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878"/>
  </bookViews>
  <sheets>
    <sheet name="Composição BDI -PREENCHER" sheetId="8" r:id="rId1"/>
    <sheet name="Encargos Sociais - PREENCHER" sheetId="9" r:id="rId2"/>
    <sheet name="Comp.Custo Unit - PREENCHER" sheetId="17" r:id="rId3"/>
    <sheet name="Planilha Orçament - PREENCHER" sheetId="12" r:id="rId4"/>
  </sheet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0">'Composição BDI -PREENCHER'!$A$1:$E$26</definedName>
    <definedName name="_xlnm.Print_Area" localSheetId="1">'Encargos Sociais - PREENCHER'!$A$1:$C$53</definedName>
    <definedName name="_xlnm.Print_Area" localSheetId="3">'Planilha Orçament - PREENCHER'!$A$1:$H$63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_FilterDatabase" localSheetId="3">'Planilha Orçament - PREENCHER'!#REF!</definedName>
    <definedName name="Excel_BuiltIn_Criteria" localSheetId="3">'Planilha Orçament - PREENCHER'!$H$14:$I$15</definedName>
    <definedName name="Excel_BuiltIn_Print_Area_1" localSheetId="2">#REF!</definedName>
    <definedName name="Excel_BuiltIn_Print_Area_1">'Planilha Orçament - PREENCHER'!$A$5:$G$56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 localSheetId="2">#REF!+1</definedName>
    <definedName name="SHARED_FORMULA_0_12_0_12_1">#REF!+1</definedName>
    <definedName name="SHARED_FORMULA_0_246_0_246_1" localSheetId="2">#REF!+1</definedName>
    <definedName name="SHARED_FORMULA_0_246_0_246_1">#REF!+1</definedName>
    <definedName name="SHARED_FORMULA_0_7346_0_7346_2" localSheetId="2">#REF!+1</definedName>
    <definedName name="SHARED_FORMULA_0_7346_0_7346_2">#REF!+1</definedName>
    <definedName name="SHARED_FORMULA_1_13_1_13_1" localSheetId="2">#REF!-#REF!</definedName>
    <definedName name="SHARED_FORMULA_1_13_1_13_1">#REF!-#REF!</definedName>
    <definedName name="SHARED_FORMULA_1_141_1_141_1" localSheetId="2">#REF!-#REF!</definedName>
    <definedName name="SHARED_FORMULA_1_141_1_141_1">#REF!-#REF!</definedName>
    <definedName name="SHARED_FORMULA_1_205_1_205_1" localSheetId="2">#REF!-#REF!</definedName>
    <definedName name="SHARED_FORMULA_1_205_1_205_1">#REF!-#REF!</definedName>
    <definedName name="SHARED_FORMULA_1_77_1_77_1" localSheetId="2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 localSheetId="2">#REF!</definedName>
    <definedName name="SHARED_FORMULA_2_12_2_12_1">#REF!</definedName>
    <definedName name="SHARED_FORMULA_2_125_2_125_1" localSheetId="2">#REF!</definedName>
    <definedName name="SHARED_FORMULA_2_125_2_125_1">#REF!</definedName>
    <definedName name="SHARED_FORMULA_2_163_2_163_1" localSheetId="2">#REF!</definedName>
    <definedName name="SHARED_FORMULA_2_163_2_163_1">#REF!</definedName>
    <definedName name="SHARED_FORMULA_2_173_2_173_1" localSheetId="2">#REF!</definedName>
    <definedName name="SHARED_FORMULA_2_173_2_173_1">#REF!</definedName>
    <definedName name="SHARED_FORMULA_2_185_2_185_1" localSheetId="2">#REF!</definedName>
    <definedName name="SHARED_FORMULA_2_185_2_185_1">#REF!</definedName>
    <definedName name="SHARED_FORMULA_2_195_2_195_1" localSheetId="2">#REF!</definedName>
    <definedName name="SHARED_FORMULA_2_195_2_195_1">#REF!</definedName>
    <definedName name="SHARED_FORMULA_2_203_2_203_1" localSheetId="2">#REF!</definedName>
    <definedName name="SHARED_FORMULA_2_203_2_203_1">#REF!</definedName>
    <definedName name="SHARED_FORMULA_2_240_2_240_1" localSheetId="2">#REF!</definedName>
    <definedName name="SHARED_FORMULA_2_240_2_240_1">#REF!</definedName>
    <definedName name="SHARED_FORMULA_2_30_2_30_1" localSheetId="2">#REF!</definedName>
    <definedName name="SHARED_FORMULA_2_30_2_30_1">#REF!</definedName>
    <definedName name="SHARED_FORMULA_2_62_2_62_1" localSheetId="2">#REF!</definedName>
    <definedName name="SHARED_FORMULA_2_62_2_62_1">#REF!</definedName>
    <definedName name="SHARED_FORMULA_2_87_2_87_1" localSheetId="2">#REF!</definedName>
    <definedName name="SHARED_FORMULA_2_87_2_87_1">#REF!</definedName>
    <definedName name="SHARED_FORMULA_5_1029_5_1029_7" localSheetId="2">IF(#REF!="","",#REF!*#REF!)</definedName>
    <definedName name="SHARED_FORMULA_5_1029_5_1029_7">IF(#REF!="","",#REF!*#REF!)</definedName>
    <definedName name="SHARED_FORMULA_5_106_5_106_7" localSheetId="2">IF(#REF!="","",#REF!*#REF!)</definedName>
    <definedName name="SHARED_FORMULA_5_106_5_106_7">IF(#REF!="","",#REF!*#REF!)</definedName>
    <definedName name="SHARED_FORMULA_5_1067_5_1067_7">IF(#REF!="","",#REF!*#REF!)</definedName>
    <definedName name="SHARED_FORMULA_5_1098_5_1098_7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 localSheetId="2">IF(#REF!="","",#REF!*#REF!)</definedName>
    <definedName name="SHARED_FORMULA_5_905_5_905_7">IF(#REF!="","",#REF!*#REF!)</definedName>
    <definedName name="SHARED_FORMULA_5_944_5_944_7" localSheetId="2">IF(#REF!="","",#REF!*#REF!)</definedName>
    <definedName name="SHARED_FORMULA_5_944_5_944_7">IF(#REF!="","",#REF!*#REF!)</definedName>
    <definedName name="SHARED_FORMULA_5_976_5_976_7">IF(#REF!="","",#REF!*#REF!)</definedName>
    <definedName name="SHARED_FORMULA_5_998_5_998_7">IF(#REF!="","",#REF!*#REF!)</definedName>
    <definedName name="SHARED_FORMULA_6_1025_6_1025_7" localSheetId="2">IF(ISNUMBER(#REF!),INDIRECT(ADDRESS(INT((ROW(#REF!)-2)/31)*31+2,4))*#REF!,"")</definedName>
    <definedName name="SHARED_FORMULA_6_1025_6_1025_7">IF(ISNUMBER(#REF!),INDIRECT(ADDRESS(INT((ROW(#REF!)-2)/31)*31+2,4))*#REF!,"")</definedName>
    <definedName name="SHARED_FORMULA_6_1056_6_1056_7" localSheetId="2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 localSheetId="2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 localSheetId="2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 localSheetId="2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 localSheetId="2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 localSheetId="2">IF(#REF!="","",#REF!&amp;#REF!)</definedName>
    <definedName name="SHARED_FORMULA_6_12_6_12_1">IF(#REF!="","",#REF!&amp;#REF!)</definedName>
    <definedName name="SHARED_FORMULA_6_1211_6_1211_7" localSheetId="2">IF(ISNUMBER(#REF!),INDIRECT(ADDRESS(INT((ROW(#REF!)-2)/31)*31+2,4))*#REF!,"")</definedName>
    <definedName name="SHARED_FORMULA_6_1211_6_1211_7">IF(ISNUMBER(#REF!),INDIRECT(ADDRESS(INT((ROW(#REF!)-2)/31)*31+2,4))*#REF!,"")</definedName>
    <definedName name="SHARED_FORMULA_6_1242_6_1242_7" localSheetId="2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 localSheetId="2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 localSheetId="2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 localSheetId="2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 localSheetId="2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 localSheetId="2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 localSheetId="2">IF(#REF!="","",#REF!&amp;#REF!)</definedName>
    <definedName name="SHARED_FORMULA_6_137_6_137_1">IF(#REF!="","",#REF!&amp;#REF!)</definedName>
    <definedName name="SHARED_FORMULA_6_1397_6_1397_7" localSheetId="2">IF(ISNUMBER(#REF!),INDIRECT(ADDRESS(INT((ROW(#REF!)-2)/31)*31+2,4))*#REF!,"")</definedName>
    <definedName name="SHARED_FORMULA_6_1397_6_1397_7">IF(ISNUMBER(#REF!),INDIRECT(ADDRESS(INT((ROW(#REF!)-2)/31)*31+2,4))*#REF!,"")</definedName>
    <definedName name="SHARED_FORMULA_6_157_6_157_7" localSheetId="2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 localSheetId="2">IF(#REF!="","",#REF!&amp;#REF!)</definedName>
    <definedName name="SHARED_FORMULA_6_162_6_162_1">IF(#REF!="","",#REF!&amp;#REF!)</definedName>
    <definedName name="SHARED_FORMULA_6_172_6_172_1" localSheetId="2">IF(#REF!="","",#REF!&amp;#REF!)</definedName>
    <definedName name="SHARED_FORMULA_6_172_6_172_1">IF(#REF!="","",#REF!&amp;#REF!)</definedName>
    <definedName name="SHARED_FORMULA_6_184_6_184_1">IF(#REF!="","",#REF!&amp;#REF!)</definedName>
    <definedName name="SHARED_FORMULA_6_188_6_188_7" localSheetId="2">IF(ISNUMBER(#REF!),INDIRECT(ADDRESS(INT((ROW(#REF!)-2)/31)*31+2,4))*#REF!,"")</definedName>
    <definedName name="SHARED_FORMULA_6_188_6_188_7">IF(ISNUMBER(#REF!),INDIRECT(ADDRESS(INT((ROW(#REF!)-2)/31)*31+2,4))*#REF!,"")</definedName>
    <definedName name="SHARED_FORMULA_6_194_6_194_1" localSheetId="2">IF(#REF!="","",#REF!&amp;#REF!)</definedName>
    <definedName name="SHARED_FORMULA_6_194_6_194_1">IF(#REF!="","",#REF!&amp;#REF!)</definedName>
    <definedName name="SHARED_FORMULA_6_2_6_2_7" localSheetId="2">IF(ISNUMBER(#REF!),INDIRECT(ADDRESS(INT((ROW(#REF!)-2)/31)*31+2,4))*#REF!,"")</definedName>
    <definedName name="SHARED_FORMULA_6_2_6_2_7">IF(ISNUMBER(#REF!),INDIRECT(ADDRESS(INT((ROW(#REF!)-2)/31)*31+2,4))*#REF!,"")</definedName>
    <definedName name="SHARED_FORMULA_6_219_6_219_7" localSheetId="2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 localSheetId="2">IF(#REF!="","",#REF!&amp;#REF!)</definedName>
    <definedName name="SHARED_FORMULA_6_233_6_233_1">IF(#REF!="","",#REF!&amp;#REF!)</definedName>
    <definedName name="SHARED_FORMULA_6_250_6_250_7" localSheetId="2">IF(ISNUMBER(#REF!),INDIRECT(ADDRESS(INT((ROW(#REF!)-2)/31)*31+2,4))*#REF!,"")</definedName>
    <definedName name="SHARED_FORMULA_6_250_6_250_7">IF(ISNUMBER(#REF!),INDIRECT(ADDRESS(INT((ROW(#REF!)-2)/31)*31+2,4))*#REF!,"")</definedName>
    <definedName name="SHARED_FORMULA_6_281_6_281_7" localSheetId="2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 localSheetId="2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 localSheetId="2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 localSheetId="2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 localSheetId="2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 localSheetId="2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 localSheetId="2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 localSheetId="2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 localSheetId="2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 localSheetId="2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 localSheetId="2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 localSheetId="2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 localSheetId="2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 localSheetId="2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 localSheetId="2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 localSheetId="2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 localSheetId="2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 localSheetId="2">#REF!+#REF!-#REF!</definedName>
    <definedName name="SHARED_FORMULA_6_7345_6_7345_2">#REF!+#REF!-#REF!</definedName>
    <definedName name="SHARED_FORMULA_6_746_6_746_7" localSheetId="2">IF(ISNUMBER(#REF!),INDIRECT(ADDRESS(INT((ROW(#REF!)-2)/31)*31+2,4))*#REF!,"")</definedName>
    <definedName name="SHARED_FORMULA_6_746_6_746_7">IF(ISNUMBER(#REF!),INDIRECT(ADDRESS(INT((ROW(#REF!)-2)/31)*31+2,4))*#REF!,"")</definedName>
    <definedName name="SHARED_FORMULA_6_77_6_77_1" localSheetId="2">IF(#REF!="","",#REF!&amp;#REF!)</definedName>
    <definedName name="SHARED_FORMULA_6_77_6_77_1">IF(#REF!="","",#REF!&amp;#REF!)</definedName>
    <definedName name="SHARED_FORMULA_6_777_6_777_7" localSheetId="2">IF(ISNUMBER(#REF!),INDIRECT(ADDRESS(INT((ROW(#REF!)-2)/31)*31+2,4))*#REF!,"")</definedName>
    <definedName name="SHARED_FORMULA_6_777_6_777_7">IF(ISNUMBER(#REF!),INDIRECT(ADDRESS(INT((ROW(#REF!)-2)/31)*31+2,4))*#REF!,"")</definedName>
    <definedName name="SHARED_FORMULA_6_808_6_808_7" localSheetId="2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 localSheetId="2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 localSheetId="2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 localSheetId="2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 localSheetId="2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 localSheetId="2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 localSheetId="2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 localSheetId="2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 localSheetId="2">SUM(#REF!)</definedName>
    <definedName name="SHARED_FORMULA_8_11_8_11_3">SUM(#REF!)</definedName>
    <definedName name="TANQUE">NA()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F108" i="17"/>
  <c r="G115"/>
  <c r="G126"/>
  <c r="G125"/>
  <c r="G122"/>
  <c r="G113"/>
  <c r="G89"/>
  <c r="G101"/>
  <c r="G100"/>
  <c r="G97"/>
  <c r="G87"/>
  <c r="G86"/>
  <c r="G82"/>
  <c r="G60"/>
  <c r="G73"/>
  <c r="G72"/>
  <c r="G69"/>
  <c r="G19"/>
  <c r="G32"/>
  <c r="G21"/>
  <c r="G34"/>
  <c r="G45"/>
  <c r="G44"/>
  <c r="G75"/>
  <c r="F30" i="12" s="1"/>
  <c r="G71" i="17"/>
  <c r="G66"/>
  <c r="G67"/>
  <c r="G68"/>
  <c r="G65"/>
  <c r="G50" i="12"/>
  <c r="G49" s="1"/>
  <c r="G151" i="17"/>
  <c r="G152" s="1"/>
  <c r="G147"/>
  <c r="G148"/>
  <c r="G146"/>
  <c r="G137"/>
  <c r="G136"/>
  <c r="G26"/>
  <c r="G43"/>
  <c r="G39"/>
  <c r="G40"/>
  <c r="G38"/>
  <c r="G30"/>
  <c r="G29"/>
  <c r="G149" l="1"/>
  <c r="G153" s="1"/>
  <c r="G141" s="1"/>
  <c r="F133" s="1"/>
  <c r="G133" s="1"/>
  <c r="G134" s="1"/>
  <c r="G138"/>
  <c r="G31"/>
  <c r="G41"/>
  <c r="F25" s="1"/>
  <c r="G25" s="1"/>
  <c r="G27" s="1"/>
  <c r="G139" l="1"/>
  <c r="G128" s="1"/>
  <c r="F34" i="12" s="1"/>
  <c r="C10" l="1"/>
  <c r="G6"/>
  <c r="C6"/>
  <c r="G178" i="17"/>
  <c r="G179" s="1"/>
  <c r="G175"/>
  <c r="G174"/>
  <c r="G173"/>
  <c r="G164"/>
  <c r="G163"/>
  <c r="G124"/>
  <c r="G121"/>
  <c r="G120"/>
  <c r="G112"/>
  <c r="G111"/>
  <c r="G99"/>
  <c r="G96"/>
  <c r="G95"/>
  <c r="G94"/>
  <c r="G85"/>
  <c r="G84"/>
  <c r="G81"/>
  <c r="G56"/>
  <c r="G55"/>
  <c r="F24" i="12"/>
  <c r="G17" i="17"/>
  <c r="G18" s="1"/>
  <c r="G10" s="1"/>
  <c r="F18" i="12" s="1"/>
  <c r="G52" i="17" l="1"/>
  <c r="G53" s="1"/>
  <c r="G58" s="1"/>
  <c r="G47" s="1"/>
  <c r="F27" i="12" s="1"/>
  <c r="F52" i="17"/>
  <c r="G57"/>
  <c r="G176"/>
  <c r="G165"/>
  <c r="G108"/>
  <c r="G109" s="1"/>
  <c r="G114" s="1"/>
  <c r="F80"/>
  <c r="G80" s="1"/>
  <c r="G180" l="1"/>
  <c r="G168" s="1"/>
  <c r="F160" s="1"/>
  <c r="G160" s="1"/>
  <c r="G161" s="1"/>
  <c r="G166" s="1"/>
  <c r="G155" s="1"/>
  <c r="F35" i="12" s="1"/>
  <c r="G103" i="17"/>
  <c r="F33" i="12" s="1"/>
  <c r="E34" l="1"/>
  <c r="E33"/>
  <c r="E36"/>
  <c r="E35" s="1"/>
  <c r="E39" s="1"/>
  <c r="E30" l="1"/>
  <c r="G30" s="1"/>
  <c r="E27"/>
  <c r="E24"/>
  <c r="G24" s="1"/>
  <c r="E23"/>
  <c r="G23" s="1"/>
  <c r="E22"/>
  <c r="G22" s="1"/>
  <c r="E21"/>
  <c r="G21" s="1"/>
  <c r="E18"/>
  <c r="G18" s="1"/>
  <c r="G46"/>
  <c r="G39"/>
  <c r="G38" s="1"/>
  <c r="G36"/>
  <c r="G35"/>
  <c r="G34"/>
  <c r="G33"/>
  <c r="G27" l="1"/>
  <c r="G47" l="1"/>
  <c r="G45" s="1"/>
  <c r="G44" l="1"/>
  <c r="G43"/>
  <c r="D10" i="8" l="1"/>
  <c r="D11"/>
  <c r="D12"/>
  <c r="C19"/>
  <c r="G11" i="12" s="1"/>
  <c r="E53" s="1"/>
  <c r="C23" i="9"/>
  <c r="C33"/>
  <c r="C41"/>
  <c r="C47"/>
  <c r="C46" l="1"/>
  <c r="C48" s="1"/>
  <c r="C50" s="1"/>
  <c r="G10" i="12" s="1"/>
  <c r="G17"/>
  <c r="G42"/>
  <c r="G41" l="1"/>
  <c r="G26"/>
  <c r="G29" l="1"/>
  <c r="G20" l="1"/>
  <c r="G32" l="1"/>
  <c r="G52" s="1"/>
  <c r="G53" l="1"/>
  <c r="G54" s="1"/>
  <c r="G57" s="1"/>
  <c r="G59" s="1"/>
</calcChain>
</file>

<file path=xl/sharedStrings.xml><?xml version="1.0" encoding="utf-8"?>
<sst xmlns="http://schemas.openxmlformats.org/spreadsheetml/2006/main" count="497" uniqueCount="206">
  <si>
    <t>ESTADO:</t>
  </si>
  <si>
    <t>OBRA:</t>
  </si>
  <si>
    <t>DATA:</t>
  </si>
  <si>
    <t>ITEM</t>
  </si>
  <si>
    <t>DESCRIÇÃO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</si>
  <si>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</si>
  <si>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</si>
  <si>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</si>
  <si>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</si>
  <si>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</si>
  <si>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</si>
  <si>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</si>
  <si>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</si>
  <si>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</si>
  <si>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</si>
  <si>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</si>
  <si>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</si>
  <si>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</si>
  <si>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</si>
  <si>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</si>
  <si>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</si>
  <si>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</si>
  <si>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</si>
  <si>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</si>
  <si>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</si>
  <si>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</si>
  <si>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</si>
  <si>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</si>
  <si>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</si>
  <si>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</si>
  <si>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</si>
  <si>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</si>
  <si>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</si>
  <si>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</si>
  <si>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</si>
  <si>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</si>
  <si>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</si>
  <si>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01</t>
  </si>
  <si>
    <t>Previdência Social</t>
  </si>
  <si>
    <t>02</t>
  </si>
  <si>
    <t>Fundo de Garantia por Tempo de Serviço</t>
  </si>
  <si>
    <t>03</t>
  </si>
  <si>
    <t>Salário-Educação</t>
  </si>
  <si>
    <t>04</t>
  </si>
  <si>
    <t>Serviço Social da Indústria (Sesi)</t>
  </si>
  <si>
    <t>05</t>
  </si>
  <si>
    <t>Serviço Nacional de Aprendizagem Industrial (Senai)</t>
  </si>
  <si>
    <t>06</t>
  </si>
  <si>
    <t>Serviço de Apoio a Pequena e Média Empresa (Sebrae)</t>
  </si>
  <si>
    <t>07</t>
  </si>
  <si>
    <t>Instituto Nacional de Colonização e Reforma Agrária (Incra)</t>
  </si>
  <si>
    <t>08</t>
  </si>
  <si>
    <t>Seguro contra os acidentes de trabalho (INSS)</t>
  </si>
  <si>
    <t>09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</si>
  <si>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</si>
  <si>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</si>
  <si>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</si>
  <si>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</si>
  <si>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</si>
  <si>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</si>
  <si>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</si>
  <si>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Dias de chuva / faltas justificadas / acidentes de trabalho / greves / falta ou atraso na entrega de materiais ou serviços na obra / outras dificuldades (*)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</si>
  <si>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</si>
  <si>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</si>
  <si>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</si>
  <si>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</si>
  <si>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</si>
  <si>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</si>
  <si>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</si>
  <si>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</si>
  <si>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</si>
  <si>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t>M²</t>
  </si>
  <si>
    <t>M³</t>
  </si>
  <si>
    <t>Un</t>
  </si>
  <si>
    <t>SERVIÇOS PRELIMINARES</t>
  </si>
  <si>
    <t>FUNDAÇÃO</t>
  </si>
  <si>
    <t>PAVIMENTAÇÃO</t>
  </si>
  <si>
    <t>ALVENARIAS DE VEDAÇÃO</t>
  </si>
  <si>
    <t>REVESTIMENTOS DE PAREDES</t>
  </si>
  <si>
    <t>PINTURAS</t>
  </si>
  <si>
    <t>Pintura das paredes com tinta PVA em duas demãos</t>
  </si>
  <si>
    <t>INSTALAÇÕES</t>
  </si>
  <si>
    <t>HIDRÁULICAS</t>
  </si>
  <si>
    <t>SANITÁRIAS</t>
  </si>
  <si>
    <t>PIA DE COZINHA</t>
  </si>
  <si>
    <t>Favor preencher os campos em amarelo, os quantitativos e o preço unitário</t>
  </si>
  <si>
    <t>PLANILHA ORÇAMENTÁRIA</t>
  </si>
  <si>
    <r>
      <t>MUNICÍPIO</t>
    </r>
    <r>
      <rPr>
        <sz val="11"/>
        <rFont val="Calibri"/>
        <family val="2"/>
        <scheme val="minor"/>
      </rPr>
      <t>:</t>
    </r>
  </si>
  <si>
    <t>XXXXXXX</t>
  </si>
  <si>
    <t>XXXXX</t>
  </si>
  <si>
    <t>Preencher as células em amarelo</t>
  </si>
  <si>
    <t>XXXX</t>
  </si>
  <si>
    <t>LOUÇAS E METAIS (material e instalação)</t>
  </si>
  <si>
    <t>1.1.1</t>
  </si>
  <si>
    <t>1.2.1</t>
  </si>
  <si>
    <t>1.2.2</t>
  </si>
  <si>
    <t>1.2.3</t>
  </si>
  <si>
    <t>1.2.4</t>
  </si>
  <si>
    <t>1.4.1</t>
  </si>
  <si>
    <t>1.5</t>
  </si>
  <si>
    <t>1.5.1</t>
  </si>
  <si>
    <t>1.5.2</t>
  </si>
  <si>
    <t>1.5.3</t>
  </si>
  <si>
    <t>1.5.4</t>
  </si>
  <si>
    <t>1.6</t>
  </si>
  <si>
    <t>1.6.1</t>
  </si>
  <si>
    <t>1.7</t>
  </si>
  <si>
    <t>1.7.1</t>
  </si>
  <si>
    <t>1.7.1.1</t>
  </si>
  <si>
    <t>1.7.1.2</t>
  </si>
  <si>
    <t>1.7.2</t>
  </si>
  <si>
    <t>1.7.2.1</t>
  </si>
  <si>
    <t>1.7.2.2</t>
  </si>
  <si>
    <t>1.8</t>
  </si>
  <si>
    <t>1.8.1</t>
  </si>
  <si>
    <t>Escavação manual de valas em terra compacta, prof. até 1 metro</t>
  </si>
  <si>
    <t>MO</t>
  </si>
  <si>
    <t>MAT</t>
  </si>
  <si>
    <t>73913/001</t>
  </si>
  <si>
    <t>Bancada (tampo) com cuba em marmorite, granilite ou granitina 120x60cm</t>
  </si>
  <si>
    <t xml:space="preserve">73946/001 </t>
  </si>
  <si>
    <t>Revestimento cerâmico padrao popular PEI 4 assentado sobre argamassa de cimento colante rejuntado com cimento branco</t>
  </si>
  <si>
    <t xml:space="preserve">74165/001 </t>
  </si>
  <si>
    <t>m</t>
  </si>
  <si>
    <t xml:space="preserve">74051/002 </t>
  </si>
  <si>
    <t>Caixa de gordura simples em concreto pre-moldado DN 40mm com tampa - fornecimento e instalacao</t>
  </si>
  <si>
    <r>
      <t xml:space="preserve">Cod. Sinapi ou </t>
    </r>
    <r>
      <rPr>
        <b/>
        <sz val="11"/>
        <color rgb="FFFF0000"/>
        <rFont val="Calibri"/>
        <family val="2"/>
        <scheme val="minor"/>
      </rPr>
      <t>composição de custo</t>
    </r>
  </si>
  <si>
    <t>Assentamento das conexões soldáveis para tubos PVC rígido diâmetro 25 a 50 mm</t>
  </si>
  <si>
    <t xml:space="preserve">Assentamento de tubos soldáveis de PVC rígido diâmetro 25 a 50 mm </t>
  </si>
  <si>
    <t xml:space="preserve">Reboco das paredes empregando argamassa de cimento e areia fina, no traço de 1:5, com aditivo impermeabilizante, espessura = 5 mm. </t>
  </si>
  <si>
    <t xml:space="preserve">Emboço para as paredes empregando argamassa mista de cimento, cal e areia média sem peneirar, no traço de 1:2:11, espessura = 1 cm. </t>
  </si>
  <si>
    <t xml:space="preserve">Chapisco sobre paredes empregando argamassa de cimento e areia média sem peneirar no traço de 1:3, espessura = 3 mm. </t>
  </si>
  <si>
    <t xml:space="preserve">Alvenaria de vedação para as paredes de suporte da pia, com blocos cerâmicos 10x20x20, assentados com argamassa de cimento, cal e areia no traço de 1:2:9, espessura das juntas = 12 mm, espessura da parede sem revestimento = 10 cm. </t>
  </si>
  <si>
    <t xml:space="preserve">Contrapiso da área de suporte da pia, com concreto não estrutural de cimento, areia média e brita 1 no traço 1:3:6, espessura = 5 cm </t>
  </si>
  <si>
    <t xml:space="preserve">Alvenaria de fundação com tijolos comuns, espessura = 20 cm </t>
  </si>
  <si>
    <t xml:space="preserve">Reaterro manual das valas de fundação </t>
  </si>
  <si>
    <t xml:space="preserve">Regularização do fundo das valas </t>
  </si>
  <si>
    <t>VALOR GLOBAL</t>
  </si>
  <si>
    <r>
      <t>NOTA:</t>
    </r>
    <r>
      <rPr>
        <sz val="11"/>
        <rFont val="Calibri"/>
        <family val="2"/>
        <scheme val="minor"/>
      </rPr>
      <t>Nas cidades onde não existe ambulatório Seconci, exclue-se o item A 9</t>
    </r>
  </si>
  <si>
    <t>COMPOSIÇÕES DE PREÇOS UNITÁRIOS</t>
  </si>
  <si>
    <t>Município</t>
  </si>
  <si>
    <t>UF</t>
  </si>
  <si>
    <t>XX</t>
  </si>
  <si>
    <t>Data:</t>
  </si>
  <si>
    <t>XX/XX/XXXX</t>
  </si>
  <si>
    <t>Item</t>
  </si>
  <si>
    <t>Descrição</t>
  </si>
  <si>
    <t>Unid</t>
  </si>
  <si>
    <t>Quant.</t>
  </si>
  <si>
    <t>Unitário</t>
  </si>
  <si>
    <t>Total</t>
  </si>
  <si>
    <t>Raspagem e limpeza do terreno  e locação simples de construção sem gabarito de madeira</t>
  </si>
  <si>
    <t>Encargos</t>
  </si>
  <si>
    <t>Materiais</t>
  </si>
  <si>
    <t>Sub-total dos materiais</t>
  </si>
  <si>
    <t>Mão de obra</t>
  </si>
  <si>
    <t>SERVENTE</t>
  </si>
  <si>
    <t>H</t>
  </si>
  <si>
    <t>Custo Total</t>
  </si>
  <si>
    <t xml:space="preserve">Execução do lastro concreto </t>
  </si>
  <si>
    <t>Execução de lastro de concreto não estrutural, espessura 3 cm</t>
  </si>
  <si>
    <t>Preparo de concreto não estrutural para lastro de piso</t>
  </si>
  <si>
    <t>PEDREIRO</t>
  </si>
  <si>
    <t>Preparo de concreto não estrutural sem betoneira, para lastro de piso</t>
  </si>
  <si>
    <t>CIMENTO PORTLAND COMUM CP I- 32</t>
  </si>
  <si>
    <t>KG</t>
  </si>
  <si>
    <t>AREIA MEDIA - POSTO JAZIDA / FORNECEDOR (SEM FRETE)</t>
  </si>
  <si>
    <t>M3</t>
  </si>
  <si>
    <t>PEDRA BRITADA N. 1 OU 19 MM - POSTO PEDREIRA / FORNECEDOR (SEM FRETE)</t>
  </si>
  <si>
    <t>PEDRA BRITADA N. 2 OU 25 MM - POSTO PEDREIRA / FORNECEDOR (SEM FRETE)</t>
  </si>
  <si>
    <t>Alvenaria de elevação com blocos cerâmicos furados, esp = 9 cm</t>
  </si>
  <si>
    <t>Alvenaria de elevação com blocos cerâmicos furados, dimensões 9x19x19 cm, assentados com argamassa, espessura das juntas 12 mm, espessura da parede sem revestimento: 9 cm.</t>
  </si>
  <si>
    <t>Preparo de argamassa de cimento , cal e areia, traço 1:2:9</t>
  </si>
  <si>
    <t>TIJOLO CERAMICO FURADO 6 FUROS 9 X 9 X 19CM</t>
  </si>
  <si>
    <t>UN</t>
  </si>
  <si>
    <t>Preparo de argamassa mista de cimento, cal hidratada e areia sem peneirar, no traço 1:2:9</t>
  </si>
  <si>
    <t>CAL HIDRATADA, DE 1A. QUALIDADE, PARA ARGAMASSA</t>
  </si>
  <si>
    <t>Chapisco</t>
  </si>
  <si>
    <t>Chapisco sobre superfícies verticais empregando argamassa de cimento e areia média ou grossa sem peneirar no traço de 1:3, espessura de 3 mm.</t>
  </si>
  <si>
    <t>Preparo de argamassa cimento e areia 1:3</t>
  </si>
  <si>
    <t xml:space="preserve">Preparo de argamassa cimento e areia sem peneirar, no traço de 1:3 </t>
  </si>
  <si>
    <t>Reboco com acabamento liso</t>
  </si>
  <si>
    <t>Reboco para paredes internas com acabamento liso, lustrado e cilindrado, empregando argamassa de cimento e areia média ou fina, no traço 1:1,5, com aditivo impermeabilizante, espessura 3 mm</t>
  </si>
  <si>
    <t>Preparo de argamassa de cimento e areia fina, traço 1:1,5</t>
  </si>
  <si>
    <t>Preparo de argamassa de cimento e areia média ou fina, seca e peneirada, no traço de 1:1,5, com aditivo impermeabilizante</t>
  </si>
  <si>
    <t>IMPERMEABILIZANTE P/ CONCRETO E ARGAMASSA TP VEDACIT OTTO BAUMGART OU MARCA EQUIVALENTE</t>
  </si>
  <si>
    <t>TIJOLO CERAMICO MACICO 5 X 10 X 20CM</t>
  </si>
  <si>
    <t>MIL</t>
  </si>
  <si>
    <t>Alvenaria de elevação com tijolos comuns, esp.=20cm</t>
  </si>
  <si>
    <t>Alvenaria de elevação com tijolos cerâmicos maciços, dimensões 4,5x10x20 cm, assentados com argamassa, espessura das juntas 12 mm, espessura da parede sem revestimento: 20cm.</t>
  </si>
  <si>
    <t>Preparo de argamassa de cimento , cal e areia, traço 1:2:11</t>
  </si>
  <si>
    <t>Preparo de argamassa mista de cimento, cal hidratada e areia sem peneirar, no traço 1:2:11</t>
  </si>
  <si>
    <t>Emboço</t>
  </si>
  <si>
    <t>Emboço para paredes internas ou externas, empregando argamassa mista de cimento, cal hidratada e areia média ou grossa sem peneirar, no traço 1:2:11, espessura 10 mm.</t>
  </si>
  <si>
    <r>
      <t>Raspagem e limpeza do terreno e Locação simples de construção sem gabarito de madeira</t>
    </r>
    <r>
      <rPr>
        <sz val="11"/>
        <color rgb="FFFF0000"/>
        <rFont val="Calibri"/>
        <family val="2"/>
        <scheme val="minor"/>
      </rPr>
      <t xml:space="preserve"> </t>
    </r>
  </si>
  <si>
    <t>73964/006</t>
  </si>
  <si>
    <t>PROJETO</t>
  </si>
  <si>
    <t>Tubo PVC esgoto JS predial DN 40mm, inclusive conexões - fornecimento e instalacao</t>
  </si>
  <si>
    <t>TOTAL DOS MATERIAIS / EQUIPAMENTOS SEM B.D.I.</t>
  </si>
  <si>
    <t>B.D.I. :</t>
  </si>
  <si>
    <t>73750/001</t>
  </si>
  <si>
    <t>TOTAL DOS MATERIAIS / EQUIPAMENTOS DA PIA DE COZINHA COM B.D.I.</t>
  </si>
  <si>
    <t>VALOR TOTAL DA PIA DE COZINHA</t>
  </si>
  <si>
    <t>QUANTIDADE:</t>
  </si>
  <si>
    <t>Sub-total da mão de obra com encargos sociais</t>
  </si>
  <si>
    <t>Caso não sejam utilizados os preços de insumos do SINAPI, incluir no preço unitário da mão de obra com o percentual de encargos sociais adotado.</t>
  </si>
</sst>
</file>

<file path=xl/styles.xml><?xml version="1.0" encoding="utf-8"?>
<styleSheet xmlns="http://schemas.openxmlformats.org/spreadsheetml/2006/main">
  <numFmts count="10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dd\-mmm\-yy"/>
    <numFmt numFmtId="171" formatCode="0.000"/>
    <numFmt numFmtId="172" formatCode="#,##0.00000"/>
    <numFmt numFmtId="173" formatCode="dd/mm/yy;@"/>
  </numFmts>
  <fonts count="34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color rgb="FFFF000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5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22"/>
      </patternFill>
    </fill>
    <fill>
      <patternFill patternType="solid">
        <fgColor theme="6" tint="-0.49998474074526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Protection="0">
      <alignment horizontal="left"/>
    </xf>
    <xf numFmtId="0" fontId="19" fillId="0" borderId="0" applyNumberFormat="0" applyFill="0" applyBorder="0" applyProtection="0">
      <alignment horizontal="left"/>
    </xf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0" fontId="19" fillId="0" borderId="0" applyNumberFormat="0" applyFill="0" applyBorder="0" applyProtection="0">
      <alignment horizontal="left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19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6" fillId="0" borderId="0"/>
    <xf numFmtId="0" fontId="7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7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167" fontId="19" fillId="0" borderId="0" applyFill="0" applyBorder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168" fontId="4" fillId="0" borderId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168" fontId="19" fillId="0" borderId="0" applyFill="0" applyBorder="0" applyAlignment="0" applyProtection="0"/>
    <xf numFmtId="9" fontId="19" fillId="0" borderId="0" applyFont="0" applyFill="0" applyBorder="0" applyAlignment="0" applyProtection="0"/>
    <xf numFmtId="0" fontId="7" fillId="0" borderId="0"/>
  </cellStyleXfs>
  <cellXfs count="369">
    <xf numFmtId="0" fontId="0" fillId="0" borderId="0" xfId="0"/>
    <xf numFmtId="0" fontId="0" fillId="0" borderId="0" xfId="0" applyProtection="1">
      <protection hidden="1"/>
    </xf>
    <xf numFmtId="0" fontId="18" fillId="0" borderId="0" xfId="0" applyFont="1"/>
    <xf numFmtId="0" fontId="22" fillId="0" borderId="0" xfId="0" applyFont="1" applyBorder="1" applyAlignment="1" applyProtection="1">
      <alignment horizontal="center" vertical="center"/>
      <protection hidden="1"/>
    </xf>
    <xf numFmtId="49" fontId="22" fillId="0" borderId="0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2" fontId="22" fillId="0" borderId="0" xfId="0" applyNumberFormat="1" applyFont="1" applyBorder="1" applyAlignment="1" applyProtection="1">
      <alignment vertical="center"/>
      <protection hidden="1"/>
    </xf>
    <xf numFmtId="10" fontId="22" fillId="0" borderId="0" xfId="0" applyNumberFormat="1" applyFont="1" applyBorder="1" applyAlignment="1" applyProtection="1">
      <alignment horizontal="right" vertical="center"/>
      <protection hidden="1"/>
    </xf>
    <xf numFmtId="2" fontId="21" fillId="0" borderId="0" xfId="0" applyNumberFormat="1" applyFont="1" applyBorder="1" applyAlignment="1" applyProtection="1">
      <alignment horizontal="right" vertical="center"/>
      <protection hidden="1"/>
    </xf>
    <xf numFmtId="0" fontId="18" fillId="0" borderId="0" xfId="0" applyFont="1" applyBorder="1"/>
    <xf numFmtId="0" fontId="22" fillId="0" borderId="0" xfId="0" applyFont="1" applyBorder="1" applyAlignment="1" applyProtection="1">
      <alignment horizontal="left" vertical="center"/>
      <protection hidden="1"/>
    </xf>
    <xf numFmtId="0" fontId="20" fillId="0" borderId="0" xfId="0" applyFont="1" applyAlignment="1">
      <alignment vertical="center"/>
    </xf>
    <xf numFmtId="0" fontId="22" fillId="0" borderId="0" xfId="0" applyFont="1" applyBorder="1" applyAlignment="1" applyProtection="1">
      <alignment vertical="center" wrapText="1"/>
      <protection hidden="1"/>
    </xf>
    <xf numFmtId="49" fontId="21" fillId="0" borderId="0" xfId="0" applyNumberFormat="1" applyFont="1" applyBorder="1" applyAlignment="1" applyProtection="1">
      <alignment vertical="center"/>
      <protection hidden="1"/>
    </xf>
    <xf numFmtId="0" fontId="26" fillId="4" borderId="23" xfId="0" applyFont="1" applyFill="1" applyBorder="1" applyAlignment="1">
      <alignment vertical="center"/>
    </xf>
    <xf numFmtId="0" fontId="23" fillId="0" borderId="0" xfId="0" applyFont="1"/>
    <xf numFmtId="2" fontId="23" fillId="0" borderId="0" xfId="0" applyNumberFormat="1" applyFont="1"/>
    <xf numFmtId="0" fontId="22" fillId="0" borderId="0" xfId="0" applyFont="1"/>
    <xf numFmtId="49" fontId="22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2" fontId="21" fillId="2" borderId="2" xfId="0" applyNumberFormat="1" applyFont="1" applyFill="1" applyBorder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right" vertical="center"/>
      <protection hidden="1"/>
    </xf>
    <xf numFmtId="0" fontId="22" fillId="0" borderId="2" xfId="0" applyNumberFormat="1" applyFont="1" applyBorder="1" applyAlignment="1" applyProtection="1">
      <alignment horizontal="center" vertical="center" wrapText="1"/>
      <protection hidden="1"/>
    </xf>
    <xf numFmtId="0" fontId="22" fillId="0" borderId="17" xfId="0" applyFont="1" applyFill="1" applyBorder="1" applyAlignment="1" applyProtection="1">
      <alignment horizontal="justify" vertical="center"/>
      <protection hidden="1"/>
    </xf>
    <xf numFmtId="0" fontId="22" fillId="0" borderId="17" xfId="0" applyFont="1" applyBorder="1" applyAlignment="1" applyProtection="1">
      <alignment horizontal="justify" vertical="center" wrapText="1"/>
      <protection hidden="1"/>
    </xf>
    <xf numFmtId="4" fontId="21" fillId="0" borderId="0" xfId="0" applyNumberFormat="1" applyFont="1" applyBorder="1" applyAlignment="1" applyProtection="1">
      <alignment horizontal="right" vertical="center"/>
      <protection hidden="1"/>
    </xf>
    <xf numFmtId="4" fontId="22" fillId="0" borderId="0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1" fillId="0" borderId="0" xfId="0" applyFont="1" applyBorder="1" applyAlignment="1" applyProtection="1">
      <alignment horizontal="right" vertical="center"/>
      <protection hidden="1"/>
    </xf>
    <xf numFmtId="49" fontId="21" fillId="0" borderId="0" xfId="0" applyNumberFormat="1" applyFont="1" applyBorder="1" applyAlignment="1" applyProtection="1">
      <alignment horizontal="right" vertical="center"/>
      <protection hidden="1"/>
    </xf>
    <xf numFmtId="49" fontId="21" fillId="0" borderId="0" xfId="0" applyNumberFormat="1" applyFont="1" applyBorder="1" applyAlignment="1" applyProtection="1">
      <alignment horizontal="center" vertical="center"/>
      <protection hidden="1"/>
    </xf>
    <xf numFmtId="0" fontId="23" fillId="4" borderId="17" xfId="0" applyFont="1" applyFill="1" applyBorder="1"/>
    <xf numFmtId="0" fontId="26" fillId="0" borderId="0" xfId="0" applyFont="1"/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0" xfId="0" applyFont="1" applyProtection="1">
      <protection hidden="1"/>
    </xf>
    <xf numFmtId="0" fontId="21" fillId="2" borderId="2" xfId="0" applyFont="1" applyFill="1" applyBorder="1" applyAlignment="1" applyProtection="1">
      <alignment horizontal="center"/>
      <protection hidden="1"/>
    </xf>
    <xf numFmtId="0" fontId="21" fillId="2" borderId="2" xfId="0" applyFont="1" applyFill="1" applyBorder="1" applyAlignment="1" applyProtection="1">
      <alignment horizontal="right"/>
      <protection hidden="1"/>
    </xf>
    <xf numFmtId="49" fontId="23" fillId="0" borderId="2" xfId="0" applyNumberFormat="1" applyFont="1" applyBorder="1" applyAlignment="1" applyProtection="1">
      <alignment horizontal="center"/>
      <protection hidden="1"/>
    </xf>
    <xf numFmtId="0" fontId="23" fillId="0" borderId="2" xfId="0" applyFont="1" applyBorder="1" applyProtection="1">
      <protection hidden="1"/>
    </xf>
    <xf numFmtId="10" fontId="23" fillId="4" borderId="2" xfId="0" applyNumberFormat="1" applyFont="1" applyFill="1" applyBorder="1" applyAlignment="1" applyProtection="1">
      <alignment horizontal="right"/>
      <protection hidden="1"/>
    </xf>
    <xf numFmtId="49" fontId="23" fillId="0" borderId="2" xfId="0" applyNumberFormat="1" applyFont="1" applyBorder="1" applyAlignment="1" applyProtection="1">
      <alignment horizontal="center" vertical="top"/>
      <protection hidden="1"/>
    </xf>
    <xf numFmtId="0" fontId="23" fillId="0" borderId="2" xfId="0" applyFont="1" applyBorder="1" applyAlignment="1" applyProtection="1">
      <alignment horizontal="justify" wrapText="1"/>
      <protection hidden="1"/>
    </xf>
    <xf numFmtId="49" fontId="23" fillId="0" borderId="0" xfId="0" applyNumberFormat="1" applyFont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10" fontId="21" fillId="0" borderId="2" xfId="0" applyNumberFormat="1" applyFont="1" applyBorder="1" applyAlignment="1" applyProtection="1">
      <alignment horizontal="right"/>
      <protection hidden="1"/>
    </xf>
    <xf numFmtId="49" fontId="23" fillId="0" borderId="0" xfId="0" applyNumberFormat="1" applyFont="1" applyAlignment="1" applyProtection="1">
      <alignment horizontal="center"/>
      <protection hidden="1"/>
    </xf>
    <xf numFmtId="10" fontId="23" fillId="0" borderId="2" xfId="0" applyNumberFormat="1" applyFont="1" applyFill="1" applyBorder="1" applyAlignment="1" applyProtection="1">
      <alignment horizontal="right"/>
      <protection hidden="1"/>
    </xf>
    <xf numFmtId="10" fontId="23" fillId="0" borderId="10" xfId="0" applyNumberFormat="1" applyFont="1" applyFill="1" applyBorder="1" applyAlignment="1" applyProtection="1">
      <alignment horizontal="right"/>
      <protection hidden="1"/>
    </xf>
    <xf numFmtId="10" fontId="21" fillId="0" borderId="10" xfId="0" applyNumberFormat="1" applyFont="1" applyBorder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0" fillId="7" borderId="0" xfId="0" applyFill="1"/>
    <xf numFmtId="0" fontId="0" fillId="7" borderId="0" xfId="0" applyFont="1" applyFill="1" applyAlignment="1">
      <alignment horizontal="center"/>
    </xf>
    <xf numFmtId="0" fontId="22" fillId="7" borderId="0" xfId="0" applyFont="1" applyFill="1" applyBorder="1" applyAlignment="1" applyProtection="1">
      <alignment vertical="center" wrapText="1"/>
      <protection hidden="1"/>
    </xf>
    <xf numFmtId="4" fontId="0" fillId="7" borderId="0" xfId="0" applyNumberFormat="1" applyFill="1" applyBorder="1" applyAlignment="1" applyProtection="1">
      <alignment vertical="center"/>
      <protection locked="0"/>
    </xf>
    <xf numFmtId="0" fontId="4" fillId="7" borderId="0" xfId="0" applyFont="1" applyFill="1"/>
    <xf numFmtId="0" fontId="23" fillId="0" borderId="0" xfId="0" applyFont="1" applyFill="1" applyBorder="1"/>
    <xf numFmtId="0" fontId="21" fillId="0" borderId="8" xfId="0" applyFont="1" applyBorder="1" applyAlignment="1" applyProtection="1">
      <alignment vertical="center"/>
      <protection hidden="1"/>
    </xf>
    <xf numFmtId="0" fontId="21" fillId="0" borderId="8" xfId="0" applyFont="1" applyBorder="1" applyProtection="1">
      <protection hidden="1"/>
    </xf>
    <xf numFmtId="0" fontId="23" fillId="0" borderId="8" xfId="0" applyFont="1" applyBorder="1" applyProtection="1">
      <protection hidden="1"/>
    </xf>
    <xf numFmtId="10" fontId="23" fillId="4" borderId="8" xfId="0" applyNumberFormat="1" applyFont="1" applyFill="1" applyBorder="1" applyProtection="1">
      <protection hidden="1"/>
    </xf>
    <xf numFmtId="0" fontId="24" fillId="0" borderId="8" xfId="0" applyFont="1" applyBorder="1" applyAlignment="1" applyProtection="1">
      <alignment horizontal="center"/>
      <protection hidden="1"/>
    </xf>
    <xf numFmtId="10" fontId="24" fillId="0" borderId="8" xfId="0" applyNumberFormat="1" applyFont="1" applyBorder="1" applyProtection="1">
      <protection hidden="1"/>
    </xf>
    <xf numFmtId="0" fontId="23" fillId="7" borderId="0" xfId="0" applyFont="1" applyFill="1"/>
    <xf numFmtId="0" fontId="28" fillId="0" borderId="0" xfId="89" applyFont="1" applyFill="1" applyBorder="1" applyAlignment="1">
      <alignment vertical="center"/>
    </xf>
    <xf numFmtId="0" fontId="0" fillId="4" borderId="0" xfId="0" applyFill="1" applyBorder="1"/>
    <xf numFmtId="0" fontId="20" fillId="0" borderId="0" xfId="0" applyFont="1" applyBorder="1"/>
    <xf numFmtId="172" fontId="28" fillId="0" borderId="0" xfId="89" applyNumberFormat="1" applyFont="1" applyFill="1" applyBorder="1" applyAlignment="1">
      <alignment vertical="center"/>
    </xf>
    <xf numFmtId="0" fontId="28" fillId="0" borderId="0" xfId="89" applyFont="1" applyBorder="1" applyAlignment="1">
      <alignment vertical="center"/>
    </xf>
    <xf numFmtId="0" fontId="29" fillId="0" borderId="0" xfId="89" applyFont="1" applyBorder="1" applyAlignment="1">
      <alignment horizontal="left" vertical="center"/>
    </xf>
    <xf numFmtId="0" fontId="31" fillId="0" borderId="29" xfId="89" applyFont="1" applyBorder="1" applyAlignment="1">
      <alignment horizontal="left" vertical="center"/>
    </xf>
    <xf numFmtId="0" fontId="32" fillId="4" borderId="17" xfId="89" applyFont="1" applyFill="1" applyBorder="1" applyAlignment="1">
      <alignment horizontal="left" vertical="center"/>
    </xf>
    <xf numFmtId="0" fontId="32" fillId="0" borderId="17" xfId="89" applyFont="1" applyFill="1" applyBorder="1" applyAlignment="1">
      <alignment horizontal="center" vertical="center"/>
    </xf>
    <xf numFmtId="172" fontId="32" fillId="4" borderId="17" xfId="89" applyNumberFormat="1" applyFont="1" applyFill="1" applyBorder="1" applyAlignment="1">
      <alignment horizontal="center" vertical="center"/>
    </xf>
    <xf numFmtId="0" fontId="32" fillId="0" borderId="17" xfId="89" applyFont="1" applyFill="1" applyBorder="1" applyAlignment="1">
      <alignment horizontal="right" vertical="center"/>
    </xf>
    <xf numFmtId="0" fontId="32" fillId="4" borderId="17" xfId="89" applyFont="1" applyFill="1" applyBorder="1" applyAlignment="1">
      <alignment horizontal="right" vertical="center"/>
    </xf>
    <xf numFmtId="173" fontId="28" fillId="4" borderId="30" xfId="89" applyNumberFormat="1" applyFont="1" applyFill="1" applyBorder="1" applyAlignment="1">
      <alignment horizontal="left" vertical="center"/>
    </xf>
    <xf numFmtId="173" fontId="28" fillId="4" borderId="33" xfId="89" applyNumberFormat="1" applyFont="1" applyFill="1" applyBorder="1" applyAlignment="1">
      <alignment horizontal="left" vertical="center"/>
    </xf>
    <xf numFmtId="0" fontId="24" fillId="0" borderId="34" xfId="0" applyFont="1" applyBorder="1" applyAlignment="1" applyProtection="1">
      <alignment horizontal="center" vertical="center"/>
      <protection hidden="1"/>
    </xf>
    <xf numFmtId="0" fontId="24" fillId="0" borderId="35" xfId="0" applyFont="1" applyBorder="1" applyAlignment="1" applyProtection="1">
      <alignment horizontal="left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4" fillId="0" borderId="35" xfId="0" applyFont="1" applyBorder="1" applyAlignment="1" applyProtection="1">
      <alignment horizontal="center" vertical="center"/>
      <protection hidden="1"/>
    </xf>
    <xf numFmtId="0" fontId="0" fillId="0" borderId="36" xfId="0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27" fillId="9" borderId="37" xfId="0" applyFont="1" applyFill="1" applyBorder="1" applyAlignment="1" applyProtection="1">
      <alignment horizontal="center" vertical="center"/>
      <protection hidden="1"/>
    </xf>
    <xf numFmtId="0" fontId="27" fillId="9" borderId="10" xfId="0" applyFont="1" applyFill="1" applyBorder="1" applyAlignment="1" applyProtection="1">
      <alignment horizontal="left" vertical="center"/>
      <protection hidden="1"/>
    </xf>
    <xf numFmtId="0" fontId="27" fillId="9" borderId="10" xfId="0" applyFont="1" applyFill="1" applyBorder="1" applyAlignment="1" applyProtection="1">
      <alignment horizontal="center" vertical="center"/>
      <protection hidden="1"/>
    </xf>
    <xf numFmtId="0" fontId="27" fillId="10" borderId="10" xfId="0" applyNumberFormat="1" applyFont="1" applyFill="1" applyBorder="1" applyAlignment="1" applyProtection="1">
      <alignment horizontal="center" vertical="center"/>
      <protection hidden="1"/>
    </xf>
    <xf numFmtId="2" fontId="27" fillId="9" borderId="3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24" fillId="0" borderId="39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23" fillId="0" borderId="41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left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center" vertical="center"/>
      <protection hidden="1"/>
    </xf>
    <xf numFmtId="2" fontId="23" fillId="0" borderId="40" xfId="0" applyNumberFormat="1" applyFont="1" applyBorder="1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left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2" xfId="0" applyNumberFormat="1" applyFont="1" applyBorder="1" applyAlignment="1" applyProtection="1">
      <alignment horizontal="center" vertical="center"/>
      <protection hidden="1"/>
    </xf>
    <xf numFmtId="2" fontId="23" fillId="4" borderId="2" xfId="0" applyNumberFormat="1" applyFont="1" applyFill="1" applyBorder="1" applyAlignment="1" applyProtection="1">
      <alignment horizontal="center" vertical="center"/>
      <protection hidden="1"/>
    </xf>
    <xf numFmtId="2" fontId="24" fillId="0" borderId="40" xfId="0" applyNumberFormat="1" applyFont="1" applyBorder="1" applyAlignment="1" applyProtection="1">
      <alignment horizontal="center" vertical="center"/>
      <protection hidden="1"/>
    </xf>
    <xf numFmtId="0" fontId="27" fillId="9" borderId="43" xfId="0" applyFont="1" applyFill="1" applyBorder="1" applyAlignment="1" applyProtection="1">
      <alignment horizontal="center" vertical="center"/>
      <protection hidden="1"/>
    </xf>
    <xf numFmtId="0" fontId="27" fillId="9" borderId="44" xfId="0" applyFont="1" applyFill="1" applyBorder="1" applyAlignment="1" applyProtection="1">
      <alignment horizontal="left" vertical="center"/>
      <protection hidden="1"/>
    </xf>
    <xf numFmtId="0" fontId="27" fillId="9" borderId="44" xfId="0" applyFont="1" applyFill="1" applyBorder="1" applyAlignment="1" applyProtection="1">
      <alignment horizontal="center" vertical="center"/>
      <protection hidden="1"/>
    </xf>
    <xf numFmtId="0" fontId="27" fillId="10" borderId="44" xfId="0" applyNumberFormat="1" applyFont="1" applyFill="1" applyBorder="1" applyAlignment="1" applyProtection="1">
      <alignment horizontal="center" vertical="center"/>
      <protection hidden="1"/>
    </xf>
    <xf numFmtId="2" fontId="27" fillId="9" borderId="4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4" fillId="0" borderId="37" xfId="0" applyFont="1" applyBorder="1" applyAlignment="1" applyProtection="1">
      <alignment horizontal="center" vertical="center"/>
      <protection hidden="1"/>
    </xf>
    <xf numFmtId="171" fontId="23" fillId="0" borderId="2" xfId="0" applyNumberFormat="1" applyFont="1" applyBorder="1" applyAlignment="1" applyProtection="1">
      <alignment horizontal="center" vertical="center"/>
      <protection hidden="1"/>
    </xf>
    <xf numFmtId="2" fontId="23" fillId="0" borderId="2" xfId="0" applyNumberFormat="1" applyFont="1" applyBorder="1" applyAlignment="1" applyProtection="1">
      <alignment horizontal="center" vertical="center"/>
      <protection hidden="1"/>
    </xf>
    <xf numFmtId="2" fontId="24" fillId="0" borderId="47" xfId="0" applyNumberFormat="1" applyFont="1" applyBorder="1" applyAlignment="1" applyProtection="1">
      <alignment horizontal="center" vertical="center"/>
      <protection hidden="1"/>
    </xf>
    <xf numFmtId="0" fontId="23" fillId="0" borderId="39" xfId="0" applyFont="1" applyFill="1" applyBorder="1" applyAlignment="1" applyProtection="1">
      <alignment horizontal="center" vertical="center"/>
      <protection hidden="1"/>
    </xf>
    <xf numFmtId="2" fontId="23" fillId="0" borderId="2" xfId="0" applyNumberFormat="1" applyFont="1" applyFill="1" applyBorder="1" applyAlignment="1" applyProtection="1">
      <alignment horizontal="center" vertical="center"/>
      <protection hidden="1"/>
    </xf>
    <xf numFmtId="0" fontId="24" fillId="11" borderId="52" xfId="0" applyFont="1" applyFill="1" applyBorder="1" applyAlignment="1" applyProtection="1">
      <alignment horizontal="center" vertical="center"/>
      <protection hidden="1"/>
    </xf>
    <xf numFmtId="0" fontId="24" fillId="11" borderId="53" xfId="0" applyFont="1" applyFill="1" applyBorder="1" applyAlignment="1" applyProtection="1">
      <alignment horizontal="left"/>
      <protection hidden="1"/>
    </xf>
    <xf numFmtId="0" fontId="24" fillId="11" borderId="53" xfId="0" applyFont="1" applyFill="1" applyBorder="1" applyAlignment="1" applyProtection="1">
      <alignment horizontal="center" vertical="center"/>
      <protection hidden="1"/>
    </xf>
    <xf numFmtId="0" fontId="21" fillId="11" borderId="32" xfId="0" applyFont="1" applyFill="1" applyBorder="1" applyAlignment="1" applyProtection="1">
      <alignment horizontal="center" vertical="center"/>
      <protection hidden="1"/>
    </xf>
    <xf numFmtId="0" fontId="24" fillId="11" borderId="32" xfId="0" applyFont="1" applyFill="1" applyBorder="1" applyAlignment="1" applyProtection="1">
      <alignment horizontal="center" vertical="center"/>
      <protection hidden="1"/>
    </xf>
    <xf numFmtId="2" fontId="24" fillId="11" borderId="54" xfId="0" applyNumberFormat="1" applyFont="1" applyFill="1" applyBorder="1" applyAlignment="1" applyProtection="1">
      <alignment horizontal="center" vertical="center"/>
      <protection hidden="1"/>
    </xf>
    <xf numFmtId="2" fontId="22" fillId="4" borderId="2" xfId="0" applyNumberFormat="1" applyFont="1" applyFill="1" applyBorder="1" applyAlignment="1" applyProtection="1">
      <alignment horizontal="center" vertical="center"/>
      <protection hidden="1"/>
    </xf>
    <xf numFmtId="0" fontId="22" fillId="0" borderId="39" xfId="0" applyFont="1" applyBorder="1" applyAlignment="1" applyProtection="1">
      <alignment horizontal="center" vertical="center"/>
      <protection hidden="1"/>
    </xf>
    <xf numFmtId="2" fontId="24" fillId="0" borderId="57" xfId="0" applyNumberFormat="1" applyFont="1" applyBorder="1" applyAlignment="1" applyProtection="1">
      <alignment horizontal="center" vertical="center"/>
      <protection hidden="1"/>
    </xf>
    <xf numFmtId="0" fontId="23" fillId="12" borderId="61" xfId="0" applyFont="1" applyFill="1" applyBorder="1" applyAlignment="1" applyProtection="1">
      <alignment horizontal="center" vertical="center"/>
      <protection hidden="1"/>
    </xf>
    <xf numFmtId="0" fontId="23" fillId="12" borderId="53" xfId="0" applyFont="1" applyFill="1" applyBorder="1" applyAlignment="1" applyProtection="1">
      <alignment horizontal="left"/>
      <protection hidden="1"/>
    </xf>
    <xf numFmtId="0" fontId="23" fillId="12" borderId="53" xfId="0" applyFont="1" applyFill="1" applyBorder="1" applyAlignment="1" applyProtection="1">
      <alignment horizontal="center" vertical="center"/>
      <protection hidden="1"/>
    </xf>
    <xf numFmtId="0" fontId="22" fillId="12" borderId="32" xfId="0" applyFont="1" applyFill="1" applyBorder="1" applyAlignment="1" applyProtection="1">
      <alignment horizontal="center" vertical="center"/>
      <protection hidden="1"/>
    </xf>
    <xf numFmtId="0" fontId="23" fillId="12" borderId="32" xfId="0" applyFont="1" applyFill="1" applyBorder="1" applyAlignment="1" applyProtection="1">
      <alignment horizontal="center" vertical="center"/>
      <protection hidden="1"/>
    </xf>
    <xf numFmtId="2" fontId="23" fillId="12" borderId="62" xfId="0" applyNumberFormat="1" applyFont="1" applyFill="1" applyBorder="1" applyAlignment="1" applyProtection="1">
      <alignment horizontal="center" vertical="center"/>
      <protection hidden="1"/>
    </xf>
    <xf numFmtId="0" fontId="24" fillId="12" borderId="61" xfId="0" applyFont="1" applyFill="1" applyBorder="1" applyAlignment="1" applyProtection="1">
      <alignment horizontal="center" vertical="center"/>
      <protection hidden="1"/>
    </xf>
    <xf numFmtId="0" fontId="24" fillId="12" borderId="53" xfId="0" applyFont="1" applyFill="1" applyBorder="1" applyAlignment="1" applyProtection="1">
      <alignment horizontal="left"/>
      <protection hidden="1"/>
    </xf>
    <xf numFmtId="0" fontId="24" fillId="12" borderId="53" xfId="0" applyFont="1" applyFill="1" applyBorder="1" applyAlignment="1" applyProtection="1">
      <alignment horizontal="center" vertical="center"/>
      <protection hidden="1"/>
    </xf>
    <xf numFmtId="0" fontId="21" fillId="12" borderId="32" xfId="0" applyFont="1" applyFill="1" applyBorder="1" applyAlignment="1" applyProtection="1">
      <alignment horizontal="center" vertical="center"/>
      <protection hidden="1"/>
    </xf>
    <xf numFmtId="0" fontId="24" fillId="12" borderId="32" xfId="0" applyFont="1" applyFill="1" applyBorder="1" applyAlignment="1" applyProtection="1">
      <alignment horizontal="center" vertical="center"/>
      <protection hidden="1"/>
    </xf>
    <xf numFmtId="2" fontId="24" fillId="12" borderId="62" xfId="0" applyNumberFormat="1" applyFont="1" applyFill="1" applyBorder="1" applyAlignment="1" applyProtection="1">
      <alignment horizontal="center" vertical="center"/>
      <protection hidden="1"/>
    </xf>
    <xf numFmtId="0" fontId="21" fillId="12" borderId="37" xfId="0" applyFont="1" applyFill="1" applyBorder="1" applyAlignment="1" applyProtection="1">
      <alignment horizontal="center" vertical="center"/>
      <protection hidden="1"/>
    </xf>
    <xf numFmtId="0" fontId="21" fillId="12" borderId="10" xfId="0" applyFont="1" applyFill="1" applyBorder="1" applyAlignment="1" applyProtection="1">
      <alignment horizontal="left"/>
      <protection hidden="1"/>
    </xf>
    <xf numFmtId="0" fontId="21" fillId="12" borderId="10" xfId="0" applyFont="1" applyFill="1" applyBorder="1" applyAlignment="1" applyProtection="1">
      <alignment horizontal="center" vertical="center"/>
      <protection hidden="1"/>
    </xf>
    <xf numFmtId="0" fontId="21" fillId="12" borderId="0" xfId="0" applyFont="1" applyFill="1" applyBorder="1" applyAlignment="1" applyProtection="1">
      <alignment horizontal="center" vertical="center"/>
      <protection hidden="1"/>
    </xf>
    <xf numFmtId="2" fontId="21" fillId="12" borderId="38" xfId="0" applyNumberFormat="1" applyFont="1" applyFill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left" wrapText="1"/>
      <protection hidden="1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0" xfId="0" applyFont="1" applyBorder="1"/>
    <xf numFmtId="0" fontId="22" fillId="0" borderId="17" xfId="0" applyFont="1" applyBorder="1" applyAlignment="1" applyProtection="1">
      <alignment vertical="center" wrapText="1"/>
      <protection hidden="1"/>
    </xf>
    <xf numFmtId="0" fontId="22" fillId="0" borderId="17" xfId="0" applyNumberFormat="1" applyFont="1" applyBorder="1" applyAlignment="1" applyProtection="1">
      <alignment horizontal="center" vertical="center" wrapText="1"/>
      <protection hidden="1"/>
    </xf>
    <xf numFmtId="0" fontId="25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7" xfId="0" applyFont="1" applyFill="1" applyBorder="1" applyAlignment="1" applyProtection="1">
      <alignment vertical="center"/>
      <protection hidden="1"/>
    </xf>
    <xf numFmtId="4" fontId="21" fillId="0" borderId="17" xfId="0" applyNumberFormat="1" applyFont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170" fontId="22" fillId="0" borderId="0" xfId="0" applyNumberFormat="1" applyFont="1" applyFill="1" applyBorder="1" applyAlignment="1" applyProtection="1">
      <alignment horizontal="left" vertical="center"/>
      <protection hidden="1"/>
    </xf>
    <xf numFmtId="0" fontId="24" fillId="0" borderId="24" xfId="0" applyFont="1" applyBorder="1" applyAlignment="1" applyProtection="1">
      <alignment horizontal="center" vertical="center"/>
      <protection hidden="1"/>
    </xf>
    <xf numFmtId="0" fontId="0" fillId="0" borderId="0" xfId="0" applyBorder="1"/>
    <xf numFmtId="2" fontId="24" fillId="0" borderId="41" xfId="0" applyNumberFormat="1" applyFont="1" applyBorder="1" applyAlignment="1" applyProtection="1">
      <alignment horizontal="center" vertical="center"/>
      <protection hidden="1"/>
    </xf>
    <xf numFmtId="2" fontId="24" fillId="0" borderId="68" xfId="0" applyNumberFormat="1" applyFont="1" applyBorder="1" applyAlignment="1" applyProtection="1">
      <alignment horizontal="center" vertical="center"/>
      <protection hidden="1"/>
    </xf>
    <xf numFmtId="0" fontId="23" fillId="0" borderId="49" xfId="0" applyFont="1" applyBorder="1" applyAlignment="1" applyProtection="1">
      <protection hidden="1"/>
    </xf>
    <xf numFmtId="0" fontId="23" fillId="0" borderId="50" xfId="0" applyFont="1" applyBorder="1" applyAlignment="1" applyProtection="1"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left"/>
      <protection hidden="1"/>
    </xf>
    <xf numFmtId="171" fontId="23" fillId="0" borderId="13" xfId="0" applyNumberFormat="1" applyFont="1" applyBorder="1" applyAlignment="1" applyProtection="1">
      <alignment horizontal="center" vertical="center"/>
      <protection hidden="1"/>
    </xf>
    <xf numFmtId="0" fontId="23" fillId="0" borderId="51" xfId="0" applyFont="1" applyBorder="1" applyAlignment="1" applyProtection="1">
      <protection hidden="1"/>
    </xf>
    <xf numFmtId="0" fontId="23" fillId="0" borderId="46" xfId="0" applyFont="1" applyBorder="1" applyAlignment="1" applyProtection="1">
      <alignment horizontal="center" vertical="center"/>
      <protection hidden="1"/>
    </xf>
    <xf numFmtId="2" fontId="24" fillId="0" borderId="30" xfId="0" applyNumberFormat="1" applyFont="1" applyBorder="1" applyAlignment="1" applyProtection="1">
      <alignment horizontal="center" vertical="center"/>
      <protection hidden="1"/>
    </xf>
    <xf numFmtId="2" fontId="24" fillId="0" borderId="69" xfId="0" applyNumberFormat="1" applyFont="1" applyBorder="1" applyAlignment="1" applyProtection="1">
      <alignment horizontal="center" vertical="center"/>
      <protection hidden="1"/>
    </xf>
    <xf numFmtId="0" fontId="23" fillId="0" borderId="29" xfId="0" applyFont="1" applyBorder="1" applyAlignment="1" applyProtection="1">
      <alignment horizontal="center" vertical="center"/>
      <protection hidden="1"/>
    </xf>
    <xf numFmtId="0" fontId="23" fillId="0" borderId="0" xfId="0" applyFont="1" applyBorder="1"/>
    <xf numFmtId="0" fontId="23" fillId="0" borderId="17" xfId="0" applyFont="1" applyBorder="1"/>
    <xf numFmtId="2" fontId="23" fillId="4" borderId="13" xfId="0" applyNumberFormat="1" applyFont="1" applyFill="1" applyBorder="1" applyAlignment="1" applyProtection="1">
      <alignment horizontal="center" vertical="center"/>
      <protection hidden="1"/>
    </xf>
    <xf numFmtId="2" fontId="24" fillId="0" borderId="48" xfId="0" applyNumberFormat="1" applyFont="1" applyBorder="1" applyAlignment="1" applyProtection="1">
      <alignment horizontal="center" vertical="center"/>
      <protection hidden="1"/>
    </xf>
    <xf numFmtId="0" fontId="23" fillId="4" borderId="17" xfId="0" applyFont="1" applyFill="1" applyBorder="1" applyAlignment="1">
      <alignment horizontal="center"/>
    </xf>
    <xf numFmtId="0" fontId="0" fillId="0" borderId="32" xfId="0" applyBorder="1"/>
    <xf numFmtId="0" fontId="23" fillId="12" borderId="10" xfId="0" applyFont="1" applyFill="1" applyBorder="1" applyAlignment="1" applyProtection="1">
      <alignment horizontal="center" vertical="center"/>
      <protection hidden="1"/>
    </xf>
    <xf numFmtId="0" fontId="23" fillId="12" borderId="10" xfId="0" applyFont="1" applyFill="1" applyBorder="1" applyAlignment="1" applyProtection="1">
      <alignment horizontal="left"/>
      <protection hidden="1"/>
    </xf>
    <xf numFmtId="0" fontId="23" fillId="0" borderId="31" xfId="0" applyFont="1" applyBorder="1" applyAlignment="1" applyProtection="1">
      <alignment horizontal="center" vertical="center"/>
      <protection hidden="1"/>
    </xf>
    <xf numFmtId="0" fontId="0" fillId="0" borderId="64" xfId="0" applyBorder="1"/>
    <xf numFmtId="0" fontId="23" fillId="12" borderId="37" xfId="0" applyFont="1" applyFill="1" applyBorder="1" applyAlignment="1" applyProtection="1">
      <alignment horizontal="center" vertical="center"/>
      <protection hidden="1"/>
    </xf>
    <xf numFmtId="0" fontId="22" fillId="12" borderId="0" xfId="0" applyFont="1" applyFill="1" applyBorder="1" applyAlignment="1" applyProtection="1">
      <alignment horizontal="center" vertical="center"/>
      <protection hidden="1"/>
    </xf>
    <xf numFmtId="0" fontId="23" fillId="12" borderId="0" xfId="0" applyFont="1" applyFill="1" applyBorder="1" applyAlignment="1" applyProtection="1">
      <alignment horizontal="center" vertical="center"/>
      <protection hidden="1"/>
    </xf>
    <xf numFmtId="2" fontId="23" fillId="12" borderId="38" xfId="0" applyNumberFormat="1" applyFont="1" applyFill="1" applyBorder="1" applyAlignment="1" applyProtection="1">
      <alignment horizontal="center" vertical="center"/>
      <protection hidden="1"/>
    </xf>
    <xf numFmtId="2" fontId="27" fillId="9" borderId="72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2" fontId="22" fillId="0" borderId="0" xfId="0" applyNumberFormat="1" applyFont="1" applyFill="1" applyBorder="1" applyAlignment="1" applyProtection="1">
      <alignment horizontal="right" vertical="center"/>
      <protection hidden="1"/>
    </xf>
    <xf numFmtId="2" fontId="22" fillId="0" borderId="0" xfId="0" applyNumberFormat="1" applyFont="1" applyFill="1" applyBorder="1" applyAlignment="1" applyProtection="1">
      <alignment vertical="center" wrapText="1"/>
      <protection hidden="1"/>
    </xf>
    <xf numFmtId="0" fontId="22" fillId="5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5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5" borderId="22" xfId="0" applyFont="1" applyFill="1" applyBorder="1" applyAlignment="1" applyProtection="1">
      <alignment vertical="center"/>
      <protection hidden="1"/>
    </xf>
    <xf numFmtId="0" fontId="22" fillId="5" borderId="20" xfId="0" applyFont="1" applyFill="1" applyBorder="1" applyAlignment="1" applyProtection="1">
      <alignment horizontal="center" vertical="center"/>
      <protection hidden="1"/>
    </xf>
    <xf numFmtId="2" fontId="22" fillId="5" borderId="20" xfId="0" applyNumberFormat="1" applyFont="1" applyFill="1" applyBorder="1" applyAlignment="1" applyProtection="1">
      <alignment horizontal="right" vertical="center"/>
      <protection hidden="1"/>
    </xf>
    <xf numFmtId="2" fontId="22" fillId="5" borderId="20" xfId="0" applyNumberFormat="1" applyFont="1" applyFill="1" applyBorder="1" applyAlignment="1" applyProtection="1">
      <alignment vertical="center"/>
      <protection hidden="1"/>
    </xf>
    <xf numFmtId="4" fontId="22" fillId="5" borderId="21" xfId="0" applyNumberFormat="1" applyFont="1" applyFill="1" applyBorder="1" applyAlignment="1" applyProtection="1">
      <alignment horizontal="right" vertical="center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2" fontId="22" fillId="0" borderId="17" xfId="0" applyNumberFormat="1" applyFont="1" applyBorder="1" applyAlignment="1" applyProtection="1">
      <alignment vertical="center" wrapText="1"/>
      <protection hidden="1"/>
    </xf>
    <xf numFmtId="2" fontId="22" fillId="0" borderId="17" xfId="0" applyNumberFormat="1" applyFont="1" applyFill="1" applyBorder="1" applyAlignment="1" applyProtection="1">
      <alignment vertical="center" wrapText="1"/>
      <protection hidden="1"/>
    </xf>
    <xf numFmtId="4" fontId="22" fillId="0" borderId="17" xfId="0" applyNumberFormat="1" applyFont="1" applyBorder="1" applyAlignment="1" applyProtection="1">
      <alignment horizontal="right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2" fontId="22" fillId="0" borderId="17" xfId="0" applyNumberFormat="1" applyFont="1" applyFill="1" applyBorder="1" applyAlignment="1" applyProtection="1">
      <alignment vertical="center"/>
      <protection hidden="1"/>
    </xf>
    <xf numFmtId="0" fontId="22" fillId="0" borderId="17" xfId="0" applyFont="1" applyBorder="1" applyAlignment="1" applyProtection="1">
      <alignment vertical="center"/>
      <protection hidden="1"/>
    </xf>
    <xf numFmtId="2" fontId="22" fillId="4" borderId="17" xfId="0" applyNumberFormat="1" applyFont="1" applyFill="1" applyBorder="1" applyAlignment="1" applyProtection="1">
      <alignment vertical="center" wrapText="1"/>
      <protection hidden="1"/>
    </xf>
    <xf numFmtId="2" fontId="22" fillId="0" borderId="17" xfId="0" applyNumberFormat="1" applyFont="1" applyBorder="1" applyAlignment="1" applyProtection="1">
      <alignment horizontal="right" vertical="center"/>
      <protection hidden="1"/>
    </xf>
    <xf numFmtId="2" fontId="22" fillId="4" borderId="17" xfId="0" applyNumberFormat="1" applyFont="1" applyFill="1" applyBorder="1" applyAlignment="1" applyProtection="1">
      <alignment horizontal="right" vertical="center"/>
      <protection hidden="1"/>
    </xf>
    <xf numFmtId="0" fontId="22" fillId="0" borderId="17" xfId="0" applyFont="1" applyFill="1" applyBorder="1" applyAlignment="1" applyProtection="1">
      <alignment vertical="center" wrapText="1"/>
      <protection hidden="1"/>
    </xf>
    <xf numFmtId="0" fontId="21" fillId="13" borderId="17" xfId="0" applyNumberFormat="1" applyFont="1" applyFill="1" applyBorder="1" applyAlignment="1" applyProtection="1">
      <alignment horizontal="center" vertical="center" wrapText="1"/>
      <protection hidden="1"/>
    </xf>
    <xf numFmtId="0" fontId="22" fillId="13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13" borderId="17" xfId="0" applyFont="1" applyFill="1" applyBorder="1" applyAlignment="1" applyProtection="1">
      <alignment vertical="center"/>
      <protection hidden="1"/>
    </xf>
    <xf numFmtId="0" fontId="21" fillId="13" borderId="17" xfId="0" applyFont="1" applyFill="1" applyBorder="1" applyAlignment="1" applyProtection="1">
      <alignment horizontal="center" vertical="center"/>
      <protection hidden="1"/>
    </xf>
    <xf numFmtId="0" fontId="21" fillId="13" borderId="17" xfId="0" applyFont="1" applyFill="1" applyBorder="1" applyAlignment="1" applyProtection="1">
      <alignment horizontal="right" vertical="center"/>
      <protection hidden="1"/>
    </xf>
    <xf numFmtId="2" fontId="21" fillId="13" borderId="17" xfId="0" applyNumberFormat="1" applyFont="1" applyFill="1" applyBorder="1" applyAlignment="1" applyProtection="1">
      <alignment horizontal="right" vertical="center"/>
      <protection hidden="1"/>
    </xf>
    <xf numFmtId="4" fontId="21" fillId="13" borderId="17" xfId="0" applyNumberFormat="1" applyFont="1" applyFill="1" applyBorder="1" applyAlignment="1" applyProtection="1">
      <alignment horizontal="right" vertical="center"/>
      <protection hidden="1"/>
    </xf>
    <xf numFmtId="0" fontId="22" fillId="13" borderId="17" xfId="0" applyFont="1" applyFill="1" applyBorder="1" applyAlignment="1" applyProtection="1">
      <alignment horizontal="center" vertical="center"/>
      <protection hidden="1"/>
    </xf>
    <xf numFmtId="171" fontId="22" fillId="13" borderId="17" xfId="0" applyNumberFormat="1" applyFont="1" applyFill="1" applyBorder="1" applyAlignment="1" applyProtection="1">
      <alignment horizontal="right" vertical="center"/>
      <protection hidden="1"/>
    </xf>
    <xf numFmtId="2" fontId="22" fillId="13" borderId="17" xfId="0" applyNumberFormat="1" applyFont="1" applyFill="1" applyBorder="1" applyAlignment="1" applyProtection="1">
      <alignment vertical="center"/>
      <protection hidden="1"/>
    </xf>
    <xf numFmtId="2" fontId="22" fillId="13" borderId="17" xfId="0" applyNumberFormat="1" applyFont="1" applyFill="1" applyBorder="1" applyAlignment="1" applyProtection="1">
      <alignment horizontal="right" vertical="center"/>
      <protection hidden="1"/>
    </xf>
    <xf numFmtId="0" fontId="22" fillId="0" borderId="17" xfId="0" applyFont="1" applyFill="1" applyBorder="1" applyAlignment="1" applyProtection="1">
      <alignment horizontal="justify" vertical="center" wrapText="1"/>
      <protection hidden="1"/>
    </xf>
    <xf numFmtId="0" fontId="22" fillId="0" borderId="17" xfId="0" applyFont="1" applyFill="1" applyBorder="1" applyAlignment="1" applyProtection="1">
      <alignment horizontal="center" vertical="center" wrapText="1"/>
      <protection hidden="1"/>
    </xf>
    <xf numFmtId="2" fontId="22" fillId="0" borderId="17" xfId="0" applyNumberFormat="1" applyFont="1" applyFill="1" applyBorder="1" applyAlignment="1" applyProtection="1">
      <alignment horizontal="right" vertical="center"/>
      <protection hidden="1"/>
    </xf>
    <xf numFmtId="4" fontId="22" fillId="0" borderId="17" xfId="0" applyNumberFormat="1" applyFont="1" applyFill="1" applyBorder="1" applyAlignment="1" applyProtection="1">
      <alignment horizontal="right" vertical="center"/>
      <protection hidden="1"/>
    </xf>
    <xf numFmtId="0" fontId="21" fillId="13" borderId="17" xfId="0" applyFont="1" applyFill="1" applyBorder="1" applyAlignment="1" applyProtection="1">
      <alignment horizontal="left" vertical="center"/>
      <protection hidden="1"/>
    </xf>
    <xf numFmtId="0" fontId="22" fillId="13" borderId="17" xfId="0" applyFont="1" applyFill="1" applyBorder="1" applyAlignment="1" applyProtection="1">
      <alignment horizontal="right" vertical="center"/>
      <protection hidden="1"/>
    </xf>
    <xf numFmtId="2" fontId="22" fillId="13" borderId="17" xfId="0" applyNumberFormat="1" applyFont="1" applyFill="1" applyBorder="1" applyAlignment="1" applyProtection="1">
      <alignment horizontal="center" vertical="center"/>
      <protection hidden="1"/>
    </xf>
    <xf numFmtId="0" fontId="21" fillId="13" borderId="2" xfId="0" applyNumberFormat="1" applyFont="1" applyFill="1" applyBorder="1" applyAlignment="1" applyProtection="1">
      <alignment horizontal="center" vertical="center" wrapText="1"/>
      <protection hidden="1"/>
    </xf>
    <xf numFmtId="0" fontId="22" fillId="13" borderId="9" xfId="0" applyNumberFormat="1" applyFont="1" applyFill="1" applyBorder="1" applyAlignment="1" applyProtection="1">
      <alignment horizontal="center" vertical="center" wrapText="1"/>
      <protection hidden="1"/>
    </xf>
    <xf numFmtId="4" fontId="31" fillId="5" borderId="30" xfId="89" applyNumberFormat="1" applyFont="1" applyFill="1" applyBorder="1" applyAlignment="1">
      <alignment vertical="center"/>
    </xf>
    <xf numFmtId="0" fontId="32" fillId="5" borderId="29" xfId="89" applyFont="1" applyFill="1" applyBorder="1" applyAlignment="1">
      <alignment vertical="center"/>
    </xf>
    <xf numFmtId="0" fontId="32" fillId="5" borderId="17" xfId="89" applyFont="1" applyFill="1" applyBorder="1" applyAlignment="1">
      <alignment vertical="center"/>
    </xf>
    <xf numFmtId="10" fontId="32" fillId="5" borderId="17" xfId="88" applyNumberFormat="1" applyFont="1" applyFill="1" applyBorder="1" applyAlignment="1">
      <alignment horizontal="center" vertical="center"/>
    </xf>
    <xf numFmtId="4" fontId="31" fillId="8" borderId="30" xfId="89" applyNumberFormat="1" applyFont="1" applyFill="1" applyBorder="1" applyAlignment="1">
      <alignment vertical="center"/>
    </xf>
    <xf numFmtId="0" fontId="32" fillId="0" borderId="29" xfId="89" applyFont="1" applyFill="1" applyBorder="1" applyAlignment="1">
      <alignment vertical="center"/>
    </xf>
    <xf numFmtId="0" fontId="32" fillId="0" borderId="17" xfId="89" applyFont="1" applyFill="1" applyBorder="1" applyAlignment="1">
      <alignment vertical="center"/>
    </xf>
    <xf numFmtId="0" fontId="31" fillId="0" borderId="17" xfId="89" applyFont="1" applyFill="1" applyBorder="1" applyAlignment="1">
      <alignment horizontal="right" vertical="center"/>
    </xf>
    <xf numFmtId="4" fontId="32" fillId="0" borderId="30" xfId="89" applyNumberFormat="1" applyFont="1" applyFill="1" applyBorder="1" applyAlignment="1">
      <alignment vertical="center"/>
    </xf>
    <xf numFmtId="4" fontId="32" fillId="0" borderId="17" xfId="89" applyNumberFormat="1" applyFont="1" applyFill="1" applyBorder="1" applyAlignment="1">
      <alignment vertical="center"/>
    </xf>
    <xf numFmtId="0" fontId="32" fillId="0" borderId="30" xfId="89" applyFont="1" applyFill="1" applyBorder="1" applyAlignment="1">
      <alignment vertical="center"/>
    </xf>
    <xf numFmtId="4" fontId="31" fillId="6" borderId="30" xfId="89" applyNumberFormat="1" applyFont="1" applyFill="1" applyBorder="1" applyAlignment="1">
      <alignment vertical="center"/>
    </xf>
    <xf numFmtId="0" fontId="32" fillId="0" borderId="34" xfId="89" applyFont="1" applyFill="1" applyBorder="1" applyAlignment="1">
      <alignment vertical="center"/>
    </xf>
    <xf numFmtId="0" fontId="32" fillId="0" borderId="35" xfId="89" applyFont="1" applyFill="1" applyBorder="1" applyAlignment="1">
      <alignment vertical="center"/>
    </xf>
    <xf numFmtId="0" fontId="32" fillId="0" borderId="36" xfId="89" applyFont="1" applyFill="1" applyBorder="1" applyAlignment="1">
      <alignment vertical="center"/>
    </xf>
    <xf numFmtId="0" fontId="0" fillId="14" borderId="0" xfId="0" applyFill="1" applyBorder="1"/>
    <xf numFmtId="0" fontId="0" fillId="14" borderId="0" xfId="0" applyFill="1" applyAlignment="1">
      <alignment horizontal="center"/>
    </xf>
    <xf numFmtId="0" fontId="0" fillId="14" borderId="0" xfId="0" applyFill="1"/>
    <xf numFmtId="0" fontId="0" fillId="14" borderId="0" xfId="0" applyFill="1" applyAlignment="1">
      <alignment horizontal="right"/>
    </xf>
    <xf numFmtId="2" fontId="0" fillId="14" borderId="0" xfId="0" applyNumberFormat="1" applyFill="1"/>
    <xf numFmtId="0" fontId="22" fillId="0" borderId="10" xfId="0" applyFont="1" applyFill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2" fontId="22" fillId="0" borderId="10" xfId="0" applyNumberFormat="1" applyFont="1" applyBorder="1" applyAlignment="1" applyProtection="1">
      <alignment horizontal="right" vertical="center"/>
      <protection hidden="1"/>
    </xf>
    <xf numFmtId="2" fontId="22" fillId="4" borderId="10" xfId="0" applyNumberFormat="1" applyFont="1" applyFill="1" applyBorder="1" applyAlignment="1" applyProtection="1">
      <alignment vertical="center" wrapText="1"/>
      <protection hidden="1"/>
    </xf>
    <xf numFmtId="4" fontId="22" fillId="0" borderId="10" xfId="0" applyNumberFormat="1" applyFont="1" applyBorder="1" applyAlignment="1" applyProtection="1">
      <alignment horizontal="right" vertical="center"/>
      <protection hidden="1"/>
    </xf>
    <xf numFmtId="4" fontId="22" fillId="13" borderId="17" xfId="0" applyNumberFormat="1" applyFont="1" applyFill="1" applyBorder="1" applyAlignment="1" applyProtection="1">
      <alignment horizontal="right" vertical="center"/>
      <protection hidden="1"/>
    </xf>
    <xf numFmtId="3" fontId="23" fillId="4" borderId="0" xfId="55" applyNumberFormat="1" applyFont="1" applyFill="1" applyBorder="1" applyAlignment="1" applyProtection="1">
      <alignment horizontal="right" vertical="center"/>
      <protection hidden="1"/>
    </xf>
    <xf numFmtId="0" fontId="0" fillId="15" borderId="0" xfId="0" applyFill="1"/>
    <xf numFmtId="2" fontId="0" fillId="15" borderId="0" xfId="0" applyNumberFormat="1" applyFill="1"/>
    <xf numFmtId="0" fontId="18" fillId="15" borderId="0" xfId="0" applyFont="1" applyFill="1"/>
    <xf numFmtId="2" fontId="18" fillId="15" borderId="0" xfId="0" applyNumberFormat="1" applyFont="1" applyFill="1"/>
    <xf numFmtId="2" fontId="18" fillId="15" borderId="0" xfId="0" applyNumberFormat="1" applyFont="1" applyFill="1" applyAlignment="1"/>
    <xf numFmtId="0" fontId="23" fillId="15" borderId="0" xfId="0" applyFont="1" applyFill="1" applyAlignment="1">
      <alignment horizontal="center"/>
    </xf>
    <xf numFmtId="0" fontId="23" fillId="15" borderId="0" xfId="0" applyFont="1" applyFill="1"/>
    <xf numFmtId="0" fontId="23" fillId="15" borderId="0" xfId="0" applyFont="1" applyFill="1" applyAlignment="1">
      <alignment horizontal="right"/>
    </xf>
    <xf numFmtId="2" fontId="23" fillId="15" borderId="0" xfId="0" applyNumberFormat="1" applyFont="1" applyFill="1"/>
    <xf numFmtId="0" fontId="21" fillId="2" borderId="14" xfId="0" applyFont="1" applyFill="1" applyBorder="1" applyAlignment="1" applyProtection="1">
      <alignment horizontal="center" vertical="center"/>
      <protection hidden="1"/>
    </xf>
    <xf numFmtId="0" fontId="21" fillId="2" borderId="15" xfId="0" applyFont="1" applyFill="1" applyBorder="1" applyAlignment="1" applyProtection="1">
      <alignment horizontal="center" vertical="center"/>
      <protection hidden="1"/>
    </xf>
    <xf numFmtId="0" fontId="21" fillId="2" borderId="16" xfId="0" applyFont="1" applyFill="1" applyBorder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vertical="top" wrapText="1"/>
      <protection hidden="1"/>
    </xf>
    <xf numFmtId="49" fontId="21" fillId="0" borderId="0" xfId="0" applyNumberFormat="1" applyFont="1" applyBorder="1" applyAlignment="1" applyProtection="1">
      <alignment horizontal="center"/>
      <protection hidden="1"/>
    </xf>
    <xf numFmtId="0" fontId="24" fillId="0" borderId="24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4" fillId="0" borderId="41" xfId="0" applyFont="1" applyBorder="1" applyAlignment="1" applyProtection="1">
      <alignment horizontal="center" vertical="center"/>
      <protection hidden="1"/>
    </xf>
    <xf numFmtId="0" fontId="24" fillId="0" borderId="63" xfId="0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4" fillId="0" borderId="58" xfId="0" applyFont="1" applyBorder="1" applyAlignment="1" applyProtection="1">
      <alignment horizontal="center" vertical="center"/>
      <protection hidden="1"/>
    </xf>
    <xf numFmtId="0" fontId="24" fillId="0" borderId="2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30" xfId="0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55" xfId="0" applyFont="1" applyBorder="1" applyAlignment="1" applyProtection="1">
      <alignment horizontal="center" vertical="center"/>
      <protection hidden="1"/>
    </xf>
    <xf numFmtId="0" fontId="24" fillId="0" borderId="56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left"/>
      <protection hidden="1"/>
    </xf>
    <xf numFmtId="0" fontId="23" fillId="0" borderId="40" xfId="0" applyFont="1" applyBorder="1" applyAlignment="1" applyProtection="1">
      <alignment horizontal="left"/>
      <protection hidden="1"/>
    </xf>
    <xf numFmtId="0" fontId="24" fillId="0" borderId="46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left"/>
      <protection hidden="1"/>
    </xf>
    <xf numFmtId="0" fontId="23" fillId="0" borderId="38" xfId="0" applyFont="1" applyBorder="1" applyAlignment="1" applyProtection="1">
      <alignment horizontal="left"/>
      <protection hidden="1"/>
    </xf>
    <xf numFmtId="0" fontId="23" fillId="0" borderId="31" xfId="0" applyFont="1" applyBorder="1" applyAlignment="1" applyProtection="1">
      <alignment horizontal="center" vertical="center"/>
      <protection hidden="1"/>
    </xf>
    <xf numFmtId="0" fontId="23" fillId="0" borderId="32" xfId="0" applyFont="1" applyBorder="1" applyAlignment="1" applyProtection="1">
      <alignment horizontal="center" vertical="center"/>
      <protection hidden="1"/>
    </xf>
    <xf numFmtId="0" fontId="23" fillId="0" borderId="64" xfId="0" applyFont="1" applyBorder="1" applyAlignment="1" applyProtection="1">
      <alignment horizontal="center" vertical="center"/>
      <protection hidden="1"/>
    </xf>
    <xf numFmtId="0" fontId="23" fillId="0" borderId="70" xfId="0" applyFont="1" applyBorder="1" applyAlignment="1" applyProtection="1">
      <alignment horizontal="center" vertical="center"/>
      <protection hidden="1"/>
    </xf>
    <xf numFmtId="0" fontId="0" fillId="0" borderId="70" xfId="0" applyBorder="1"/>
    <xf numFmtId="0" fontId="22" fillId="0" borderId="9" xfId="0" applyFont="1" applyBorder="1" applyAlignment="1" applyProtection="1">
      <alignment horizontal="left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58" xfId="0" applyFont="1" applyBorder="1" applyAlignment="1" applyProtection="1">
      <alignment horizontal="left" vertical="center" wrapText="1"/>
      <protection hidden="1"/>
    </xf>
    <xf numFmtId="0" fontId="24" fillId="0" borderId="59" xfId="0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0" fontId="24" fillId="0" borderId="60" xfId="0" applyFont="1" applyBorder="1" applyAlignment="1" applyProtection="1">
      <alignment horizontal="center" vertic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3" fillId="0" borderId="11" xfId="0" applyFont="1" applyBorder="1"/>
    <xf numFmtId="0" fontId="23" fillId="0" borderId="12" xfId="0" applyFont="1" applyBorder="1"/>
    <xf numFmtId="0" fontId="23" fillId="0" borderId="58" xfId="0" applyFont="1" applyBorder="1"/>
    <xf numFmtId="0" fontId="24" fillId="0" borderId="65" xfId="0" applyFont="1" applyBorder="1" applyAlignment="1" applyProtection="1">
      <alignment horizontal="center" vertical="center"/>
      <protection hidden="1"/>
    </xf>
    <xf numFmtId="0" fontId="23" fillId="0" borderId="66" xfId="0" applyFont="1" applyBorder="1"/>
    <xf numFmtId="0" fontId="23" fillId="0" borderId="67" xfId="0" applyFont="1" applyBorder="1"/>
    <xf numFmtId="0" fontId="23" fillId="0" borderId="49" xfId="0" applyFont="1" applyBorder="1" applyAlignment="1" applyProtection="1">
      <alignment horizontal="left"/>
      <protection hidden="1"/>
    </xf>
    <xf numFmtId="0" fontId="23" fillId="0" borderId="50" xfId="0" applyFont="1" applyBorder="1" applyAlignment="1" applyProtection="1">
      <alignment horizontal="left"/>
      <protection hidden="1"/>
    </xf>
    <xf numFmtId="0" fontId="23" fillId="0" borderId="51" xfId="0" applyFont="1" applyBorder="1" applyAlignment="1" applyProtection="1">
      <alignment horizontal="left"/>
      <protection hidden="1"/>
    </xf>
    <xf numFmtId="0" fontId="23" fillId="0" borderId="9" xfId="0" applyFont="1" applyBorder="1" applyAlignment="1" applyProtection="1">
      <alignment horizontal="left" wrapText="1"/>
      <protection hidden="1"/>
    </xf>
    <xf numFmtId="0" fontId="23" fillId="0" borderId="11" xfId="0" applyFont="1" applyBorder="1" applyAlignment="1" applyProtection="1">
      <alignment horizontal="left" wrapText="1"/>
      <protection hidden="1"/>
    </xf>
    <xf numFmtId="0" fontId="23" fillId="0" borderId="58" xfId="0" applyFont="1" applyBorder="1" applyAlignment="1" applyProtection="1">
      <alignment horizontal="left" wrapText="1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0" fillId="0" borderId="42" xfId="0" applyBorder="1"/>
    <xf numFmtId="0" fontId="28" fillId="0" borderId="0" xfId="89" applyFont="1" applyFill="1" applyBorder="1" applyAlignment="1">
      <alignment horizontal="center" vertical="center"/>
    </xf>
    <xf numFmtId="0" fontId="30" fillId="8" borderId="26" xfId="89" applyFont="1" applyFill="1" applyBorder="1" applyAlignment="1">
      <alignment horizontal="center" vertical="center"/>
    </xf>
    <xf numFmtId="0" fontId="30" fillId="8" borderId="27" xfId="89" applyFont="1" applyFill="1" applyBorder="1" applyAlignment="1">
      <alignment horizontal="center" vertical="center"/>
    </xf>
    <xf numFmtId="0" fontId="30" fillId="8" borderId="28" xfId="89" applyFont="1" applyFill="1" applyBorder="1" applyAlignment="1">
      <alignment horizontal="center" vertical="center"/>
    </xf>
    <xf numFmtId="0" fontId="31" fillId="0" borderId="31" xfId="89" applyFont="1" applyBorder="1" applyAlignment="1">
      <alignment horizontal="center" vertical="center"/>
    </xf>
    <xf numFmtId="0" fontId="31" fillId="0" borderId="32" xfId="89" applyFont="1" applyBorder="1" applyAlignment="1">
      <alignment horizontal="center" vertical="center"/>
    </xf>
    <xf numFmtId="0" fontId="31" fillId="0" borderId="25" xfId="89" applyFont="1" applyBorder="1" applyAlignment="1">
      <alignment horizontal="center" vertical="center"/>
    </xf>
    <xf numFmtId="0" fontId="24" fillId="0" borderId="42" xfId="0" applyFont="1" applyBorder="1" applyAlignment="1" applyProtection="1">
      <alignment horizontal="center" vertical="center"/>
      <protection hidden="1"/>
    </xf>
    <xf numFmtId="0" fontId="33" fillId="0" borderId="0" xfId="89" applyFont="1" applyFill="1" applyBorder="1" applyAlignment="1">
      <alignment horizontal="left" vertical="center" wrapText="1"/>
    </xf>
    <xf numFmtId="0" fontId="31" fillId="5" borderId="29" xfId="89" applyFont="1" applyFill="1" applyBorder="1" applyAlignment="1">
      <alignment horizontal="right" vertical="center"/>
    </xf>
    <xf numFmtId="0" fontId="31" fillId="5" borderId="17" xfId="89" applyFont="1" applyFill="1" applyBorder="1" applyAlignment="1">
      <alignment horizontal="right" vertical="center"/>
    </xf>
    <xf numFmtId="0" fontId="31" fillId="8" borderId="29" xfId="89" applyFont="1" applyFill="1" applyBorder="1" applyAlignment="1">
      <alignment horizontal="right" vertical="center"/>
    </xf>
    <xf numFmtId="0" fontId="31" fillId="8" borderId="17" xfId="89" applyFont="1" applyFill="1" applyBorder="1" applyAlignment="1">
      <alignment horizontal="right" vertical="center"/>
    </xf>
    <xf numFmtId="0" fontId="31" fillId="6" borderId="29" xfId="89" applyFont="1" applyFill="1" applyBorder="1" applyAlignment="1">
      <alignment horizontal="right" vertical="center"/>
    </xf>
    <xf numFmtId="0" fontId="31" fillId="6" borderId="17" xfId="89" applyFont="1" applyFill="1" applyBorder="1" applyAlignment="1">
      <alignment horizontal="right" vertical="center"/>
    </xf>
    <xf numFmtId="0" fontId="22" fillId="0" borderId="71" xfId="0" applyNumberFormat="1" applyFont="1" applyBorder="1" applyAlignment="1" applyProtection="1">
      <alignment horizontal="center" vertical="center" wrapText="1"/>
      <protection hidden="1"/>
    </xf>
    <xf numFmtId="0" fontId="22" fillId="0" borderId="32" xfId="0" applyNumberFormat="1" applyFont="1" applyBorder="1" applyAlignment="1" applyProtection="1">
      <alignment horizontal="center" vertical="center" wrapText="1"/>
      <protection hidden="1"/>
    </xf>
    <xf numFmtId="0" fontId="22" fillId="0" borderId="25" xfId="0" applyNumberFormat="1" applyFont="1" applyBorder="1" applyAlignment="1" applyProtection="1">
      <alignment horizontal="center" vertical="center" wrapText="1"/>
      <protection hidden="1"/>
    </xf>
    <xf numFmtId="0" fontId="22" fillId="0" borderId="7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0" fillId="15" borderId="0" xfId="0" applyFill="1" applyBorder="1" applyAlignment="1">
      <alignment horizontal="center"/>
    </xf>
    <xf numFmtId="49" fontId="21" fillId="0" borderId="0" xfId="0" applyNumberFormat="1" applyFont="1" applyBorder="1" applyAlignment="1" applyProtection="1">
      <alignment horizontal="center" vertical="center"/>
      <protection hidden="1"/>
    </xf>
    <xf numFmtId="0" fontId="21" fillId="2" borderId="13" xfId="0" applyFont="1" applyFill="1" applyBorder="1" applyAlignment="1" applyProtection="1">
      <alignment horizontal="center" vertical="center" wrapText="1"/>
      <protection hidden="1"/>
    </xf>
    <xf numFmtId="0" fontId="21" fillId="2" borderId="10" xfId="0" applyFont="1" applyFill="1" applyBorder="1" applyAlignment="1" applyProtection="1">
      <alignment horizontal="center" vertical="center" wrapText="1"/>
      <protection hidden="1"/>
    </xf>
    <xf numFmtId="0" fontId="21" fillId="2" borderId="13" xfId="0" applyFont="1" applyFill="1" applyBorder="1" applyAlignment="1" applyProtection="1">
      <alignment horizontal="right" vertical="center" wrapText="1"/>
      <protection hidden="1"/>
    </xf>
    <xf numFmtId="0" fontId="21" fillId="2" borderId="10" xfId="0" applyFont="1" applyFill="1" applyBorder="1" applyAlignment="1" applyProtection="1">
      <alignment horizontal="right" vertical="center" wrapText="1"/>
      <protection hidden="1"/>
    </xf>
    <xf numFmtId="2" fontId="21" fillId="2" borderId="9" xfId="0" applyNumberFormat="1" applyFont="1" applyFill="1" applyBorder="1" applyAlignment="1" applyProtection="1">
      <alignment horizontal="center" vertical="center"/>
      <protection hidden="1"/>
    </xf>
    <xf numFmtId="2" fontId="21" fillId="2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21" fillId="0" borderId="0" xfId="0" applyFont="1" applyBorder="1" applyAlignment="1" applyProtection="1">
      <alignment horizontal="right" vertical="center"/>
      <protection hidden="1"/>
    </xf>
    <xf numFmtId="49" fontId="21" fillId="0" borderId="0" xfId="0" applyNumberFormat="1" applyFont="1" applyFill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justify" vertical="center" wrapText="1"/>
      <protection hidden="1"/>
    </xf>
    <xf numFmtId="49" fontId="21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21" fillId="2" borderId="10" xfId="0" applyNumberFormat="1" applyFont="1" applyFill="1" applyBorder="1" applyAlignment="1" applyProtection="1">
      <alignment horizontal="center" vertical="center" wrapText="1"/>
      <protection hidden="1"/>
    </xf>
  </cellXfs>
  <cellStyles count="90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9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88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A229"/>
  <sheetViews>
    <sheetView tabSelected="1" workbookViewId="0">
      <selection activeCell="J19" sqref="J19"/>
    </sheetView>
  </sheetViews>
  <sheetFormatPr defaultRowHeight="12.75" customHeight="1"/>
  <cols>
    <col min="1" max="1" width="7.140625" style="16" customWidth="1"/>
    <col min="2" max="2" width="43.140625" style="16" customWidth="1"/>
    <col min="3" max="3" width="8" style="16" customWidth="1"/>
    <col min="4" max="4" width="8.28515625" style="16" customWidth="1"/>
    <col min="5" max="5" width="8" style="16" customWidth="1"/>
    <col min="6" max="6" width="10.7109375" style="59" customWidth="1"/>
    <col min="7" max="7" width="10.140625" style="59" customWidth="1"/>
    <col min="8" max="53" width="9.140625" style="59"/>
  </cols>
  <sheetData>
    <row r="2" spans="1:7" ht="12.75" customHeight="1">
      <c r="A2" s="39"/>
      <c r="B2" s="40" t="s">
        <v>90</v>
      </c>
    </row>
    <row r="3" spans="1:7" ht="12.75" customHeight="1">
      <c r="A3" s="64"/>
      <c r="B3" s="40"/>
    </row>
    <row r="4" spans="1:7" ht="12.75" customHeight="1" thickBot="1"/>
    <row r="5" spans="1:7" ht="12.75" customHeight="1" thickBot="1">
      <c r="A5" s="280" t="s">
        <v>17</v>
      </c>
      <c r="B5" s="281"/>
      <c r="C5" s="281"/>
      <c r="D5" s="282"/>
      <c r="E5" s="34"/>
      <c r="F5" s="60"/>
      <c r="G5" s="60"/>
    </row>
    <row r="6" spans="1:7" ht="12.75" customHeight="1" thickBot="1">
      <c r="A6" s="283"/>
      <c r="B6" s="283"/>
      <c r="C6" s="283"/>
      <c r="D6" s="283"/>
    </row>
    <row r="7" spans="1:7" ht="27.75" customHeight="1" thickBot="1">
      <c r="A7" s="65" t="s">
        <v>1</v>
      </c>
      <c r="B7" s="284" t="s">
        <v>84</v>
      </c>
      <c r="C7" s="285"/>
      <c r="D7" s="285"/>
      <c r="E7" s="13"/>
      <c r="F7" s="61"/>
      <c r="G7" s="62"/>
    </row>
    <row r="8" spans="1:7" ht="12.75" customHeight="1" thickBot="1">
      <c r="A8" s="66" t="s">
        <v>2</v>
      </c>
      <c r="B8" s="39" t="s">
        <v>91</v>
      </c>
      <c r="C8" s="39"/>
      <c r="D8" s="39"/>
      <c r="F8" s="63"/>
      <c r="G8" s="60"/>
    </row>
    <row r="9" spans="1:7" ht="12.75" customHeight="1" thickBot="1">
      <c r="A9" s="67"/>
      <c r="B9" s="67"/>
      <c r="C9" s="67"/>
      <c r="D9" s="67"/>
    </row>
    <row r="10" spans="1:7" ht="12.75" customHeight="1">
      <c r="A10" s="67" t="s">
        <v>12</v>
      </c>
      <c r="B10" s="67" t="s">
        <v>18</v>
      </c>
      <c r="C10" s="68"/>
      <c r="D10" s="69" t="str">
        <f>"A"</f>
        <v>A</v>
      </c>
    </row>
    <row r="11" spans="1:7" ht="12.75" customHeight="1">
      <c r="A11" s="67" t="s">
        <v>13</v>
      </c>
      <c r="B11" s="67" t="s">
        <v>19</v>
      </c>
      <c r="C11" s="68"/>
      <c r="D11" s="69" t="str">
        <f>"B"</f>
        <v>B</v>
      </c>
    </row>
    <row r="12" spans="1:7" ht="12.75" customHeight="1">
      <c r="A12" s="67" t="s">
        <v>14</v>
      </c>
      <c r="B12" s="67" t="s">
        <v>20</v>
      </c>
      <c r="C12" s="68"/>
      <c r="D12" s="69" t="str">
        <f>"C"</f>
        <v>C</v>
      </c>
    </row>
    <row r="13" spans="1:7" ht="12.75" customHeight="1">
      <c r="A13" s="67" t="s">
        <v>16</v>
      </c>
      <c r="B13" s="67" t="s">
        <v>21</v>
      </c>
      <c r="C13" s="68"/>
      <c r="D13" s="69" t="s">
        <v>22</v>
      </c>
    </row>
    <row r="14" spans="1:7" ht="12.75" customHeight="1">
      <c r="A14" s="67" t="s">
        <v>15</v>
      </c>
      <c r="B14" s="67" t="s">
        <v>23</v>
      </c>
      <c r="C14" s="68"/>
      <c r="D14" s="69" t="s">
        <v>24</v>
      </c>
    </row>
    <row r="15" spans="1:7" ht="12.75" customHeight="1">
      <c r="A15" s="67" t="s">
        <v>25</v>
      </c>
      <c r="B15" s="67" t="s">
        <v>26</v>
      </c>
      <c r="C15" s="68"/>
      <c r="D15" s="69"/>
    </row>
    <row r="16" spans="1:7" ht="12.75" customHeight="1">
      <c r="A16" s="67" t="s">
        <v>27</v>
      </c>
      <c r="B16" s="67" t="s">
        <v>28</v>
      </c>
      <c r="C16" s="68"/>
      <c r="D16" s="69"/>
    </row>
    <row r="17" spans="1:5" ht="12.75" customHeight="1">
      <c r="A17" s="67" t="s">
        <v>29</v>
      </c>
      <c r="B17" s="67" t="s">
        <v>30</v>
      </c>
      <c r="C17" s="68"/>
      <c r="D17" s="69"/>
    </row>
    <row r="18" spans="1:5" ht="12.75" customHeight="1">
      <c r="A18" s="67"/>
      <c r="B18" s="67"/>
      <c r="C18" s="67"/>
      <c r="D18" s="69"/>
    </row>
    <row r="19" spans="1:5" ht="12.75" customHeight="1">
      <c r="A19" s="67"/>
      <c r="B19" s="67" t="s">
        <v>31</v>
      </c>
      <c r="C19" s="70">
        <f>(1+C10+C11+C12)*(1+C13)/(1-C14)-1</f>
        <v>0</v>
      </c>
      <c r="D19" s="69"/>
    </row>
    <row r="27" spans="1:5" ht="11.25" customHeight="1">
      <c r="A27" s="71"/>
      <c r="B27" s="71"/>
      <c r="C27" s="71"/>
      <c r="D27" s="71"/>
      <c r="E27" s="71"/>
    </row>
    <row r="28" spans="1:5" ht="12.75" customHeight="1">
      <c r="A28" s="71"/>
      <c r="B28" s="71"/>
      <c r="C28" s="71"/>
      <c r="D28" s="71"/>
      <c r="E28" s="71"/>
    </row>
    <row r="29" spans="1:5" ht="12.75" customHeight="1">
      <c r="A29" s="71"/>
      <c r="B29" s="71"/>
      <c r="C29" s="71"/>
      <c r="D29" s="71"/>
      <c r="E29" s="71"/>
    </row>
    <row r="30" spans="1:5" ht="12.75" customHeight="1">
      <c r="A30" s="71"/>
      <c r="B30" s="71"/>
      <c r="C30" s="71"/>
      <c r="D30" s="71"/>
      <c r="E30" s="71"/>
    </row>
    <row r="31" spans="1:5" ht="12.75" customHeight="1">
      <c r="A31" s="71"/>
      <c r="B31" s="71"/>
      <c r="C31" s="71"/>
      <c r="D31" s="71"/>
      <c r="E31" s="71"/>
    </row>
    <row r="32" spans="1:5" ht="12.75" customHeight="1">
      <c r="A32" s="71"/>
      <c r="B32" s="71"/>
      <c r="C32" s="71"/>
      <c r="D32" s="71"/>
      <c r="E32" s="71"/>
    </row>
    <row r="33" spans="1:5" ht="12.75" customHeight="1">
      <c r="A33" s="71"/>
      <c r="B33" s="71"/>
      <c r="C33" s="71"/>
      <c r="D33" s="71"/>
      <c r="E33" s="71"/>
    </row>
    <row r="34" spans="1:5" ht="12.75" customHeight="1">
      <c r="A34" s="71"/>
      <c r="B34" s="71"/>
      <c r="C34" s="71"/>
      <c r="D34" s="71"/>
      <c r="E34" s="71"/>
    </row>
    <row r="35" spans="1:5" ht="12.75" customHeight="1">
      <c r="A35" s="71"/>
      <c r="B35" s="71"/>
      <c r="C35" s="71"/>
      <c r="D35" s="71"/>
      <c r="E35" s="71"/>
    </row>
    <row r="36" spans="1:5" ht="12.75" customHeight="1">
      <c r="A36" s="71"/>
      <c r="B36" s="71"/>
      <c r="C36" s="71"/>
      <c r="D36" s="71"/>
      <c r="E36" s="71"/>
    </row>
    <row r="37" spans="1:5" ht="12.75" customHeight="1">
      <c r="A37" s="71"/>
      <c r="B37" s="71"/>
      <c r="C37" s="71"/>
      <c r="D37" s="71"/>
      <c r="E37" s="71"/>
    </row>
    <row r="38" spans="1:5" ht="12.75" customHeight="1">
      <c r="A38" s="71"/>
      <c r="B38" s="71"/>
      <c r="C38" s="71"/>
      <c r="D38" s="71"/>
      <c r="E38" s="71"/>
    </row>
    <row r="39" spans="1:5" ht="12.75" customHeight="1">
      <c r="A39" s="71"/>
      <c r="B39" s="71"/>
      <c r="C39" s="71"/>
      <c r="D39" s="71"/>
      <c r="E39" s="71"/>
    </row>
    <row r="40" spans="1:5" ht="12.75" customHeight="1">
      <c r="A40" s="71"/>
      <c r="B40" s="71"/>
      <c r="C40" s="71"/>
      <c r="D40" s="71"/>
      <c r="E40" s="71"/>
    </row>
    <row r="41" spans="1:5" ht="12.75" customHeight="1">
      <c r="A41" s="71"/>
      <c r="B41" s="71"/>
      <c r="C41" s="71"/>
      <c r="D41" s="71"/>
      <c r="E41" s="71"/>
    </row>
    <row r="42" spans="1:5" ht="12.75" customHeight="1">
      <c r="A42" s="71"/>
      <c r="B42" s="71"/>
      <c r="C42" s="71"/>
      <c r="D42" s="71"/>
      <c r="E42" s="71"/>
    </row>
    <row r="43" spans="1:5" ht="12.75" customHeight="1">
      <c r="A43" s="71"/>
      <c r="B43" s="71"/>
      <c r="C43" s="71"/>
      <c r="D43" s="71"/>
      <c r="E43" s="71"/>
    </row>
    <row r="44" spans="1:5" ht="12.75" customHeight="1">
      <c r="A44" s="71"/>
      <c r="B44" s="71"/>
      <c r="C44" s="71"/>
      <c r="D44" s="71"/>
      <c r="E44" s="71"/>
    </row>
    <row r="45" spans="1:5" ht="12.75" customHeight="1">
      <c r="A45" s="71"/>
      <c r="B45" s="71"/>
      <c r="C45" s="71"/>
      <c r="D45" s="71"/>
      <c r="E45" s="71"/>
    </row>
    <row r="46" spans="1:5" ht="12.75" customHeight="1">
      <c r="A46" s="71"/>
      <c r="B46" s="71"/>
      <c r="C46" s="71"/>
      <c r="D46" s="71"/>
      <c r="E46" s="71"/>
    </row>
    <row r="47" spans="1:5" ht="12.75" customHeight="1">
      <c r="A47" s="71"/>
      <c r="B47" s="71"/>
      <c r="C47" s="71"/>
      <c r="D47" s="71"/>
      <c r="E47" s="71"/>
    </row>
    <row r="48" spans="1:5" ht="12.75" customHeight="1">
      <c r="A48" s="71"/>
      <c r="B48" s="71"/>
      <c r="C48" s="71"/>
      <c r="D48" s="71"/>
      <c r="E48" s="71"/>
    </row>
    <row r="49" spans="1:5" ht="12.75" customHeight="1">
      <c r="A49" s="71"/>
      <c r="B49" s="71"/>
      <c r="C49" s="71"/>
      <c r="D49" s="71"/>
      <c r="E49" s="71"/>
    </row>
    <row r="50" spans="1:5" ht="12.75" customHeight="1">
      <c r="A50" s="71"/>
      <c r="B50" s="71"/>
      <c r="C50" s="71"/>
      <c r="D50" s="71"/>
      <c r="E50" s="71"/>
    </row>
    <row r="51" spans="1:5" ht="12.75" customHeight="1">
      <c r="A51" s="71"/>
      <c r="B51" s="71"/>
      <c r="C51" s="71"/>
      <c r="D51" s="71"/>
      <c r="E51" s="71"/>
    </row>
    <row r="52" spans="1:5" ht="12.75" customHeight="1">
      <c r="A52" s="71"/>
      <c r="B52" s="71"/>
      <c r="C52" s="71"/>
      <c r="D52" s="71"/>
      <c r="E52" s="71"/>
    </row>
    <row r="53" spans="1:5" ht="12.75" customHeight="1">
      <c r="A53" s="71"/>
      <c r="B53" s="71"/>
      <c r="C53" s="71"/>
      <c r="D53" s="71"/>
      <c r="E53" s="71"/>
    </row>
    <row r="54" spans="1:5" ht="12.75" customHeight="1">
      <c r="A54" s="71"/>
      <c r="B54" s="71"/>
      <c r="C54" s="71"/>
      <c r="D54" s="71"/>
      <c r="E54" s="71"/>
    </row>
    <row r="55" spans="1:5" ht="12.75" customHeight="1">
      <c r="A55" s="71"/>
      <c r="B55" s="71"/>
      <c r="C55" s="71"/>
      <c r="D55" s="71"/>
      <c r="E55" s="71"/>
    </row>
    <row r="56" spans="1:5" ht="12.75" customHeight="1">
      <c r="A56" s="71"/>
      <c r="B56" s="71"/>
      <c r="C56" s="71"/>
      <c r="D56" s="71"/>
      <c r="E56" s="71"/>
    </row>
    <row r="57" spans="1:5" ht="12.75" customHeight="1">
      <c r="A57" s="71"/>
      <c r="B57" s="71"/>
      <c r="C57" s="71"/>
      <c r="D57" s="71"/>
      <c r="E57" s="71"/>
    </row>
    <row r="58" spans="1:5" ht="12.75" customHeight="1">
      <c r="A58" s="71"/>
      <c r="B58" s="71"/>
      <c r="C58" s="71"/>
      <c r="D58" s="71"/>
      <c r="E58" s="71"/>
    </row>
    <row r="59" spans="1:5" ht="12.75" customHeight="1">
      <c r="A59" s="71"/>
      <c r="B59" s="71"/>
      <c r="C59" s="71"/>
      <c r="D59" s="71"/>
      <c r="E59" s="71"/>
    </row>
    <row r="60" spans="1:5" ht="12.75" customHeight="1">
      <c r="A60" s="71"/>
      <c r="B60" s="71"/>
      <c r="C60" s="71"/>
      <c r="D60" s="71"/>
      <c r="E60" s="71"/>
    </row>
    <row r="61" spans="1:5" ht="12.75" customHeight="1">
      <c r="A61" s="71"/>
      <c r="B61" s="71"/>
      <c r="C61" s="71"/>
      <c r="D61" s="71"/>
      <c r="E61" s="71"/>
    </row>
    <row r="62" spans="1:5" ht="12.75" customHeight="1">
      <c r="A62" s="71"/>
      <c r="B62" s="71"/>
      <c r="C62" s="71"/>
      <c r="D62" s="71"/>
      <c r="E62" s="71"/>
    </row>
    <row r="63" spans="1:5" ht="12.75" customHeight="1">
      <c r="A63" s="71"/>
      <c r="B63" s="71"/>
      <c r="C63" s="71"/>
      <c r="D63" s="71"/>
      <c r="E63" s="71"/>
    </row>
    <row r="64" spans="1:5" ht="12.75" customHeight="1">
      <c r="A64" s="71"/>
      <c r="B64" s="71"/>
      <c r="C64" s="71"/>
      <c r="D64" s="71"/>
      <c r="E64" s="71"/>
    </row>
    <row r="65" spans="1:5" ht="12.75" customHeight="1">
      <c r="A65" s="71"/>
      <c r="B65" s="71"/>
      <c r="C65" s="71"/>
      <c r="D65" s="71"/>
      <c r="E65" s="71"/>
    </row>
    <row r="66" spans="1:5" ht="12.75" customHeight="1">
      <c r="A66" s="71"/>
      <c r="B66" s="71"/>
      <c r="C66" s="71"/>
      <c r="D66" s="71"/>
      <c r="E66" s="71"/>
    </row>
    <row r="67" spans="1:5" ht="12.75" customHeight="1">
      <c r="A67" s="71"/>
      <c r="B67" s="71"/>
      <c r="C67" s="71"/>
      <c r="D67" s="71"/>
      <c r="E67" s="71"/>
    </row>
    <row r="68" spans="1:5" ht="12.75" customHeight="1">
      <c r="A68" s="71"/>
      <c r="B68" s="71"/>
      <c r="C68" s="71"/>
      <c r="D68" s="71"/>
      <c r="E68" s="71"/>
    </row>
    <row r="69" spans="1:5" ht="12.75" customHeight="1">
      <c r="A69" s="71"/>
      <c r="B69" s="71"/>
      <c r="C69" s="71"/>
      <c r="D69" s="71"/>
      <c r="E69" s="71"/>
    </row>
    <row r="70" spans="1:5" ht="12.75" customHeight="1">
      <c r="A70" s="71"/>
      <c r="B70" s="71"/>
      <c r="C70" s="71"/>
      <c r="D70" s="71"/>
      <c r="E70" s="71"/>
    </row>
    <row r="71" spans="1:5" ht="12.75" customHeight="1">
      <c r="A71" s="71"/>
      <c r="B71" s="71"/>
      <c r="C71" s="71"/>
      <c r="D71" s="71"/>
      <c r="E71" s="71"/>
    </row>
    <row r="72" spans="1:5" ht="12.75" customHeight="1">
      <c r="A72" s="71"/>
      <c r="B72" s="71"/>
      <c r="C72" s="71"/>
      <c r="D72" s="71"/>
      <c r="E72" s="71"/>
    </row>
    <row r="73" spans="1:5" ht="12.75" customHeight="1">
      <c r="A73" s="71"/>
      <c r="B73" s="71"/>
      <c r="C73" s="71"/>
      <c r="D73" s="71"/>
      <c r="E73" s="71"/>
    </row>
    <row r="74" spans="1:5" ht="12.75" customHeight="1">
      <c r="A74" s="71"/>
      <c r="B74" s="71"/>
      <c r="C74" s="71"/>
      <c r="D74" s="71"/>
      <c r="E74" s="71"/>
    </row>
    <row r="75" spans="1:5" ht="12.75" customHeight="1">
      <c r="A75" s="71"/>
      <c r="B75" s="71"/>
      <c r="C75" s="71"/>
      <c r="D75" s="71"/>
      <c r="E75" s="71"/>
    </row>
    <row r="76" spans="1:5" ht="12.75" customHeight="1">
      <c r="A76" s="71"/>
      <c r="B76" s="71"/>
      <c r="C76" s="71"/>
      <c r="D76" s="71"/>
      <c r="E76" s="71"/>
    </row>
    <row r="77" spans="1:5" ht="12.75" customHeight="1">
      <c r="A77" s="71"/>
      <c r="B77" s="71"/>
      <c r="C77" s="71"/>
      <c r="D77" s="71"/>
      <c r="E77" s="71"/>
    </row>
    <row r="78" spans="1:5" ht="12.75" customHeight="1">
      <c r="A78" s="71"/>
      <c r="B78" s="71"/>
      <c r="C78" s="71"/>
      <c r="D78" s="71"/>
      <c r="E78" s="71"/>
    </row>
    <row r="79" spans="1:5" ht="12.75" customHeight="1">
      <c r="A79" s="71"/>
      <c r="B79" s="71"/>
      <c r="C79" s="71"/>
      <c r="D79" s="71"/>
      <c r="E79" s="71"/>
    </row>
    <row r="80" spans="1:5" ht="12.75" customHeight="1">
      <c r="A80" s="71"/>
      <c r="B80" s="71"/>
      <c r="C80" s="71"/>
      <c r="D80" s="71"/>
      <c r="E80" s="71"/>
    </row>
    <row r="81" spans="1:5" ht="12.75" customHeight="1">
      <c r="A81" s="71"/>
      <c r="B81" s="71"/>
      <c r="C81" s="71"/>
      <c r="D81" s="71"/>
      <c r="E81" s="71"/>
    </row>
    <row r="82" spans="1:5" ht="12.75" customHeight="1">
      <c r="A82" s="71"/>
      <c r="B82" s="71"/>
      <c r="C82" s="71"/>
      <c r="D82" s="71"/>
      <c r="E82" s="71"/>
    </row>
    <row r="83" spans="1:5" ht="12.75" customHeight="1">
      <c r="A83" s="71"/>
      <c r="B83" s="71"/>
      <c r="C83" s="71"/>
      <c r="D83" s="71"/>
      <c r="E83" s="71"/>
    </row>
    <row r="84" spans="1:5" ht="12.75" customHeight="1">
      <c r="A84" s="71"/>
      <c r="B84" s="71"/>
      <c r="C84" s="71"/>
      <c r="D84" s="71"/>
      <c r="E84" s="71"/>
    </row>
    <row r="85" spans="1:5" ht="12.75" customHeight="1">
      <c r="A85" s="71"/>
      <c r="B85" s="71"/>
      <c r="C85" s="71"/>
      <c r="D85" s="71"/>
      <c r="E85" s="71"/>
    </row>
    <row r="86" spans="1:5" ht="12.75" customHeight="1">
      <c r="A86" s="71"/>
      <c r="B86" s="71"/>
      <c r="C86" s="71"/>
      <c r="D86" s="71"/>
      <c r="E86" s="71"/>
    </row>
    <row r="87" spans="1:5" ht="12.75" customHeight="1">
      <c r="A87" s="71"/>
      <c r="B87" s="71"/>
      <c r="C87" s="71"/>
      <c r="D87" s="71"/>
      <c r="E87" s="71"/>
    </row>
    <row r="88" spans="1:5" ht="12.75" customHeight="1">
      <c r="A88" s="71"/>
      <c r="B88" s="71"/>
      <c r="C88" s="71"/>
      <c r="D88" s="71"/>
      <c r="E88" s="71"/>
    </row>
    <row r="89" spans="1:5" ht="12.75" customHeight="1">
      <c r="A89" s="71"/>
      <c r="B89" s="71"/>
      <c r="C89" s="71"/>
      <c r="D89" s="71"/>
      <c r="E89" s="71"/>
    </row>
    <row r="90" spans="1:5" ht="12.75" customHeight="1">
      <c r="A90" s="71"/>
      <c r="B90" s="71"/>
      <c r="C90" s="71"/>
      <c r="D90" s="71"/>
      <c r="E90" s="71"/>
    </row>
    <row r="91" spans="1:5" ht="12.75" customHeight="1">
      <c r="A91" s="71"/>
      <c r="B91" s="71"/>
      <c r="C91" s="71"/>
      <c r="D91" s="71"/>
      <c r="E91" s="71"/>
    </row>
    <row r="92" spans="1:5" ht="12.75" customHeight="1">
      <c r="A92" s="71"/>
      <c r="B92" s="71"/>
      <c r="C92" s="71"/>
      <c r="D92" s="71"/>
      <c r="E92" s="71"/>
    </row>
    <row r="93" spans="1:5" ht="12.75" customHeight="1">
      <c r="A93" s="71"/>
      <c r="B93" s="71"/>
      <c r="C93" s="71"/>
      <c r="D93" s="71"/>
      <c r="E93" s="71"/>
    </row>
    <row r="94" spans="1:5" ht="12.75" customHeight="1">
      <c r="A94" s="71"/>
      <c r="B94" s="71"/>
      <c r="C94" s="71"/>
      <c r="D94" s="71"/>
      <c r="E94" s="71"/>
    </row>
    <row r="95" spans="1:5" ht="12.75" customHeight="1">
      <c r="A95" s="71"/>
      <c r="B95" s="71"/>
      <c r="C95" s="71"/>
      <c r="D95" s="71"/>
      <c r="E95" s="71"/>
    </row>
    <row r="96" spans="1:5" ht="12.75" customHeight="1">
      <c r="A96" s="71"/>
      <c r="B96" s="71"/>
      <c r="C96" s="71"/>
      <c r="D96" s="71"/>
      <c r="E96" s="71"/>
    </row>
    <row r="97" spans="1:5" ht="12.75" customHeight="1">
      <c r="A97" s="71"/>
      <c r="B97" s="71"/>
      <c r="C97" s="71"/>
      <c r="D97" s="71"/>
      <c r="E97" s="71"/>
    </row>
    <row r="98" spans="1:5" ht="12.75" customHeight="1">
      <c r="A98" s="71"/>
      <c r="B98" s="71"/>
      <c r="C98" s="71"/>
      <c r="D98" s="71"/>
      <c r="E98" s="71"/>
    </row>
    <row r="99" spans="1:5" ht="12.75" customHeight="1">
      <c r="A99" s="71"/>
      <c r="B99" s="71"/>
      <c r="C99" s="71"/>
      <c r="D99" s="71"/>
      <c r="E99" s="71"/>
    </row>
    <row r="100" spans="1:5" ht="12.75" customHeight="1">
      <c r="A100" s="71"/>
      <c r="B100" s="71"/>
      <c r="C100" s="71"/>
      <c r="D100" s="71"/>
      <c r="E100" s="71"/>
    </row>
    <row r="101" spans="1:5" ht="12.75" customHeight="1">
      <c r="A101" s="71"/>
      <c r="B101" s="71"/>
      <c r="C101" s="71"/>
      <c r="D101" s="71"/>
      <c r="E101" s="71"/>
    </row>
    <row r="102" spans="1:5" ht="12.75" customHeight="1">
      <c r="A102" s="71"/>
      <c r="B102" s="71"/>
      <c r="C102" s="71"/>
      <c r="D102" s="71"/>
      <c r="E102" s="71"/>
    </row>
    <row r="103" spans="1:5" ht="12.75" customHeight="1">
      <c r="A103" s="71"/>
      <c r="B103" s="71"/>
      <c r="C103" s="71"/>
      <c r="D103" s="71"/>
      <c r="E103" s="71"/>
    </row>
    <row r="104" spans="1:5" ht="12.75" customHeight="1">
      <c r="A104" s="71"/>
      <c r="B104" s="71"/>
      <c r="C104" s="71"/>
      <c r="D104" s="71"/>
      <c r="E104" s="71"/>
    </row>
    <row r="105" spans="1:5" ht="12.75" customHeight="1">
      <c r="A105" s="71"/>
      <c r="B105" s="71"/>
      <c r="C105" s="71"/>
      <c r="D105" s="71"/>
      <c r="E105" s="71"/>
    </row>
    <row r="106" spans="1:5" ht="12.75" customHeight="1">
      <c r="A106" s="71"/>
      <c r="B106" s="71"/>
      <c r="C106" s="71"/>
      <c r="D106" s="71"/>
      <c r="E106" s="71"/>
    </row>
    <row r="107" spans="1:5" ht="12.75" customHeight="1">
      <c r="A107" s="71"/>
      <c r="B107" s="71"/>
      <c r="C107" s="71"/>
      <c r="D107" s="71"/>
      <c r="E107" s="71"/>
    </row>
    <row r="108" spans="1:5" ht="12.75" customHeight="1">
      <c r="A108" s="71"/>
      <c r="B108" s="71"/>
      <c r="C108" s="71"/>
      <c r="D108" s="71"/>
      <c r="E108" s="71"/>
    </row>
    <row r="109" spans="1:5" ht="12.75" customHeight="1">
      <c r="A109" s="71"/>
      <c r="B109" s="71"/>
      <c r="C109" s="71"/>
      <c r="D109" s="71"/>
      <c r="E109" s="71"/>
    </row>
    <row r="110" spans="1:5" ht="12.75" customHeight="1">
      <c r="A110" s="71"/>
      <c r="B110" s="71"/>
      <c r="C110" s="71"/>
      <c r="D110" s="71"/>
      <c r="E110" s="71"/>
    </row>
    <row r="111" spans="1:5" ht="12.75" customHeight="1">
      <c r="A111" s="71"/>
      <c r="B111" s="71"/>
      <c r="C111" s="71"/>
      <c r="D111" s="71"/>
      <c r="E111" s="71"/>
    </row>
    <row r="112" spans="1:5" ht="12.75" customHeight="1">
      <c r="A112" s="71"/>
      <c r="B112" s="71"/>
      <c r="C112" s="71"/>
      <c r="D112" s="71"/>
      <c r="E112" s="71"/>
    </row>
    <row r="113" spans="1:5" ht="12.75" customHeight="1">
      <c r="A113" s="71"/>
      <c r="B113" s="71"/>
      <c r="C113" s="71"/>
      <c r="D113" s="71"/>
      <c r="E113" s="71"/>
    </row>
    <row r="114" spans="1:5" ht="12.75" customHeight="1">
      <c r="A114" s="71"/>
      <c r="B114" s="71"/>
      <c r="C114" s="71"/>
      <c r="D114" s="71"/>
      <c r="E114" s="71"/>
    </row>
    <row r="115" spans="1:5" ht="12.75" customHeight="1">
      <c r="A115" s="71"/>
      <c r="B115" s="71"/>
      <c r="C115" s="71"/>
      <c r="D115" s="71"/>
      <c r="E115" s="71"/>
    </row>
    <row r="116" spans="1:5" ht="12.75" customHeight="1">
      <c r="A116" s="71"/>
      <c r="B116" s="71"/>
      <c r="C116" s="71"/>
      <c r="D116" s="71"/>
      <c r="E116" s="71"/>
    </row>
    <row r="117" spans="1:5" ht="12.75" customHeight="1">
      <c r="A117" s="71"/>
      <c r="B117" s="71"/>
      <c r="C117" s="71"/>
      <c r="D117" s="71"/>
      <c r="E117" s="71"/>
    </row>
    <row r="118" spans="1:5" ht="12.75" customHeight="1">
      <c r="A118" s="71"/>
      <c r="B118" s="71"/>
      <c r="C118" s="71"/>
      <c r="D118" s="71"/>
      <c r="E118" s="71"/>
    </row>
    <row r="119" spans="1:5" ht="12.75" customHeight="1">
      <c r="A119" s="71"/>
      <c r="B119" s="71"/>
      <c r="C119" s="71"/>
      <c r="D119" s="71"/>
      <c r="E119" s="71"/>
    </row>
    <row r="120" spans="1:5" ht="12.75" customHeight="1">
      <c r="A120" s="71"/>
      <c r="B120" s="71"/>
      <c r="C120" s="71"/>
      <c r="D120" s="71"/>
      <c r="E120" s="71"/>
    </row>
    <row r="121" spans="1:5" ht="12.75" customHeight="1">
      <c r="A121" s="71"/>
      <c r="B121" s="71"/>
      <c r="C121" s="71"/>
      <c r="D121" s="71"/>
      <c r="E121" s="71"/>
    </row>
    <row r="122" spans="1:5" ht="12.75" customHeight="1">
      <c r="A122" s="71"/>
      <c r="B122" s="71"/>
      <c r="C122" s="71"/>
      <c r="D122" s="71"/>
      <c r="E122" s="71"/>
    </row>
    <row r="123" spans="1:5" ht="12.75" customHeight="1">
      <c r="A123" s="71"/>
      <c r="B123" s="71"/>
      <c r="C123" s="71"/>
      <c r="D123" s="71"/>
      <c r="E123" s="71"/>
    </row>
    <row r="124" spans="1:5" ht="12.75" customHeight="1">
      <c r="A124" s="71"/>
      <c r="B124" s="71"/>
      <c r="C124" s="71"/>
      <c r="D124" s="71"/>
      <c r="E124" s="71"/>
    </row>
    <row r="125" spans="1:5" ht="12.75" customHeight="1">
      <c r="A125" s="71"/>
      <c r="B125" s="71"/>
      <c r="C125" s="71"/>
      <c r="D125" s="71"/>
      <c r="E125" s="71"/>
    </row>
    <row r="126" spans="1:5" ht="12.75" customHeight="1">
      <c r="A126" s="71"/>
      <c r="B126" s="71"/>
      <c r="C126" s="71"/>
      <c r="D126" s="71"/>
      <c r="E126" s="71"/>
    </row>
    <row r="127" spans="1:5" ht="12.75" customHeight="1">
      <c r="A127" s="71"/>
      <c r="B127" s="71"/>
      <c r="C127" s="71"/>
      <c r="D127" s="71"/>
      <c r="E127" s="71"/>
    </row>
    <row r="128" spans="1:5" ht="12.75" customHeight="1">
      <c r="A128" s="71"/>
      <c r="B128" s="71"/>
      <c r="C128" s="71"/>
      <c r="D128" s="71"/>
      <c r="E128" s="71"/>
    </row>
    <row r="129" spans="1:5" ht="12.75" customHeight="1">
      <c r="A129" s="71"/>
      <c r="B129" s="71"/>
      <c r="C129" s="71"/>
      <c r="D129" s="71"/>
      <c r="E129" s="71"/>
    </row>
    <row r="130" spans="1:5" ht="12.75" customHeight="1">
      <c r="A130" s="71"/>
      <c r="B130" s="71"/>
      <c r="C130" s="71"/>
      <c r="D130" s="71"/>
      <c r="E130" s="71"/>
    </row>
    <row r="131" spans="1:5" ht="12.75" customHeight="1">
      <c r="A131" s="71"/>
      <c r="B131" s="71"/>
      <c r="C131" s="71"/>
      <c r="D131" s="71"/>
      <c r="E131" s="71"/>
    </row>
    <row r="132" spans="1:5" ht="12.75" customHeight="1">
      <c r="A132" s="71"/>
      <c r="B132" s="71"/>
      <c r="C132" s="71"/>
      <c r="D132" s="71"/>
      <c r="E132" s="71"/>
    </row>
    <row r="133" spans="1:5" ht="12.75" customHeight="1">
      <c r="A133" s="71"/>
      <c r="B133" s="71"/>
      <c r="C133" s="71"/>
      <c r="D133" s="71"/>
      <c r="E133" s="71"/>
    </row>
    <row r="134" spans="1:5" ht="12.75" customHeight="1">
      <c r="A134" s="71"/>
      <c r="B134" s="71"/>
      <c r="C134" s="71"/>
      <c r="D134" s="71"/>
      <c r="E134" s="71"/>
    </row>
    <row r="135" spans="1:5" ht="12.75" customHeight="1">
      <c r="A135" s="71"/>
      <c r="B135" s="71"/>
      <c r="C135" s="71"/>
      <c r="D135" s="71"/>
      <c r="E135" s="71"/>
    </row>
    <row r="136" spans="1:5" ht="12.75" customHeight="1">
      <c r="A136" s="71"/>
      <c r="B136" s="71"/>
      <c r="C136" s="71"/>
      <c r="D136" s="71"/>
      <c r="E136" s="71"/>
    </row>
    <row r="137" spans="1:5" ht="12.75" customHeight="1">
      <c r="A137" s="71"/>
      <c r="B137" s="71"/>
      <c r="C137" s="71"/>
      <c r="D137" s="71"/>
      <c r="E137" s="71"/>
    </row>
    <row r="138" spans="1:5" ht="12.75" customHeight="1">
      <c r="A138" s="71"/>
      <c r="B138" s="71"/>
      <c r="C138" s="71"/>
      <c r="D138" s="71"/>
      <c r="E138" s="71"/>
    </row>
    <row r="139" spans="1:5" ht="12.75" customHeight="1">
      <c r="A139" s="71"/>
      <c r="B139" s="71"/>
      <c r="C139" s="71"/>
      <c r="D139" s="71"/>
      <c r="E139" s="71"/>
    </row>
    <row r="140" spans="1:5" ht="12.75" customHeight="1">
      <c r="A140" s="71"/>
      <c r="B140" s="71"/>
      <c r="C140" s="71"/>
      <c r="D140" s="71"/>
      <c r="E140" s="71"/>
    </row>
    <row r="141" spans="1:5" ht="12.75" customHeight="1">
      <c r="A141" s="71"/>
      <c r="B141" s="71"/>
      <c r="C141" s="71"/>
      <c r="D141" s="71"/>
      <c r="E141" s="71"/>
    </row>
    <row r="142" spans="1:5" ht="12.75" customHeight="1">
      <c r="A142" s="71"/>
      <c r="B142" s="71"/>
      <c r="C142" s="71"/>
      <c r="D142" s="71"/>
      <c r="E142" s="71"/>
    </row>
    <row r="143" spans="1:5" ht="12.75" customHeight="1">
      <c r="A143" s="71"/>
      <c r="B143" s="71"/>
      <c r="C143" s="71"/>
      <c r="D143" s="71"/>
      <c r="E143" s="71"/>
    </row>
    <row r="144" spans="1:5" ht="12.75" customHeight="1">
      <c r="A144" s="71"/>
      <c r="B144" s="71"/>
      <c r="C144" s="71"/>
      <c r="D144" s="71"/>
      <c r="E144" s="71"/>
    </row>
    <row r="145" spans="1:5" ht="12.75" customHeight="1">
      <c r="A145" s="71"/>
      <c r="B145" s="71"/>
      <c r="C145" s="71"/>
      <c r="D145" s="71"/>
      <c r="E145" s="71"/>
    </row>
    <row r="146" spans="1:5" ht="12.75" customHeight="1">
      <c r="A146" s="71"/>
      <c r="B146" s="71"/>
      <c r="C146" s="71"/>
      <c r="D146" s="71"/>
      <c r="E146" s="71"/>
    </row>
    <row r="147" spans="1:5" ht="12.75" customHeight="1">
      <c r="A147" s="71"/>
      <c r="B147" s="71"/>
      <c r="C147" s="71"/>
      <c r="D147" s="71"/>
      <c r="E147" s="71"/>
    </row>
    <row r="148" spans="1:5" ht="12.75" customHeight="1">
      <c r="A148" s="71"/>
      <c r="B148" s="71"/>
      <c r="C148" s="71"/>
      <c r="D148" s="71"/>
      <c r="E148" s="71"/>
    </row>
    <row r="149" spans="1:5" ht="12.75" customHeight="1">
      <c r="A149" s="71"/>
      <c r="B149" s="71"/>
      <c r="C149" s="71"/>
      <c r="D149" s="71"/>
      <c r="E149" s="71"/>
    </row>
    <row r="150" spans="1:5" ht="12.75" customHeight="1">
      <c r="A150" s="71"/>
      <c r="B150" s="71"/>
      <c r="C150" s="71"/>
      <c r="D150" s="71"/>
      <c r="E150" s="71"/>
    </row>
    <row r="151" spans="1:5" ht="12.75" customHeight="1">
      <c r="A151" s="71"/>
      <c r="B151" s="71"/>
      <c r="C151" s="71"/>
      <c r="D151" s="71"/>
      <c r="E151" s="71"/>
    </row>
    <row r="152" spans="1:5" ht="12.75" customHeight="1">
      <c r="A152" s="71"/>
      <c r="B152" s="71"/>
      <c r="C152" s="71"/>
      <c r="D152" s="71"/>
      <c r="E152" s="71"/>
    </row>
    <row r="153" spans="1:5" ht="12.75" customHeight="1">
      <c r="A153" s="71"/>
      <c r="B153" s="71"/>
      <c r="C153" s="71"/>
      <c r="D153" s="71"/>
      <c r="E153" s="71"/>
    </row>
    <row r="154" spans="1:5" ht="12.75" customHeight="1">
      <c r="A154" s="71"/>
      <c r="B154" s="71"/>
      <c r="C154" s="71"/>
      <c r="D154" s="71"/>
      <c r="E154" s="71"/>
    </row>
    <row r="155" spans="1:5" ht="12.75" customHeight="1">
      <c r="A155" s="71"/>
      <c r="B155" s="71"/>
      <c r="C155" s="71"/>
      <c r="D155" s="71"/>
      <c r="E155" s="71"/>
    </row>
    <row r="156" spans="1:5" ht="12.75" customHeight="1">
      <c r="A156" s="71"/>
      <c r="B156" s="71"/>
      <c r="C156" s="71"/>
      <c r="D156" s="71"/>
      <c r="E156" s="71"/>
    </row>
    <row r="157" spans="1:5" ht="12.75" customHeight="1">
      <c r="A157" s="71"/>
      <c r="B157" s="71"/>
      <c r="C157" s="71"/>
      <c r="D157" s="71"/>
      <c r="E157" s="71"/>
    </row>
    <row r="158" spans="1:5" ht="12.75" customHeight="1">
      <c r="A158" s="71"/>
      <c r="B158" s="71"/>
      <c r="C158" s="71"/>
      <c r="D158" s="71"/>
      <c r="E158" s="71"/>
    </row>
    <row r="159" spans="1:5" ht="12.75" customHeight="1">
      <c r="A159" s="71"/>
      <c r="B159" s="71"/>
      <c r="C159" s="71"/>
      <c r="D159" s="71"/>
      <c r="E159" s="71"/>
    </row>
    <row r="160" spans="1:5" ht="12.75" customHeight="1">
      <c r="A160" s="71"/>
      <c r="B160" s="71"/>
      <c r="C160" s="71"/>
      <c r="D160" s="71"/>
      <c r="E160" s="71"/>
    </row>
    <row r="161" spans="1:5" ht="12.75" customHeight="1">
      <c r="A161" s="71"/>
      <c r="B161" s="71"/>
      <c r="C161" s="71"/>
      <c r="D161" s="71"/>
      <c r="E161" s="71"/>
    </row>
    <row r="162" spans="1:5" ht="12.75" customHeight="1">
      <c r="A162" s="71"/>
      <c r="B162" s="71"/>
      <c r="C162" s="71"/>
      <c r="D162" s="71"/>
      <c r="E162" s="71"/>
    </row>
    <row r="163" spans="1:5" ht="12.75" customHeight="1">
      <c r="A163" s="71"/>
      <c r="B163" s="71"/>
      <c r="C163" s="71"/>
      <c r="D163" s="71"/>
      <c r="E163" s="71"/>
    </row>
    <row r="164" spans="1:5" ht="12.75" customHeight="1">
      <c r="A164" s="71"/>
      <c r="B164" s="71"/>
      <c r="C164" s="71"/>
      <c r="D164" s="71"/>
      <c r="E164" s="71"/>
    </row>
    <row r="165" spans="1:5" ht="12.75" customHeight="1">
      <c r="A165" s="71"/>
      <c r="B165" s="71"/>
      <c r="C165" s="71"/>
      <c r="D165" s="71"/>
      <c r="E165" s="71"/>
    </row>
    <row r="166" spans="1:5" ht="12.75" customHeight="1">
      <c r="A166" s="71"/>
      <c r="B166" s="71"/>
      <c r="C166" s="71"/>
      <c r="D166" s="71"/>
      <c r="E166" s="71"/>
    </row>
    <row r="167" spans="1:5" ht="12.75" customHeight="1">
      <c r="A167" s="71"/>
      <c r="B167" s="71"/>
      <c r="C167" s="71"/>
      <c r="D167" s="71"/>
      <c r="E167" s="71"/>
    </row>
    <row r="168" spans="1:5" ht="12.75" customHeight="1">
      <c r="A168" s="71"/>
      <c r="B168" s="71"/>
      <c r="C168" s="71"/>
      <c r="D168" s="71"/>
      <c r="E168" s="71"/>
    </row>
    <row r="169" spans="1:5" ht="12.75" customHeight="1">
      <c r="A169" s="71"/>
      <c r="B169" s="71"/>
      <c r="C169" s="71"/>
      <c r="D169" s="71"/>
      <c r="E169" s="71"/>
    </row>
    <row r="170" spans="1:5" ht="12.75" customHeight="1">
      <c r="A170" s="71"/>
      <c r="B170" s="71"/>
      <c r="C170" s="71"/>
      <c r="D170" s="71"/>
      <c r="E170" s="71"/>
    </row>
    <row r="171" spans="1:5" ht="12.75" customHeight="1">
      <c r="A171" s="71"/>
      <c r="B171" s="71"/>
      <c r="C171" s="71"/>
      <c r="D171" s="71"/>
      <c r="E171" s="71"/>
    </row>
    <row r="172" spans="1:5" ht="12.75" customHeight="1">
      <c r="A172" s="71"/>
      <c r="B172" s="71"/>
      <c r="C172" s="71"/>
      <c r="D172" s="71"/>
      <c r="E172" s="71"/>
    </row>
    <row r="173" spans="1:5" ht="12.75" customHeight="1">
      <c r="A173" s="71"/>
      <c r="B173" s="71"/>
      <c r="C173" s="71"/>
      <c r="D173" s="71"/>
      <c r="E173" s="71"/>
    </row>
    <row r="174" spans="1:5" ht="12.75" customHeight="1">
      <c r="A174" s="71"/>
      <c r="B174" s="71"/>
      <c r="C174" s="71"/>
      <c r="D174" s="71"/>
      <c r="E174" s="71"/>
    </row>
    <row r="175" spans="1:5" ht="12.75" customHeight="1">
      <c r="A175" s="71"/>
      <c r="B175" s="71"/>
      <c r="C175" s="71"/>
      <c r="D175" s="71"/>
      <c r="E175" s="71"/>
    </row>
    <row r="176" spans="1:5" ht="12.75" customHeight="1">
      <c r="A176" s="71"/>
      <c r="B176" s="71"/>
      <c r="C176" s="71"/>
      <c r="D176" s="71"/>
      <c r="E176" s="71"/>
    </row>
    <row r="177" spans="1:5" ht="12.75" customHeight="1">
      <c r="A177" s="71"/>
      <c r="B177" s="71"/>
      <c r="C177" s="71"/>
      <c r="D177" s="71"/>
      <c r="E177" s="71"/>
    </row>
    <row r="178" spans="1:5" ht="12.75" customHeight="1">
      <c r="A178" s="71"/>
      <c r="B178" s="71"/>
      <c r="C178" s="71"/>
      <c r="D178" s="71"/>
      <c r="E178" s="71"/>
    </row>
    <row r="179" spans="1:5" ht="12.75" customHeight="1">
      <c r="A179" s="71"/>
      <c r="B179" s="71"/>
      <c r="C179" s="71"/>
      <c r="D179" s="71"/>
      <c r="E179" s="71"/>
    </row>
    <row r="180" spans="1:5" ht="12.75" customHeight="1">
      <c r="A180" s="71"/>
      <c r="B180" s="71"/>
      <c r="C180" s="71"/>
      <c r="D180" s="71"/>
      <c r="E180" s="71"/>
    </row>
    <row r="181" spans="1:5" ht="12.75" customHeight="1">
      <c r="A181" s="71"/>
      <c r="B181" s="71"/>
      <c r="C181" s="71"/>
      <c r="D181" s="71"/>
      <c r="E181" s="71"/>
    </row>
    <row r="182" spans="1:5" ht="12.75" customHeight="1">
      <c r="A182" s="71"/>
      <c r="B182" s="71"/>
      <c r="C182" s="71"/>
      <c r="D182" s="71"/>
      <c r="E182" s="71"/>
    </row>
    <row r="183" spans="1:5" ht="12.75" customHeight="1">
      <c r="A183" s="71"/>
      <c r="B183" s="71"/>
      <c r="C183" s="71"/>
      <c r="D183" s="71"/>
      <c r="E183" s="71"/>
    </row>
    <row r="184" spans="1:5" ht="12.75" customHeight="1">
      <c r="A184" s="71"/>
      <c r="B184" s="71"/>
      <c r="C184" s="71"/>
      <c r="D184" s="71"/>
      <c r="E184" s="71"/>
    </row>
    <row r="185" spans="1:5" ht="12.75" customHeight="1">
      <c r="A185" s="71"/>
      <c r="B185" s="71"/>
      <c r="C185" s="71"/>
      <c r="D185" s="71"/>
      <c r="E185" s="71"/>
    </row>
    <row r="186" spans="1:5" ht="12.75" customHeight="1">
      <c r="A186" s="71"/>
      <c r="B186" s="71"/>
      <c r="C186" s="71"/>
      <c r="D186" s="71"/>
      <c r="E186" s="71"/>
    </row>
    <row r="187" spans="1:5" ht="12.75" customHeight="1">
      <c r="A187" s="71"/>
      <c r="B187" s="71"/>
      <c r="C187" s="71"/>
      <c r="D187" s="71"/>
      <c r="E187" s="71"/>
    </row>
    <row r="188" spans="1:5" ht="12.75" customHeight="1">
      <c r="A188" s="71"/>
      <c r="B188" s="71"/>
      <c r="C188" s="71"/>
      <c r="D188" s="71"/>
      <c r="E188" s="71"/>
    </row>
    <row r="189" spans="1:5" ht="12.75" customHeight="1">
      <c r="A189" s="71"/>
      <c r="B189" s="71"/>
      <c r="C189" s="71"/>
      <c r="D189" s="71"/>
      <c r="E189" s="71"/>
    </row>
    <row r="190" spans="1:5" ht="12.75" customHeight="1">
      <c r="A190" s="71"/>
      <c r="B190" s="71"/>
      <c r="C190" s="71"/>
      <c r="D190" s="71"/>
      <c r="E190" s="71"/>
    </row>
    <row r="191" spans="1:5" ht="12.75" customHeight="1">
      <c r="A191" s="71"/>
      <c r="B191" s="71"/>
      <c r="C191" s="71"/>
      <c r="D191" s="71"/>
      <c r="E191" s="71"/>
    </row>
    <row r="192" spans="1:5" ht="12.75" customHeight="1">
      <c r="A192" s="71"/>
      <c r="B192" s="71"/>
      <c r="C192" s="71"/>
      <c r="D192" s="71"/>
      <c r="E192" s="71"/>
    </row>
    <row r="193" spans="1:5" ht="12.75" customHeight="1">
      <c r="A193" s="71"/>
      <c r="B193" s="71"/>
      <c r="C193" s="71"/>
      <c r="D193" s="71"/>
      <c r="E193" s="71"/>
    </row>
    <row r="194" spans="1:5" ht="12.75" customHeight="1">
      <c r="A194" s="71"/>
      <c r="B194" s="71"/>
      <c r="C194" s="71"/>
      <c r="D194" s="71"/>
      <c r="E194" s="71"/>
    </row>
    <row r="195" spans="1:5" ht="12.75" customHeight="1">
      <c r="A195" s="71"/>
      <c r="B195" s="71"/>
      <c r="C195" s="71"/>
      <c r="D195" s="71"/>
      <c r="E195" s="71"/>
    </row>
    <row r="196" spans="1:5" ht="12.75" customHeight="1">
      <c r="A196" s="71"/>
      <c r="B196" s="71"/>
      <c r="C196" s="71"/>
      <c r="D196" s="71"/>
      <c r="E196" s="71"/>
    </row>
    <row r="197" spans="1:5" ht="12.75" customHeight="1">
      <c r="A197" s="71"/>
      <c r="B197" s="71"/>
      <c r="C197" s="71"/>
      <c r="D197" s="71"/>
      <c r="E197" s="71"/>
    </row>
    <row r="198" spans="1:5" ht="12.75" customHeight="1">
      <c r="A198" s="71"/>
      <c r="B198" s="71"/>
      <c r="C198" s="71"/>
      <c r="D198" s="71"/>
      <c r="E198" s="71"/>
    </row>
    <row r="199" spans="1:5" ht="12.75" customHeight="1">
      <c r="A199" s="71"/>
      <c r="B199" s="71"/>
      <c r="C199" s="71"/>
      <c r="D199" s="71"/>
      <c r="E199" s="71"/>
    </row>
    <row r="200" spans="1:5" ht="12.75" customHeight="1">
      <c r="A200" s="71"/>
      <c r="B200" s="71"/>
      <c r="C200" s="71"/>
      <c r="D200" s="71"/>
      <c r="E200" s="71"/>
    </row>
    <row r="201" spans="1:5" ht="12.75" customHeight="1">
      <c r="A201" s="71"/>
      <c r="B201" s="71"/>
      <c r="C201" s="71"/>
      <c r="D201" s="71"/>
      <c r="E201" s="71"/>
    </row>
    <row r="202" spans="1:5" ht="12.75" customHeight="1">
      <c r="A202" s="71"/>
      <c r="B202" s="71"/>
      <c r="C202" s="71"/>
      <c r="D202" s="71"/>
      <c r="E202" s="71"/>
    </row>
    <row r="203" spans="1:5" ht="12.75" customHeight="1">
      <c r="A203" s="71"/>
      <c r="B203" s="71"/>
      <c r="C203" s="71"/>
      <c r="D203" s="71"/>
      <c r="E203" s="71"/>
    </row>
    <row r="204" spans="1:5" ht="12.75" customHeight="1">
      <c r="A204" s="71"/>
      <c r="B204" s="71"/>
      <c r="C204" s="71"/>
      <c r="D204" s="71"/>
      <c r="E204" s="71"/>
    </row>
    <row r="205" spans="1:5" ht="12.75" customHeight="1">
      <c r="A205" s="71"/>
      <c r="B205" s="71"/>
      <c r="C205" s="71"/>
      <c r="D205" s="71"/>
      <c r="E205" s="71"/>
    </row>
    <row r="206" spans="1:5" ht="12.75" customHeight="1">
      <c r="A206" s="71"/>
      <c r="B206" s="71"/>
      <c r="C206" s="71"/>
      <c r="D206" s="71"/>
      <c r="E206" s="71"/>
    </row>
    <row r="207" spans="1:5" ht="12.75" customHeight="1">
      <c r="A207" s="71"/>
      <c r="B207" s="71"/>
      <c r="C207" s="71"/>
      <c r="D207" s="71"/>
      <c r="E207" s="71"/>
    </row>
    <row r="208" spans="1:5" ht="12.75" customHeight="1">
      <c r="A208" s="71"/>
      <c r="B208" s="71"/>
      <c r="C208" s="71"/>
      <c r="D208" s="71"/>
      <c r="E208" s="71"/>
    </row>
    <row r="209" spans="1:5" ht="12.75" customHeight="1">
      <c r="A209" s="71"/>
      <c r="B209" s="71"/>
      <c r="C209" s="71"/>
      <c r="D209" s="71"/>
      <c r="E209" s="71"/>
    </row>
    <row r="210" spans="1:5" ht="12.75" customHeight="1">
      <c r="A210" s="71"/>
      <c r="B210" s="71"/>
      <c r="C210" s="71"/>
      <c r="D210" s="71"/>
      <c r="E210" s="71"/>
    </row>
    <row r="211" spans="1:5" ht="12.75" customHeight="1">
      <c r="A211" s="71"/>
      <c r="B211" s="71"/>
      <c r="C211" s="71"/>
      <c r="D211" s="71"/>
      <c r="E211" s="71"/>
    </row>
    <row r="212" spans="1:5" ht="12.75" customHeight="1">
      <c r="A212" s="71"/>
      <c r="B212" s="71"/>
      <c r="C212" s="71"/>
      <c r="D212" s="71"/>
      <c r="E212" s="71"/>
    </row>
    <row r="213" spans="1:5" ht="12.75" customHeight="1">
      <c r="A213" s="71"/>
      <c r="B213" s="71"/>
      <c r="C213" s="71"/>
      <c r="D213" s="71"/>
      <c r="E213" s="71"/>
    </row>
    <row r="214" spans="1:5" ht="12.75" customHeight="1">
      <c r="A214" s="71"/>
      <c r="B214" s="71"/>
      <c r="C214" s="71"/>
      <c r="D214" s="71"/>
      <c r="E214" s="71"/>
    </row>
    <row r="215" spans="1:5" ht="12.75" customHeight="1">
      <c r="A215" s="71"/>
      <c r="B215" s="71"/>
      <c r="C215" s="71"/>
      <c r="D215" s="71"/>
      <c r="E215" s="71"/>
    </row>
    <row r="216" spans="1:5" ht="12.75" customHeight="1">
      <c r="A216" s="71"/>
      <c r="B216" s="71"/>
      <c r="C216" s="71"/>
      <c r="D216" s="71"/>
      <c r="E216" s="71"/>
    </row>
    <row r="217" spans="1:5" ht="12.75" customHeight="1">
      <c r="A217" s="71"/>
      <c r="B217" s="71"/>
      <c r="C217" s="71"/>
      <c r="D217" s="71"/>
      <c r="E217" s="71"/>
    </row>
    <row r="218" spans="1:5" ht="12.75" customHeight="1">
      <c r="A218" s="71"/>
      <c r="B218" s="71"/>
      <c r="C218" s="71"/>
      <c r="D218" s="71"/>
      <c r="E218" s="71"/>
    </row>
    <row r="219" spans="1:5" ht="12.75" customHeight="1">
      <c r="A219" s="71"/>
      <c r="B219" s="71"/>
      <c r="C219" s="71"/>
      <c r="D219" s="71"/>
      <c r="E219" s="71"/>
    </row>
    <row r="220" spans="1:5" ht="12.75" customHeight="1">
      <c r="A220" s="71"/>
      <c r="B220" s="71"/>
      <c r="C220" s="71"/>
      <c r="D220" s="71"/>
      <c r="E220" s="71"/>
    </row>
    <row r="221" spans="1:5" ht="12.75" customHeight="1">
      <c r="A221" s="71"/>
      <c r="B221" s="71"/>
      <c r="C221" s="71"/>
      <c r="D221" s="71"/>
      <c r="E221" s="71"/>
    </row>
    <row r="222" spans="1:5" ht="12.75" customHeight="1">
      <c r="A222" s="71"/>
      <c r="B222" s="71"/>
      <c r="C222" s="71"/>
      <c r="D222" s="71"/>
      <c r="E222" s="71"/>
    </row>
    <row r="223" spans="1:5" ht="12.75" customHeight="1">
      <c r="A223" s="71"/>
      <c r="B223" s="71"/>
      <c r="C223" s="71"/>
      <c r="D223" s="71"/>
      <c r="E223" s="71"/>
    </row>
    <row r="224" spans="1:5" ht="12.75" customHeight="1">
      <c r="A224" s="71"/>
      <c r="B224" s="71"/>
      <c r="C224" s="71"/>
      <c r="D224" s="71"/>
      <c r="E224" s="71"/>
    </row>
    <row r="225" spans="1:5" ht="12.75" customHeight="1">
      <c r="A225" s="71"/>
      <c r="B225" s="71"/>
      <c r="C225" s="71"/>
      <c r="D225" s="71"/>
      <c r="E225" s="71"/>
    </row>
    <row r="226" spans="1:5" ht="12.75" customHeight="1">
      <c r="A226" s="71"/>
      <c r="B226" s="71"/>
      <c r="C226" s="71"/>
      <c r="D226" s="71"/>
      <c r="E226" s="71"/>
    </row>
    <row r="227" spans="1:5" ht="12.75" customHeight="1">
      <c r="A227" s="71"/>
      <c r="B227" s="71"/>
      <c r="C227" s="71"/>
      <c r="D227" s="71"/>
      <c r="E227" s="71"/>
    </row>
    <row r="228" spans="1:5" ht="12.75" customHeight="1">
      <c r="A228" s="71"/>
      <c r="B228" s="71"/>
      <c r="C228" s="71"/>
      <c r="D228" s="71"/>
      <c r="E228" s="71"/>
    </row>
    <row r="229" spans="1:5" ht="12.75" customHeight="1">
      <c r="A229" s="71"/>
      <c r="B229" s="71"/>
      <c r="C229" s="71"/>
      <c r="D229" s="71"/>
      <c r="E229" s="71"/>
    </row>
  </sheetData>
  <sheetProtection selectLockedCells="1"/>
  <mergeCells count="3">
    <mergeCell ref="A5:D5"/>
    <mergeCell ref="A6:D6"/>
    <mergeCell ref="B7:D7"/>
  </mergeCells>
  <pageMargins left="0.59027777777777779" right="0.59027777777777779" top="0.98402777777777772" bottom="0.98402777777777772" header="0.51180555555555551" footer="0.51180555555555551"/>
  <pageSetup firstPageNumber="0" orientation="portrait" horizontalDpi="300" verticalDpi="300" r:id="rId1"/>
  <headerFooter alignWithMargins="0"/>
  <legacyDrawing r:id="rId2"/>
  <oleObjects>
    <oleObject progId="Microsoft Equation 3.0" shapeId="819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53"/>
  <sheetViews>
    <sheetView workbookViewId="0">
      <selection activeCell="C38" sqref="C38:C40"/>
    </sheetView>
  </sheetViews>
  <sheetFormatPr defaultColWidth="0" defaultRowHeight="12.75" customHeight="1"/>
  <cols>
    <col min="1" max="1" width="6.85546875" style="16" customWidth="1"/>
    <col min="2" max="2" width="68.5703125" style="16" customWidth="1"/>
    <col min="3" max="3" width="9" style="35" customWidth="1"/>
  </cols>
  <sheetData>
    <row r="2" spans="1:3" ht="12.75" customHeight="1">
      <c r="A2" s="39"/>
      <c r="B2" s="40" t="s">
        <v>90</v>
      </c>
    </row>
    <row r="5" spans="1:3" ht="12.75" customHeight="1">
      <c r="A5" s="286" t="s">
        <v>32</v>
      </c>
      <c r="B5" s="286"/>
      <c r="C5" s="286"/>
    </row>
    <row r="6" spans="1:3" ht="12.75" customHeight="1">
      <c r="A6" s="41"/>
      <c r="B6" s="31"/>
      <c r="C6" s="33"/>
    </row>
    <row r="7" spans="1:3" ht="12.75" customHeight="1">
      <c r="A7" s="286" t="s">
        <v>33</v>
      </c>
      <c r="B7" s="286"/>
      <c r="C7" s="286"/>
    </row>
    <row r="8" spans="1:3" ht="27.75" customHeight="1">
      <c r="A8" s="42" t="s">
        <v>1</v>
      </c>
      <c r="B8" s="287" t="s">
        <v>84</v>
      </c>
      <c r="C8" s="287"/>
    </row>
    <row r="9" spans="1:3" ht="12.75" customHeight="1">
      <c r="A9" s="43" t="s">
        <v>2</v>
      </c>
      <c r="B9" s="39" t="s">
        <v>89</v>
      </c>
      <c r="C9" s="33"/>
    </row>
    <row r="10" spans="1:3" ht="12.75" customHeight="1">
      <c r="A10" s="32"/>
      <c r="B10" s="32"/>
      <c r="C10" s="33"/>
    </row>
    <row r="11" spans="1:3" ht="12.75" customHeight="1">
      <c r="A11" s="286" t="s">
        <v>34</v>
      </c>
      <c r="B11" s="286"/>
      <c r="C11" s="286"/>
    </row>
    <row r="12" spans="1:3" ht="12.75" customHeight="1">
      <c r="A12" s="32"/>
      <c r="B12" s="32"/>
      <c r="C12" s="33"/>
    </row>
    <row r="13" spans="1:3" ht="12.75" customHeight="1">
      <c r="A13" s="44" t="s">
        <v>3</v>
      </c>
      <c r="B13" s="44" t="s">
        <v>35</v>
      </c>
      <c r="C13" s="45" t="s">
        <v>36</v>
      </c>
    </row>
    <row r="14" spans="1:3" ht="12.75" customHeight="1">
      <c r="A14" s="46" t="s">
        <v>37</v>
      </c>
      <c r="B14" s="47" t="s">
        <v>38</v>
      </c>
      <c r="C14" s="48"/>
    </row>
    <row r="15" spans="1:3" ht="12.75" customHeight="1">
      <c r="A15" s="46" t="s">
        <v>39</v>
      </c>
      <c r="B15" s="47" t="s">
        <v>40</v>
      </c>
      <c r="C15" s="48"/>
    </row>
    <row r="16" spans="1:3" ht="12.75" customHeight="1">
      <c r="A16" s="46" t="s">
        <v>41</v>
      </c>
      <c r="B16" s="47" t="s">
        <v>42</v>
      </c>
      <c r="C16" s="48"/>
    </row>
    <row r="17" spans="1:3" ht="12.75" customHeight="1">
      <c r="A17" s="46" t="s">
        <v>43</v>
      </c>
      <c r="B17" s="47" t="s">
        <v>44</v>
      </c>
      <c r="C17" s="48"/>
    </row>
    <row r="18" spans="1:3" ht="12.75" customHeight="1">
      <c r="A18" s="46" t="s">
        <v>45</v>
      </c>
      <c r="B18" s="47" t="s">
        <v>46</v>
      </c>
      <c r="C18" s="48"/>
    </row>
    <row r="19" spans="1:3" ht="12.75" customHeight="1">
      <c r="A19" s="46" t="s">
        <v>47</v>
      </c>
      <c r="B19" s="47" t="s">
        <v>48</v>
      </c>
      <c r="C19" s="48"/>
    </row>
    <row r="20" spans="1:3" ht="12.75" customHeight="1">
      <c r="A20" s="46" t="s">
        <v>49</v>
      </c>
      <c r="B20" s="47" t="s">
        <v>50</v>
      </c>
      <c r="C20" s="48"/>
    </row>
    <row r="21" spans="1:3" ht="12.75" customHeight="1">
      <c r="A21" s="46" t="s">
        <v>51</v>
      </c>
      <c r="B21" s="47" t="s">
        <v>52</v>
      </c>
      <c r="C21" s="48"/>
    </row>
    <row r="22" spans="1:3" ht="25.5" customHeight="1">
      <c r="A22" s="49" t="s">
        <v>53</v>
      </c>
      <c r="B22" s="50" t="s">
        <v>54</v>
      </c>
      <c r="C22" s="48"/>
    </row>
    <row r="23" spans="1:3" ht="12.75" customHeight="1">
      <c r="A23" s="51"/>
      <c r="B23" s="52" t="s">
        <v>55</v>
      </c>
      <c r="C23" s="53">
        <f>SUM(C14:C22)</f>
        <v>0</v>
      </c>
    </row>
    <row r="24" spans="1:3" ht="12.75" customHeight="1">
      <c r="A24" s="51"/>
      <c r="B24" s="32"/>
      <c r="C24" s="33"/>
    </row>
    <row r="25" spans="1:3" ht="12.75" customHeight="1">
      <c r="A25" s="286" t="s">
        <v>56</v>
      </c>
      <c r="B25" s="286"/>
      <c r="C25" s="286"/>
    </row>
    <row r="26" spans="1:3" ht="12.75" customHeight="1">
      <c r="A26" s="32"/>
      <c r="B26" s="32"/>
      <c r="C26" s="33"/>
    </row>
    <row r="27" spans="1:3" ht="12.75" customHeight="1">
      <c r="A27" s="44" t="s">
        <v>3</v>
      </c>
      <c r="B27" s="44" t="s">
        <v>35</v>
      </c>
      <c r="C27" s="45" t="s">
        <v>36</v>
      </c>
    </row>
    <row r="28" spans="1:3" ht="12.75" customHeight="1">
      <c r="A28" s="46" t="s">
        <v>37</v>
      </c>
      <c r="B28" s="47" t="s">
        <v>57</v>
      </c>
      <c r="C28" s="48"/>
    </row>
    <row r="29" spans="1:3" ht="12.75" customHeight="1">
      <c r="A29" s="46" t="s">
        <v>39</v>
      </c>
      <c r="B29" s="47" t="s">
        <v>58</v>
      </c>
      <c r="C29" s="48"/>
    </row>
    <row r="30" spans="1:3" ht="12.75" customHeight="1">
      <c r="A30" s="46" t="s">
        <v>41</v>
      </c>
      <c r="B30" s="47" t="s">
        <v>59</v>
      </c>
      <c r="C30" s="48"/>
    </row>
    <row r="31" spans="1:3" ht="12.75" customHeight="1">
      <c r="A31" s="46" t="s">
        <v>43</v>
      </c>
      <c r="B31" s="47" t="s">
        <v>60</v>
      </c>
      <c r="C31" s="48"/>
    </row>
    <row r="32" spans="1:3" ht="35.25" customHeight="1">
      <c r="A32" s="49" t="s">
        <v>45</v>
      </c>
      <c r="B32" s="50" t="s">
        <v>61</v>
      </c>
      <c r="C32" s="48"/>
    </row>
    <row r="33" spans="1:3" ht="12.75" customHeight="1">
      <c r="A33" s="54"/>
      <c r="B33" s="52" t="s">
        <v>55</v>
      </c>
      <c r="C33" s="53">
        <f>SUM(C28:C32)</f>
        <v>0</v>
      </c>
    </row>
    <row r="34" spans="1:3" ht="12.75" customHeight="1">
      <c r="A34" s="51"/>
      <c r="B34" s="32"/>
      <c r="C34" s="33"/>
    </row>
    <row r="35" spans="1:3" ht="12.75" customHeight="1">
      <c r="A35" s="288" t="s">
        <v>62</v>
      </c>
      <c r="B35" s="288"/>
      <c r="C35" s="288"/>
    </row>
    <row r="36" spans="1:3" ht="12.75" customHeight="1">
      <c r="A36" s="51"/>
      <c r="B36" s="32"/>
      <c r="C36" s="33"/>
    </row>
    <row r="37" spans="1:3" ht="12.75" customHeight="1">
      <c r="A37" s="44" t="s">
        <v>3</v>
      </c>
      <c r="B37" s="44" t="s">
        <v>35</v>
      </c>
      <c r="C37" s="45" t="s">
        <v>36</v>
      </c>
    </row>
    <row r="38" spans="1:3" ht="12.75" customHeight="1">
      <c r="A38" s="46" t="s">
        <v>37</v>
      </c>
      <c r="B38" s="47" t="s">
        <v>63</v>
      </c>
      <c r="C38" s="48"/>
    </row>
    <row r="39" spans="1:3" ht="12.75" customHeight="1">
      <c r="A39" s="46" t="s">
        <v>39</v>
      </c>
      <c r="B39" s="47" t="s">
        <v>64</v>
      </c>
      <c r="C39" s="48"/>
    </row>
    <row r="40" spans="1:3" ht="12.75" customHeight="1">
      <c r="A40" s="46" t="s">
        <v>41</v>
      </c>
      <c r="B40" s="47" t="s">
        <v>65</v>
      </c>
      <c r="C40" s="48"/>
    </row>
    <row r="41" spans="1:3" ht="12.75" customHeight="1">
      <c r="A41" s="32"/>
      <c r="B41" s="52" t="s">
        <v>55</v>
      </c>
      <c r="C41" s="53">
        <f>SUM(C38:C40)</f>
        <v>0</v>
      </c>
    </row>
    <row r="42" spans="1:3" ht="12.75" customHeight="1">
      <c r="A42" s="32"/>
      <c r="B42" s="32"/>
      <c r="C42" s="33"/>
    </row>
    <row r="43" spans="1:3" ht="12.75" customHeight="1">
      <c r="A43" s="286" t="s">
        <v>66</v>
      </c>
      <c r="B43" s="286"/>
      <c r="C43" s="286"/>
    </row>
    <row r="44" spans="1:3" ht="12.75" customHeight="1">
      <c r="A44" s="32"/>
      <c r="B44" s="32"/>
      <c r="C44" s="33"/>
    </row>
    <row r="45" spans="1:3" ht="12.75" customHeight="1">
      <c r="A45" s="44" t="s">
        <v>3</v>
      </c>
      <c r="B45" s="44" t="s">
        <v>35</v>
      </c>
      <c r="C45" s="45" t="s">
        <v>36</v>
      </c>
    </row>
    <row r="46" spans="1:3" ht="12.75" customHeight="1">
      <c r="A46" s="46" t="s">
        <v>37</v>
      </c>
      <c r="B46" s="47" t="s">
        <v>67</v>
      </c>
      <c r="C46" s="55">
        <f>C23*C33</f>
        <v>0</v>
      </c>
    </row>
    <row r="47" spans="1:3" ht="12.75" customHeight="1">
      <c r="A47" s="46" t="s">
        <v>39</v>
      </c>
      <c r="B47" s="47" t="s">
        <v>68</v>
      </c>
      <c r="C47" s="56">
        <f>C15*C40</f>
        <v>0</v>
      </c>
    </row>
    <row r="48" spans="1:3" ht="12.75" customHeight="1">
      <c r="A48" s="32"/>
      <c r="B48" s="52" t="s">
        <v>55</v>
      </c>
      <c r="C48" s="57">
        <f>SUM(C46:C47)</f>
        <v>0</v>
      </c>
    </row>
    <row r="49" spans="1:3" ht="12.75" customHeight="1">
      <c r="A49" s="32"/>
      <c r="B49" s="32"/>
      <c r="C49" s="33"/>
    </row>
    <row r="50" spans="1:3" ht="12.75" customHeight="1">
      <c r="A50" s="32"/>
      <c r="B50" s="52" t="s">
        <v>69</v>
      </c>
      <c r="C50" s="53">
        <f>C23+C33+C41+C48</f>
        <v>0</v>
      </c>
    </row>
    <row r="51" spans="1:3" ht="12.75" customHeight="1">
      <c r="A51" s="32"/>
      <c r="B51" s="32"/>
      <c r="C51" s="33"/>
    </row>
    <row r="52" spans="1:3" ht="12.75" customHeight="1">
      <c r="A52" s="58" t="s">
        <v>70</v>
      </c>
      <c r="B52" s="32"/>
      <c r="C52" s="33"/>
    </row>
    <row r="53" spans="1:3" ht="12.75" customHeight="1">
      <c r="A53" s="43" t="s">
        <v>138</v>
      </c>
      <c r="B53" s="32"/>
      <c r="C53" s="33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9999999999998" right="0.78749999999999998" top="0.78749999999999998" bottom="0.78749999999999998" header="0.51180555555555551" footer="0.51180555555555551"/>
  <pageSetup scale="95" firstPageNumber="0" orientation="portrait" horizontalDpi="300" verticalDpi="300" r:id="rId1"/>
  <headerFooter alignWithMargins="0"/>
  <ignoredErrors>
    <ignoredError sqref="A46:A47 A38:A40 A28:A32 A14:A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J193"/>
  <sheetViews>
    <sheetView zoomScale="90" zoomScaleNormal="90" workbookViewId="0">
      <selection activeCell="B109" sqref="B109:F109"/>
    </sheetView>
  </sheetViews>
  <sheetFormatPr defaultRowHeight="15"/>
  <cols>
    <col min="2" max="2" width="9.28515625" style="34" customWidth="1"/>
    <col min="3" max="3" width="82.140625" style="155" customWidth="1"/>
    <col min="4" max="4" width="5.7109375" style="34" customWidth="1"/>
    <col min="5" max="5" width="11" style="16" customWidth="1"/>
    <col min="6" max="6" width="10.140625" style="16" customWidth="1"/>
    <col min="7" max="7" width="14" style="16" bestFit="1" customWidth="1"/>
    <col min="8" max="9" width="0" hidden="1" customWidth="1"/>
  </cols>
  <sheetData>
    <row r="1" spans="2:10" ht="15" customHeight="1">
      <c r="B1" s="334"/>
      <c r="C1" s="334"/>
      <c r="D1" s="334"/>
      <c r="E1" s="334"/>
      <c r="F1" s="334"/>
      <c r="G1" s="334"/>
      <c r="H1" s="334"/>
    </row>
    <row r="2" spans="2:10" ht="15" customHeight="1">
      <c r="B2" s="72"/>
      <c r="C2" s="72"/>
      <c r="D2" s="72"/>
      <c r="E2" s="72"/>
      <c r="F2" s="72"/>
      <c r="G2" s="72"/>
      <c r="H2" s="72"/>
    </row>
    <row r="3" spans="2:10" ht="15" customHeight="1">
      <c r="B3" s="73"/>
      <c r="C3" s="74" t="s">
        <v>90</v>
      </c>
      <c r="D3" s="72"/>
      <c r="E3" s="75"/>
      <c r="F3" s="72"/>
      <c r="G3" s="76"/>
      <c r="H3" s="76"/>
    </row>
    <row r="4" spans="2:10" ht="83.25" customHeight="1">
      <c r="B4" s="72"/>
      <c r="C4" s="342" t="s">
        <v>205</v>
      </c>
      <c r="D4" s="342"/>
      <c r="E4" s="342"/>
      <c r="F4" s="342"/>
      <c r="G4" s="342"/>
      <c r="H4" s="72"/>
    </row>
    <row r="5" spans="2:10" ht="15" customHeight="1" thickBot="1">
      <c r="B5" s="77"/>
      <c r="C5" s="72"/>
      <c r="D5" s="72"/>
      <c r="E5" s="75"/>
      <c r="F5" s="72"/>
      <c r="G5" s="76"/>
      <c r="H5" s="76"/>
    </row>
    <row r="6" spans="2:10" ht="15" customHeight="1">
      <c r="B6" s="335" t="s">
        <v>139</v>
      </c>
      <c r="C6" s="336"/>
      <c r="D6" s="336"/>
      <c r="E6" s="336"/>
      <c r="F6" s="336"/>
      <c r="G6" s="336"/>
      <c r="H6" s="337"/>
    </row>
    <row r="7" spans="2:10" ht="15" customHeight="1">
      <c r="B7" s="78" t="s">
        <v>140</v>
      </c>
      <c r="C7" s="79" t="s">
        <v>88</v>
      </c>
      <c r="D7" s="80" t="s">
        <v>141</v>
      </c>
      <c r="E7" s="81" t="s">
        <v>142</v>
      </c>
      <c r="F7" s="82" t="s">
        <v>143</v>
      </c>
      <c r="G7" s="83" t="s">
        <v>144</v>
      </c>
      <c r="H7" s="84">
        <v>41487</v>
      </c>
    </row>
    <row r="8" spans="2:10" ht="15" customHeight="1">
      <c r="B8" s="338"/>
      <c r="C8" s="339"/>
      <c r="D8" s="339"/>
      <c r="E8" s="339"/>
      <c r="F8" s="339"/>
      <c r="G8" s="340"/>
      <c r="H8" s="85"/>
    </row>
    <row r="9" spans="2:10" ht="15" customHeight="1" thickBot="1">
      <c r="B9" s="86" t="s">
        <v>145</v>
      </c>
      <c r="C9" s="87" t="s">
        <v>146</v>
      </c>
      <c r="D9" s="88" t="s">
        <v>147</v>
      </c>
      <c r="E9" s="88" t="s">
        <v>148</v>
      </c>
      <c r="F9" s="89" t="s">
        <v>149</v>
      </c>
      <c r="G9" s="89" t="s">
        <v>150</v>
      </c>
      <c r="H9" s="90" t="s">
        <v>116</v>
      </c>
      <c r="I9" s="91" t="s">
        <v>117</v>
      </c>
      <c r="J9" s="1"/>
    </row>
    <row r="10" spans="2:10" s="98" customFormat="1" ht="15" customHeight="1">
      <c r="B10" s="92">
        <v>80000</v>
      </c>
      <c r="C10" s="93" t="s">
        <v>151</v>
      </c>
      <c r="D10" s="94" t="s">
        <v>71</v>
      </c>
      <c r="E10" s="95"/>
      <c r="F10" s="95"/>
      <c r="G10" s="96">
        <f>G19</f>
        <v>0</v>
      </c>
      <c r="H10" s="97">
        <v>6</v>
      </c>
      <c r="I10" s="97"/>
      <c r="J10" s="97"/>
    </row>
    <row r="11" spans="2:10" ht="15" customHeight="1">
      <c r="B11" s="99" t="s">
        <v>152</v>
      </c>
      <c r="C11" s="302"/>
      <c r="D11" s="302"/>
      <c r="E11" s="302"/>
      <c r="F11" s="302"/>
      <c r="G11" s="303"/>
      <c r="H11" s="1"/>
      <c r="I11" s="1"/>
      <c r="J11" s="1"/>
    </row>
    <row r="12" spans="2:10" ht="15" customHeight="1">
      <c r="B12" s="100"/>
      <c r="C12" s="101"/>
      <c r="D12" s="102"/>
      <c r="E12" s="102"/>
      <c r="F12" s="102"/>
      <c r="G12" s="103"/>
      <c r="H12" s="1"/>
      <c r="I12" s="1"/>
      <c r="J12" s="1"/>
    </row>
    <row r="13" spans="2:10" ht="15" customHeight="1">
      <c r="B13" s="99" t="s">
        <v>145</v>
      </c>
      <c r="C13" s="104" t="s">
        <v>146</v>
      </c>
      <c r="D13" s="105" t="s">
        <v>147</v>
      </c>
      <c r="E13" s="105" t="s">
        <v>148</v>
      </c>
      <c r="F13" s="106" t="s">
        <v>149</v>
      </c>
      <c r="G13" s="107" t="s">
        <v>150</v>
      </c>
      <c r="H13" s="1"/>
      <c r="I13" s="1"/>
      <c r="J13" s="1"/>
    </row>
    <row r="14" spans="2:10" ht="15" customHeight="1">
      <c r="B14" s="289" t="s">
        <v>153</v>
      </c>
      <c r="C14" s="290"/>
      <c r="D14" s="290"/>
      <c r="E14" s="290"/>
      <c r="F14" s="290"/>
      <c r="G14" s="291"/>
      <c r="H14" s="1"/>
      <c r="I14" s="1"/>
      <c r="J14" s="1"/>
    </row>
    <row r="15" spans="2:10" ht="15" customHeight="1">
      <c r="B15" s="298" t="s">
        <v>154</v>
      </c>
      <c r="C15" s="299"/>
      <c r="D15" s="299"/>
      <c r="E15" s="299"/>
      <c r="F15" s="299"/>
      <c r="G15" s="108">
        <v>0</v>
      </c>
      <c r="H15" s="1"/>
      <c r="I15" s="1"/>
      <c r="J15" s="1"/>
    </row>
    <row r="16" spans="2:10" ht="15" customHeight="1">
      <c r="B16" s="289" t="s">
        <v>155</v>
      </c>
      <c r="C16" s="290"/>
      <c r="D16" s="290"/>
      <c r="E16" s="290"/>
      <c r="F16" s="290"/>
      <c r="G16" s="291"/>
      <c r="H16" s="1"/>
      <c r="I16" s="1"/>
      <c r="J16" s="1"/>
    </row>
    <row r="17" spans="2:10" ht="15" customHeight="1">
      <c r="B17" s="109">
        <v>6111</v>
      </c>
      <c r="C17" s="110" t="s">
        <v>156</v>
      </c>
      <c r="D17" s="111" t="s">
        <v>157</v>
      </c>
      <c r="E17" s="112">
        <v>0.30000000000000004</v>
      </c>
      <c r="F17" s="113"/>
      <c r="G17" s="108">
        <f>E17*F17</f>
        <v>0</v>
      </c>
      <c r="H17" s="1">
        <v>1.8000000000000003</v>
      </c>
      <c r="I17" s="1"/>
      <c r="J17" s="1"/>
    </row>
    <row r="18" spans="2:10" ht="15" customHeight="1">
      <c r="B18" s="298" t="s">
        <v>204</v>
      </c>
      <c r="C18" s="299"/>
      <c r="D18" s="299"/>
      <c r="E18" s="299"/>
      <c r="F18" s="299"/>
      <c r="G18" s="114">
        <f>G17</f>
        <v>0</v>
      </c>
      <c r="H18" s="1"/>
      <c r="I18" s="1"/>
      <c r="J18" s="1"/>
    </row>
    <row r="19" spans="2:10" ht="15" customHeight="1">
      <c r="B19" s="298" t="s">
        <v>158</v>
      </c>
      <c r="C19" s="299"/>
      <c r="D19" s="299"/>
      <c r="E19" s="299"/>
      <c r="F19" s="299"/>
      <c r="G19" s="114">
        <f>G18</f>
        <v>0</v>
      </c>
      <c r="H19" s="1"/>
      <c r="I19" s="1"/>
      <c r="J19" s="1"/>
    </row>
    <row r="20" spans="2:10" ht="43.5" customHeight="1" thickBot="1">
      <c r="B20" s="341"/>
      <c r="C20" s="341"/>
      <c r="D20" s="341"/>
      <c r="E20" s="341"/>
      <c r="F20" s="341"/>
      <c r="G20" s="341"/>
      <c r="H20" s="1"/>
      <c r="I20" s="1"/>
      <c r="J20" s="1"/>
    </row>
    <row r="21" spans="2:10" s="121" customFormat="1" ht="15" customHeight="1">
      <c r="B21" s="115">
        <v>80011</v>
      </c>
      <c r="C21" s="116" t="s">
        <v>188</v>
      </c>
      <c r="D21" s="117" t="s">
        <v>71</v>
      </c>
      <c r="E21" s="118"/>
      <c r="F21" s="118"/>
      <c r="G21" s="119">
        <f>G32</f>
        <v>0</v>
      </c>
      <c r="H21" s="120"/>
      <c r="I21" s="120"/>
      <c r="J21" s="120"/>
    </row>
    <row r="22" spans="2:10" ht="31.5" customHeight="1">
      <c r="B22" s="122" t="s">
        <v>152</v>
      </c>
      <c r="C22" s="329" t="s">
        <v>189</v>
      </c>
      <c r="D22" s="330"/>
      <c r="E22" s="330"/>
      <c r="F22" s="330"/>
      <c r="G22" s="331"/>
      <c r="H22" s="1"/>
      <c r="I22" s="1"/>
      <c r="J22" s="1"/>
    </row>
    <row r="23" spans="2:10" ht="15" customHeight="1">
      <c r="B23" s="99" t="s">
        <v>145</v>
      </c>
      <c r="C23" s="104" t="s">
        <v>146</v>
      </c>
      <c r="D23" s="105" t="s">
        <v>147</v>
      </c>
      <c r="E23" s="105" t="s">
        <v>148</v>
      </c>
      <c r="F23" s="106" t="s">
        <v>149</v>
      </c>
      <c r="G23" s="107" t="s">
        <v>150</v>
      </c>
      <c r="H23" s="1"/>
      <c r="I23" s="1"/>
      <c r="J23" s="1"/>
    </row>
    <row r="24" spans="2:10" ht="15" customHeight="1">
      <c r="B24" s="292" t="s">
        <v>153</v>
      </c>
      <c r="C24" s="320"/>
      <c r="D24" s="320"/>
      <c r="E24" s="320"/>
      <c r="F24" s="320"/>
      <c r="G24" s="322"/>
      <c r="H24" s="1"/>
      <c r="I24" s="1"/>
      <c r="J24" s="1"/>
    </row>
    <row r="25" spans="2:10" ht="15" customHeight="1">
      <c r="B25" s="109">
        <v>80008</v>
      </c>
      <c r="C25" s="110" t="s">
        <v>172</v>
      </c>
      <c r="D25" s="111" t="s">
        <v>72</v>
      </c>
      <c r="E25" s="123">
        <v>5.7000000000000002E-2</v>
      </c>
      <c r="F25" s="124">
        <f>G34</f>
        <v>0</v>
      </c>
      <c r="G25" s="108">
        <f>E25*F25</f>
        <v>0</v>
      </c>
      <c r="H25" s="1"/>
      <c r="I25" s="1"/>
      <c r="J25" s="1"/>
    </row>
    <row r="26" spans="2:10" ht="15" customHeight="1">
      <c r="B26" s="109">
        <v>7255</v>
      </c>
      <c r="C26" s="110" t="s">
        <v>186</v>
      </c>
      <c r="D26" s="111" t="s">
        <v>187</v>
      </c>
      <c r="E26" s="123">
        <v>0.159</v>
      </c>
      <c r="F26" s="113"/>
      <c r="G26" s="108">
        <f>E26*F26</f>
        <v>0</v>
      </c>
      <c r="H26" s="1"/>
      <c r="I26" s="1"/>
      <c r="J26" s="1"/>
    </row>
    <row r="27" spans="2:10" ht="15" customHeight="1">
      <c r="B27" s="292" t="s">
        <v>154</v>
      </c>
      <c r="C27" s="320"/>
      <c r="D27" s="320"/>
      <c r="E27" s="320"/>
      <c r="F27" s="321"/>
      <c r="G27" s="114">
        <f>SUM(G25:G26)</f>
        <v>0</v>
      </c>
      <c r="H27" s="1"/>
      <c r="I27" s="1"/>
      <c r="J27" s="1"/>
    </row>
    <row r="28" spans="2:10" ht="15" customHeight="1">
      <c r="B28" s="292" t="s">
        <v>155</v>
      </c>
      <c r="C28" s="320"/>
      <c r="D28" s="320"/>
      <c r="E28" s="320"/>
      <c r="F28" s="320"/>
      <c r="G28" s="322"/>
      <c r="H28" s="1"/>
      <c r="I28" s="1"/>
      <c r="J28" s="1"/>
    </row>
    <row r="29" spans="2:10" ht="15" customHeight="1">
      <c r="B29" s="109">
        <v>4750</v>
      </c>
      <c r="C29" s="110" t="s">
        <v>162</v>
      </c>
      <c r="D29" s="111" t="s">
        <v>157</v>
      </c>
      <c r="E29" s="112">
        <v>1.47058823529412</v>
      </c>
      <c r="F29" s="113"/>
      <c r="G29" s="108">
        <f>E29*F29</f>
        <v>0</v>
      </c>
      <c r="H29" s="1"/>
      <c r="I29" s="1"/>
      <c r="J29" s="1"/>
    </row>
    <row r="30" spans="2:10" ht="15" customHeight="1">
      <c r="B30" s="109">
        <v>6111</v>
      </c>
      <c r="C30" s="110" t="s">
        <v>156</v>
      </c>
      <c r="D30" s="111" t="s">
        <v>157</v>
      </c>
      <c r="E30" s="112">
        <v>1.47058823529412</v>
      </c>
      <c r="F30" s="113"/>
      <c r="G30" s="108">
        <f>E30*F30</f>
        <v>0</v>
      </c>
      <c r="H30" s="1"/>
      <c r="I30" s="1"/>
      <c r="J30" s="1"/>
    </row>
    <row r="31" spans="2:10" ht="15" customHeight="1">
      <c r="B31" s="292" t="s">
        <v>204</v>
      </c>
      <c r="C31" s="320"/>
      <c r="D31" s="320"/>
      <c r="E31" s="320"/>
      <c r="F31" s="321"/>
      <c r="G31" s="114">
        <f>SUM(G29:G30)</f>
        <v>0</v>
      </c>
      <c r="H31" s="1"/>
      <c r="I31" s="1"/>
      <c r="J31" s="1"/>
    </row>
    <row r="32" spans="2:10" ht="15" customHeight="1">
      <c r="B32" s="323" t="s">
        <v>158</v>
      </c>
      <c r="C32" s="324"/>
      <c r="D32" s="324"/>
      <c r="E32" s="324"/>
      <c r="F32" s="325"/>
      <c r="G32" s="174">
        <f>G31+G27</f>
        <v>0</v>
      </c>
      <c r="H32" s="1"/>
      <c r="I32" s="1"/>
      <c r="J32" s="1"/>
    </row>
    <row r="33" spans="2:10" ht="15" customHeight="1">
      <c r="B33" s="171"/>
      <c r="C33" s="185"/>
      <c r="D33" s="185"/>
      <c r="E33" s="185"/>
      <c r="F33" s="185"/>
      <c r="G33" s="173"/>
      <c r="H33" s="1"/>
      <c r="I33" s="1"/>
      <c r="J33" s="1"/>
    </row>
    <row r="34" spans="2:10" ht="15" customHeight="1">
      <c r="B34" s="137">
        <v>80008</v>
      </c>
      <c r="C34" s="138" t="s">
        <v>172</v>
      </c>
      <c r="D34" s="139" t="s">
        <v>72</v>
      </c>
      <c r="E34" s="140">
        <v>0</v>
      </c>
      <c r="F34" s="141"/>
      <c r="G34" s="142">
        <f>G45</f>
        <v>0</v>
      </c>
      <c r="H34" s="1"/>
      <c r="I34" s="1"/>
      <c r="J34" s="1"/>
    </row>
    <row r="35" spans="2:10" ht="15" customHeight="1">
      <c r="B35" s="122" t="s">
        <v>152</v>
      </c>
      <c r="C35" s="175" t="s">
        <v>175</v>
      </c>
      <c r="D35" s="176"/>
      <c r="E35" s="176"/>
      <c r="F35" s="176"/>
      <c r="G35" s="180"/>
      <c r="H35" s="1"/>
      <c r="I35" s="1"/>
      <c r="J35" s="1"/>
    </row>
    <row r="36" spans="2:10" ht="15" customHeight="1">
      <c r="B36" s="99" t="s">
        <v>145</v>
      </c>
      <c r="C36" s="104" t="s">
        <v>146</v>
      </c>
      <c r="D36" s="105" t="s">
        <v>147</v>
      </c>
      <c r="E36" s="105" t="s">
        <v>148</v>
      </c>
      <c r="F36" s="106" t="s">
        <v>149</v>
      </c>
      <c r="G36" s="107" t="s">
        <v>150</v>
      </c>
      <c r="H36" s="1"/>
      <c r="I36" s="1"/>
      <c r="J36" s="1"/>
    </row>
    <row r="37" spans="2:10" ht="15" customHeight="1">
      <c r="B37" s="292" t="s">
        <v>153</v>
      </c>
      <c r="C37" s="293"/>
      <c r="D37" s="293"/>
      <c r="E37" s="293"/>
      <c r="F37" s="293"/>
      <c r="G37" s="294"/>
      <c r="H37" s="1"/>
      <c r="I37" s="1"/>
      <c r="J37" s="1"/>
    </row>
    <row r="38" spans="2:10" ht="15" customHeight="1">
      <c r="B38" s="109">
        <v>1379</v>
      </c>
      <c r="C38" s="110" t="s">
        <v>164</v>
      </c>
      <c r="D38" s="111" t="s">
        <v>165</v>
      </c>
      <c r="E38" s="123">
        <v>162</v>
      </c>
      <c r="F38" s="113"/>
      <c r="G38" s="108">
        <f>E38*F38</f>
        <v>0</v>
      </c>
      <c r="H38" s="1"/>
      <c r="I38" s="1"/>
      <c r="J38" s="1"/>
    </row>
    <row r="39" spans="2:10" ht="15" customHeight="1">
      <c r="B39" s="109">
        <v>1106</v>
      </c>
      <c r="C39" s="110" t="s">
        <v>176</v>
      </c>
      <c r="D39" s="111" t="s">
        <v>165</v>
      </c>
      <c r="E39" s="123">
        <v>162</v>
      </c>
      <c r="F39" s="113"/>
      <c r="G39" s="108">
        <f t="shared" ref="G39:G40" si="0">E39*F39</f>
        <v>0</v>
      </c>
      <c r="H39" s="1"/>
      <c r="I39" s="1"/>
      <c r="J39" s="1"/>
    </row>
    <row r="40" spans="2:10" ht="15" customHeight="1">
      <c r="B40" s="181">
        <v>370</v>
      </c>
      <c r="C40" s="178" t="s">
        <v>166</v>
      </c>
      <c r="D40" s="177" t="s">
        <v>167</v>
      </c>
      <c r="E40" s="179">
        <v>1.216</v>
      </c>
      <c r="F40" s="187"/>
      <c r="G40" s="108">
        <f t="shared" si="0"/>
        <v>0</v>
      </c>
      <c r="H40" s="1"/>
      <c r="I40" s="1"/>
      <c r="J40" s="1"/>
    </row>
    <row r="41" spans="2:10" ht="15" customHeight="1">
      <c r="B41" s="295" t="s">
        <v>154</v>
      </c>
      <c r="C41" s="296"/>
      <c r="D41" s="296"/>
      <c r="E41" s="296"/>
      <c r="F41" s="296"/>
      <c r="G41" s="182">
        <f>SUM(G38:G40)</f>
        <v>0</v>
      </c>
      <c r="H41" s="1"/>
      <c r="I41" s="1"/>
      <c r="J41" s="1"/>
    </row>
    <row r="42" spans="2:10" ht="15" customHeight="1">
      <c r="B42" s="295" t="s">
        <v>155</v>
      </c>
      <c r="C42" s="296"/>
      <c r="D42" s="296"/>
      <c r="E42" s="296"/>
      <c r="F42" s="296"/>
      <c r="G42" s="297"/>
      <c r="H42" s="1"/>
      <c r="I42" s="1"/>
      <c r="J42" s="1"/>
    </row>
    <row r="43" spans="2:10" ht="15" customHeight="1">
      <c r="B43" s="184">
        <v>6111</v>
      </c>
      <c r="C43" s="186" t="s">
        <v>156</v>
      </c>
      <c r="D43" s="186" t="s">
        <v>157</v>
      </c>
      <c r="E43" s="186">
        <v>2.9411764705882302</v>
      </c>
      <c r="F43" s="189"/>
      <c r="G43" s="108">
        <f>E43*F43</f>
        <v>0</v>
      </c>
      <c r="H43" s="1"/>
      <c r="I43" s="1"/>
      <c r="J43" s="1"/>
    </row>
    <row r="44" spans="2:10" ht="15" customHeight="1">
      <c r="B44" s="298" t="s">
        <v>204</v>
      </c>
      <c r="C44" s="299"/>
      <c r="D44" s="299"/>
      <c r="E44" s="299"/>
      <c r="F44" s="299"/>
      <c r="G44" s="183">
        <f>SUM(G43)</f>
        <v>0</v>
      </c>
      <c r="H44" s="1"/>
      <c r="I44" s="1"/>
      <c r="J44" s="1"/>
    </row>
    <row r="45" spans="2:10" ht="15" customHeight="1" thickBot="1">
      <c r="B45" s="300" t="s">
        <v>158</v>
      </c>
      <c r="C45" s="301"/>
      <c r="D45" s="301"/>
      <c r="E45" s="301"/>
      <c r="F45" s="301"/>
      <c r="G45" s="188">
        <f>G41+G44</f>
        <v>0</v>
      </c>
      <c r="H45" s="1"/>
      <c r="I45" s="1"/>
      <c r="J45" s="1"/>
    </row>
    <row r="46" spans="2:10" ht="39" customHeight="1" thickBot="1">
      <c r="B46" s="311"/>
      <c r="C46" s="312"/>
      <c r="D46" s="312"/>
      <c r="E46" s="312"/>
      <c r="F46" s="312"/>
      <c r="G46" s="312"/>
      <c r="H46" s="1"/>
      <c r="I46" s="1"/>
      <c r="J46" s="1"/>
    </row>
    <row r="47" spans="2:10" ht="15" customHeight="1">
      <c r="B47" s="115">
        <v>80005</v>
      </c>
      <c r="C47" s="116" t="s">
        <v>159</v>
      </c>
      <c r="D47" s="117" t="s">
        <v>71</v>
      </c>
      <c r="E47" s="118"/>
      <c r="F47" s="118"/>
      <c r="G47" s="119">
        <f>G58</f>
        <v>0</v>
      </c>
      <c r="H47" s="1"/>
      <c r="I47" s="1"/>
      <c r="J47" s="1"/>
    </row>
    <row r="48" spans="2:10" ht="15" customHeight="1">
      <c r="B48" s="99" t="s">
        <v>152</v>
      </c>
      <c r="C48" s="326" t="s">
        <v>160</v>
      </c>
      <c r="D48" s="327"/>
      <c r="E48" s="327"/>
      <c r="F48" s="327"/>
      <c r="G48" s="328"/>
      <c r="H48" s="1"/>
      <c r="I48" s="1"/>
      <c r="J48" s="1"/>
    </row>
    <row r="49" spans="2:10" ht="15" customHeight="1">
      <c r="B49" s="100"/>
      <c r="C49" s="101"/>
      <c r="D49" s="102"/>
      <c r="E49" s="102"/>
      <c r="F49" s="102"/>
      <c r="G49" s="103"/>
      <c r="H49" s="1"/>
      <c r="I49" s="1"/>
      <c r="J49" s="1"/>
    </row>
    <row r="50" spans="2:10" ht="15" customHeight="1">
      <c r="B50" s="99" t="s">
        <v>145</v>
      </c>
      <c r="C50" s="104" t="s">
        <v>146</v>
      </c>
      <c r="D50" s="105" t="s">
        <v>147</v>
      </c>
      <c r="E50" s="105" t="s">
        <v>148</v>
      </c>
      <c r="F50" s="106" t="s">
        <v>149</v>
      </c>
      <c r="G50" s="107" t="s">
        <v>150</v>
      </c>
      <c r="H50" s="1"/>
      <c r="I50" s="1"/>
      <c r="J50" s="1"/>
    </row>
    <row r="51" spans="2:10" ht="15" customHeight="1">
      <c r="B51" s="289" t="s">
        <v>153</v>
      </c>
      <c r="C51" s="290"/>
      <c r="D51" s="290"/>
      <c r="E51" s="290"/>
      <c r="F51" s="290"/>
      <c r="G51" s="291"/>
      <c r="H51" s="1"/>
      <c r="I51" s="1"/>
      <c r="J51" s="1"/>
    </row>
    <row r="52" spans="2:10" ht="15" customHeight="1">
      <c r="B52" s="126">
        <v>80004</v>
      </c>
      <c r="C52" s="110" t="s">
        <v>161</v>
      </c>
      <c r="D52" s="111" t="s">
        <v>72</v>
      </c>
      <c r="E52" s="123">
        <v>0.04</v>
      </c>
      <c r="F52" s="127">
        <f>G60</f>
        <v>0</v>
      </c>
      <c r="G52" s="108">
        <f>E52*F52</f>
        <v>0</v>
      </c>
      <c r="H52" s="1"/>
      <c r="I52" s="1"/>
      <c r="J52" s="1"/>
    </row>
    <row r="53" spans="2:10" ht="15" customHeight="1">
      <c r="B53" s="298" t="s">
        <v>154</v>
      </c>
      <c r="C53" s="299"/>
      <c r="D53" s="299"/>
      <c r="E53" s="299"/>
      <c r="F53" s="299"/>
      <c r="G53" s="114">
        <f>SUM(G52)</f>
        <v>0</v>
      </c>
      <c r="H53" s="1"/>
      <c r="I53" s="1"/>
      <c r="J53" s="1"/>
    </row>
    <row r="54" spans="2:10" ht="15" customHeight="1">
      <c r="B54" s="289" t="s">
        <v>155</v>
      </c>
      <c r="C54" s="290"/>
      <c r="D54" s="290"/>
      <c r="E54" s="290"/>
      <c r="F54" s="290"/>
      <c r="G54" s="291"/>
      <c r="H54" s="1"/>
      <c r="I54" s="1"/>
      <c r="J54" s="1"/>
    </row>
    <row r="55" spans="2:10" ht="15" customHeight="1">
      <c r="B55" s="109">
        <v>4750</v>
      </c>
      <c r="C55" s="110" t="s">
        <v>162</v>
      </c>
      <c r="D55" s="111" t="s">
        <v>157</v>
      </c>
      <c r="E55" s="112">
        <v>0.29411764705882304</v>
      </c>
      <c r="F55" s="113"/>
      <c r="G55" s="108">
        <f>E55*F55</f>
        <v>0</v>
      </c>
      <c r="H55" s="1"/>
      <c r="I55" s="1"/>
      <c r="J55" s="1"/>
    </row>
    <row r="56" spans="2:10" ht="15" customHeight="1">
      <c r="B56" s="109">
        <v>6111</v>
      </c>
      <c r="C56" s="110" t="s">
        <v>156</v>
      </c>
      <c r="D56" s="111" t="s">
        <v>157</v>
      </c>
      <c r="E56" s="112">
        <v>0.58823529411764708</v>
      </c>
      <c r="F56" s="113"/>
      <c r="G56" s="108">
        <f>E56*F56</f>
        <v>0</v>
      </c>
      <c r="H56" s="1"/>
      <c r="I56" s="1"/>
      <c r="J56" s="1"/>
    </row>
    <row r="57" spans="2:10" ht="15" customHeight="1">
      <c r="B57" s="298" t="s">
        <v>204</v>
      </c>
      <c r="C57" s="299"/>
      <c r="D57" s="299"/>
      <c r="E57" s="299"/>
      <c r="F57" s="299"/>
      <c r="G57" s="114">
        <f>G55+G56</f>
        <v>0</v>
      </c>
      <c r="H57" s="1"/>
      <c r="I57" s="1"/>
      <c r="J57" s="1"/>
    </row>
    <row r="58" spans="2:10" ht="15" customHeight="1">
      <c r="B58" s="298" t="s">
        <v>158</v>
      </c>
      <c r="C58" s="299"/>
      <c r="D58" s="299"/>
      <c r="E58" s="299"/>
      <c r="F58" s="299"/>
      <c r="G58" s="114">
        <f>G53+G57</f>
        <v>0</v>
      </c>
      <c r="H58" s="1"/>
      <c r="I58" s="1"/>
      <c r="J58" s="1"/>
    </row>
    <row r="59" spans="2:10" ht="15" customHeight="1">
      <c r="B59" s="100"/>
      <c r="C59" s="102"/>
      <c r="D59" s="102"/>
      <c r="E59" s="102"/>
      <c r="F59" s="102"/>
      <c r="G59" s="103"/>
      <c r="H59" s="1"/>
      <c r="I59" s="1"/>
      <c r="J59" s="1"/>
    </row>
    <row r="60" spans="2:10" ht="15" customHeight="1">
      <c r="B60" s="128">
        <v>80004</v>
      </c>
      <c r="C60" s="129" t="s">
        <v>161</v>
      </c>
      <c r="D60" s="130" t="s">
        <v>72</v>
      </c>
      <c r="E60" s="131"/>
      <c r="F60" s="132"/>
      <c r="G60" s="133">
        <f>G73</f>
        <v>0</v>
      </c>
      <c r="H60" s="1"/>
      <c r="I60" s="1"/>
      <c r="J60" s="1"/>
    </row>
    <row r="61" spans="2:10" ht="15" customHeight="1">
      <c r="B61" s="122" t="s">
        <v>152</v>
      </c>
      <c r="C61" s="306" t="s">
        <v>163</v>
      </c>
      <c r="D61" s="306"/>
      <c r="E61" s="306"/>
      <c r="F61" s="306"/>
      <c r="G61" s="307"/>
      <c r="H61" s="1"/>
      <c r="I61" s="1"/>
      <c r="J61" s="1"/>
    </row>
    <row r="62" spans="2:10" ht="15" customHeight="1">
      <c r="B62" s="100"/>
      <c r="C62" s="101"/>
      <c r="D62" s="102"/>
      <c r="E62" s="102"/>
      <c r="F62" s="102"/>
      <c r="G62" s="103"/>
      <c r="H62" s="1"/>
      <c r="I62" s="1"/>
      <c r="J62" s="1"/>
    </row>
    <row r="63" spans="2:10" ht="15" customHeight="1">
      <c r="B63" s="99" t="s">
        <v>145</v>
      </c>
      <c r="C63" s="104" t="s">
        <v>146</v>
      </c>
      <c r="D63" s="105" t="s">
        <v>147</v>
      </c>
      <c r="E63" s="105" t="s">
        <v>148</v>
      </c>
      <c r="F63" s="106" t="s">
        <v>149</v>
      </c>
      <c r="G63" s="107" t="s">
        <v>150</v>
      </c>
      <c r="H63" s="1"/>
      <c r="I63" s="1"/>
      <c r="J63" s="1"/>
    </row>
    <row r="64" spans="2:10" ht="15" customHeight="1">
      <c r="B64" s="289" t="s">
        <v>153</v>
      </c>
      <c r="C64" s="290"/>
      <c r="D64" s="290"/>
      <c r="E64" s="290"/>
      <c r="F64" s="290"/>
      <c r="G64" s="291"/>
      <c r="H64" s="1"/>
      <c r="I64" s="1"/>
      <c r="J64" s="1"/>
    </row>
    <row r="65" spans="2:10" ht="15" customHeight="1">
      <c r="B65" s="109">
        <v>1379</v>
      </c>
      <c r="C65" s="110" t="s">
        <v>164</v>
      </c>
      <c r="D65" s="111" t="s">
        <v>165</v>
      </c>
      <c r="E65" s="123">
        <v>220</v>
      </c>
      <c r="F65" s="134"/>
      <c r="G65" s="108">
        <f>E65*F65</f>
        <v>0</v>
      </c>
      <c r="H65" s="1"/>
      <c r="I65" s="1"/>
      <c r="J65" s="1"/>
    </row>
    <row r="66" spans="2:10" ht="15" customHeight="1">
      <c r="B66" s="109">
        <v>370</v>
      </c>
      <c r="C66" s="110" t="s">
        <v>166</v>
      </c>
      <c r="D66" s="111" t="s">
        <v>167</v>
      </c>
      <c r="E66" s="123">
        <v>0.67649999999999999</v>
      </c>
      <c r="F66" s="134"/>
      <c r="G66" s="108">
        <f t="shared" ref="G66:G68" si="1">E66*F66</f>
        <v>0</v>
      </c>
      <c r="H66" s="1"/>
      <c r="I66" s="1"/>
      <c r="J66" s="1"/>
    </row>
    <row r="67" spans="2:10" ht="15" customHeight="1">
      <c r="B67" s="135">
        <v>4721</v>
      </c>
      <c r="C67" s="110" t="s">
        <v>168</v>
      </c>
      <c r="D67" s="111" t="s">
        <v>167</v>
      </c>
      <c r="E67" s="123">
        <v>0.26300000000000001</v>
      </c>
      <c r="F67" s="134"/>
      <c r="G67" s="108">
        <f t="shared" si="1"/>
        <v>0</v>
      </c>
      <c r="H67" s="1"/>
      <c r="I67" s="1"/>
      <c r="J67" s="1"/>
    </row>
    <row r="68" spans="2:10" ht="15" customHeight="1">
      <c r="B68" s="109">
        <v>4718</v>
      </c>
      <c r="C68" s="110" t="s">
        <v>169</v>
      </c>
      <c r="D68" s="111" t="s">
        <v>167</v>
      </c>
      <c r="E68" s="123">
        <v>0.61499999999999999</v>
      </c>
      <c r="F68" s="134"/>
      <c r="G68" s="108">
        <f t="shared" si="1"/>
        <v>0</v>
      </c>
      <c r="H68" s="1"/>
      <c r="I68" s="1"/>
      <c r="J68" s="1"/>
    </row>
    <row r="69" spans="2:10" ht="15" customHeight="1">
      <c r="B69" s="298" t="s">
        <v>154</v>
      </c>
      <c r="C69" s="299"/>
      <c r="D69" s="299"/>
      <c r="E69" s="299"/>
      <c r="F69" s="299"/>
      <c r="G69" s="114">
        <f>SUM(G65:G68)</f>
        <v>0</v>
      </c>
      <c r="H69" s="1"/>
      <c r="I69" s="1"/>
      <c r="J69" s="1"/>
    </row>
    <row r="70" spans="2:10" ht="15" customHeight="1">
      <c r="B70" s="289" t="s">
        <v>155</v>
      </c>
      <c r="C70" s="290"/>
      <c r="D70" s="290"/>
      <c r="E70" s="290"/>
      <c r="F70" s="290"/>
      <c r="G70" s="291"/>
      <c r="H70" s="1"/>
      <c r="I70" s="1"/>
      <c r="J70" s="1"/>
    </row>
    <row r="71" spans="2:10" ht="15" customHeight="1">
      <c r="B71" s="109">
        <v>6111</v>
      </c>
      <c r="C71" s="110" t="s">
        <v>156</v>
      </c>
      <c r="D71" s="111" t="s">
        <v>157</v>
      </c>
      <c r="E71" s="112">
        <v>2.9411764705882302</v>
      </c>
      <c r="F71" s="113"/>
      <c r="G71" s="108">
        <f t="shared" ref="G71" si="2">E71*F71</f>
        <v>0</v>
      </c>
      <c r="H71" s="1"/>
      <c r="I71" s="1"/>
      <c r="J71" s="1"/>
    </row>
    <row r="72" spans="2:10" ht="15" customHeight="1">
      <c r="B72" s="298" t="s">
        <v>204</v>
      </c>
      <c r="C72" s="299"/>
      <c r="D72" s="299"/>
      <c r="E72" s="299"/>
      <c r="F72" s="299"/>
      <c r="G72" s="114">
        <f>SUM(G71)</f>
        <v>0</v>
      </c>
      <c r="H72" s="1"/>
      <c r="I72" s="1"/>
      <c r="J72" s="1"/>
    </row>
    <row r="73" spans="2:10" ht="15" customHeight="1" thickBot="1">
      <c r="B73" s="300" t="s">
        <v>158</v>
      </c>
      <c r="C73" s="301"/>
      <c r="D73" s="301"/>
      <c r="E73" s="301"/>
      <c r="F73" s="301"/>
      <c r="G73" s="136">
        <f>G69+G72</f>
        <v>0</v>
      </c>
      <c r="H73" s="1"/>
      <c r="I73" s="1"/>
      <c r="J73" s="1"/>
    </row>
    <row r="74" spans="2:10" ht="33" customHeight="1" thickBot="1">
      <c r="B74" s="332"/>
      <c r="C74" s="333"/>
      <c r="D74" s="333"/>
      <c r="E74" s="333"/>
      <c r="F74" s="333"/>
      <c r="G74" s="333"/>
      <c r="H74" s="1"/>
      <c r="I74" s="1"/>
      <c r="J74" s="1"/>
    </row>
    <row r="75" spans="2:10" ht="24.95" customHeight="1">
      <c r="B75" s="115">
        <v>80010</v>
      </c>
      <c r="C75" s="116" t="s">
        <v>170</v>
      </c>
      <c r="D75" s="117" t="s">
        <v>71</v>
      </c>
      <c r="E75" s="118"/>
      <c r="F75" s="118"/>
      <c r="G75" s="119">
        <f>G87</f>
        <v>0</v>
      </c>
      <c r="H75" s="1"/>
      <c r="I75" s="1"/>
      <c r="J75" s="1"/>
    </row>
    <row r="76" spans="2:10" ht="15" customHeight="1">
      <c r="B76" s="99" t="s">
        <v>152</v>
      </c>
      <c r="C76" s="329" t="s">
        <v>171</v>
      </c>
      <c r="D76" s="330"/>
      <c r="E76" s="330"/>
      <c r="F76" s="330"/>
      <c r="G76" s="331"/>
      <c r="H76" s="1"/>
      <c r="I76" s="1"/>
      <c r="J76" s="1"/>
    </row>
    <row r="77" spans="2:10" ht="15" customHeight="1">
      <c r="B77" s="100"/>
      <c r="C77" s="101"/>
      <c r="D77" s="102"/>
      <c r="E77" s="102"/>
      <c r="F77" s="102"/>
      <c r="G77" s="103"/>
      <c r="H77" s="1"/>
      <c r="I77" s="1"/>
      <c r="J77" s="1"/>
    </row>
    <row r="78" spans="2:10" ht="15" customHeight="1">
      <c r="B78" s="99" t="s">
        <v>145</v>
      </c>
      <c r="C78" s="104" t="s">
        <v>146</v>
      </c>
      <c r="D78" s="105" t="s">
        <v>147</v>
      </c>
      <c r="E78" s="105" t="s">
        <v>148</v>
      </c>
      <c r="F78" s="106" t="s">
        <v>149</v>
      </c>
      <c r="G78" s="107" t="s">
        <v>150</v>
      </c>
      <c r="H78" s="1"/>
      <c r="I78" s="1"/>
      <c r="J78" s="1"/>
    </row>
    <row r="79" spans="2:10" ht="15" customHeight="1">
      <c r="B79" s="289" t="s">
        <v>153</v>
      </c>
      <c r="C79" s="290"/>
      <c r="D79" s="290"/>
      <c r="E79" s="290"/>
      <c r="F79" s="290"/>
      <c r="G79" s="291"/>
      <c r="H79" s="1"/>
      <c r="I79" s="1"/>
      <c r="J79" s="1"/>
    </row>
    <row r="80" spans="2:10" ht="15" customHeight="1">
      <c r="B80" s="109">
        <v>80008</v>
      </c>
      <c r="C80" s="110" t="s">
        <v>172</v>
      </c>
      <c r="D80" s="111" t="s">
        <v>72</v>
      </c>
      <c r="E80" s="123">
        <v>0.01</v>
      </c>
      <c r="F80" s="127">
        <f>G89</f>
        <v>0</v>
      </c>
      <c r="G80" s="108">
        <f>E80*F80</f>
        <v>0</v>
      </c>
      <c r="H80" s="1"/>
      <c r="I80" s="1"/>
      <c r="J80" s="1"/>
    </row>
    <row r="81" spans="2:10" ht="15" customHeight="1">
      <c r="B81" s="135">
        <v>7269</v>
      </c>
      <c r="C81" s="110" t="s">
        <v>173</v>
      </c>
      <c r="D81" s="111" t="s">
        <v>174</v>
      </c>
      <c r="E81" s="123">
        <v>25</v>
      </c>
      <c r="F81" s="113"/>
      <c r="G81" s="108">
        <f>E81*F81</f>
        <v>0</v>
      </c>
      <c r="H81" s="1"/>
      <c r="I81" s="1"/>
      <c r="J81" s="1"/>
    </row>
    <row r="82" spans="2:10" ht="15" customHeight="1">
      <c r="B82" s="298" t="s">
        <v>154</v>
      </c>
      <c r="C82" s="299"/>
      <c r="D82" s="299"/>
      <c r="E82" s="299"/>
      <c r="F82" s="299"/>
      <c r="G82" s="114">
        <f>SUM(G80:G81)</f>
        <v>0</v>
      </c>
      <c r="H82" s="1"/>
      <c r="I82" s="1"/>
      <c r="J82" s="1"/>
    </row>
    <row r="83" spans="2:10" ht="15" customHeight="1">
      <c r="B83" s="289" t="s">
        <v>155</v>
      </c>
      <c r="C83" s="290"/>
      <c r="D83" s="290"/>
      <c r="E83" s="290"/>
      <c r="F83" s="290"/>
      <c r="G83" s="291"/>
      <c r="H83" s="1"/>
      <c r="I83" s="1"/>
      <c r="J83" s="1"/>
    </row>
    <row r="84" spans="2:10" ht="15" customHeight="1">
      <c r="B84" s="109">
        <v>4750</v>
      </c>
      <c r="C84" s="110" t="s">
        <v>162</v>
      </c>
      <c r="D84" s="111" t="s">
        <v>157</v>
      </c>
      <c r="E84" s="112">
        <v>0.20588235294117602</v>
      </c>
      <c r="F84" s="113"/>
      <c r="G84" s="108">
        <f>E84*F84</f>
        <v>0</v>
      </c>
      <c r="H84" s="1"/>
      <c r="I84" s="1"/>
      <c r="J84" s="1"/>
    </row>
    <row r="85" spans="2:10" ht="15" customHeight="1">
      <c r="B85" s="109">
        <v>6111</v>
      </c>
      <c r="C85" s="110" t="s">
        <v>156</v>
      </c>
      <c r="D85" s="111" t="s">
        <v>157</v>
      </c>
      <c r="E85" s="112">
        <v>0.20588235294117602</v>
      </c>
      <c r="F85" s="113"/>
      <c r="G85" s="108">
        <f>E85*F85</f>
        <v>0</v>
      </c>
      <c r="H85" s="1"/>
      <c r="I85" s="1"/>
      <c r="J85" s="1"/>
    </row>
    <row r="86" spans="2:10" ht="15" customHeight="1">
      <c r="B86" s="298" t="s">
        <v>204</v>
      </c>
      <c r="C86" s="299"/>
      <c r="D86" s="299"/>
      <c r="E86" s="299"/>
      <c r="F86" s="299"/>
      <c r="G86" s="114">
        <f>SUM(G84:G85)</f>
        <v>0</v>
      </c>
      <c r="H86" s="1"/>
      <c r="I86" s="1"/>
      <c r="J86" s="1"/>
    </row>
    <row r="87" spans="2:10" ht="15" customHeight="1">
      <c r="B87" s="298" t="s">
        <v>158</v>
      </c>
      <c r="C87" s="299"/>
      <c r="D87" s="299"/>
      <c r="E87" s="299"/>
      <c r="F87" s="299"/>
      <c r="G87" s="114">
        <f>G82+G86</f>
        <v>0</v>
      </c>
      <c r="H87" s="1"/>
      <c r="I87" s="1"/>
      <c r="J87" s="1"/>
    </row>
    <row r="88" spans="2:10" ht="15" customHeight="1">
      <c r="B88" s="316"/>
      <c r="C88" s="317"/>
      <c r="D88" s="317"/>
      <c r="E88" s="317"/>
      <c r="F88" s="317"/>
      <c r="G88" s="318"/>
      <c r="H88" s="1"/>
      <c r="I88" s="1"/>
      <c r="J88" s="1"/>
    </row>
    <row r="89" spans="2:10" ht="15" customHeight="1">
      <c r="B89" s="137">
        <v>80008</v>
      </c>
      <c r="C89" s="138" t="s">
        <v>172</v>
      </c>
      <c r="D89" s="139" t="s">
        <v>72</v>
      </c>
      <c r="E89" s="140"/>
      <c r="F89" s="141"/>
      <c r="G89" s="142">
        <f>G101</f>
        <v>0</v>
      </c>
      <c r="H89" s="1"/>
      <c r="I89" s="1"/>
      <c r="J89" s="1"/>
    </row>
    <row r="90" spans="2:10" ht="15" customHeight="1">
      <c r="B90" s="122" t="s">
        <v>152</v>
      </c>
      <c r="C90" s="306" t="s">
        <v>175</v>
      </c>
      <c r="D90" s="306"/>
      <c r="E90" s="306"/>
      <c r="F90" s="306"/>
      <c r="G90" s="307"/>
      <c r="H90" s="1"/>
      <c r="I90" s="1"/>
      <c r="J90" s="1"/>
    </row>
    <row r="91" spans="2:10" ht="15" customHeight="1">
      <c r="B91" s="100"/>
      <c r="C91" s="101"/>
      <c r="D91" s="102"/>
      <c r="E91" s="102"/>
      <c r="F91" s="102"/>
      <c r="G91" s="103"/>
      <c r="H91" s="1"/>
      <c r="I91" s="1"/>
      <c r="J91" s="1"/>
    </row>
    <row r="92" spans="2:10" ht="15" customHeight="1">
      <c r="B92" s="99" t="s">
        <v>145</v>
      </c>
      <c r="C92" s="104" t="s">
        <v>146</v>
      </c>
      <c r="D92" s="105" t="s">
        <v>147</v>
      </c>
      <c r="E92" s="105" t="s">
        <v>148</v>
      </c>
      <c r="F92" s="106" t="s">
        <v>149</v>
      </c>
      <c r="G92" s="107" t="s">
        <v>150</v>
      </c>
      <c r="H92" s="1"/>
      <c r="I92" s="1"/>
      <c r="J92" s="1"/>
    </row>
    <row r="93" spans="2:10" ht="15" customHeight="1">
      <c r="B93" s="289" t="s">
        <v>153</v>
      </c>
      <c r="C93" s="290"/>
      <c r="D93" s="290"/>
      <c r="E93" s="290"/>
      <c r="F93" s="290"/>
      <c r="G93" s="291"/>
      <c r="H93" s="1"/>
      <c r="I93" s="1"/>
      <c r="J93" s="1"/>
    </row>
    <row r="94" spans="2:10" ht="15" customHeight="1">
      <c r="B94" s="109">
        <v>1379</v>
      </c>
      <c r="C94" s="110" t="s">
        <v>164</v>
      </c>
      <c r="D94" s="111" t="s">
        <v>165</v>
      </c>
      <c r="E94" s="123">
        <v>162</v>
      </c>
      <c r="F94" s="113"/>
      <c r="G94" s="108">
        <f>E94*F94</f>
        <v>0</v>
      </c>
      <c r="H94" s="1"/>
      <c r="I94" s="1"/>
      <c r="J94" s="1"/>
    </row>
    <row r="95" spans="2:10" ht="15" customHeight="1">
      <c r="B95" s="109">
        <v>1106</v>
      </c>
      <c r="C95" s="110" t="s">
        <v>176</v>
      </c>
      <c r="D95" s="111" t="s">
        <v>165</v>
      </c>
      <c r="E95" s="123">
        <v>162</v>
      </c>
      <c r="F95" s="113"/>
      <c r="G95" s="108">
        <f t="shared" ref="G95:G96" si="3">E95*F95</f>
        <v>0</v>
      </c>
      <c r="H95" s="1"/>
      <c r="I95" s="1"/>
      <c r="J95" s="1"/>
    </row>
    <row r="96" spans="2:10" ht="15" customHeight="1">
      <c r="B96" s="109">
        <v>370</v>
      </c>
      <c r="C96" s="110" t="s">
        <v>166</v>
      </c>
      <c r="D96" s="111" t="s">
        <v>167</v>
      </c>
      <c r="E96" s="123">
        <v>1.216</v>
      </c>
      <c r="F96" s="113"/>
      <c r="G96" s="108">
        <f t="shared" si="3"/>
        <v>0</v>
      </c>
      <c r="H96" s="1"/>
      <c r="I96" s="1"/>
      <c r="J96" s="1"/>
    </row>
    <row r="97" spans="2:10" ht="15" customHeight="1">
      <c r="B97" s="298" t="s">
        <v>154</v>
      </c>
      <c r="C97" s="299"/>
      <c r="D97" s="299"/>
      <c r="E97" s="299"/>
      <c r="F97" s="299"/>
      <c r="G97" s="114">
        <f>SUM(G94:G96)</f>
        <v>0</v>
      </c>
      <c r="H97" s="1"/>
      <c r="I97" s="1"/>
      <c r="J97" s="1"/>
    </row>
    <row r="98" spans="2:10" ht="15" customHeight="1">
      <c r="B98" s="289" t="s">
        <v>155</v>
      </c>
      <c r="C98" s="290"/>
      <c r="D98" s="290"/>
      <c r="E98" s="290"/>
      <c r="F98" s="290"/>
      <c r="G98" s="291"/>
      <c r="H98" s="1"/>
      <c r="I98" s="1"/>
      <c r="J98" s="1"/>
    </row>
    <row r="99" spans="2:10" ht="15" customHeight="1">
      <c r="B99" s="109">
        <v>6111</v>
      </c>
      <c r="C99" s="110" t="s">
        <v>156</v>
      </c>
      <c r="D99" s="111" t="s">
        <v>157</v>
      </c>
      <c r="E99" s="112">
        <v>2.9411764705882302</v>
      </c>
      <c r="F99" s="113"/>
      <c r="G99" s="108">
        <f>E99*F99</f>
        <v>0</v>
      </c>
      <c r="H99" s="1"/>
      <c r="I99" s="1"/>
      <c r="J99" s="1"/>
    </row>
    <row r="100" spans="2:10" ht="15" customHeight="1">
      <c r="B100" s="292" t="s">
        <v>204</v>
      </c>
      <c r="C100" s="293"/>
      <c r="D100" s="293"/>
      <c r="E100" s="293"/>
      <c r="F100" s="319"/>
      <c r="G100" s="114">
        <f>G99</f>
        <v>0</v>
      </c>
      <c r="H100" s="1"/>
      <c r="I100" s="1"/>
      <c r="J100" s="1"/>
    </row>
    <row r="101" spans="2:10" ht="15" customHeight="1" thickBot="1">
      <c r="B101" s="300" t="s">
        <v>158</v>
      </c>
      <c r="C101" s="301"/>
      <c r="D101" s="301"/>
      <c r="E101" s="301"/>
      <c r="F101" s="301"/>
      <c r="G101" s="136">
        <f>G97+G100</f>
        <v>0</v>
      </c>
      <c r="H101" s="1"/>
      <c r="I101" s="1"/>
      <c r="J101" s="1"/>
    </row>
    <row r="102" spans="2:10" ht="46.5" customHeight="1" thickBot="1">
      <c r="B102" s="311"/>
      <c r="C102" s="312"/>
      <c r="D102" s="312"/>
      <c r="E102" s="312"/>
      <c r="F102" s="312"/>
      <c r="G102" s="312"/>
      <c r="H102" s="1"/>
      <c r="I102" s="1"/>
      <c r="J102" s="1"/>
    </row>
    <row r="103" spans="2:10" ht="24.95" customHeight="1">
      <c r="B103" s="115">
        <v>80013</v>
      </c>
      <c r="C103" s="116" t="s">
        <v>177</v>
      </c>
      <c r="D103" s="117" t="s">
        <v>71</v>
      </c>
      <c r="E103" s="118"/>
      <c r="F103" s="118"/>
      <c r="G103" s="119">
        <f>G114</f>
        <v>0</v>
      </c>
      <c r="H103" s="1"/>
      <c r="I103" s="1"/>
      <c r="J103" s="1"/>
    </row>
    <row r="104" spans="2:10" ht="15" customHeight="1">
      <c r="B104" s="99" t="s">
        <v>152</v>
      </c>
      <c r="C104" s="313" t="s">
        <v>178</v>
      </c>
      <c r="D104" s="314"/>
      <c r="E104" s="314"/>
      <c r="F104" s="314"/>
      <c r="G104" s="315"/>
      <c r="H104" s="1"/>
      <c r="I104" s="1"/>
      <c r="J104" s="1"/>
    </row>
    <row r="105" spans="2:10" ht="15" customHeight="1">
      <c r="B105" s="100"/>
      <c r="C105" s="101"/>
      <c r="D105" s="102"/>
      <c r="E105" s="102"/>
      <c r="F105" s="102"/>
      <c r="G105" s="103"/>
      <c r="H105" s="1"/>
      <c r="I105" s="1"/>
      <c r="J105" s="1"/>
    </row>
    <row r="106" spans="2:10" ht="15" customHeight="1">
      <c r="B106" s="99" t="s">
        <v>145</v>
      </c>
      <c r="C106" s="104" t="s">
        <v>146</v>
      </c>
      <c r="D106" s="105" t="s">
        <v>147</v>
      </c>
      <c r="E106" s="105" t="s">
        <v>148</v>
      </c>
      <c r="F106" s="106" t="s">
        <v>149</v>
      </c>
      <c r="G106" s="107" t="s">
        <v>150</v>
      </c>
      <c r="H106" s="1"/>
      <c r="I106" s="1"/>
      <c r="J106" s="1"/>
    </row>
    <row r="107" spans="2:10" ht="15" customHeight="1">
      <c r="B107" s="289" t="s">
        <v>153</v>
      </c>
      <c r="C107" s="290"/>
      <c r="D107" s="290"/>
      <c r="E107" s="290"/>
      <c r="F107" s="290"/>
      <c r="G107" s="291"/>
      <c r="H107" s="1"/>
      <c r="I107" s="1"/>
      <c r="J107" s="1"/>
    </row>
    <row r="108" spans="2:10" ht="15" customHeight="1">
      <c r="B108" s="109">
        <v>80012</v>
      </c>
      <c r="C108" s="110" t="s">
        <v>179</v>
      </c>
      <c r="D108" s="111" t="s">
        <v>72</v>
      </c>
      <c r="E108" s="123">
        <v>3.0000000000000001E-3</v>
      </c>
      <c r="F108" s="127">
        <f>G115</f>
        <v>0</v>
      </c>
      <c r="G108" s="108">
        <f>E108*F108</f>
        <v>0</v>
      </c>
      <c r="H108" s="1"/>
      <c r="I108" s="1"/>
      <c r="J108" s="1"/>
    </row>
    <row r="109" spans="2:10" ht="15" customHeight="1">
      <c r="B109" s="298" t="s">
        <v>154</v>
      </c>
      <c r="C109" s="299"/>
      <c r="D109" s="299"/>
      <c r="E109" s="299"/>
      <c r="F109" s="299"/>
      <c r="G109" s="114">
        <f>G108</f>
        <v>0</v>
      </c>
      <c r="H109" s="1"/>
      <c r="I109" s="1"/>
      <c r="J109" s="1"/>
    </row>
    <row r="110" spans="2:10" ht="15" customHeight="1">
      <c r="B110" s="289"/>
      <c r="C110" s="290"/>
      <c r="D110" s="290"/>
      <c r="E110" s="290"/>
      <c r="F110" s="290"/>
      <c r="G110" s="291"/>
      <c r="H110" s="1"/>
      <c r="I110" s="1"/>
      <c r="J110" s="1"/>
    </row>
    <row r="111" spans="2:10" ht="15" customHeight="1">
      <c r="B111" s="109">
        <v>4750</v>
      </c>
      <c r="C111" s="110" t="s">
        <v>162</v>
      </c>
      <c r="D111" s="111" t="s">
        <v>157</v>
      </c>
      <c r="E111" s="112">
        <v>5.8823529411764698E-2</v>
      </c>
      <c r="F111" s="113"/>
      <c r="G111" s="108">
        <f>E111*F111</f>
        <v>0</v>
      </c>
      <c r="H111" s="1"/>
      <c r="I111" s="1"/>
      <c r="J111" s="1"/>
    </row>
    <row r="112" spans="2:10" ht="15" customHeight="1">
      <c r="B112" s="109">
        <v>6111</v>
      </c>
      <c r="C112" s="110" t="s">
        <v>156</v>
      </c>
      <c r="D112" s="111" t="s">
        <v>157</v>
      </c>
      <c r="E112" s="112">
        <v>5.8823529411764698E-2</v>
      </c>
      <c r="F112" s="113"/>
      <c r="G112" s="108">
        <f>E112*F112</f>
        <v>0</v>
      </c>
      <c r="H112" s="1"/>
      <c r="I112" s="1"/>
      <c r="J112" s="1"/>
    </row>
    <row r="113" spans="2:10" ht="15" customHeight="1">
      <c r="B113" s="298" t="s">
        <v>204</v>
      </c>
      <c r="C113" s="299"/>
      <c r="D113" s="299"/>
      <c r="E113" s="299"/>
      <c r="F113" s="299"/>
      <c r="G113" s="114">
        <f>SUM(G111:G112)</f>
        <v>0</v>
      </c>
      <c r="H113" s="1"/>
      <c r="I113" s="1"/>
      <c r="J113" s="1"/>
    </row>
    <row r="114" spans="2:10" ht="15" customHeight="1">
      <c r="B114" s="304" t="s">
        <v>158</v>
      </c>
      <c r="C114" s="305"/>
      <c r="D114" s="305"/>
      <c r="E114" s="305"/>
      <c r="F114" s="305"/>
      <c r="G114" s="125">
        <f>G109+G113</f>
        <v>0</v>
      </c>
      <c r="H114" s="1"/>
      <c r="I114" s="1"/>
      <c r="J114" s="1"/>
    </row>
    <row r="115" spans="2:10" ht="15" customHeight="1">
      <c r="B115" s="143">
        <v>80012</v>
      </c>
      <c r="C115" s="144" t="s">
        <v>179</v>
      </c>
      <c r="D115" s="145" t="s">
        <v>72</v>
      </c>
      <c r="E115" s="146"/>
      <c r="F115" s="147"/>
      <c r="G115" s="148">
        <f>G126</f>
        <v>0</v>
      </c>
      <c r="H115" s="1"/>
      <c r="I115" s="1"/>
      <c r="J115" s="1"/>
    </row>
    <row r="116" spans="2:10" ht="15" customHeight="1">
      <c r="B116" s="122" t="s">
        <v>152</v>
      </c>
      <c r="C116" s="306" t="s">
        <v>180</v>
      </c>
      <c r="D116" s="306"/>
      <c r="E116" s="306"/>
      <c r="F116" s="306"/>
      <c r="G116" s="307"/>
      <c r="H116" s="1"/>
      <c r="I116" s="1"/>
      <c r="J116" s="1"/>
    </row>
    <row r="117" spans="2:10" ht="15" customHeight="1">
      <c r="B117" s="100"/>
      <c r="C117" s="101"/>
      <c r="D117" s="102"/>
      <c r="E117" s="102"/>
      <c r="F117" s="102"/>
      <c r="G117" s="103"/>
      <c r="H117" s="1"/>
      <c r="I117" s="1"/>
      <c r="J117" s="1"/>
    </row>
    <row r="118" spans="2:10" ht="15" customHeight="1">
      <c r="B118" s="99" t="s">
        <v>145</v>
      </c>
      <c r="C118" s="104" t="s">
        <v>146</v>
      </c>
      <c r="D118" s="105" t="s">
        <v>147</v>
      </c>
      <c r="E118" s="105" t="s">
        <v>148</v>
      </c>
      <c r="F118" s="106" t="s">
        <v>149</v>
      </c>
      <c r="G118" s="107" t="s">
        <v>150</v>
      </c>
      <c r="H118" s="1"/>
      <c r="I118" s="1"/>
      <c r="J118" s="1"/>
    </row>
    <row r="119" spans="2:10" ht="15" customHeight="1">
      <c r="B119" s="289" t="s">
        <v>153</v>
      </c>
      <c r="C119" s="290"/>
      <c r="D119" s="290"/>
      <c r="E119" s="290"/>
      <c r="F119" s="290"/>
      <c r="G119" s="291"/>
      <c r="H119" s="1"/>
      <c r="I119" s="1"/>
      <c r="J119" s="1"/>
    </row>
    <row r="120" spans="2:10" ht="15" customHeight="1">
      <c r="B120" s="109">
        <v>1379</v>
      </c>
      <c r="C120" s="110" t="s">
        <v>164</v>
      </c>
      <c r="D120" s="111" t="s">
        <v>165</v>
      </c>
      <c r="E120" s="123">
        <v>486</v>
      </c>
      <c r="F120" s="113"/>
      <c r="G120" s="108">
        <f>E120*F120</f>
        <v>0</v>
      </c>
      <c r="H120" s="1"/>
      <c r="I120" s="1"/>
      <c r="J120" s="1"/>
    </row>
    <row r="121" spans="2:10" ht="15" customHeight="1">
      <c r="B121" s="109">
        <v>370</v>
      </c>
      <c r="C121" s="110" t="s">
        <v>166</v>
      </c>
      <c r="D121" s="111" t="s">
        <v>167</v>
      </c>
      <c r="E121" s="123">
        <v>0.93540000000000001</v>
      </c>
      <c r="F121" s="113"/>
      <c r="G121" s="108">
        <f>E121*F121</f>
        <v>0</v>
      </c>
      <c r="H121" s="1"/>
      <c r="I121" s="1"/>
      <c r="J121" s="1"/>
    </row>
    <row r="122" spans="2:10" ht="15" customHeight="1">
      <c r="B122" s="298" t="s">
        <v>154</v>
      </c>
      <c r="C122" s="299"/>
      <c r="D122" s="299"/>
      <c r="E122" s="299"/>
      <c r="F122" s="299"/>
      <c r="G122" s="114">
        <f>SUM(G120:G121)</f>
        <v>0</v>
      </c>
      <c r="H122" s="1"/>
      <c r="I122" s="1"/>
      <c r="J122" s="1"/>
    </row>
    <row r="123" spans="2:10" ht="15" customHeight="1">
      <c r="B123" s="289" t="s">
        <v>155</v>
      </c>
      <c r="C123" s="290"/>
      <c r="D123" s="290"/>
      <c r="E123" s="290"/>
      <c r="F123" s="290"/>
      <c r="G123" s="291"/>
      <c r="H123" s="1"/>
      <c r="I123" s="1"/>
      <c r="J123" s="1"/>
    </row>
    <row r="124" spans="2:10" ht="15" customHeight="1">
      <c r="B124" s="109">
        <v>6111</v>
      </c>
      <c r="C124" s="110" t="s">
        <v>156</v>
      </c>
      <c r="D124" s="111" t="s">
        <v>157</v>
      </c>
      <c r="E124" s="112">
        <v>2.9411764705882302</v>
      </c>
      <c r="F124" s="113"/>
      <c r="G124" s="108">
        <f>E124*F124</f>
        <v>0</v>
      </c>
      <c r="H124" s="1"/>
      <c r="I124" s="1"/>
      <c r="J124" s="1"/>
    </row>
    <row r="125" spans="2:10" ht="15" customHeight="1">
      <c r="B125" s="298" t="s">
        <v>204</v>
      </c>
      <c r="C125" s="299"/>
      <c r="D125" s="299"/>
      <c r="E125" s="299"/>
      <c r="F125" s="299"/>
      <c r="G125" s="114">
        <f>SUM(G124)</f>
        <v>0</v>
      </c>
      <c r="H125" s="1"/>
      <c r="I125" s="1"/>
      <c r="J125" s="1"/>
    </row>
    <row r="126" spans="2:10" ht="15" customHeight="1" thickBot="1">
      <c r="B126" s="300" t="s">
        <v>158</v>
      </c>
      <c r="C126" s="301"/>
      <c r="D126" s="301"/>
      <c r="E126" s="301"/>
      <c r="F126" s="301"/>
      <c r="G126" s="136">
        <f>G122+G125</f>
        <v>0</v>
      </c>
      <c r="H126" s="1"/>
      <c r="I126" s="1"/>
      <c r="J126" s="1"/>
    </row>
    <row r="127" spans="2:10" ht="31.5" customHeight="1" thickBot="1">
      <c r="B127" s="311"/>
      <c r="C127" s="312"/>
      <c r="D127" s="312"/>
      <c r="E127" s="312"/>
      <c r="F127" s="312"/>
      <c r="G127" s="312"/>
      <c r="H127" s="1"/>
      <c r="I127" s="1"/>
      <c r="J127" s="1"/>
    </row>
    <row r="128" spans="2:10" ht="25.5" customHeight="1">
      <c r="B128" s="115">
        <v>80016</v>
      </c>
      <c r="C128" s="116" t="s">
        <v>192</v>
      </c>
      <c r="D128" s="117" t="s">
        <v>71</v>
      </c>
      <c r="E128" s="118"/>
      <c r="F128" s="118"/>
      <c r="G128" s="199">
        <f>G139</f>
        <v>0</v>
      </c>
      <c r="H128" s="1"/>
      <c r="I128" s="1"/>
      <c r="J128" s="1"/>
    </row>
    <row r="129" spans="2:10" ht="15" customHeight="1">
      <c r="B129" s="99" t="s">
        <v>152</v>
      </c>
      <c r="C129" s="302" t="s">
        <v>193</v>
      </c>
      <c r="D129" s="302"/>
      <c r="E129" s="302"/>
      <c r="F129" s="302"/>
      <c r="G129" s="303"/>
      <c r="H129" s="1"/>
      <c r="I129" s="1"/>
      <c r="J129" s="1"/>
    </row>
    <row r="130" spans="2:10" ht="15" customHeight="1">
      <c r="B130" s="100"/>
      <c r="C130" s="101"/>
      <c r="D130" s="102"/>
      <c r="E130" s="102"/>
      <c r="F130" s="102"/>
      <c r="G130" s="103"/>
      <c r="H130" s="1"/>
      <c r="I130" s="1"/>
      <c r="J130" s="1"/>
    </row>
    <row r="131" spans="2:10" ht="15" customHeight="1">
      <c r="B131" s="99" t="s">
        <v>145</v>
      </c>
      <c r="C131" s="104" t="s">
        <v>146</v>
      </c>
      <c r="D131" s="105" t="s">
        <v>147</v>
      </c>
      <c r="E131" s="105" t="s">
        <v>148</v>
      </c>
      <c r="F131" s="106" t="s">
        <v>149</v>
      </c>
      <c r="G131" s="107" t="s">
        <v>150</v>
      </c>
      <c r="H131" s="1"/>
      <c r="I131" s="1"/>
      <c r="J131" s="1"/>
    </row>
    <row r="132" spans="2:10" ht="15" customHeight="1">
      <c r="B132" s="289" t="s">
        <v>153</v>
      </c>
      <c r="C132" s="290"/>
      <c r="D132" s="290"/>
      <c r="E132" s="290"/>
      <c r="F132" s="290"/>
      <c r="G132" s="291"/>
      <c r="H132" s="1"/>
      <c r="I132" s="1"/>
      <c r="J132" s="1"/>
    </row>
    <row r="133" spans="2:10" ht="15" customHeight="1">
      <c r="B133" s="109">
        <v>80014</v>
      </c>
      <c r="C133" s="110" t="s">
        <v>190</v>
      </c>
      <c r="D133" s="111" t="s">
        <v>72</v>
      </c>
      <c r="E133" s="123">
        <v>0.01</v>
      </c>
      <c r="F133" s="127">
        <f>G141</f>
        <v>0</v>
      </c>
      <c r="G133" s="108">
        <f>E133*F133</f>
        <v>0</v>
      </c>
      <c r="H133" s="1"/>
      <c r="I133" s="1"/>
      <c r="J133" s="1"/>
    </row>
    <row r="134" spans="2:10" ht="15" customHeight="1">
      <c r="B134" s="298" t="s">
        <v>154</v>
      </c>
      <c r="C134" s="299"/>
      <c r="D134" s="299"/>
      <c r="E134" s="299"/>
      <c r="F134" s="299"/>
      <c r="G134" s="114">
        <f>SUM(G133)</f>
        <v>0</v>
      </c>
      <c r="H134" s="1"/>
      <c r="I134" s="1"/>
      <c r="J134" s="1"/>
    </row>
    <row r="135" spans="2:10" ht="15" customHeight="1">
      <c r="B135" s="289" t="s">
        <v>155</v>
      </c>
      <c r="C135" s="290"/>
      <c r="D135" s="290"/>
      <c r="E135" s="290"/>
      <c r="F135" s="290"/>
      <c r="G135" s="291"/>
      <c r="H135" s="1"/>
      <c r="I135" s="1"/>
      <c r="J135" s="1"/>
    </row>
    <row r="136" spans="2:10" ht="15" customHeight="1">
      <c r="B136" s="109">
        <v>4750</v>
      </c>
      <c r="C136" s="110" t="s">
        <v>162</v>
      </c>
      <c r="D136" s="111" t="s">
        <v>157</v>
      </c>
      <c r="E136" s="112">
        <v>0.35294117647058804</v>
      </c>
      <c r="F136" s="113"/>
      <c r="G136" s="108">
        <f>E136*F136</f>
        <v>0</v>
      </c>
      <c r="H136" s="1"/>
      <c r="I136" s="1"/>
      <c r="J136" s="1"/>
    </row>
    <row r="137" spans="2:10" ht="15" customHeight="1">
      <c r="B137" s="109">
        <v>6111</v>
      </c>
      <c r="C137" s="110" t="s">
        <v>156</v>
      </c>
      <c r="D137" s="111" t="s">
        <v>157</v>
      </c>
      <c r="E137" s="112">
        <v>0.35294117647058804</v>
      </c>
      <c r="F137" s="113"/>
      <c r="G137" s="108">
        <f>E137*F137</f>
        <v>0</v>
      </c>
      <c r="H137" s="1"/>
      <c r="I137" s="1"/>
      <c r="J137" s="1"/>
    </row>
    <row r="138" spans="2:10" ht="15" customHeight="1">
      <c r="B138" s="298" t="s">
        <v>204</v>
      </c>
      <c r="C138" s="299"/>
      <c r="D138" s="299"/>
      <c r="E138" s="299"/>
      <c r="F138" s="299"/>
      <c r="G138" s="114">
        <f>SUM(G136:G137)</f>
        <v>0</v>
      </c>
      <c r="H138" s="1"/>
      <c r="I138" s="1"/>
      <c r="J138" s="1"/>
    </row>
    <row r="139" spans="2:10" ht="15" customHeight="1">
      <c r="B139" s="304" t="s">
        <v>158</v>
      </c>
      <c r="C139" s="305"/>
      <c r="D139" s="305"/>
      <c r="E139" s="305"/>
      <c r="F139" s="305"/>
      <c r="G139" s="125">
        <f>G134+G138</f>
        <v>0</v>
      </c>
      <c r="H139" s="1"/>
      <c r="I139" s="1"/>
      <c r="J139" s="1"/>
    </row>
    <row r="140" spans="2:10" ht="15" customHeight="1">
      <c r="B140" s="193"/>
      <c r="C140" s="190"/>
      <c r="D140" s="190"/>
      <c r="E140" s="190"/>
      <c r="F140" s="190"/>
      <c r="G140" s="194"/>
      <c r="H140" s="1"/>
      <c r="I140" s="1"/>
      <c r="J140" s="1"/>
    </row>
    <row r="141" spans="2:10" ht="15" customHeight="1">
      <c r="B141" s="195">
        <v>80014</v>
      </c>
      <c r="C141" s="192" t="s">
        <v>190</v>
      </c>
      <c r="D141" s="191" t="s">
        <v>72</v>
      </c>
      <c r="E141" s="196"/>
      <c r="F141" s="197"/>
      <c r="G141" s="198">
        <f>G153</f>
        <v>0</v>
      </c>
      <c r="H141" s="1"/>
      <c r="I141" s="1"/>
      <c r="J141" s="1"/>
    </row>
    <row r="142" spans="2:10" ht="15" customHeight="1">
      <c r="B142" s="99" t="s">
        <v>152</v>
      </c>
      <c r="C142" s="302" t="s">
        <v>191</v>
      </c>
      <c r="D142" s="302"/>
      <c r="E142" s="302"/>
      <c r="F142" s="302"/>
      <c r="G142" s="303"/>
      <c r="H142" s="1"/>
      <c r="I142" s="1"/>
      <c r="J142" s="1"/>
    </row>
    <row r="143" spans="2:10" ht="15" customHeight="1">
      <c r="B143" s="100"/>
      <c r="C143" s="101"/>
      <c r="D143" s="102"/>
      <c r="E143" s="102"/>
      <c r="F143" s="102"/>
      <c r="G143" s="103"/>
      <c r="H143" s="1"/>
      <c r="I143" s="1"/>
      <c r="J143" s="1"/>
    </row>
    <row r="144" spans="2:10" ht="15" customHeight="1">
      <c r="B144" s="99" t="s">
        <v>145</v>
      </c>
      <c r="C144" s="104" t="s">
        <v>146</v>
      </c>
      <c r="D144" s="105" t="s">
        <v>147</v>
      </c>
      <c r="E144" s="105" t="s">
        <v>148</v>
      </c>
      <c r="F144" s="106" t="s">
        <v>149</v>
      </c>
      <c r="G144" s="107" t="s">
        <v>150</v>
      </c>
      <c r="H144" s="1"/>
      <c r="I144" s="1"/>
      <c r="J144" s="1"/>
    </row>
    <row r="145" spans="2:10" ht="15" customHeight="1">
      <c r="B145" s="289" t="s">
        <v>153</v>
      </c>
      <c r="C145" s="290"/>
      <c r="D145" s="290"/>
      <c r="E145" s="290"/>
      <c r="F145" s="290"/>
      <c r="G145" s="291"/>
      <c r="H145" s="1"/>
      <c r="I145" s="1"/>
      <c r="J145" s="1"/>
    </row>
    <row r="146" spans="2:10" ht="15" customHeight="1">
      <c r="B146" s="109">
        <v>1379</v>
      </c>
      <c r="C146" s="110" t="s">
        <v>164</v>
      </c>
      <c r="D146" s="111" t="s">
        <v>165</v>
      </c>
      <c r="E146" s="123">
        <v>133</v>
      </c>
      <c r="F146" s="113"/>
      <c r="G146" s="108">
        <f>E146*F146</f>
        <v>0</v>
      </c>
      <c r="H146" s="1"/>
      <c r="I146" s="1"/>
      <c r="J146" s="1"/>
    </row>
    <row r="147" spans="2:10" ht="15" customHeight="1">
      <c r="B147" s="109">
        <v>1106</v>
      </c>
      <c r="C147" s="110" t="s">
        <v>176</v>
      </c>
      <c r="D147" s="111" t="s">
        <v>165</v>
      </c>
      <c r="E147" s="123">
        <v>133</v>
      </c>
      <c r="F147" s="113"/>
      <c r="G147" s="108">
        <f t="shared" ref="G147:G148" si="4">E147*F147</f>
        <v>0</v>
      </c>
      <c r="H147" s="1"/>
      <c r="I147" s="1"/>
      <c r="J147" s="1"/>
    </row>
    <row r="148" spans="2:10" ht="15" customHeight="1">
      <c r="B148" s="109">
        <v>370</v>
      </c>
      <c r="C148" s="110" t="s">
        <v>166</v>
      </c>
      <c r="D148" s="111" t="s">
        <v>167</v>
      </c>
      <c r="E148" s="123">
        <v>1.216</v>
      </c>
      <c r="F148" s="113"/>
      <c r="G148" s="108">
        <f t="shared" si="4"/>
        <v>0</v>
      </c>
      <c r="H148" s="1"/>
      <c r="I148" s="1"/>
      <c r="J148" s="1"/>
    </row>
    <row r="149" spans="2:10" ht="15" customHeight="1">
      <c r="B149" s="298" t="s">
        <v>154</v>
      </c>
      <c r="C149" s="299"/>
      <c r="D149" s="299"/>
      <c r="E149" s="299"/>
      <c r="F149" s="299"/>
      <c r="G149" s="114">
        <f>SUM(G146:G148)</f>
        <v>0</v>
      </c>
      <c r="H149" s="1"/>
      <c r="I149" s="1"/>
      <c r="J149" s="1"/>
    </row>
    <row r="150" spans="2:10" ht="15" customHeight="1">
      <c r="B150" s="289" t="s">
        <v>155</v>
      </c>
      <c r="C150" s="290"/>
      <c r="D150" s="290"/>
      <c r="E150" s="290"/>
      <c r="F150" s="290"/>
      <c r="G150" s="291"/>
      <c r="H150" s="1"/>
      <c r="I150" s="1"/>
      <c r="J150" s="1"/>
    </row>
    <row r="151" spans="2:10" ht="15" customHeight="1">
      <c r="B151" s="109">
        <v>6111</v>
      </c>
      <c r="C151" s="110" t="s">
        <v>156</v>
      </c>
      <c r="D151" s="111" t="s">
        <v>157</v>
      </c>
      <c r="E151" s="112">
        <v>2.9411764705882302</v>
      </c>
      <c r="F151" s="113"/>
      <c r="G151" s="108">
        <f>E151*F151</f>
        <v>0</v>
      </c>
      <c r="H151" s="1"/>
      <c r="I151" s="1"/>
      <c r="J151" s="1"/>
    </row>
    <row r="152" spans="2:10" ht="15" customHeight="1">
      <c r="B152" s="298" t="s">
        <v>204</v>
      </c>
      <c r="C152" s="299"/>
      <c r="D152" s="299"/>
      <c r="E152" s="299"/>
      <c r="F152" s="299"/>
      <c r="G152" s="114">
        <f>SUM(G151)</f>
        <v>0</v>
      </c>
      <c r="H152" s="1"/>
      <c r="I152" s="1"/>
      <c r="J152" s="1"/>
    </row>
    <row r="153" spans="2:10" ht="15" customHeight="1" thickBot="1">
      <c r="B153" s="300" t="s">
        <v>158</v>
      </c>
      <c r="C153" s="301"/>
      <c r="D153" s="301"/>
      <c r="E153" s="301"/>
      <c r="F153" s="301"/>
      <c r="G153" s="136">
        <f>G149+G152</f>
        <v>0</v>
      </c>
      <c r="H153" s="1"/>
      <c r="I153" s="1"/>
      <c r="J153" s="1"/>
    </row>
    <row r="154" spans="2:10" ht="31.5" customHeight="1">
      <c r="B154" s="102"/>
      <c r="C154" s="172"/>
      <c r="D154" s="172"/>
      <c r="E154" s="172"/>
      <c r="F154" s="172"/>
      <c r="G154" s="172"/>
      <c r="H154" s="1"/>
      <c r="I154" s="1"/>
      <c r="J154" s="1"/>
    </row>
    <row r="155" spans="2:10" ht="24.95" customHeight="1">
      <c r="B155" s="92">
        <v>80017</v>
      </c>
      <c r="C155" s="93" t="s">
        <v>181</v>
      </c>
      <c r="D155" s="94" t="s">
        <v>71</v>
      </c>
      <c r="E155" s="95"/>
      <c r="F155" s="95"/>
      <c r="G155" s="96">
        <f>G166</f>
        <v>0</v>
      </c>
      <c r="H155" s="1"/>
      <c r="I155" s="1"/>
      <c r="J155" s="1"/>
    </row>
    <row r="156" spans="2:10" ht="15" customHeight="1">
      <c r="B156" s="99" t="s">
        <v>152</v>
      </c>
      <c r="C156" s="302" t="s">
        <v>182</v>
      </c>
      <c r="D156" s="302"/>
      <c r="E156" s="302"/>
      <c r="F156" s="302"/>
      <c r="G156" s="303"/>
      <c r="H156" s="1"/>
      <c r="I156" s="1"/>
      <c r="J156" s="1"/>
    </row>
    <row r="157" spans="2:10" ht="15" customHeight="1">
      <c r="B157" s="100"/>
      <c r="C157" s="101"/>
      <c r="D157" s="102"/>
      <c r="E157" s="102"/>
      <c r="F157" s="102"/>
      <c r="G157" s="103"/>
      <c r="H157" s="1"/>
      <c r="I157" s="1"/>
      <c r="J157" s="1"/>
    </row>
    <row r="158" spans="2:10" ht="15" customHeight="1">
      <c r="B158" s="99" t="s">
        <v>145</v>
      </c>
      <c r="C158" s="104" t="s">
        <v>146</v>
      </c>
      <c r="D158" s="105" t="s">
        <v>147</v>
      </c>
      <c r="E158" s="105" t="s">
        <v>148</v>
      </c>
      <c r="F158" s="106" t="s">
        <v>149</v>
      </c>
      <c r="G158" s="107" t="s">
        <v>150</v>
      </c>
      <c r="H158" s="1"/>
      <c r="I158" s="1"/>
      <c r="J158" s="1"/>
    </row>
    <row r="159" spans="2:10" ht="15" customHeight="1">
      <c r="B159" s="289" t="s">
        <v>153</v>
      </c>
      <c r="C159" s="290"/>
      <c r="D159" s="290"/>
      <c r="E159" s="290"/>
      <c r="F159" s="290"/>
      <c r="G159" s="291"/>
      <c r="H159" s="1"/>
      <c r="I159" s="1"/>
      <c r="J159" s="1"/>
    </row>
    <row r="160" spans="2:10" ht="15" customHeight="1">
      <c r="B160" s="109">
        <v>80015</v>
      </c>
      <c r="C160" s="110" t="s">
        <v>183</v>
      </c>
      <c r="D160" s="111" t="s">
        <v>72</v>
      </c>
      <c r="E160" s="123">
        <v>3.0000000000000001E-3</v>
      </c>
      <c r="F160" s="124">
        <f>G168</f>
        <v>0</v>
      </c>
      <c r="G160" s="108">
        <f>E160*F160</f>
        <v>0</v>
      </c>
      <c r="H160" s="1"/>
      <c r="I160" s="1"/>
      <c r="J160" s="1"/>
    </row>
    <row r="161" spans="2:10" ht="15" customHeight="1">
      <c r="B161" s="298" t="s">
        <v>154</v>
      </c>
      <c r="C161" s="299"/>
      <c r="D161" s="299"/>
      <c r="E161" s="299"/>
      <c r="F161" s="299"/>
      <c r="G161" s="114">
        <f>SUM(G160)</f>
        <v>0</v>
      </c>
      <c r="H161" s="1"/>
      <c r="I161" s="1"/>
      <c r="J161" s="1"/>
    </row>
    <row r="162" spans="2:10" ht="15" customHeight="1">
      <c r="B162" s="289" t="s">
        <v>155</v>
      </c>
      <c r="C162" s="290"/>
      <c r="D162" s="290"/>
      <c r="E162" s="290"/>
      <c r="F162" s="290"/>
      <c r="G162" s="291"/>
      <c r="H162" s="1"/>
      <c r="I162" s="1"/>
      <c r="J162" s="1"/>
    </row>
    <row r="163" spans="2:10" ht="15" customHeight="1">
      <c r="B163" s="109">
        <v>4750</v>
      </c>
      <c r="C163" s="110" t="s">
        <v>162</v>
      </c>
      <c r="D163" s="111" t="s">
        <v>157</v>
      </c>
      <c r="E163" s="112">
        <v>0.47058823529411803</v>
      </c>
      <c r="F163" s="113"/>
      <c r="G163" s="108">
        <f>E163*F163</f>
        <v>0</v>
      </c>
      <c r="H163" s="1"/>
      <c r="I163" s="1"/>
      <c r="J163" s="1"/>
    </row>
    <row r="164" spans="2:10" ht="15" customHeight="1">
      <c r="B164" s="109">
        <v>6111</v>
      </c>
      <c r="C164" s="110" t="s">
        <v>156</v>
      </c>
      <c r="D164" s="111" t="s">
        <v>157</v>
      </c>
      <c r="E164" s="112">
        <v>0.47058823529411803</v>
      </c>
      <c r="F164" s="113"/>
      <c r="G164" s="108">
        <f>E164*F164</f>
        <v>0</v>
      </c>
      <c r="H164" s="1"/>
      <c r="I164" s="1"/>
      <c r="J164" s="1"/>
    </row>
    <row r="165" spans="2:10" ht="15" customHeight="1">
      <c r="B165" s="298" t="s">
        <v>204</v>
      </c>
      <c r="C165" s="299"/>
      <c r="D165" s="299"/>
      <c r="E165" s="299"/>
      <c r="F165" s="299"/>
      <c r="G165" s="114">
        <f>SUM(G163:G164)</f>
        <v>0</v>
      </c>
      <c r="H165" s="1"/>
      <c r="I165" s="1"/>
      <c r="J165" s="1"/>
    </row>
    <row r="166" spans="2:10" ht="15" customHeight="1">
      <c r="B166" s="304" t="s">
        <v>158</v>
      </c>
      <c r="C166" s="305"/>
      <c r="D166" s="305"/>
      <c r="E166" s="305"/>
      <c r="F166" s="305"/>
      <c r="G166" s="125">
        <f>G161+G165</f>
        <v>0</v>
      </c>
      <c r="H166" s="1"/>
      <c r="I166" s="1"/>
      <c r="J166" s="1"/>
    </row>
    <row r="167" spans="2:10" ht="15" customHeight="1">
      <c r="B167" s="308"/>
      <c r="C167" s="309"/>
      <c r="D167" s="309"/>
      <c r="E167" s="309"/>
      <c r="F167" s="309"/>
      <c r="G167" s="310"/>
      <c r="H167" s="1"/>
      <c r="I167" s="1"/>
      <c r="J167" s="1"/>
    </row>
    <row r="168" spans="2:10" ht="15" customHeight="1">
      <c r="B168" s="149">
        <v>80015</v>
      </c>
      <c r="C168" s="150" t="s">
        <v>183</v>
      </c>
      <c r="D168" s="151" t="s">
        <v>72</v>
      </c>
      <c r="E168" s="152"/>
      <c r="F168" s="152"/>
      <c r="G168" s="153">
        <f>G180</f>
        <v>0</v>
      </c>
      <c r="H168" s="1"/>
      <c r="I168" s="1"/>
      <c r="J168" s="1"/>
    </row>
    <row r="169" spans="2:10" ht="15" customHeight="1">
      <c r="B169" s="99" t="s">
        <v>152</v>
      </c>
      <c r="C169" s="302" t="s">
        <v>184</v>
      </c>
      <c r="D169" s="302"/>
      <c r="E169" s="302"/>
      <c r="F169" s="302"/>
      <c r="G169" s="303"/>
      <c r="H169" s="1"/>
      <c r="I169" s="1"/>
      <c r="J169" s="1"/>
    </row>
    <row r="170" spans="2:10" ht="15" customHeight="1">
      <c r="B170" s="100"/>
      <c r="C170" s="101"/>
      <c r="D170" s="102"/>
      <c r="E170" s="102"/>
      <c r="F170" s="102"/>
      <c r="G170" s="103"/>
      <c r="H170" s="1"/>
      <c r="I170" s="1"/>
      <c r="J170" s="1"/>
    </row>
    <row r="171" spans="2:10" ht="15" customHeight="1">
      <c r="B171" s="99" t="s">
        <v>145</v>
      </c>
      <c r="C171" s="104" t="s">
        <v>146</v>
      </c>
      <c r="D171" s="105" t="s">
        <v>147</v>
      </c>
      <c r="E171" s="105" t="s">
        <v>148</v>
      </c>
      <c r="F171" s="106" t="s">
        <v>149</v>
      </c>
      <c r="G171" s="107" t="s">
        <v>150</v>
      </c>
      <c r="H171" s="1"/>
      <c r="I171" s="1"/>
      <c r="J171" s="1"/>
    </row>
    <row r="172" spans="2:10" ht="15" customHeight="1">
      <c r="B172" s="289" t="s">
        <v>153</v>
      </c>
      <c r="C172" s="290"/>
      <c r="D172" s="290"/>
      <c r="E172" s="290"/>
      <c r="F172" s="290"/>
      <c r="G172" s="291"/>
      <c r="H172" s="1"/>
      <c r="I172" s="1"/>
      <c r="J172" s="1"/>
    </row>
    <row r="173" spans="2:10" ht="15" customHeight="1">
      <c r="B173" s="109">
        <v>1379</v>
      </c>
      <c r="C173" s="110" t="s">
        <v>164</v>
      </c>
      <c r="D173" s="111" t="s">
        <v>165</v>
      </c>
      <c r="E173" s="123">
        <v>753</v>
      </c>
      <c r="F173" s="113"/>
      <c r="G173" s="108">
        <f>E173*F173</f>
        <v>0</v>
      </c>
      <c r="H173" s="1"/>
      <c r="I173" s="1"/>
      <c r="J173" s="1"/>
    </row>
    <row r="174" spans="2:10" ht="15" customHeight="1">
      <c r="B174" s="109">
        <v>370</v>
      </c>
      <c r="C174" s="110" t="s">
        <v>166</v>
      </c>
      <c r="D174" s="111" t="s">
        <v>167</v>
      </c>
      <c r="E174" s="123">
        <v>0.72460000000000002</v>
      </c>
      <c r="F174" s="113"/>
      <c r="G174" s="108">
        <f t="shared" ref="G174:G175" si="5">E174*F174</f>
        <v>0</v>
      </c>
      <c r="H174" s="1"/>
      <c r="I174" s="1"/>
      <c r="J174" s="1"/>
    </row>
    <row r="175" spans="2:10" ht="15" customHeight="1">
      <c r="B175" s="135">
        <v>7325</v>
      </c>
      <c r="C175" s="154" t="s">
        <v>185</v>
      </c>
      <c r="D175" s="111" t="s">
        <v>165</v>
      </c>
      <c r="E175" s="123">
        <v>20</v>
      </c>
      <c r="F175" s="113"/>
      <c r="G175" s="108">
        <f t="shared" si="5"/>
        <v>0</v>
      </c>
      <c r="H175" s="1"/>
      <c r="I175" s="1"/>
      <c r="J175" s="1"/>
    </row>
    <row r="176" spans="2:10" ht="15" customHeight="1">
      <c r="B176" s="298" t="s">
        <v>154</v>
      </c>
      <c r="C176" s="299"/>
      <c r="D176" s="299"/>
      <c r="E176" s="299"/>
      <c r="F176" s="299"/>
      <c r="G176" s="114">
        <f>SUM(G173:G175)</f>
        <v>0</v>
      </c>
      <c r="H176" s="1"/>
      <c r="I176" s="1"/>
      <c r="J176" s="1"/>
    </row>
    <row r="177" spans="2:10" ht="15" customHeight="1">
      <c r="B177" s="289" t="s">
        <v>155</v>
      </c>
      <c r="C177" s="290"/>
      <c r="D177" s="290"/>
      <c r="E177" s="290"/>
      <c r="F177" s="290"/>
      <c r="G177" s="291"/>
      <c r="H177" s="1"/>
      <c r="I177" s="1"/>
      <c r="J177" s="1"/>
    </row>
    <row r="178" spans="2:10" ht="15" customHeight="1">
      <c r="B178" s="109">
        <v>6111</v>
      </c>
      <c r="C178" s="110" t="s">
        <v>156</v>
      </c>
      <c r="D178" s="111" t="s">
        <v>157</v>
      </c>
      <c r="E178" s="112">
        <v>2.9411764705882302</v>
      </c>
      <c r="F178" s="113"/>
      <c r="G178" s="108">
        <f>E178*F178</f>
        <v>0</v>
      </c>
      <c r="H178" s="1"/>
      <c r="I178" s="1"/>
      <c r="J178" s="1"/>
    </row>
    <row r="179" spans="2:10" ht="15" customHeight="1">
      <c r="B179" s="298" t="s">
        <v>204</v>
      </c>
      <c r="C179" s="299"/>
      <c r="D179" s="299"/>
      <c r="E179" s="299"/>
      <c r="F179" s="299"/>
      <c r="G179" s="114">
        <f>SUM(G178)</f>
        <v>0</v>
      </c>
      <c r="H179" s="1"/>
      <c r="I179" s="1"/>
      <c r="J179" s="1"/>
    </row>
    <row r="180" spans="2:10" ht="15" customHeight="1" thickBot="1">
      <c r="B180" s="300" t="s">
        <v>158</v>
      </c>
      <c r="C180" s="301"/>
      <c r="D180" s="301"/>
      <c r="E180" s="301"/>
      <c r="F180" s="301"/>
      <c r="G180" s="136">
        <f>G176+G179</f>
        <v>0</v>
      </c>
      <c r="H180" s="1"/>
      <c r="I180" s="1"/>
      <c r="J180" s="1"/>
    </row>
    <row r="181" spans="2:10" ht="15" customHeight="1">
      <c r="B181" s="102"/>
      <c r="C181" s="102"/>
      <c r="D181" s="102"/>
      <c r="E181" s="102"/>
      <c r="F181" s="102"/>
      <c r="G181" s="102"/>
      <c r="H181" s="1"/>
      <c r="I181" s="1"/>
      <c r="J181" s="1"/>
    </row>
    <row r="182" spans="2:10" ht="15" customHeight="1">
      <c r="B182" s="102"/>
      <c r="C182" s="102"/>
      <c r="D182" s="102"/>
      <c r="E182" s="102"/>
      <c r="F182" s="102"/>
      <c r="G182" s="102"/>
      <c r="H182" s="1"/>
      <c r="I182" s="1"/>
      <c r="J182" s="1"/>
    </row>
    <row r="183" spans="2:10" ht="15" customHeight="1">
      <c r="B183" s="102"/>
      <c r="C183" s="102"/>
      <c r="D183" s="102"/>
      <c r="E183" s="102"/>
      <c r="F183" s="102"/>
      <c r="G183" s="102"/>
      <c r="H183" s="1"/>
      <c r="I183" s="1"/>
      <c r="J183" s="1"/>
    </row>
    <row r="184" spans="2:10" s="2" customFormat="1">
      <c r="B184" s="156"/>
      <c r="C184" s="157"/>
      <c r="D184" s="156"/>
      <c r="E184" s="18"/>
      <c r="F184" s="18"/>
      <c r="G184" s="18"/>
    </row>
    <row r="185" spans="2:10" s="2" customFormat="1">
      <c r="B185" s="156"/>
      <c r="C185" s="157"/>
      <c r="D185" s="156"/>
      <c r="E185" s="18"/>
      <c r="F185" s="18"/>
      <c r="G185" s="18"/>
    </row>
    <row r="186" spans="2:10" s="2" customFormat="1">
      <c r="B186" s="156"/>
      <c r="C186" s="157"/>
      <c r="D186" s="156"/>
      <c r="E186" s="18"/>
      <c r="F186" s="18"/>
      <c r="G186" s="18"/>
    </row>
    <row r="187" spans="2:10" s="2" customFormat="1">
      <c r="B187" s="156"/>
      <c r="C187" s="157"/>
      <c r="D187" s="156"/>
      <c r="E187" s="18"/>
      <c r="F187" s="18"/>
      <c r="G187" s="18"/>
    </row>
    <row r="188" spans="2:10" s="2" customFormat="1">
      <c r="B188" s="156"/>
      <c r="C188" s="157"/>
      <c r="D188" s="156"/>
      <c r="E188" s="18"/>
      <c r="F188" s="18"/>
      <c r="G188" s="18"/>
    </row>
    <row r="189" spans="2:10" s="2" customFormat="1">
      <c r="B189" s="156"/>
      <c r="C189" s="157"/>
      <c r="D189" s="156"/>
      <c r="E189" s="18"/>
      <c r="F189" s="18"/>
      <c r="G189" s="18"/>
    </row>
    <row r="190" spans="2:10" s="2" customFormat="1">
      <c r="B190" s="156"/>
      <c r="C190" s="157"/>
      <c r="D190" s="156"/>
      <c r="E190" s="18"/>
      <c r="F190" s="18"/>
      <c r="G190" s="18"/>
    </row>
    <row r="191" spans="2:10" s="2" customFormat="1">
      <c r="B191" s="156"/>
      <c r="C191" s="157"/>
      <c r="D191" s="156"/>
      <c r="E191" s="18"/>
      <c r="F191" s="18"/>
      <c r="G191" s="18"/>
    </row>
    <row r="192" spans="2:10" s="2" customFormat="1">
      <c r="B192" s="156"/>
      <c r="C192" s="157"/>
      <c r="D192" s="156"/>
      <c r="E192" s="18"/>
      <c r="F192" s="18"/>
      <c r="G192" s="18"/>
    </row>
    <row r="193" spans="2:7" s="2" customFormat="1">
      <c r="B193" s="156"/>
      <c r="C193" s="157"/>
      <c r="D193" s="156"/>
      <c r="E193" s="18"/>
      <c r="F193" s="18"/>
      <c r="G193" s="18"/>
    </row>
  </sheetData>
  <mergeCells count="88">
    <mergeCell ref="B24:G24"/>
    <mergeCell ref="B1:H1"/>
    <mergeCell ref="B6:H6"/>
    <mergeCell ref="B8:G8"/>
    <mergeCell ref="C11:G11"/>
    <mergeCell ref="B14:G14"/>
    <mergeCell ref="B15:F15"/>
    <mergeCell ref="B16:G16"/>
    <mergeCell ref="B18:F18"/>
    <mergeCell ref="B19:F19"/>
    <mergeCell ref="B20:G20"/>
    <mergeCell ref="C22:G22"/>
    <mergeCell ref="C4:G4"/>
    <mergeCell ref="B86:F86"/>
    <mergeCell ref="B87:F87"/>
    <mergeCell ref="C61:G61"/>
    <mergeCell ref="B27:F27"/>
    <mergeCell ref="B28:G28"/>
    <mergeCell ref="B31:F31"/>
    <mergeCell ref="B32:F32"/>
    <mergeCell ref="B46:G46"/>
    <mergeCell ref="C48:G48"/>
    <mergeCell ref="B51:G51"/>
    <mergeCell ref="B53:F53"/>
    <mergeCell ref="B54:G54"/>
    <mergeCell ref="B57:F57"/>
    <mergeCell ref="B58:F58"/>
    <mergeCell ref="C76:G76"/>
    <mergeCell ref="B74:G74"/>
    <mergeCell ref="B79:G79"/>
    <mergeCell ref="B82:F82"/>
    <mergeCell ref="B83:G83"/>
    <mergeCell ref="B64:G64"/>
    <mergeCell ref="B69:F69"/>
    <mergeCell ref="B70:G70"/>
    <mergeCell ref="B72:F72"/>
    <mergeCell ref="B73:F73"/>
    <mergeCell ref="C104:G104"/>
    <mergeCell ref="B107:G107"/>
    <mergeCell ref="B109:F109"/>
    <mergeCell ref="B110:G110"/>
    <mergeCell ref="B88:G88"/>
    <mergeCell ref="B97:F97"/>
    <mergeCell ref="B98:G98"/>
    <mergeCell ref="B100:F100"/>
    <mergeCell ref="B101:F101"/>
    <mergeCell ref="B102:G102"/>
    <mergeCell ref="B162:G162"/>
    <mergeCell ref="B114:F114"/>
    <mergeCell ref="C116:G116"/>
    <mergeCell ref="B119:G119"/>
    <mergeCell ref="B122:F122"/>
    <mergeCell ref="B123:G123"/>
    <mergeCell ref="B125:F125"/>
    <mergeCell ref="B126:F126"/>
    <mergeCell ref="B127:G127"/>
    <mergeCell ref="C156:G156"/>
    <mergeCell ref="B159:G159"/>
    <mergeCell ref="B161:F161"/>
    <mergeCell ref="B152:F152"/>
    <mergeCell ref="B153:F153"/>
    <mergeCell ref="C129:G129"/>
    <mergeCell ref="B132:G132"/>
    <mergeCell ref="B177:G177"/>
    <mergeCell ref="B179:F179"/>
    <mergeCell ref="B180:F180"/>
    <mergeCell ref="B165:F165"/>
    <mergeCell ref="B166:F166"/>
    <mergeCell ref="B167:G167"/>
    <mergeCell ref="C169:G169"/>
    <mergeCell ref="B172:G172"/>
    <mergeCell ref="B176:F176"/>
    <mergeCell ref="B150:G150"/>
    <mergeCell ref="B37:G37"/>
    <mergeCell ref="B41:F41"/>
    <mergeCell ref="B42:G42"/>
    <mergeCell ref="B44:F44"/>
    <mergeCell ref="B45:F45"/>
    <mergeCell ref="C142:G142"/>
    <mergeCell ref="B145:G145"/>
    <mergeCell ref="B149:F149"/>
    <mergeCell ref="B134:F134"/>
    <mergeCell ref="B135:G135"/>
    <mergeCell ref="B138:F138"/>
    <mergeCell ref="B139:F139"/>
    <mergeCell ref="B113:F113"/>
    <mergeCell ref="C90:G90"/>
    <mergeCell ref="B93:G9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335"/>
  <sheetViews>
    <sheetView topLeftCell="A34" workbookViewId="0">
      <selection activeCell="F27" sqref="F27"/>
    </sheetView>
  </sheetViews>
  <sheetFormatPr defaultRowHeight="15"/>
  <cols>
    <col min="1" max="1" width="14" style="34" customWidth="1"/>
    <col min="2" max="2" width="11.28515625" style="34" customWidth="1"/>
    <col min="3" max="3" width="62.5703125" style="16" customWidth="1"/>
    <col min="4" max="4" width="6.7109375" style="16" customWidth="1"/>
    <col min="5" max="5" width="9.5703125" style="35" customWidth="1"/>
    <col min="6" max="6" width="9" style="17" customWidth="1"/>
    <col min="7" max="7" width="11.140625" style="16" customWidth="1"/>
    <col min="9" max="9" width="9.140625" style="271"/>
    <col min="10" max="10" width="9" style="272" customWidth="1"/>
    <col min="11" max="39" width="9.140625" style="271"/>
  </cols>
  <sheetData>
    <row r="1" spans="1:39" ht="15.75" thickBot="1">
      <c r="D1" s="158"/>
      <c r="E1" s="158"/>
      <c r="F1" s="158"/>
      <c r="G1" s="158"/>
      <c r="H1" s="12"/>
    </row>
    <row r="2" spans="1:39" ht="15.75" thickBot="1">
      <c r="A2" s="15"/>
      <c r="B2" s="159"/>
      <c r="C2" s="158" t="s">
        <v>85</v>
      </c>
      <c r="D2" s="158"/>
      <c r="E2" s="158"/>
      <c r="F2" s="158"/>
      <c r="G2" s="158"/>
      <c r="H2" s="12"/>
    </row>
    <row r="3" spans="1:39">
      <c r="C3" s="158"/>
      <c r="D3" s="158"/>
      <c r="E3" s="158"/>
      <c r="F3" s="158"/>
      <c r="G3" s="158"/>
      <c r="H3" s="12"/>
    </row>
    <row r="4" spans="1:39">
      <c r="C4" s="37" t="s">
        <v>86</v>
      </c>
      <c r="D4" s="14"/>
      <c r="E4" s="14"/>
      <c r="F4" s="14"/>
      <c r="G4" s="14"/>
      <c r="H4" s="14"/>
    </row>
    <row r="5" spans="1:39" s="2" customFormat="1">
      <c r="A5" s="356"/>
      <c r="B5" s="356"/>
      <c r="C5" s="356"/>
      <c r="D5" s="356"/>
      <c r="E5" s="356"/>
      <c r="F5" s="356"/>
      <c r="G5" s="356"/>
      <c r="I5" s="273"/>
      <c r="J5" s="274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</row>
    <row r="6" spans="1:39" s="2" customFormat="1">
      <c r="A6" s="38" t="s">
        <v>87</v>
      </c>
      <c r="B6" s="38"/>
      <c r="C6" s="168" t="str">
        <f>'Comp.Custo Unit - PREENCHER'!C7</f>
        <v>XXXXXXX</v>
      </c>
      <c r="D6" s="3"/>
      <c r="E6" s="364" t="s">
        <v>0</v>
      </c>
      <c r="F6" s="364"/>
      <c r="G6" s="169" t="str">
        <f>'Comp.Custo Unit - PREENCHER'!E7</f>
        <v>XX</v>
      </c>
      <c r="I6" s="273"/>
      <c r="J6" s="274"/>
      <c r="K6" s="274"/>
      <c r="L6" s="274"/>
      <c r="M6" s="274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</row>
    <row r="7" spans="1:39" s="2" customFormat="1">
      <c r="A7" s="4"/>
      <c r="B7" s="4"/>
      <c r="C7" s="5"/>
      <c r="D7" s="3"/>
      <c r="E7" s="6"/>
      <c r="F7" s="7"/>
      <c r="G7" s="6"/>
      <c r="I7" s="273"/>
      <c r="J7" s="274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</row>
    <row r="8" spans="1:39" s="2" customFormat="1">
      <c r="A8" s="38" t="s">
        <v>1</v>
      </c>
      <c r="B8" s="38"/>
      <c r="C8" s="366" t="s">
        <v>84</v>
      </c>
      <c r="D8" s="366"/>
      <c r="E8" s="366"/>
      <c r="F8" s="366"/>
      <c r="G8" s="366"/>
      <c r="I8" s="273"/>
      <c r="J8" s="274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</row>
    <row r="9" spans="1:39" s="2" customFormat="1" ht="14.85" customHeight="1">
      <c r="A9" s="4"/>
      <c r="B9" s="4"/>
      <c r="C9" s="5"/>
      <c r="D9" s="3"/>
      <c r="E9" s="6"/>
      <c r="F9" s="7"/>
      <c r="G9" s="6"/>
      <c r="I9" s="273"/>
      <c r="J9" s="274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</row>
    <row r="10" spans="1:39" s="2" customFormat="1">
      <c r="A10" s="38" t="s">
        <v>2</v>
      </c>
      <c r="B10" s="38"/>
      <c r="C10" s="170" t="str">
        <f>'Comp.Custo Unit - PREENCHER'!G7</f>
        <v>XX/XX/XXXX</v>
      </c>
      <c r="D10" s="364" t="s">
        <v>5</v>
      </c>
      <c r="E10" s="364"/>
      <c r="F10" s="364"/>
      <c r="G10" s="8">
        <f>'Encargos Sociais - PREENCHER'!C50</f>
        <v>0</v>
      </c>
      <c r="I10" s="273"/>
      <c r="J10" s="274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</row>
    <row r="11" spans="1:39" s="2" customFormat="1">
      <c r="A11" s="4"/>
      <c r="B11" s="4"/>
      <c r="C11" s="5"/>
      <c r="D11" s="3"/>
      <c r="E11" s="6"/>
      <c r="F11" s="9" t="s">
        <v>6</v>
      </c>
      <c r="G11" s="8">
        <f>'Composição BDI -PREENCHER'!C19</f>
        <v>0</v>
      </c>
      <c r="I11" s="273"/>
      <c r="J11" s="274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</row>
    <row r="12" spans="1:39" s="2" customFormat="1">
      <c r="A12" s="160"/>
      <c r="B12" s="160"/>
      <c r="C12" s="11"/>
      <c r="D12" s="3"/>
      <c r="E12" s="365" t="s">
        <v>203</v>
      </c>
      <c r="F12" s="365"/>
      <c r="G12" s="270"/>
      <c r="I12" s="273"/>
      <c r="J12" s="274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</row>
    <row r="13" spans="1:39" s="2" customFormat="1">
      <c r="A13" s="19"/>
      <c r="B13" s="19"/>
      <c r="C13" s="20"/>
      <c r="D13" s="21"/>
      <c r="E13" s="22"/>
      <c r="F13" s="23"/>
      <c r="G13" s="22"/>
      <c r="I13" s="273"/>
      <c r="J13" s="274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</row>
    <row r="14" spans="1:39" s="2" customFormat="1" ht="14.85" customHeight="1">
      <c r="A14" s="367" t="s">
        <v>3</v>
      </c>
      <c r="B14" s="367" t="s">
        <v>126</v>
      </c>
      <c r="C14" s="357" t="s">
        <v>4</v>
      </c>
      <c r="D14" s="357" t="s">
        <v>7</v>
      </c>
      <c r="E14" s="359" t="s">
        <v>8</v>
      </c>
      <c r="F14" s="361" t="s">
        <v>9</v>
      </c>
      <c r="G14" s="362"/>
      <c r="H14" s="363"/>
      <c r="I14" s="355"/>
      <c r="J14" s="274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</row>
    <row r="15" spans="1:39" s="2" customFormat="1" ht="54.75" customHeight="1">
      <c r="A15" s="368"/>
      <c r="B15" s="368"/>
      <c r="C15" s="358"/>
      <c r="D15" s="358"/>
      <c r="E15" s="360"/>
      <c r="F15" s="24" t="s">
        <v>10</v>
      </c>
      <c r="G15" s="25" t="s">
        <v>11</v>
      </c>
      <c r="H15" s="363"/>
      <c r="I15" s="355"/>
      <c r="J15" s="274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</row>
    <row r="16" spans="1:39" s="2" customFormat="1">
      <c r="A16" s="205" t="s">
        <v>12</v>
      </c>
      <c r="B16" s="206"/>
      <c r="C16" s="207" t="s">
        <v>84</v>
      </c>
      <c r="D16" s="208"/>
      <c r="E16" s="209"/>
      <c r="F16" s="210"/>
      <c r="G16" s="211"/>
      <c r="I16" s="274"/>
      <c r="J16" s="274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</row>
    <row r="17" spans="1:39" s="2" customFormat="1">
      <c r="A17" s="224" t="s">
        <v>13</v>
      </c>
      <c r="B17" s="225"/>
      <c r="C17" s="226" t="s">
        <v>74</v>
      </c>
      <c r="D17" s="227"/>
      <c r="E17" s="228"/>
      <c r="F17" s="229"/>
      <c r="G17" s="230">
        <f>SUM(G18:G18)</f>
        <v>0</v>
      </c>
      <c r="I17" s="274"/>
      <c r="J17" s="274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</row>
    <row r="18" spans="1:39" s="2" customFormat="1" ht="30">
      <c r="A18" s="162" t="s">
        <v>93</v>
      </c>
      <c r="B18" s="163">
        <v>80000</v>
      </c>
      <c r="C18" s="161" t="s">
        <v>194</v>
      </c>
      <c r="D18" s="213" t="s">
        <v>71</v>
      </c>
      <c r="E18" s="214">
        <f>(1.3+0.2)*(1.52+0.2)</f>
        <v>2.58</v>
      </c>
      <c r="F18" s="215">
        <f>'Comp.Custo Unit - PREENCHER'!G10</f>
        <v>0</v>
      </c>
      <c r="G18" s="216">
        <f>E18*F18</f>
        <v>0</v>
      </c>
      <c r="I18" s="274"/>
      <c r="J18" s="274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</row>
    <row r="19" spans="1:39" s="2" customFormat="1">
      <c r="A19" s="349"/>
      <c r="B19" s="350"/>
      <c r="C19" s="350"/>
      <c r="D19" s="350"/>
      <c r="E19" s="350"/>
      <c r="F19" s="350"/>
      <c r="G19" s="351"/>
      <c r="I19" s="274"/>
      <c r="J19" s="274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</row>
    <row r="20" spans="1:39" s="2" customFormat="1">
      <c r="A20" s="224" t="s">
        <v>14</v>
      </c>
      <c r="B20" s="225"/>
      <c r="C20" s="226" t="s">
        <v>75</v>
      </c>
      <c r="D20" s="231"/>
      <c r="E20" s="232"/>
      <c r="F20" s="233"/>
      <c r="G20" s="230">
        <f>SUM(G21:G24)</f>
        <v>0</v>
      </c>
      <c r="I20" s="275"/>
      <c r="J20" s="275"/>
      <c r="K20" s="275"/>
      <c r="L20" s="275"/>
      <c r="M20" s="275"/>
      <c r="N20" s="275"/>
      <c r="O20" s="275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</row>
    <row r="21" spans="1:39" s="2" customFormat="1">
      <c r="A21" s="162" t="s">
        <v>94</v>
      </c>
      <c r="B21" s="162">
        <v>73481</v>
      </c>
      <c r="C21" s="219" t="s">
        <v>115</v>
      </c>
      <c r="D21" s="213" t="s">
        <v>72</v>
      </c>
      <c r="E21" s="214">
        <f>0.3*0.3*(1.52*2+1.3*2)</f>
        <v>0.50760000000000005</v>
      </c>
      <c r="F21" s="220"/>
      <c r="G21" s="216">
        <f>E21*F21</f>
        <v>0</v>
      </c>
      <c r="I21" s="274"/>
      <c r="J21" s="274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</row>
    <row r="22" spans="1:39" s="2" customFormat="1">
      <c r="A22" s="162" t="s">
        <v>95</v>
      </c>
      <c r="B22" s="162">
        <v>5622</v>
      </c>
      <c r="C22" s="161" t="s">
        <v>136</v>
      </c>
      <c r="D22" s="213" t="s">
        <v>71</v>
      </c>
      <c r="E22" s="214">
        <f>0.3*(1.52*2+1.3*2)</f>
        <v>1.6920000000000002</v>
      </c>
      <c r="F22" s="220"/>
      <c r="G22" s="216">
        <f t="shared" ref="G22:G24" si="0">E22*F22</f>
        <v>0</v>
      </c>
      <c r="I22" s="274"/>
      <c r="J22" s="274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</row>
    <row r="23" spans="1:39" s="2" customFormat="1">
      <c r="A23" s="162" t="s">
        <v>96</v>
      </c>
      <c r="B23" s="164" t="s">
        <v>195</v>
      </c>
      <c r="C23" s="161" t="s">
        <v>135</v>
      </c>
      <c r="D23" s="213" t="s">
        <v>71</v>
      </c>
      <c r="E23" s="221">
        <f>0.51*0.3</f>
        <v>0.153</v>
      </c>
      <c r="F23" s="220"/>
      <c r="G23" s="216">
        <f t="shared" si="0"/>
        <v>0</v>
      </c>
      <c r="I23" s="274"/>
      <c r="J23" s="274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</row>
    <row r="24" spans="1:39" s="2" customFormat="1">
      <c r="A24" s="162" t="s">
        <v>97</v>
      </c>
      <c r="B24" s="163">
        <v>80011</v>
      </c>
      <c r="C24" s="161" t="s">
        <v>134</v>
      </c>
      <c r="D24" s="213" t="s">
        <v>71</v>
      </c>
      <c r="E24" s="214">
        <f>0.3*(1.52*2+1.3*2)</f>
        <v>1.6920000000000002</v>
      </c>
      <c r="F24" s="215">
        <f>'Comp.Custo Unit - PREENCHER'!G21</f>
        <v>0</v>
      </c>
      <c r="G24" s="216">
        <f t="shared" si="0"/>
        <v>0</v>
      </c>
      <c r="I24" s="274"/>
      <c r="J24" s="274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</row>
    <row r="25" spans="1:39" s="2" customFormat="1">
      <c r="A25" s="349"/>
      <c r="B25" s="350"/>
      <c r="C25" s="350"/>
      <c r="D25" s="350"/>
      <c r="E25" s="350"/>
      <c r="F25" s="350"/>
      <c r="G25" s="351"/>
      <c r="I25" s="274"/>
      <c r="J25" s="274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</row>
    <row r="26" spans="1:39" s="2" customFormat="1">
      <c r="A26" s="224" t="s">
        <v>15</v>
      </c>
      <c r="B26" s="225"/>
      <c r="C26" s="226" t="s">
        <v>76</v>
      </c>
      <c r="D26" s="231"/>
      <c r="E26" s="234"/>
      <c r="F26" s="233"/>
      <c r="G26" s="230">
        <f>SUM(G27:G27)</f>
        <v>0</v>
      </c>
      <c r="I26" s="274"/>
      <c r="J26" s="274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</row>
    <row r="27" spans="1:39" s="2" customFormat="1" ht="35.25" customHeight="1">
      <c r="A27" s="162" t="s">
        <v>25</v>
      </c>
      <c r="B27" s="163">
        <v>80005</v>
      </c>
      <c r="C27" s="161" t="s">
        <v>133</v>
      </c>
      <c r="D27" s="213" t="s">
        <v>71</v>
      </c>
      <c r="E27" s="214">
        <f>1.52*1.29</f>
        <v>1.9608000000000001</v>
      </c>
      <c r="F27" s="215">
        <f>'Comp.Custo Unit - PREENCHER'!G47</f>
        <v>0</v>
      </c>
      <c r="G27" s="216">
        <f t="shared" ref="G27" si="1">E27*F27</f>
        <v>0</v>
      </c>
      <c r="I27" s="274"/>
      <c r="J27" s="274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</row>
    <row r="28" spans="1:39" s="2" customFormat="1" ht="15" customHeight="1">
      <c r="A28" s="349"/>
      <c r="B28" s="350"/>
      <c r="C28" s="350"/>
      <c r="D28" s="350"/>
      <c r="E28" s="350"/>
      <c r="F28" s="350"/>
      <c r="G28" s="351"/>
      <c r="I28" s="274"/>
      <c r="J28" s="274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</row>
    <row r="29" spans="1:39" s="2" customFormat="1">
      <c r="A29" s="224" t="s">
        <v>16</v>
      </c>
      <c r="B29" s="225"/>
      <c r="C29" s="226" t="s">
        <v>77</v>
      </c>
      <c r="D29" s="231"/>
      <c r="E29" s="234"/>
      <c r="F29" s="233"/>
      <c r="G29" s="230">
        <f>SUM(G30:G30)</f>
        <v>0</v>
      </c>
      <c r="I29" s="274"/>
      <c r="J29" s="274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</row>
    <row r="30" spans="1:39" s="2" customFormat="1" ht="60">
      <c r="A30" s="162" t="s">
        <v>98</v>
      </c>
      <c r="B30" s="163">
        <v>80010</v>
      </c>
      <c r="C30" s="27" t="s">
        <v>132</v>
      </c>
      <c r="D30" s="213" t="s">
        <v>71</v>
      </c>
      <c r="E30" s="214">
        <f>(0.9*0.6*2)+(1.3*1.2)</f>
        <v>2.64</v>
      </c>
      <c r="F30" s="215">
        <f>'Comp.Custo Unit - PREENCHER'!G75</f>
        <v>0</v>
      </c>
      <c r="G30" s="216">
        <f t="shared" ref="G30" si="2">E30*F30</f>
        <v>0</v>
      </c>
      <c r="I30" s="274"/>
      <c r="J30" s="274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</row>
    <row r="31" spans="1:39" s="2" customFormat="1">
      <c r="A31" s="349"/>
      <c r="B31" s="350"/>
      <c r="C31" s="350"/>
      <c r="D31" s="350"/>
      <c r="E31" s="350"/>
      <c r="F31" s="350"/>
      <c r="G31" s="351"/>
      <c r="I31" s="274"/>
      <c r="J31" s="274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</row>
    <row r="32" spans="1:39" s="2" customFormat="1">
      <c r="A32" s="224" t="s">
        <v>99</v>
      </c>
      <c r="B32" s="225"/>
      <c r="C32" s="226" t="s">
        <v>78</v>
      </c>
      <c r="D32" s="231"/>
      <c r="E32" s="234"/>
      <c r="F32" s="233"/>
      <c r="G32" s="230">
        <f>SUM(G33:G36)</f>
        <v>0</v>
      </c>
      <c r="I32" s="274"/>
      <c r="J32" s="274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</row>
    <row r="33" spans="1:39" s="2" customFormat="1" ht="30">
      <c r="A33" s="162" t="s">
        <v>100</v>
      </c>
      <c r="B33" s="163">
        <v>80013</v>
      </c>
      <c r="C33" s="27" t="s">
        <v>131</v>
      </c>
      <c r="D33" s="213" t="s">
        <v>71</v>
      </c>
      <c r="E33" s="214">
        <f>2*(0.9*0.6*2)+(1.3*1.2)</f>
        <v>3.72</v>
      </c>
      <c r="F33" s="215">
        <f>'Comp.Custo Unit - PREENCHER'!G103</f>
        <v>0</v>
      </c>
      <c r="G33" s="216">
        <f t="shared" ref="G33:G36" si="3">E33*F33</f>
        <v>0</v>
      </c>
      <c r="I33" s="274"/>
      <c r="J33" s="274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</row>
    <row r="34" spans="1:39" s="2" customFormat="1" ht="45">
      <c r="A34" s="162" t="s">
        <v>101</v>
      </c>
      <c r="B34" s="163">
        <v>80016</v>
      </c>
      <c r="C34" s="28" t="s">
        <v>130</v>
      </c>
      <c r="D34" s="213" t="s">
        <v>71</v>
      </c>
      <c r="E34" s="214">
        <f>2*(0.9*0.6*2)+(1.3*1.2)</f>
        <v>3.72</v>
      </c>
      <c r="F34" s="215">
        <f>'Comp.Custo Unit - PREENCHER'!G128</f>
        <v>0</v>
      </c>
      <c r="G34" s="216">
        <f t="shared" si="3"/>
        <v>0</v>
      </c>
      <c r="I34" s="274"/>
      <c r="J34" s="274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</row>
    <row r="35" spans="1:39" s="2" customFormat="1" ht="45">
      <c r="A35" s="162" t="s">
        <v>102</v>
      </c>
      <c r="B35" s="163">
        <v>80017</v>
      </c>
      <c r="C35" s="28" t="s">
        <v>129</v>
      </c>
      <c r="D35" s="213" t="s">
        <v>71</v>
      </c>
      <c r="E35" s="214">
        <f>2*(0.9*0.6*2)+(1.3*1.2)-E36</f>
        <v>3.24</v>
      </c>
      <c r="F35" s="215">
        <f>'Comp.Custo Unit - PREENCHER'!G155</f>
        <v>0</v>
      </c>
      <c r="G35" s="216">
        <f t="shared" si="3"/>
        <v>0</v>
      </c>
      <c r="I35" s="274"/>
      <c r="J35" s="274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</row>
    <row r="36" spans="1:39" s="2" customFormat="1" ht="30">
      <c r="A36" s="162" t="s">
        <v>103</v>
      </c>
      <c r="B36" s="164" t="s">
        <v>120</v>
      </c>
      <c r="C36" s="28" t="s">
        <v>121</v>
      </c>
      <c r="D36" s="213" t="s">
        <v>71</v>
      </c>
      <c r="E36" s="221">
        <f>1.2*0.4</f>
        <v>0.48</v>
      </c>
      <c r="F36" s="220"/>
      <c r="G36" s="216">
        <f t="shared" si="3"/>
        <v>0</v>
      </c>
      <c r="I36" s="274"/>
      <c r="J36" s="274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</row>
    <row r="37" spans="1:39" s="2" customFormat="1">
      <c r="A37" s="164"/>
      <c r="B37" s="164"/>
      <c r="C37" s="235"/>
      <c r="D37" s="236"/>
      <c r="E37" s="237"/>
      <c r="F37" s="215"/>
      <c r="G37" s="238"/>
      <c r="I37" s="274"/>
      <c r="J37" s="274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</row>
    <row r="38" spans="1:39" s="2" customFormat="1">
      <c r="A38" s="224" t="s">
        <v>104</v>
      </c>
      <c r="B38" s="225"/>
      <c r="C38" s="239" t="s">
        <v>79</v>
      </c>
      <c r="D38" s="231"/>
      <c r="E38" s="240"/>
      <c r="F38" s="241"/>
      <c r="G38" s="230">
        <f>SUM(G39:G39)</f>
        <v>0</v>
      </c>
      <c r="I38" s="274"/>
      <c r="J38" s="274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</row>
    <row r="39" spans="1:39" s="2" customFormat="1">
      <c r="A39" s="162" t="s">
        <v>105</v>
      </c>
      <c r="B39" s="164" t="s">
        <v>200</v>
      </c>
      <c r="C39" s="165" t="s">
        <v>80</v>
      </c>
      <c r="D39" s="213" t="s">
        <v>71</v>
      </c>
      <c r="E39" s="221">
        <f>E35</f>
        <v>3.24</v>
      </c>
      <c r="F39" s="220"/>
      <c r="G39" s="216">
        <f t="shared" ref="G39" si="4">E39*F39</f>
        <v>0</v>
      </c>
      <c r="I39" s="274"/>
      <c r="J39" s="274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</row>
    <row r="40" spans="1:39" s="2" customFormat="1">
      <c r="A40" s="352"/>
      <c r="B40" s="353"/>
      <c r="C40" s="353"/>
      <c r="D40" s="353"/>
      <c r="E40" s="353"/>
      <c r="F40" s="353"/>
      <c r="G40" s="354"/>
      <c r="I40" s="274"/>
      <c r="J40" s="274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</row>
    <row r="41" spans="1:39" s="2" customFormat="1">
      <c r="A41" s="224" t="s">
        <v>106</v>
      </c>
      <c r="B41" s="225"/>
      <c r="C41" s="226" t="s">
        <v>81</v>
      </c>
      <c r="D41" s="227"/>
      <c r="E41" s="228"/>
      <c r="F41" s="229"/>
      <c r="G41" s="230">
        <f>G45+G42</f>
        <v>0</v>
      </c>
      <c r="I41" s="274"/>
      <c r="J41" s="274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</row>
    <row r="42" spans="1:39" s="2" customFormat="1">
      <c r="A42" s="162" t="s">
        <v>107</v>
      </c>
      <c r="B42" s="164"/>
      <c r="C42" s="212" t="s">
        <v>82</v>
      </c>
      <c r="D42" s="217"/>
      <c r="E42" s="221"/>
      <c r="F42" s="218"/>
      <c r="G42" s="166">
        <f>SUM(G43:G44)</f>
        <v>0</v>
      </c>
      <c r="I42" s="274"/>
      <c r="J42" s="274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</row>
    <row r="43" spans="1:39" s="2" customFormat="1">
      <c r="A43" s="162" t="s">
        <v>108</v>
      </c>
      <c r="B43" s="164" t="s">
        <v>196</v>
      </c>
      <c r="C43" s="165" t="s">
        <v>128</v>
      </c>
      <c r="D43" s="213" t="s">
        <v>73</v>
      </c>
      <c r="E43" s="222"/>
      <c r="F43" s="220"/>
      <c r="G43" s="216">
        <f t="shared" ref="G43:G44" si="5">E43*F43</f>
        <v>0</v>
      </c>
      <c r="I43" s="274"/>
      <c r="J43" s="274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</row>
    <row r="44" spans="1:39" s="2" customFormat="1" ht="30">
      <c r="A44" s="162" t="s">
        <v>109</v>
      </c>
      <c r="B44" s="164" t="s">
        <v>196</v>
      </c>
      <c r="C44" s="27" t="s">
        <v>127</v>
      </c>
      <c r="D44" s="213" t="s">
        <v>73</v>
      </c>
      <c r="E44" s="222"/>
      <c r="F44" s="220"/>
      <c r="G44" s="216">
        <f t="shared" si="5"/>
        <v>0</v>
      </c>
      <c r="I44" s="274"/>
      <c r="J44" s="274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</row>
    <row r="45" spans="1:39" s="2" customFormat="1">
      <c r="A45" s="162" t="s">
        <v>110</v>
      </c>
      <c r="B45" s="164"/>
      <c r="C45" s="212" t="s">
        <v>83</v>
      </c>
      <c r="D45" s="217"/>
      <c r="E45" s="221"/>
      <c r="F45" s="218"/>
      <c r="G45" s="166">
        <f>SUM(G46:G47)</f>
        <v>0</v>
      </c>
      <c r="I45" s="274"/>
      <c r="J45" s="274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</row>
    <row r="46" spans="1:39" s="2" customFormat="1" ht="30">
      <c r="A46" s="162" t="s">
        <v>111</v>
      </c>
      <c r="B46" s="164" t="s">
        <v>122</v>
      </c>
      <c r="C46" s="27" t="s">
        <v>197</v>
      </c>
      <c r="D46" s="213" t="s">
        <v>123</v>
      </c>
      <c r="E46" s="221">
        <v>5</v>
      </c>
      <c r="F46" s="220"/>
      <c r="G46" s="216">
        <f t="shared" ref="G46:G47" si="6">E46*F46</f>
        <v>0</v>
      </c>
      <c r="I46" s="274"/>
      <c r="J46" s="274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</row>
    <row r="47" spans="1:39" s="2" customFormat="1" ht="30">
      <c r="A47" s="162" t="s">
        <v>112</v>
      </c>
      <c r="B47" s="164" t="s">
        <v>124</v>
      </c>
      <c r="C47" s="223" t="s">
        <v>125</v>
      </c>
      <c r="D47" s="213" t="s">
        <v>73</v>
      </c>
      <c r="E47" s="237">
        <v>1</v>
      </c>
      <c r="F47" s="220"/>
      <c r="G47" s="216">
        <f t="shared" si="6"/>
        <v>0</v>
      </c>
      <c r="I47" s="274"/>
      <c r="J47" s="274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</row>
    <row r="48" spans="1:39" s="2" customFormat="1">
      <c r="A48" s="200"/>
      <c r="B48" s="201"/>
      <c r="C48" s="202"/>
      <c r="D48" s="167"/>
      <c r="E48" s="203"/>
      <c r="F48" s="204"/>
      <c r="G48" s="30"/>
      <c r="I48" s="274"/>
      <c r="J48" s="274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</row>
    <row r="49" spans="1:39" s="2" customFormat="1">
      <c r="A49" s="242" t="s">
        <v>113</v>
      </c>
      <c r="B49" s="243"/>
      <c r="C49" s="226" t="s">
        <v>92</v>
      </c>
      <c r="D49" s="231"/>
      <c r="E49" s="234"/>
      <c r="F49" s="233"/>
      <c r="G49" s="269">
        <f>SUM(G50)</f>
        <v>0</v>
      </c>
      <c r="I49" s="274"/>
      <c r="J49" s="274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</row>
    <row r="50" spans="1:39" s="2" customFormat="1">
      <c r="A50" s="26" t="s">
        <v>114</v>
      </c>
      <c r="B50" s="26" t="s">
        <v>118</v>
      </c>
      <c r="C50" s="264" t="s">
        <v>119</v>
      </c>
      <c r="D50" s="265" t="s">
        <v>73</v>
      </c>
      <c r="E50" s="266">
        <v>1</v>
      </c>
      <c r="F50" s="267"/>
      <c r="G50" s="268">
        <f>E50*F50</f>
        <v>0</v>
      </c>
      <c r="I50" s="274"/>
      <c r="J50" s="274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</row>
    <row r="51" spans="1:39" s="2" customFormat="1">
      <c r="A51" s="4"/>
      <c r="B51" s="4"/>
      <c r="C51" s="36"/>
      <c r="D51" s="36"/>
      <c r="E51" s="36"/>
      <c r="F51" s="36"/>
      <c r="G51" s="29"/>
      <c r="I51" s="274"/>
      <c r="J51" s="274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</row>
    <row r="52" spans="1:39" s="2" customFormat="1">
      <c r="A52" s="343" t="s">
        <v>198</v>
      </c>
      <c r="B52" s="344"/>
      <c r="C52" s="344"/>
      <c r="D52" s="344"/>
      <c r="E52" s="344"/>
      <c r="F52" s="344"/>
      <c r="G52" s="244">
        <f>G17+G20+G26+G29+G32+G38+G41+G49</f>
        <v>0</v>
      </c>
      <c r="H52" s="10"/>
      <c r="I52" s="274"/>
      <c r="J52" s="274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</row>
    <row r="53" spans="1:39" s="2" customFormat="1">
      <c r="A53" s="245"/>
      <c r="B53" s="246"/>
      <c r="C53" s="344" t="s">
        <v>199</v>
      </c>
      <c r="D53" s="344"/>
      <c r="E53" s="247">
        <f>G11</f>
        <v>0</v>
      </c>
      <c r="F53" s="246"/>
      <c r="G53" s="244">
        <f>SUM(G52*(E53))</f>
        <v>0</v>
      </c>
      <c r="H53" s="10"/>
      <c r="I53" s="274"/>
      <c r="J53" s="274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</row>
    <row r="54" spans="1:39" s="2" customFormat="1">
      <c r="A54" s="345" t="s">
        <v>201</v>
      </c>
      <c r="B54" s="346"/>
      <c r="C54" s="346"/>
      <c r="D54" s="346"/>
      <c r="E54" s="346"/>
      <c r="F54" s="346"/>
      <c r="G54" s="248">
        <f>G52+G53</f>
        <v>0</v>
      </c>
      <c r="H54" s="10"/>
      <c r="I54" s="273"/>
      <c r="J54" s="274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</row>
    <row r="55" spans="1:39">
      <c r="A55" s="249"/>
      <c r="B55" s="250"/>
      <c r="C55" s="251"/>
      <c r="D55" s="251"/>
      <c r="E55" s="251"/>
      <c r="F55" s="251"/>
      <c r="G55" s="252"/>
      <c r="H55" s="10"/>
    </row>
    <row r="56" spans="1:39">
      <c r="A56" s="249"/>
      <c r="B56" s="250"/>
      <c r="C56" s="250"/>
      <c r="D56" s="250"/>
      <c r="E56" s="253"/>
      <c r="F56" s="250"/>
      <c r="G56" s="254"/>
      <c r="H56" s="10"/>
    </row>
    <row r="57" spans="1:39">
      <c r="A57" s="345" t="s">
        <v>202</v>
      </c>
      <c r="B57" s="346"/>
      <c r="C57" s="346"/>
      <c r="D57" s="346"/>
      <c r="E57" s="346"/>
      <c r="F57" s="346"/>
      <c r="G57" s="244">
        <f>G40+G54</f>
        <v>0</v>
      </c>
      <c r="H57" s="10"/>
    </row>
    <row r="58" spans="1:39">
      <c r="A58" s="249"/>
      <c r="B58" s="250"/>
      <c r="C58" s="250"/>
      <c r="D58" s="250"/>
      <c r="E58" s="253"/>
      <c r="F58" s="250"/>
      <c r="G58" s="254"/>
      <c r="H58" s="10"/>
    </row>
    <row r="59" spans="1:39">
      <c r="A59" s="347" t="s">
        <v>137</v>
      </c>
      <c r="B59" s="348"/>
      <c r="C59" s="348"/>
      <c r="D59" s="348"/>
      <c r="E59" s="348"/>
      <c r="F59" s="348"/>
      <c r="G59" s="255">
        <f>G12*G57</f>
        <v>0</v>
      </c>
      <c r="H59" s="10"/>
    </row>
    <row r="60" spans="1:39">
      <c r="A60" s="249"/>
      <c r="B60" s="250"/>
      <c r="C60" s="250"/>
      <c r="D60" s="250"/>
      <c r="E60" s="253"/>
      <c r="F60" s="250"/>
      <c r="G60" s="254"/>
      <c r="H60" s="172"/>
    </row>
    <row r="61" spans="1:39" ht="15.75" thickBot="1">
      <c r="A61" s="256"/>
      <c r="B61" s="257"/>
      <c r="C61" s="257"/>
      <c r="D61" s="257"/>
      <c r="E61" s="257"/>
      <c r="F61" s="257"/>
      <c r="G61" s="258"/>
      <c r="H61" s="259"/>
    </row>
    <row r="62" spans="1:39" ht="12.75">
      <c r="A62" s="260"/>
      <c r="B62" s="260"/>
      <c r="C62" s="261"/>
      <c r="D62" s="261"/>
      <c r="E62" s="262"/>
      <c r="F62" s="263"/>
      <c r="G62" s="261"/>
      <c r="H62" s="261"/>
    </row>
    <row r="64" spans="1:39">
      <c r="A64" s="276"/>
      <c r="B64" s="276"/>
      <c r="C64" s="277"/>
      <c r="D64" s="277"/>
      <c r="E64" s="278"/>
      <c r="F64" s="279"/>
      <c r="G64" s="277"/>
      <c r="H64" s="271"/>
    </row>
    <row r="65" spans="1:8">
      <c r="A65" s="276"/>
      <c r="B65" s="276"/>
      <c r="C65" s="277"/>
      <c r="D65" s="277"/>
      <c r="E65" s="278"/>
      <c r="F65" s="279"/>
      <c r="G65" s="277"/>
      <c r="H65" s="271"/>
    </row>
    <row r="66" spans="1:8">
      <c r="A66" s="276"/>
      <c r="B66" s="276"/>
      <c r="C66" s="277"/>
      <c r="D66" s="277"/>
      <c r="E66" s="278"/>
      <c r="F66" s="279"/>
      <c r="G66" s="277"/>
      <c r="H66" s="271"/>
    </row>
    <row r="67" spans="1:8">
      <c r="A67" s="276"/>
      <c r="B67" s="276"/>
      <c r="C67" s="277"/>
      <c r="D67" s="277"/>
      <c r="E67" s="278"/>
      <c r="F67" s="279"/>
      <c r="G67" s="277"/>
      <c r="H67" s="271"/>
    </row>
    <row r="68" spans="1:8">
      <c r="A68" s="276"/>
      <c r="B68" s="276"/>
      <c r="C68" s="277"/>
      <c r="D68" s="277"/>
      <c r="E68" s="278"/>
      <c r="F68" s="279"/>
      <c r="G68" s="277"/>
      <c r="H68" s="271"/>
    </row>
    <row r="69" spans="1:8">
      <c r="A69" s="276"/>
      <c r="B69" s="276"/>
      <c r="C69" s="277"/>
      <c r="D69" s="277"/>
      <c r="E69" s="278"/>
      <c r="F69" s="279"/>
      <c r="G69" s="277"/>
      <c r="H69" s="271"/>
    </row>
    <row r="70" spans="1:8">
      <c r="A70" s="276"/>
      <c r="B70" s="276"/>
      <c r="C70" s="277"/>
      <c r="D70" s="277"/>
      <c r="E70" s="278"/>
      <c r="F70" s="279"/>
      <c r="G70" s="277"/>
      <c r="H70" s="271"/>
    </row>
    <row r="71" spans="1:8">
      <c r="A71" s="276"/>
      <c r="B71" s="276"/>
      <c r="C71" s="277"/>
      <c r="D71" s="277"/>
      <c r="E71" s="278"/>
      <c r="F71" s="279"/>
      <c r="G71" s="277"/>
      <c r="H71" s="271"/>
    </row>
    <row r="72" spans="1:8">
      <c r="A72" s="276"/>
      <c r="B72" s="276"/>
      <c r="C72" s="277"/>
      <c r="D72" s="277"/>
      <c r="E72" s="278"/>
      <c r="F72" s="279"/>
      <c r="G72" s="277"/>
      <c r="H72" s="271"/>
    </row>
    <row r="73" spans="1:8">
      <c r="A73" s="276"/>
      <c r="B73" s="276"/>
      <c r="C73" s="277"/>
      <c r="D73" s="277"/>
      <c r="E73" s="278"/>
      <c r="F73" s="279"/>
      <c r="G73" s="277"/>
      <c r="H73" s="271"/>
    </row>
    <row r="74" spans="1:8">
      <c r="A74" s="276"/>
      <c r="B74" s="276"/>
      <c r="C74" s="277"/>
      <c r="D74" s="277"/>
      <c r="E74" s="278"/>
      <c r="F74" s="279"/>
      <c r="G74" s="277"/>
      <c r="H74" s="271"/>
    </row>
    <row r="75" spans="1:8">
      <c r="A75" s="276"/>
      <c r="B75" s="276"/>
      <c r="C75" s="277"/>
      <c r="D75" s="277"/>
      <c r="E75" s="278"/>
      <c r="F75" s="279"/>
      <c r="G75" s="277"/>
      <c r="H75" s="271"/>
    </row>
    <row r="76" spans="1:8">
      <c r="A76" s="276"/>
      <c r="B76" s="276"/>
      <c r="C76" s="277"/>
      <c r="D76" s="277"/>
      <c r="E76" s="278"/>
      <c r="F76" s="279"/>
      <c r="G76" s="277"/>
      <c r="H76" s="271"/>
    </row>
    <row r="77" spans="1:8">
      <c r="A77" s="276"/>
      <c r="B77" s="276"/>
      <c r="C77" s="277"/>
      <c r="D77" s="277"/>
      <c r="E77" s="278"/>
      <c r="F77" s="279"/>
      <c r="G77" s="277"/>
      <c r="H77" s="271"/>
    </row>
    <row r="78" spans="1:8">
      <c r="A78" s="276"/>
      <c r="B78" s="276"/>
      <c r="C78" s="277"/>
      <c r="D78" s="277"/>
      <c r="E78" s="278"/>
      <c r="F78" s="279"/>
      <c r="G78" s="277"/>
      <c r="H78" s="271"/>
    </row>
    <row r="79" spans="1:8">
      <c r="A79" s="276"/>
      <c r="B79" s="276"/>
      <c r="C79" s="277"/>
      <c r="D79" s="277"/>
      <c r="E79" s="278"/>
      <c r="F79" s="279"/>
      <c r="G79" s="277"/>
      <c r="H79" s="271"/>
    </row>
    <row r="80" spans="1:8">
      <c r="A80" s="276"/>
      <c r="B80" s="276"/>
      <c r="C80" s="277"/>
      <c r="D80" s="277"/>
      <c r="E80" s="278"/>
      <c r="F80" s="279"/>
      <c r="G80" s="277"/>
      <c r="H80" s="271"/>
    </row>
    <row r="81" spans="1:8">
      <c r="A81" s="276"/>
      <c r="B81" s="276"/>
      <c r="C81" s="277"/>
      <c r="D81" s="277"/>
      <c r="E81" s="278"/>
      <c r="F81" s="279"/>
      <c r="G81" s="277"/>
      <c r="H81" s="271"/>
    </row>
    <row r="82" spans="1:8">
      <c r="A82" s="276"/>
      <c r="B82" s="276"/>
      <c r="C82" s="277"/>
      <c r="D82" s="277"/>
      <c r="E82" s="278"/>
      <c r="F82" s="279"/>
      <c r="G82" s="277"/>
      <c r="H82" s="271"/>
    </row>
    <row r="83" spans="1:8">
      <c r="A83" s="276"/>
      <c r="B83" s="276"/>
      <c r="C83" s="277"/>
      <c r="D83" s="277"/>
      <c r="E83" s="278"/>
      <c r="F83" s="279"/>
      <c r="G83" s="277"/>
      <c r="H83" s="271"/>
    </row>
    <row r="84" spans="1:8">
      <c r="A84" s="276"/>
      <c r="B84" s="276"/>
      <c r="C84" s="277"/>
      <c r="D84" s="277"/>
      <c r="E84" s="278"/>
      <c r="F84" s="279"/>
      <c r="G84" s="277"/>
      <c r="H84" s="271"/>
    </row>
    <row r="85" spans="1:8">
      <c r="A85" s="276"/>
      <c r="B85" s="276"/>
      <c r="C85" s="277"/>
      <c r="D85" s="277"/>
      <c r="E85" s="278"/>
      <c r="F85" s="279"/>
      <c r="G85" s="277"/>
      <c r="H85" s="271"/>
    </row>
    <row r="86" spans="1:8">
      <c r="A86" s="276"/>
      <c r="B86" s="276"/>
      <c r="C86" s="277"/>
      <c r="D86" s="277"/>
      <c r="E86" s="278"/>
      <c r="F86" s="279"/>
      <c r="G86" s="277"/>
      <c r="H86" s="271"/>
    </row>
    <row r="87" spans="1:8">
      <c r="A87" s="276"/>
      <c r="B87" s="276"/>
      <c r="C87" s="277"/>
      <c r="D87" s="277"/>
      <c r="E87" s="278"/>
      <c r="F87" s="279"/>
      <c r="G87" s="277"/>
      <c r="H87" s="271"/>
    </row>
    <row r="88" spans="1:8">
      <c r="A88" s="276"/>
      <c r="B88" s="276"/>
      <c r="C88" s="277"/>
      <c r="D88" s="277"/>
      <c r="E88" s="278"/>
      <c r="F88" s="279"/>
      <c r="G88" s="277"/>
      <c r="H88" s="271"/>
    </row>
    <row r="89" spans="1:8">
      <c r="A89" s="276"/>
      <c r="B89" s="276"/>
      <c r="C89" s="277"/>
      <c r="D89" s="277"/>
      <c r="E89" s="278"/>
      <c r="F89" s="279"/>
      <c r="G89" s="277"/>
      <c r="H89" s="271"/>
    </row>
    <row r="90" spans="1:8">
      <c r="A90" s="276"/>
      <c r="B90" s="276"/>
      <c r="C90" s="277"/>
      <c r="D90" s="277"/>
      <c r="E90" s="278"/>
      <c r="F90" s="279"/>
      <c r="G90" s="277"/>
      <c r="H90" s="271"/>
    </row>
    <row r="91" spans="1:8">
      <c r="A91" s="276"/>
      <c r="B91" s="276"/>
      <c r="C91" s="277"/>
      <c r="D91" s="277"/>
      <c r="E91" s="278"/>
      <c r="F91" s="279"/>
      <c r="G91" s="277"/>
      <c r="H91" s="271"/>
    </row>
    <row r="92" spans="1:8">
      <c r="A92" s="276"/>
      <c r="B92" s="276"/>
      <c r="C92" s="277"/>
      <c r="D92" s="277"/>
      <c r="E92" s="278"/>
      <c r="F92" s="279"/>
      <c r="G92" s="277"/>
      <c r="H92" s="271"/>
    </row>
    <row r="93" spans="1:8">
      <c r="A93" s="276"/>
      <c r="B93" s="276"/>
      <c r="C93" s="277"/>
      <c r="D93" s="277"/>
      <c r="E93" s="278"/>
      <c r="F93" s="279"/>
      <c r="G93" s="277"/>
      <c r="H93" s="271"/>
    </row>
    <row r="94" spans="1:8">
      <c r="A94" s="276"/>
      <c r="B94" s="276"/>
      <c r="C94" s="277"/>
      <c r="D94" s="277"/>
      <c r="E94" s="278"/>
      <c r="F94" s="279"/>
      <c r="G94" s="277"/>
      <c r="H94" s="271"/>
    </row>
    <row r="95" spans="1:8">
      <c r="A95" s="276"/>
      <c r="B95" s="276"/>
      <c r="C95" s="277"/>
      <c r="D95" s="277"/>
      <c r="E95" s="278"/>
      <c r="F95" s="279"/>
      <c r="G95" s="277"/>
      <c r="H95" s="271"/>
    </row>
    <row r="96" spans="1:8">
      <c r="A96" s="276"/>
      <c r="B96" s="276"/>
      <c r="C96" s="277"/>
      <c r="D96" s="277"/>
      <c r="E96" s="278"/>
      <c r="F96" s="279"/>
      <c r="G96" s="277"/>
      <c r="H96" s="271"/>
    </row>
    <row r="97" spans="1:8">
      <c r="A97" s="276"/>
      <c r="B97" s="276"/>
      <c r="C97" s="277"/>
      <c r="D97" s="277"/>
      <c r="E97" s="278"/>
      <c r="F97" s="279"/>
      <c r="G97" s="277"/>
      <c r="H97" s="271"/>
    </row>
    <row r="98" spans="1:8">
      <c r="A98" s="276"/>
      <c r="B98" s="276"/>
      <c r="C98" s="277"/>
      <c r="D98" s="277"/>
      <c r="E98" s="278"/>
      <c r="F98" s="279"/>
      <c r="G98" s="277"/>
      <c r="H98" s="271"/>
    </row>
    <row r="99" spans="1:8">
      <c r="A99" s="276"/>
      <c r="B99" s="276"/>
      <c r="C99" s="277"/>
      <c r="D99" s="277"/>
      <c r="E99" s="278"/>
      <c r="F99" s="279"/>
      <c r="G99" s="277"/>
      <c r="H99" s="271"/>
    </row>
    <row r="100" spans="1:8">
      <c r="A100" s="276"/>
      <c r="B100" s="276"/>
      <c r="C100" s="277"/>
      <c r="D100" s="277"/>
      <c r="E100" s="278"/>
      <c r="F100" s="279"/>
      <c r="G100" s="277"/>
      <c r="H100" s="271"/>
    </row>
    <row r="101" spans="1:8">
      <c r="A101" s="276"/>
      <c r="B101" s="276"/>
      <c r="C101" s="277"/>
      <c r="D101" s="277"/>
      <c r="E101" s="278"/>
      <c r="F101" s="279"/>
      <c r="G101" s="277"/>
      <c r="H101" s="271"/>
    </row>
    <row r="102" spans="1:8">
      <c r="A102" s="276"/>
      <c r="B102" s="276"/>
      <c r="C102" s="277"/>
      <c r="D102" s="277"/>
      <c r="E102" s="278"/>
      <c r="F102" s="279"/>
      <c r="G102" s="277"/>
      <c r="H102" s="271"/>
    </row>
    <row r="103" spans="1:8">
      <c r="A103" s="276"/>
      <c r="B103" s="276"/>
      <c r="C103" s="277"/>
      <c r="D103" s="277"/>
      <c r="E103" s="278"/>
      <c r="F103" s="279"/>
      <c r="G103" s="277"/>
      <c r="H103" s="271"/>
    </row>
    <row r="104" spans="1:8">
      <c r="A104" s="276"/>
      <c r="B104" s="276"/>
      <c r="C104" s="277"/>
      <c r="D104" s="277"/>
      <c r="E104" s="278"/>
      <c r="F104" s="279"/>
      <c r="G104" s="277"/>
      <c r="H104" s="271"/>
    </row>
    <row r="105" spans="1:8">
      <c r="A105" s="276"/>
      <c r="B105" s="276"/>
      <c r="C105" s="277"/>
      <c r="D105" s="277"/>
      <c r="E105" s="278"/>
      <c r="F105" s="279"/>
      <c r="G105" s="277"/>
      <c r="H105" s="271"/>
    </row>
    <row r="106" spans="1:8">
      <c r="A106" s="276"/>
      <c r="B106" s="276"/>
      <c r="C106" s="277"/>
      <c r="D106" s="277"/>
      <c r="E106" s="278"/>
      <c r="F106" s="279"/>
      <c r="G106" s="277"/>
      <c r="H106" s="271"/>
    </row>
    <row r="107" spans="1:8">
      <c r="A107" s="276"/>
      <c r="B107" s="276"/>
      <c r="C107" s="277"/>
      <c r="D107" s="277"/>
      <c r="E107" s="278"/>
      <c r="F107" s="279"/>
      <c r="G107" s="277"/>
      <c r="H107" s="271"/>
    </row>
    <row r="108" spans="1:8">
      <c r="A108" s="276"/>
      <c r="B108" s="276"/>
      <c r="C108" s="277"/>
      <c r="D108" s="277"/>
      <c r="E108" s="278"/>
      <c r="F108" s="279"/>
      <c r="G108" s="277"/>
      <c r="H108" s="271"/>
    </row>
    <row r="109" spans="1:8">
      <c r="A109" s="276"/>
      <c r="B109" s="276"/>
      <c r="C109" s="277"/>
      <c r="D109" s="277"/>
      <c r="E109" s="278"/>
      <c r="F109" s="279"/>
      <c r="G109" s="277"/>
      <c r="H109" s="271"/>
    </row>
    <row r="110" spans="1:8">
      <c r="A110" s="276"/>
      <c r="B110" s="276"/>
      <c r="C110" s="277"/>
      <c r="D110" s="277"/>
      <c r="E110" s="278"/>
      <c r="F110" s="279"/>
      <c r="G110" s="277"/>
      <c r="H110" s="271"/>
    </row>
    <row r="111" spans="1:8">
      <c r="A111" s="276"/>
      <c r="B111" s="276"/>
      <c r="C111" s="277"/>
      <c r="D111" s="277"/>
      <c r="E111" s="278"/>
      <c r="F111" s="279"/>
      <c r="G111" s="277"/>
      <c r="H111" s="271"/>
    </row>
    <row r="112" spans="1:8">
      <c r="A112" s="276"/>
      <c r="B112" s="276"/>
      <c r="C112" s="277"/>
      <c r="D112" s="277"/>
      <c r="E112" s="278"/>
      <c r="F112" s="279"/>
      <c r="G112" s="277"/>
      <c r="H112" s="271"/>
    </row>
    <row r="113" spans="1:8">
      <c r="A113" s="276"/>
      <c r="B113" s="276"/>
      <c r="C113" s="277"/>
      <c r="D113" s="277"/>
      <c r="E113" s="278"/>
      <c r="F113" s="279"/>
      <c r="G113" s="277"/>
      <c r="H113" s="271"/>
    </row>
    <row r="114" spans="1:8">
      <c r="A114" s="276"/>
      <c r="B114" s="276"/>
      <c r="C114" s="277"/>
      <c r="D114" s="277"/>
      <c r="E114" s="278"/>
      <c r="F114" s="279"/>
      <c r="G114" s="277"/>
      <c r="H114" s="271"/>
    </row>
    <row r="115" spans="1:8">
      <c r="A115" s="276"/>
      <c r="B115" s="276"/>
      <c r="C115" s="277"/>
      <c r="D115" s="277"/>
      <c r="E115" s="278"/>
      <c r="F115" s="279"/>
      <c r="G115" s="277"/>
      <c r="H115" s="271"/>
    </row>
    <row r="116" spans="1:8">
      <c r="A116" s="276"/>
      <c r="B116" s="276"/>
      <c r="C116" s="277"/>
      <c r="D116" s="277"/>
      <c r="E116" s="278"/>
      <c r="F116" s="279"/>
      <c r="G116" s="277"/>
      <c r="H116" s="271"/>
    </row>
    <row r="117" spans="1:8">
      <c r="A117" s="276"/>
      <c r="B117" s="276"/>
      <c r="C117" s="277"/>
      <c r="D117" s="277"/>
      <c r="E117" s="278"/>
      <c r="F117" s="279"/>
      <c r="G117" s="277"/>
      <c r="H117" s="271"/>
    </row>
    <row r="118" spans="1:8">
      <c r="A118" s="276"/>
      <c r="B118" s="276"/>
      <c r="C118" s="277"/>
      <c r="D118" s="277"/>
      <c r="E118" s="278"/>
      <c r="F118" s="279"/>
      <c r="G118" s="277"/>
      <c r="H118" s="271"/>
    </row>
    <row r="119" spans="1:8">
      <c r="A119" s="276"/>
      <c r="B119" s="276"/>
      <c r="C119" s="277"/>
      <c r="D119" s="277"/>
      <c r="E119" s="278"/>
      <c r="F119" s="279"/>
      <c r="G119" s="277"/>
      <c r="H119" s="271"/>
    </row>
    <row r="120" spans="1:8">
      <c r="A120" s="276"/>
      <c r="B120" s="276"/>
      <c r="C120" s="277"/>
      <c r="D120" s="277"/>
      <c r="E120" s="278"/>
      <c r="F120" s="279"/>
      <c r="G120" s="277"/>
      <c r="H120" s="271"/>
    </row>
    <row r="121" spans="1:8">
      <c r="A121" s="276"/>
      <c r="B121" s="276"/>
      <c r="C121" s="277"/>
      <c r="D121" s="277"/>
      <c r="E121" s="278"/>
      <c r="F121" s="279"/>
      <c r="G121" s="277"/>
      <c r="H121" s="271"/>
    </row>
    <row r="122" spans="1:8">
      <c r="A122" s="276"/>
      <c r="B122" s="276"/>
      <c r="C122" s="277"/>
      <c r="D122" s="277"/>
      <c r="E122" s="278"/>
      <c r="F122" s="279"/>
      <c r="G122" s="277"/>
      <c r="H122" s="271"/>
    </row>
    <row r="123" spans="1:8">
      <c r="A123" s="276"/>
      <c r="B123" s="276"/>
      <c r="C123" s="277"/>
      <c r="D123" s="277"/>
      <c r="E123" s="278"/>
      <c r="F123" s="279"/>
      <c r="G123" s="277"/>
      <c r="H123" s="271"/>
    </row>
    <row r="124" spans="1:8">
      <c r="A124" s="276"/>
      <c r="B124" s="276"/>
      <c r="C124" s="277"/>
      <c r="D124" s="277"/>
      <c r="E124" s="278"/>
      <c r="F124" s="279"/>
      <c r="G124" s="277"/>
      <c r="H124" s="271"/>
    </row>
    <row r="125" spans="1:8">
      <c r="A125" s="276"/>
      <c r="B125" s="276"/>
      <c r="C125" s="277"/>
      <c r="D125" s="277"/>
      <c r="E125" s="278"/>
      <c r="F125" s="279"/>
      <c r="G125" s="277"/>
      <c r="H125" s="271"/>
    </row>
    <row r="126" spans="1:8">
      <c r="A126" s="276"/>
      <c r="B126" s="276"/>
      <c r="C126" s="277"/>
      <c r="D126" s="277"/>
      <c r="E126" s="278"/>
      <c r="F126" s="279"/>
      <c r="G126" s="277"/>
      <c r="H126" s="271"/>
    </row>
    <row r="127" spans="1:8">
      <c r="A127" s="276"/>
      <c r="B127" s="276"/>
      <c r="C127" s="277"/>
      <c r="D127" s="277"/>
      <c r="E127" s="278"/>
      <c r="F127" s="279"/>
      <c r="G127" s="277"/>
      <c r="H127" s="271"/>
    </row>
    <row r="128" spans="1:8">
      <c r="A128" s="276"/>
      <c r="B128" s="276"/>
      <c r="C128" s="277"/>
      <c r="D128" s="277"/>
      <c r="E128" s="278"/>
      <c r="F128" s="279"/>
      <c r="G128" s="277"/>
      <c r="H128" s="271"/>
    </row>
    <row r="129" spans="1:8">
      <c r="A129" s="276"/>
      <c r="B129" s="276"/>
      <c r="C129" s="277"/>
      <c r="D129" s="277"/>
      <c r="E129" s="278"/>
      <c r="F129" s="279"/>
      <c r="G129" s="277"/>
      <c r="H129" s="271"/>
    </row>
    <row r="130" spans="1:8">
      <c r="A130" s="276"/>
      <c r="B130" s="276"/>
      <c r="C130" s="277"/>
      <c r="D130" s="277"/>
      <c r="E130" s="278"/>
      <c r="F130" s="279"/>
      <c r="G130" s="277"/>
      <c r="H130" s="271"/>
    </row>
    <row r="131" spans="1:8">
      <c r="A131" s="276"/>
      <c r="B131" s="276"/>
      <c r="C131" s="277"/>
      <c r="D131" s="277"/>
      <c r="E131" s="278"/>
      <c r="F131" s="279"/>
      <c r="G131" s="277"/>
      <c r="H131" s="271"/>
    </row>
    <row r="132" spans="1:8">
      <c r="A132" s="276"/>
      <c r="B132" s="276"/>
      <c r="C132" s="277"/>
      <c r="D132" s="277"/>
      <c r="E132" s="278"/>
      <c r="F132" s="279"/>
      <c r="G132" s="277"/>
      <c r="H132" s="271"/>
    </row>
    <row r="133" spans="1:8">
      <c r="A133" s="276"/>
      <c r="B133" s="276"/>
      <c r="C133" s="277"/>
      <c r="D133" s="277"/>
      <c r="E133" s="278"/>
      <c r="F133" s="279"/>
      <c r="G133" s="277"/>
      <c r="H133" s="271"/>
    </row>
    <row r="134" spans="1:8">
      <c r="A134" s="276"/>
      <c r="B134" s="276"/>
      <c r="C134" s="277"/>
      <c r="D134" s="277"/>
      <c r="E134" s="278"/>
      <c r="F134" s="279"/>
      <c r="G134" s="277"/>
      <c r="H134" s="271"/>
    </row>
    <row r="135" spans="1:8">
      <c r="A135" s="276"/>
      <c r="B135" s="276"/>
      <c r="C135" s="277"/>
      <c r="D135" s="277"/>
      <c r="E135" s="278"/>
      <c r="F135" s="279"/>
      <c r="G135" s="277"/>
      <c r="H135" s="271"/>
    </row>
    <row r="136" spans="1:8">
      <c r="A136" s="276"/>
      <c r="B136" s="276"/>
      <c r="C136" s="277"/>
      <c r="D136" s="277"/>
      <c r="E136" s="278"/>
      <c r="F136" s="279"/>
      <c r="G136" s="277"/>
      <c r="H136" s="271"/>
    </row>
    <row r="137" spans="1:8">
      <c r="A137" s="276"/>
      <c r="B137" s="276"/>
      <c r="C137" s="277"/>
      <c r="D137" s="277"/>
      <c r="E137" s="278"/>
      <c r="F137" s="279"/>
      <c r="G137" s="277"/>
      <c r="H137" s="271"/>
    </row>
    <row r="138" spans="1:8">
      <c r="A138" s="276"/>
      <c r="B138" s="276"/>
      <c r="C138" s="277"/>
      <c r="D138" s="277"/>
      <c r="E138" s="278"/>
      <c r="F138" s="279"/>
      <c r="G138" s="277"/>
      <c r="H138" s="271"/>
    </row>
    <row r="139" spans="1:8">
      <c r="A139" s="276"/>
      <c r="B139" s="276"/>
      <c r="C139" s="277"/>
      <c r="D139" s="277"/>
      <c r="E139" s="278"/>
      <c r="F139" s="279"/>
      <c r="G139" s="277"/>
      <c r="H139" s="271"/>
    </row>
    <row r="140" spans="1:8">
      <c r="A140" s="276"/>
      <c r="B140" s="276"/>
      <c r="C140" s="277"/>
      <c r="D140" s="277"/>
      <c r="E140" s="278"/>
      <c r="F140" s="279"/>
      <c r="G140" s="277"/>
      <c r="H140" s="271"/>
    </row>
    <row r="141" spans="1:8">
      <c r="A141" s="276"/>
      <c r="B141" s="276"/>
      <c r="C141" s="277"/>
      <c r="D141" s="277"/>
      <c r="E141" s="278"/>
      <c r="F141" s="279"/>
      <c r="G141" s="277"/>
      <c r="H141" s="271"/>
    </row>
    <row r="142" spans="1:8">
      <c r="A142" s="276"/>
      <c r="B142" s="276"/>
      <c r="C142" s="277"/>
      <c r="D142" s="277"/>
      <c r="E142" s="278"/>
      <c r="F142" s="279"/>
      <c r="G142" s="277"/>
      <c r="H142" s="271"/>
    </row>
    <row r="143" spans="1:8">
      <c r="A143" s="276"/>
      <c r="B143" s="276"/>
      <c r="C143" s="277"/>
      <c r="D143" s="277"/>
      <c r="E143" s="278"/>
      <c r="F143" s="279"/>
      <c r="G143" s="277"/>
      <c r="H143" s="271"/>
    </row>
    <row r="144" spans="1:8">
      <c r="A144" s="276"/>
      <c r="B144" s="276"/>
      <c r="C144" s="277"/>
      <c r="D144" s="277"/>
      <c r="E144" s="278"/>
      <c r="F144" s="279"/>
      <c r="G144" s="277"/>
      <c r="H144" s="271"/>
    </row>
    <row r="145" spans="1:8">
      <c r="A145" s="276"/>
      <c r="B145" s="276"/>
      <c r="C145" s="277"/>
      <c r="D145" s="277"/>
      <c r="E145" s="278"/>
      <c r="F145" s="279"/>
      <c r="G145" s="277"/>
      <c r="H145" s="271"/>
    </row>
    <row r="146" spans="1:8">
      <c r="A146" s="276"/>
      <c r="B146" s="276"/>
      <c r="C146" s="277"/>
      <c r="D146" s="277"/>
      <c r="E146" s="278"/>
      <c r="F146" s="279"/>
      <c r="G146" s="277"/>
      <c r="H146" s="271"/>
    </row>
    <row r="147" spans="1:8">
      <c r="A147" s="276"/>
      <c r="B147" s="276"/>
      <c r="C147" s="277"/>
      <c r="D147" s="277"/>
      <c r="E147" s="278"/>
      <c r="F147" s="279"/>
      <c r="G147" s="277"/>
      <c r="H147" s="271"/>
    </row>
    <row r="148" spans="1:8">
      <c r="A148" s="276"/>
      <c r="B148" s="276"/>
      <c r="C148" s="277"/>
      <c r="D148" s="277"/>
      <c r="E148" s="278"/>
      <c r="F148" s="279"/>
      <c r="G148" s="277"/>
      <c r="H148" s="271"/>
    </row>
    <row r="149" spans="1:8">
      <c r="A149" s="276"/>
      <c r="B149" s="276"/>
      <c r="C149" s="277"/>
      <c r="D149" s="277"/>
      <c r="E149" s="278"/>
      <c r="F149" s="279"/>
      <c r="G149" s="277"/>
      <c r="H149" s="271"/>
    </row>
    <row r="150" spans="1:8">
      <c r="A150" s="276"/>
      <c r="B150" s="276"/>
      <c r="C150" s="277"/>
      <c r="D150" s="277"/>
      <c r="E150" s="278"/>
      <c r="F150" s="279"/>
      <c r="G150" s="277"/>
      <c r="H150" s="271"/>
    </row>
    <row r="151" spans="1:8">
      <c r="A151" s="276"/>
      <c r="B151" s="276"/>
      <c r="C151" s="277"/>
      <c r="D151" s="277"/>
      <c r="E151" s="278"/>
      <c r="F151" s="279"/>
      <c r="G151" s="277"/>
      <c r="H151" s="271"/>
    </row>
    <row r="152" spans="1:8">
      <c r="A152" s="276"/>
      <c r="B152" s="276"/>
      <c r="C152" s="277"/>
      <c r="D152" s="277"/>
      <c r="E152" s="278"/>
      <c r="F152" s="279"/>
      <c r="G152" s="277"/>
      <c r="H152" s="271"/>
    </row>
    <row r="153" spans="1:8">
      <c r="A153" s="276"/>
      <c r="B153" s="276"/>
      <c r="C153" s="277"/>
      <c r="D153" s="277"/>
      <c r="E153" s="278"/>
      <c r="F153" s="279"/>
      <c r="G153" s="277"/>
      <c r="H153" s="271"/>
    </row>
    <row r="154" spans="1:8">
      <c r="A154" s="276"/>
      <c r="B154" s="276"/>
      <c r="C154" s="277"/>
      <c r="D154" s="277"/>
      <c r="E154" s="278"/>
      <c r="F154" s="279"/>
      <c r="G154" s="277"/>
      <c r="H154" s="271"/>
    </row>
    <row r="155" spans="1:8">
      <c r="A155" s="276"/>
      <c r="B155" s="276"/>
      <c r="C155" s="277"/>
      <c r="D155" s="277"/>
      <c r="E155" s="278"/>
      <c r="F155" s="279"/>
      <c r="G155" s="277"/>
      <c r="H155" s="271"/>
    </row>
    <row r="156" spans="1:8">
      <c r="A156" s="276"/>
      <c r="B156" s="276"/>
      <c r="C156" s="277"/>
      <c r="D156" s="277"/>
      <c r="E156" s="278"/>
      <c r="F156" s="279"/>
      <c r="G156" s="277"/>
      <c r="H156" s="271"/>
    </row>
    <row r="157" spans="1:8">
      <c r="A157" s="276"/>
      <c r="B157" s="276"/>
      <c r="C157" s="277"/>
      <c r="D157" s="277"/>
      <c r="E157" s="278"/>
      <c r="F157" s="279"/>
      <c r="G157" s="277"/>
      <c r="H157" s="271"/>
    </row>
    <row r="158" spans="1:8">
      <c r="A158" s="276"/>
      <c r="B158" s="276"/>
      <c r="C158" s="277"/>
      <c r="D158" s="277"/>
      <c r="E158" s="278"/>
      <c r="F158" s="279"/>
      <c r="G158" s="277"/>
      <c r="H158" s="271"/>
    </row>
    <row r="159" spans="1:8">
      <c r="A159" s="276"/>
      <c r="B159" s="276"/>
      <c r="C159" s="277"/>
      <c r="D159" s="277"/>
      <c r="E159" s="278"/>
      <c r="F159" s="279"/>
      <c r="G159" s="277"/>
      <c r="H159" s="271"/>
    </row>
    <row r="160" spans="1:8">
      <c r="A160" s="276"/>
      <c r="B160" s="276"/>
      <c r="C160" s="277"/>
      <c r="D160" s="277"/>
      <c r="E160" s="278"/>
      <c r="F160" s="279"/>
      <c r="G160" s="277"/>
      <c r="H160" s="271"/>
    </row>
    <row r="161" spans="1:8">
      <c r="A161" s="276"/>
      <c r="B161" s="276"/>
      <c r="C161" s="277"/>
      <c r="D161" s="277"/>
      <c r="E161" s="278"/>
      <c r="F161" s="279"/>
      <c r="G161" s="277"/>
      <c r="H161" s="271"/>
    </row>
    <row r="162" spans="1:8">
      <c r="A162" s="276"/>
      <c r="B162" s="276"/>
      <c r="C162" s="277"/>
      <c r="D162" s="277"/>
      <c r="E162" s="278"/>
      <c r="F162" s="279"/>
      <c r="G162" s="277"/>
      <c r="H162" s="271"/>
    </row>
    <row r="163" spans="1:8">
      <c r="A163" s="276"/>
      <c r="B163" s="276"/>
      <c r="C163" s="277"/>
      <c r="D163" s="277"/>
      <c r="E163" s="278"/>
      <c r="F163" s="279"/>
      <c r="G163" s="277"/>
      <c r="H163" s="271"/>
    </row>
    <row r="164" spans="1:8">
      <c r="A164" s="276"/>
      <c r="B164" s="276"/>
      <c r="C164" s="277"/>
      <c r="D164" s="277"/>
      <c r="E164" s="278"/>
      <c r="F164" s="279"/>
      <c r="G164" s="277"/>
      <c r="H164" s="271"/>
    </row>
    <row r="165" spans="1:8">
      <c r="A165" s="276"/>
      <c r="B165" s="276"/>
      <c r="C165" s="277"/>
      <c r="D165" s="277"/>
      <c r="E165" s="278"/>
      <c r="F165" s="279"/>
      <c r="G165" s="277"/>
      <c r="H165" s="271"/>
    </row>
    <row r="166" spans="1:8">
      <c r="A166" s="276"/>
      <c r="B166" s="276"/>
      <c r="C166" s="277"/>
      <c r="D166" s="277"/>
      <c r="E166" s="278"/>
      <c r="F166" s="279"/>
      <c r="G166" s="277"/>
      <c r="H166" s="271"/>
    </row>
    <row r="167" spans="1:8">
      <c r="A167" s="276"/>
      <c r="B167" s="276"/>
      <c r="C167" s="277"/>
      <c r="D167" s="277"/>
      <c r="E167" s="278"/>
      <c r="F167" s="279"/>
      <c r="G167" s="277"/>
      <c r="H167" s="271"/>
    </row>
    <row r="168" spans="1:8">
      <c r="A168" s="276"/>
      <c r="B168" s="276"/>
      <c r="C168" s="277"/>
      <c r="D168" s="277"/>
      <c r="E168" s="278"/>
      <c r="F168" s="279"/>
      <c r="G168" s="277"/>
      <c r="H168" s="271"/>
    </row>
    <row r="169" spans="1:8">
      <c r="A169" s="276"/>
      <c r="B169" s="276"/>
      <c r="C169" s="277"/>
      <c r="D169" s="277"/>
      <c r="E169" s="278"/>
      <c r="F169" s="279"/>
      <c r="G169" s="277"/>
      <c r="H169" s="271"/>
    </row>
    <row r="170" spans="1:8">
      <c r="A170" s="276"/>
      <c r="B170" s="276"/>
      <c r="C170" s="277"/>
      <c r="D170" s="277"/>
      <c r="E170" s="278"/>
      <c r="F170" s="279"/>
      <c r="G170" s="277"/>
      <c r="H170" s="271"/>
    </row>
    <row r="171" spans="1:8">
      <c r="A171" s="276"/>
      <c r="B171" s="276"/>
      <c r="C171" s="277"/>
      <c r="D171" s="277"/>
      <c r="E171" s="278"/>
      <c r="F171" s="279"/>
      <c r="G171" s="277"/>
      <c r="H171" s="271"/>
    </row>
    <row r="172" spans="1:8">
      <c r="A172" s="276"/>
      <c r="B172" s="276"/>
      <c r="C172" s="277"/>
      <c r="D172" s="277"/>
      <c r="E172" s="278"/>
      <c r="F172" s="279"/>
      <c r="G172" s="277"/>
      <c r="H172" s="271"/>
    </row>
    <row r="173" spans="1:8">
      <c r="A173" s="276"/>
      <c r="B173" s="276"/>
      <c r="C173" s="277"/>
      <c r="D173" s="277"/>
      <c r="E173" s="278"/>
      <c r="F173" s="279"/>
      <c r="G173" s="277"/>
      <c r="H173" s="271"/>
    </row>
    <row r="174" spans="1:8">
      <c r="A174" s="276"/>
      <c r="B174" s="276"/>
      <c r="C174" s="277"/>
      <c r="D174" s="277"/>
      <c r="E174" s="278"/>
      <c r="F174" s="279"/>
      <c r="G174" s="277"/>
      <c r="H174" s="271"/>
    </row>
    <row r="175" spans="1:8">
      <c r="A175" s="276"/>
      <c r="B175" s="276"/>
      <c r="C175" s="277"/>
      <c r="D175" s="277"/>
      <c r="E175" s="278"/>
      <c r="F175" s="279"/>
      <c r="G175" s="277"/>
      <c r="H175" s="271"/>
    </row>
    <row r="176" spans="1:8">
      <c r="A176" s="276"/>
      <c r="B176" s="276"/>
      <c r="C176" s="277"/>
      <c r="D176" s="277"/>
      <c r="E176" s="278"/>
      <c r="F176" s="279"/>
      <c r="G176" s="277"/>
      <c r="H176" s="271"/>
    </row>
    <row r="177" spans="1:8">
      <c r="A177" s="276"/>
      <c r="B177" s="276"/>
      <c r="C177" s="277"/>
      <c r="D177" s="277"/>
      <c r="E177" s="278"/>
      <c r="F177" s="279"/>
      <c r="G177" s="277"/>
      <c r="H177" s="271"/>
    </row>
    <row r="178" spans="1:8">
      <c r="A178" s="276"/>
      <c r="B178" s="276"/>
      <c r="C178" s="277"/>
      <c r="D178" s="277"/>
      <c r="E178" s="278"/>
      <c r="F178" s="279"/>
      <c r="G178" s="277"/>
      <c r="H178" s="271"/>
    </row>
    <row r="179" spans="1:8">
      <c r="A179" s="276"/>
      <c r="B179" s="276"/>
      <c r="C179" s="277"/>
      <c r="D179" s="277"/>
      <c r="E179" s="278"/>
      <c r="F179" s="279"/>
      <c r="G179" s="277"/>
      <c r="H179" s="271"/>
    </row>
    <row r="180" spans="1:8">
      <c r="A180" s="276"/>
      <c r="B180" s="276"/>
      <c r="C180" s="277"/>
      <c r="D180" s="277"/>
      <c r="E180" s="278"/>
      <c r="F180" s="279"/>
      <c r="G180" s="277"/>
      <c r="H180" s="271"/>
    </row>
    <row r="181" spans="1:8">
      <c r="A181" s="276"/>
      <c r="B181" s="276"/>
      <c r="C181" s="277"/>
      <c r="D181" s="277"/>
      <c r="E181" s="278"/>
      <c r="F181" s="279"/>
      <c r="G181" s="277"/>
      <c r="H181" s="271"/>
    </row>
    <row r="182" spans="1:8">
      <c r="A182" s="276"/>
      <c r="B182" s="276"/>
      <c r="C182" s="277"/>
      <c r="D182" s="277"/>
      <c r="E182" s="278"/>
      <c r="F182" s="279"/>
      <c r="G182" s="277"/>
      <c r="H182" s="271"/>
    </row>
    <row r="183" spans="1:8">
      <c r="A183" s="276"/>
      <c r="B183" s="276"/>
      <c r="C183" s="277"/>
      <c r="D183" s="277"/>
      <c r="E183" s="278"/>
      <c r="F183" s="279"/>
      <c r="G183" s="277"/>
      <c r="H183" s="271"/>
    </row>
    <row r="184" spans="1:8">
      <c r="A184" s="276"/>
      <c r="B184" s="276"/>
      <c r="C184" s="277"/>
      <c r="D184" s="277"/>
      <c r="E184" s="278"/>
      <c r="F184" s="279"/>
      <c r="G184" s="277"/>
      <c r="H184" s="271"/>
    </row>
    <row r="185" spans="1:8">
      <c r="A185" s="276"/>
      <c r="B185" s="276"/>
      <c r="C185" s="277"/>
      <c r="D185" s="277"/>
      <c r="E185" s="278"/>
      <c r="F185" s="279"/>
      <c r="G185" s="277"/>
      <c r="H185" s="271"/>
    </row>
    <row r="186" spans="1:8">
      <c r="A186" s="276"/>
      <c r="B186" s="276"/>
      <c r="C186" s="277"/>
      <c r="D186" s="277"/>
      <c r="E186" s="278"/>
      <c r="F186" s="279"/>
      <c r="G186" s="277"/>
      <c r="H186" s="271"/>
    </row>
    <row r="187" spans="1:8">
      <c r="A187" s="276"/>
      <c r="B187" s="276"/>
      <c r="C187" s="277"/>
      <c r="D187" s="277"/>
      <c r="E187" s="278"/>
      <c r="F187" s="279"/>
      <c r="G187" s="277"/>
      <c r="H187" s="271"/>
    </row>
    <row r="188" spans="1:8">
      <c r="A188" s="276"/>
      <c r="B188" s="276"/>
      <c r="C188" s="277"/>
      <c r="D188" s="277"/>
      <c r="E188" s="278"/>
      <c r="F188" s="279"/>
      <c r="G188" s="277"/>
      <c r="H188" s="271"/>
    </row>
    <row r="189" spans="1:8">
      <c r="A189" s="276"/>
      <c r="B189" s="276"/>
      <c r="C189" s="277"/>
      <c r="D189" s="277"/>
      <c r="E189" s="278"/>
      <c r="F189" s="279"/>
      <c r="G189" s="277"/>
      <c r="H189" s="271"/>
    </row>
    <row r="190" spans="1:8">
      <c r="A190" s="276"/>
      <c r="B190" s="276"/>
      <c r="C190" s="277"/>
      <c r="D190" s="277"/>
      <c r="E190" s="278"/>
      <c r="F190" s="279"/>
      <c r="G190" s="277"/>
      <c r="H190" s="271"/>
    </row>
    <row r="191" spans="1:8">
      <c r="A191" s="276"/>
      <c r="B191" s="276"/>
      <c r="C191" s="277"/>
      <c r="D191" s="277"/>
      <c r="E191" s="278"/>
      <c r="F191" s="279"/>
      <c r="G191" s="277"/>
      <c r="H191" s="271"/>
    </row>
    <row r="192" spans="1:8">
      <c r="A192" s="276"/>
      <c r="B192" s="276"/>
      <c r="C192" s="277"/>
      <c r="D192" s="277"/>
      <c r="E192" s="278"/>
      <c r="F192" s="279"/>
      <c r="G192" s="277"/>
      <c r="H192" s="271"/>
    </row>
    <row r="193" spans="1:8">
      <c r="A193" s="276"/>
      <c r="B193" s="276"/>
      <c r="C193" s="277"/>
      <c r="D193" s="277"/>
      <c r="E193" s="278"/>
      <c r="F193" s="279"/>
      <c r="G193" s="277"/>
      <c r="H193" s="271"/>
    </row>
    <row r="194" spans="1:8">
      <c r="A194" s="276"/>
      <c r="B194" s="276"/>
      <c r="C194" s="277"/>
      <c r="D194" s="277"/>
      <c r="E194" s="278"/>
      <c r="F194" s="279"/>
      <c r="G194" s="277"/>
      <c r="H194" s="271"/>
    </row>
    <row r="195" spans="1:8">
      <c r="A195" s="276"/>
      <c r="B195" s="276"/>
      <c r="C195" s="277"/>
      <c r="D195" s="277"/>
      <c r="E195" s="278"/>
      <c r="F195" s="279"/>
      <c r="G195" s="277"/>
      <c r="H195" s="271"/>
    </row>
    <row r="196" spans="1:8">
      <c r="A196" s="276"/>
      <c r="B196" s="276"/>
      <c r="C196" s="277"/>
      <c r="D196" s="277"/>
      <c r="E196" s="278"/>
      <c r="F196" s="279"/>
      <c r="G196" s="277"/>
      <c r="H196" s="271"/>
    </row>
    <row r="197" spans="1:8">
      <c r="A197" s="276"/>
      <c r="B197" s="276"/>
      <c r="C197" s="277"/>
      <c r="D197" s="277"/>
      <c r="E197" s="278"/>
      <c r="F197" s="279"/>
      <c r="G197" s="277"/>
      <c r="H197" s="271"/>
    </row>
    <row r="198" spans="1:8">
      <c r="A198" s="276"/>
      <c r="B198" s="276"/>
      <c r="C198" s="277"/>
      <c r="D198" s="277"/>
      <c r="E198" s="278"/>
      <c r="F198" s="279"/>
      <c r="G198" s="277"/>
      <c r="H198" s="271"/>
    </row>
    <row r="199" spans="1:8">
      <c r="A199" s="276"/>
      <c r="B199" s="276"/>
      <c r="C199" s="277"/>
      <c r="D199" s="277"/>
      <c r="E199" s="278"/>
      <c r="F199" s="279"/>
      <c r="G199" s="277"/>
      <c r="H199" s="271"/>
    </row>
    <row r="200" spans="1:8">
      <c r="A200" s="276"/>
      <c r="B200" s="276"/>
      <c r="C200" s="277"/>
      <c r="D200" s="277"/>
      <c r="E200" s="278"/>
      <c r="F200" s="279"/>
      <c r="G200" s="277"/>
      <c r="H200" s="271"/>
    </row>
    <row r="201" spans="1:8">
      <c r="A201" s="276"/>
      <c r="B201" s="276"/>
      <c r="C201" s="277"/>
      <c r="D201" s="277"/>
      <c r="E201" s="278"/>
      <c r="F201" s="279"/>
      <c r="G201" s="277"/>
      <c r="H201" s="271"/>
    </row>
    <row r="202" spans="1:8">
      <c r="A202" s="276"/>
      <c r="B202" s="276"/>
      <c r="C202" s="277"/>
      <c r="D202" s="277"/>
      <c r="E202" s="278"/>
      <c r="F202" s="279"/>
      <c r="G202" s="277"/>
      <c r="H202" s="271"/>
    </row>
    <row r="203" spans="1:8">
      <c r="A203" s="276"/>
      <c r="B203" s="276"/>
      <c r="C203" s="277"/>
      <c r="D203" s="277"/>
      <c r="E203" s="278"/>
      <c r="F203" s="279"/>
      <c r="G203" s="277"/>
      <c r="H203" s="271"/>
    </row>
    <row r="204" spans="1:8">
      <c r="A204" s="276"/>
      <c r="B204" s="276"/>
      <c r="C204" s="277"/>
      <c r="D204" s="277"/>
      <c r="E204" s="278"/>
      <c r="F204" s="279"/>
      <c r="G204" s="277"/>
      <c r="H204" s="271"/>
    </row>
    <row r="205" spans="1:8">
      <c r="A205" s="276"/>
      <c r="B205" s="276"/>
      <c r="C205" s="277"/>
      <c r="D205" s="277"/>
      <c r="E205" s="278"/>
      <c r="F205" s="279"/>
      <c r="G205" s="277"/>
      <c r="H205" s="271"/>
    </row>
    <row r="206" spans="1:8">
      <c r="A206" s="276"/>
      <c r="B206" s="276"/>
      <c r="C206" s="277"/>
      <c r="D206" s="277"/>
      <c r="E206" s="278"/>
      <c r="F206" s="279"/>
      <c r="G206" s="277"/>
      <c r="H206" s="271"/>
    </row>
    <row r="207" spans="1:8">
      <c r="A207" s="276"/>
      <c r="B207" s="276"/>
      <c r="C207" s="277"/>
      <c r="D207" s="277"/>
      <c r="E207" s="278"/>
      <c r="F207" s="279"/>
      <c r="G207" s="277"/>
      <c r="H207" s="271"/>
    </row>
    <row r="208" spans="1:8">
      <c r="A208" s="276"/>
      <c r="B208" s="276"/>
      <c r="C208" s="277"/>
      <c r="D208" s="277"/>
      <c r="E208" s="278"/>
      <c r="F208" s="279"/>
      <c r="G208" s="277"/>
      <c r="H208" s="271"/>
    </row>
    <row r="209" spans="1:8">
      <c r="A209" s="276"/>
      <c r="B209" s="276"/>
      <c r="C209" s="277"/>
      <c r="D209" s="277"/>
      <c r="E209" s="278"/>
      <c r="F209" s="279"/>
      <c r="G209" s="277"/>
      <c r="H209" s="271"/>
    </row>
    <row r="210" spans="1:8">
      <c r="A210" s="276"/>
      <c r="B210" s="276"/>
      <c r="C210" s="277"/>
      <c r="D210" s="277"/>
      <c r="E210" s="278"/>
      <c r="F210" s="279"/>
      <c r="G210" s="277"/>
      <c r="H210" s="271"/>
    </row>
    <row r="211" spans="1:8">
      <c r="A211" s="276"/>
      <c r="B211" s="276"/>
      <c r="C211" s="277"/>
      <c r="D211" s="277"/>
      <c r="E211" s="278"/>
      <c r="F211" s="279"/>
      <c r="G211" s="277"/>
      <c r="H211" s="271"/>
    </row>
    <row r="212" spans="1:8">
      <c r="A212" s="276"/>
      <c r="B212" s="276"/>
      <c r="C212" s="277"/>
      <c r="D212" s="277"/>
      <c r="E212" s="278"/>
      <c r="F212" s="279"/>
      <c r="G212" s="277"/>
      <c r="H212" s="271"/>
    </row>
    <row r="213" spans="1:8">
      <c r="A213" s="276"/>
      <c r="B213" s="276"/>
      <c r="C213" s="277"/>
      <c r="D213" s="277"/>
      <c r="E213" s="278"/>
      <c r="F213" s="279"/>
      <c r="G213" s="277"/>
      <c r="H213" s="271"/>
    </row>
    <row r="214" spans="1:8">
      <c r="A214" s="276"/>
      <c r="B214" s="276"/>
      <c r="C214" s="277"/>
      <c r="D214" s="277"/>
      <c r="E214" s="278"/>
      <c r="F214" s="279"/>
      <c r="G214" s="277"/>
      <c r="H214" s="271"/>
    </row>
    <row r="215" spans="1:8">
      <c r="A215" s="276"/>
      <c r="B215" s="276"/>
      <c r="C215" s="277"/>
      <c r="D215" s="277"/>
      <c r="E215" s="278"/>
      <c r="F215" s="279"/>
      <c r="G215" s="277"/>
      <c r="H215" s="271"/>
    </row>
    <row r="216" spans="1:8">
      <c r="A216" s="276"/>
      <c r="B216" s="276"/>
      <c r="C216" s="277"/>
      <c r="D216" s="277"/>
      <c r="E216" s="278"/>
      <c r="F216" s="279"/>
      <c r="G216" s="277"/>
      <c r="H216" s="271"/>
    </row>
    <row r="217" spans="1:8">
      <c r="A217" s="276"/>
      <c r="B217" s="276"/>
      <c r="C217" s="277"/>
      <c r="D217" s="277"/>
      <c r="E217" s="278"/>
      <c r="F217" s="279"/>
      <c r="G217" s="277"/>
      <c r="H217" s="271"/>
    </row>
    <row r="218" spans="1:8">
      <c r="A218" s="276"/>
      <c r="B218" s="276"/>
      <c r="C218" s="277"/>
      <c r="D218" s="277"/>
      <c r="E218" s="278"/>
      <c r="F218" s="279"/>
      <c r="G218" s="277"/>
      <c r="H218" s="271"/>
    </row>
    <row r="219" spans="1:8">
      <c r="A219" s="276"/>
      <c r="B219" s="276"/>
      <c r="C219" s="277"/>
      <c r="D219" s="277"/>
      <c r="E219" s="278"/>
      <c r="F219" s="279"/>
      <c r="G219" s="277"/>
      <c r="H219" s="271"/>
    </row>
    <row r="220" spans="1:8">
      <c r="A220" s="276"/>
      <c r="B220" s="276"/>
      <c r="C220" s="277"/>
      <c r="D220" s="277"/>
      <c r="E220" s="278"/>
      <c r="F220" s="279"/>
      <c r="G220" s="277"/>
      <c r="H220" s="271"/>
    </row>
    <row r="221" spans="1:8">
      <c r="A221" s="276"/>
      <c r="B221" s="276"/>
      <c r="C221" s="277"/>
      <c r="D221" s="277"/>
      <c r="E221" s="278"/>
      <c r="F221" s="279"/>
      <c r="G221" s="277"/>
      <c r="H221" s="271"/>
    </row>
    <row r="222" spans="1:8">
      <c r="A222" s="276"/>
      <c r="B222" s="276"/>
      <c r="C222" s="277"/>
      <c r="D222" s="277"/>
      <c r="E222" s="278"/>
      <c r="F222" s="279"/>
      <c r="G222" s="277"/>
      <c r="H222" s="271"/>
    </row>
    <row r="223" spans="1:8">
      <c r="A223" s="276"/>
      <c r="B223" s="276"/>
      <c r="C223" s="277"/>
      <c r="D223" s="277"/>
      <c r="E223" s="278"/>
      <c r="F223" s="279"/>
      <c r="G223" s="277"/>
      <c r="H223" s="271"/>
    </row>
    <row r="224" spans="1:8">
      <c r="A224" s="276"/>
      <c r="B224" s="276"/>
      <c r="C224" s="277"/>
      <c r="D224" s="277"/>
      <c r="E224" s="278"/>
      <c r="F224" s="279"/>
      <c r="G224" s="277"/>
      <c r="H224" s="271"/>
    </row>
    <row r="225" spans="1:8">
      <c r="A225" s="276"/>
      <c r="B225" s="276"/>
      <c r="C225" s="277"/>
      <c r="D225" s="277"/>
      <c r="E225" s="278"/>
      <c r="F225" s="279"/>
      <c r="G225" s="277"/>
      <c r="H225" s="271"/>
    </row>
    <row r="226" spans="1:8">
      <c r="A226" s="276"/>
      <c r="B226" s="276"/>
      <c r="C226" s="277"/>
      <c r="D226" s="277"/>
      <c r="E226" s="278"/>
      <c r="F226" s="279"/>
      <c r="G226" s="277"/>
      <c r="H226" s="271"/>
    </row>
    <row r="227" spans="1:8">
      <c r="A227" s="276"/>
      <c r="B227" s="276"/>
      <c r="C227" s="277"/>
      <c r="D227" s="277"/>
      <c r="E227" s="278"/>
      <c r="F227" s="279"/>
      <c r="G227" s="277"/>
      <c r="H227" s="271"/>
    </row>
    <row r="228" spans="1:8">
      <c r="A228" s="276"/>
      <c r="B228" s="276"/>
      <c r="C228" s="277"/>
      <c r="D228" s="277"/>
      <c r="E228" s="278"/>
      <c r="F228" s="279"/>
      <c r="G228" s="277"/>
      <c r="H228" s="271"/>
    </row>
    <row r="229" spans="1:8">
      <c r="A229" s="276"/>
      <c r="B229" s="276"/>
      <c r="C229" s="277"/>
      <c r="D229" s="277"/>
      <c r="E229" s="278"/>
      <c r="F229" s="279"/>
      <c r="G229" s="277"/>
      <c r="H229" s="271"/>
    </row>
    <row r="230" spans="1:8">
      <c r="A230" s="276"/>
      <c r="B230" s="276"/>
      <c r="C230" s="277"/>
      <c r="D230" s="277"/>
      <c r="E230" s="278"/>
      <c r="F230" s="279"/>
      <c r="G230" s="277"/>
      <c r="H230" s="271"/>
    </row>
    <row r="231" spans="1:8">
      <c r="A231" s="276"/>
      <c r="B231" s="276"/>
      <c r="C231" s="277"/>
      <c r="D231" s="277"/>
      <c r="E231" s="278"/>
      <c r="F231" s="279"/>
      <c r="G231" s="277"/>
      <c r="H231" s="271"/>
    </row>
    <row r="232" spans="1:8">
      <c r="A232" s="276"/>
      <c r="B232" s="276"/>
      <c r="C232" s="277"/>
      <c r="D232" s="277"/>
      <c r="E232" s="278"/>
      <c r="F232" s="279"/>
      <c r="G232" s="277"/>
      <c r="H232" s="271"/>
    </row>
    <row r="233" spans="1:8">
      <c r="A233" s="276"/>
      <c r="B233" s="276"/>
      <c r="C233" s="277"/>
      <c r="D233" s="277"/>
      <c r="E233" s="278"/>
      <c r="F233" s="279"/>
      <c r="G233" s="277"/>
      <c r="H233" s="271"/>
    </row>
    <row r="234" spans="1:8">
      <c r="A234" s="276"/>
      <c r="B234" s="276"/>
      <c r="C234" s="277"/>
      <c r="D234" s="277"/>
      <c r="E234" s="278"/>
      <c r="F234" s="279"/>
      <c r="G234" s="277"/>
      <c r="H234" s="271"/>
    </row>
    <row r="235" spans="1:8">
      <c r="A235" s="276"/>
      <c r="B235" s="276"/>
      <c r="C235" s="277"/>
      <c r="D235" s="277"/>
      <c r="E235" s="278"/>
      <c r="F235" s="279"/>
      <c r="G235" s="277"/>
      <c r="H235" s="271"/>
    </row>
    <row r="236" spans="1:8">
      <c r="A236" s="276"/>
      <c r="B236" s="276"/>
      <c r="C236" s="277"/>
      <c r="D236" s="277"/>
      <c r="E236" s="278"/>
      <c r="F236" s="279"/>
      <c r="G236" s="277"/>
      <c r="H236" s="271"/>
    </row>
    <row r="237" spans="1:8">
      <c r="A237" s="276"/>
      <c r="B237" s="276"/>
      <c r="C237" s="277"/>
      <c r="D237" s="277"/>
      <c r="E237" s="278"/>
      <c r="F237" s="279"/>
      <c r="G237" s="277"/>
      <c r="H237" s="271"/>
    </row>
    <row r="238" spans="1:8">
      <c r="A238" s="276"/>
      <c r="B238" s="276"/>
      <c r="C238" s="277"/>
      <c r="D238" s="277"/>
      <c r="E238" s="278"/>
      <c r="F238" s="279"/>
      <c r="G238" s="277"/>
      <c r="H238" s="271"/>
    </row>
    <row r="239" spans="1:8">
      <c r="A239" s="276"/>
      <c r="B239" s="276"/>
      <c r="C239" s="277"/>
      <c r="D239" s="277"/>
      <c r="E239" s="278"/>
      <c r="F239" s="279"/>
      <c r="G239" s="277"/>
      <c r="H239" s="271"/>
    </row>
    <row r="240" spans="1:8">
      <c r="A240" s="276"/>
      <c r="B240" s="276"/>
      <c r="C240" s="277"/>
      <c r="D240" s="277"/>
      <c r="E240" s="278"/>
      <c r="F240" s="279"/>
      <c r="G240" s="277"/>
      <c r="H240" s="271"/>
    </row>
    <row r="241" spans="1:8">
      <c r="A241" s="276"/>
      <c r="B241" s="276"/>
      <c r="C241" s="277"/>
      <c r="D241" s="277"/>
      <c r="E241" s="278"/>
      <c r="F241" s="279"/>
      <c r="G241" s="277"/>
      <c r="H241" s="271"/>
    </row>
    <row r="242" spans="1:8">
      <c r="A242" s="276"/>
      <c r="B242" s="276"/>
      <c r="C242" s="277"/>
      <c r="D242" s="277"/>
      <c r="E242" s="278"/>
      <c r="F242" s="279"/>
      <c r="G242" s="277"/>
      <c r="H242" s="271"/>
    </row>
    <row r="243" spans="1:8">
      <c r="A243" s="276"/>
      <c r="B243" s="276"/>
      <c r="C243" s="277"/>
      <c r="D243" s="277"/>
      <c r="E243" s="278"/>
      <c r="F243" s="279"/>
      <c r="G243" s="277"/>
      <c r="H243" s="271"/>
    </row>
    <row r="244" spans="1:8">
      <c r="A244" s="276"/>
      <c r="B244" s="276"/>
      <c r="C244" s="277"/>
      <c r="D244" s="277"/>
      <c r="E244" s="278"/>
      <c r="F244" s="279"/>
      <c r="G244" s="277"/>
      <c r="H244" s="271"/>
    </row>
    <row r="245" spans="1:8">
      <c r="A245" s="276"/>
      <c r="B245" s="276"/>
      <c r="C245" s="277"/>
      <c r="D245" s="277"/>
      <c r="E245" s="278"/>
      <c r="F245" s="279"/>
      <c r="G245" s="277"/>
      <c r="H245" s="271"/>
    </row>
    <row r="246" spans="1:8">
      <c r="A246" s="276"/>
      <c r="B246" s="276"/>
      <c r="C246" s="277"/>
      <c r="D246" s="277"/>
      <c r="E246" s="278"/>
      <c r="F246" s="279"/>
      <c r="G246" s="277"/>
      <c r="H246" s="271"/>
    </row>
    <row r="247" spans="1:8">
      <c r="A247" s="276"/>
      <c r="B247" s="276"/>
      <c r="C247" s="277"/>
      <c r="D247" s="277"/>
      <c r="E247" s="278"/>
      <c r="F247" s="279"/>
      <c r="G247" s="277"/>
      <c r="H247" s="271"/>
    </row>
    <row r="248" spans="1:8">
      <c r="A248" s="276"/>
      <c r="B248" s="276"/>
      <c r="C248" s="277"/>
      <c r="D248" s="277"/>
      <c r="E248" s="278"/>
      <c r="F248" s="279"/>
      <c r="G248" s="277"/>
      <c r="H248" s="271"/>
    </row>
    <row r="249" spans="1:8">
      <c r="A249" s="276"/>
      <c r="B249" s="276"/>
      <c r="C249" s="277"/>
      <c r="D249" s="277"/>
      <c r="E249" s="278"/>
      <c r="F249" s="279"/>
      <c r="G249" s="277"/>
      <c r="H249" s="271"/>
    </row>
    <row r="250" spans="1:8">
      <c r="A250" s="276"/>
      <c r="B250" s="276"/>
      <c r="C250" s="277"/>
      <c r="D250" s="277"/>
      <c r="E250" s="278"/>
      <c r="F250" s="279"/>
      <c r="G250" s="277"/>
      <c r="H250" s="271"/>
    </row>
    <row r="251" spans="1:8">
      <c r="A251" s="276"/>
      <c r="B251" s="276"/>
      <c r="C251" s="277"/>
      <c r="D251" s="277"/>
      <c r="E251" s="278"/>
      <c r="F251" s="279"/>
      <c r="G251" s="277"/>
      <c r="H251" s="271"/>
    </row>
    <row r="252" spans="1:8">
      <c r="A252" s="276"/>
      <c r="B252" s="276"/>
      <c r="C252" s="277"/>
      <c r="D252" s="277"/>
      <c r="E252" s="278"/>
      <c r="F252" s="279"/>
      <c r="G252" s="277"/>
      <c r="H252" s="271"/>
    </row>
    <row r="253" spans="1:8">
      <c r="A253" s="276"/>
      <c r="B253" s="276"/>
      <c r="C253" s="277"/>
      <c r="D253" s="277"/>
      <c r="E253" s="278"/>
      <c r="F253" s="279"/>
      <c r="G253" s="277"/>
      <c r="H253" s="271"/>
    </row>
    <row r="254" spans="1:8">
      <c r="A254" s="276"/>
      <c r="B254" s="276"/>
      <c r="C254" s="277"/>
      <c r="D254" s="277"/>
      <c r="E254" s="278"/>
      <c r="F254" s="279"/>
      <c r="G254" s="277"/>
      <c r="H254" s="271"/>
    </row>
    <row r="255" spans="1:8">
      <c r="A255" s="276"/>
      <c r="B255" s="276"/>
      <c r="C255" s="277"/>
      <c r="D255" s="277"/>
      <c r="E255" s="278"/>
      <c r="F255" s="279"/>
      <c r="G255" s="277"/>
      <c r="H255" s="271"/>
    </row>
    <row r="256" spans="1:8">
      <c r="A256" s="276"/>
      <c r="B256" s="276"/>
      <c r="C256" s="277"/>
      <c r="D256" s="277"/>
      <c r="E256" s="278"/>
      <c r="F256" s="279"/>
      <c r="G256" s="277"/>
      <c r="H256" s="271"/>
    </row>
    <row r="257" spans="1:8">
      <c r="A257" s="276"/>
      <c r="B257" s="276"/>
      <c r="C257" s="277"/>
      <c r="D257" s="277"/>
      <c r="E257" s="278"/>
      <c r="F257" s="279"/>
      <c r="G257" s="277"/>
      <c r="H257" s="271"/>
    </row>
    <row r="258" spans="1:8">
      <c r="A258" s="276"/>
      <c r="B258" s="276"/>
      <c r="C258" s="277"/>
      <c r="D258" s="277"/>
      <c r="E258" s="278"/>
      <c r="F258" s="279"/>
      <c r="G258" s="277"/>
      <c r="H258" s="271"/>
    </row>
    <row r="259" spans="1:8">
      <c r="A259" s="276"/>
      <c r="B259" s="276"/>
      <c r="C259" s="277"/>
      <c r="D259" s="277"/>
      <c r="E259" s="278"/>
      <c r="F259" s="279"/>
      <c r="G259" s="277"/>
      <c r="H259" s="271"/>
    </row>
    <row r="260" spans="1:8">
      <c r="A260" s="276"/>
      <c r="B260" s="276"/>
      <c r="C260" s="277"/>
      <c r="D260" s="277"/>
      <c r="E260" s="278"/>
      <c r="F260" s="279"/>
      <c r="G260" s="277"/>
      <c r="H260" s="271"/>
    </row>
    <row r="261" spans="1:8">
      <c r="A261" s="276"/>
      <c r="B261" s="276"/>
      <c r="C261" s="277"/>
      <c r="D261" s="277"/>
      <c r="E261" s="278"/>
      <c r="F261" s="279"/>
      <c r="G261" s="277"/>
      <c r="H261" s="271"/>
    </row>
    <row r="262" spans="1:8">
      <c r="A262" s="276"/>
      <c r="B262" s="276"/>
      <c r="C262" s="277"/>
      <c r="D262" s="277"/>
      <c r="E262" s="278"/>
      <c r="F262" s="279"/>
      <c r="G262" s="277"/>
      <c r="H262" s="271"/>
    </row>
    <row r="263" spans="1:8">
      <c r="A263" s="276"/>
      <c r="B263" s="276"/>
      <c r="C263" s="277"/>
      <c r="D263" s="277"/>
      <c r="E263" s="278"/>
      <c r="F263" s="279"/>
      <c r="G263" s="277"/>
      <c r="H263" s="271"/>
    </row>
    <row r="264" spans="1:8">
      <c r="A264" s="276"/>
      <c r="B264" s="276"/>
      <c r="C264" s="277"/>
      <c r="D264" s="277"/>
      <c r="E264" s="278"/>
      <c r="F264" s="279"/>
      <c r="G264" s="277"/>
      <c r="H264" s="271"/>
    </row>
    <row r="265" spans="1:8">
      <c r="A265" s="276"/>
      <c r="B265" s="276"/>
      <c r="C265" s="277"/>
      <c r="D265" s="277"/>
      <c r="E265" s="278"/>
      <c r="F265" s="279"/>
      <c r="G265" s="277"/>
      <c r="H265" s="271"/>
    </row>
    <row r="266" spans="1:8">
      <c r="A266" s="276"/>
      <c r="B266" s="276"/>
      <c r="C266" s="277"/>
      <c r="D266" s="277"/>
      <c r="E266" s="278"/>
      <c r="F266" s="279"/>
      <c r="G266" s="277"/>
      <c r="H266" s="271"/>
    </row>
    <row r="267" spans="1:8">
      <c r="A267" s="276"/>
      <c r="B267" s="276"/>
      <c r="C267" s="277"/>
      <c r="D267" s="277"/>
      <c r="E267" s="278"/>
      <c r="F267" s="279"/>
      <c r="G267" s="277"/>
      <c r="H267" s="271"/>
    </row>
    <row r="268" spans="1:8">
      <c r="A268" s="276"/>
      <c r="B268" s="276"/>
      <c r="C268" s="277"/>
      <c r="D268" s="277"/>
      <c r="E268" s="278"/>
      <c r="F268" s="279"/>
      <c r="G268" s="277"/>
      <c r="H268" s="271"/>
    </row>
    <row r="269" spans="1:8">
      <c r="A269" s="276"/>
      <c r="B269" s="276"/>
      <c r="C269" s="277"/>
      <c r="D269" s="277"/>
      <c r="E269" s="278"/>
      <c r="F269" s="279"/>
      <c r="G269" s="277"/>
      <c r="H269" s="271"/>
    </row>
    <row r="270" spans="1:8">
      <c r="A270" s="276"/>
      <c r="B270" s="276"/>
      <c r="C270" s="277"/>
      <c r="D270" s="277"/>
      <c r="E270" s="278"/>
      <c r="F270" s="279"/>
      <c r="G270" s="277"/>
      <c r="H270" s="271"/>
    </row>
    <row r="271" spans="1:8">
      <c r="A271" s="276"/>
      <c r="B271" s="276"/>
      <c r="C271" s="277"/>
      <c r="D271" s="277"/>
      <c r="E271" s="278"/>
      <c r="F271" s="279"/>
      <c r="G271" s="277"/>
      <c r="H271" s="271"/>
    </row>
    <row r="272" spans="1:8">
      <c r="A272" s="276"/>
      <c r="B272" s="276"/>
      <c r="C272" s="277"/>
      <c r="D272" s="277"/>
      <c r="E272" s="278"/>
      <c r="F272" s="279"/>
      <c r="G272" s="277"/>
      <c r="H272" s="271"/>
    </row>
    <row r="273" spans="1:8">
      <c r="A273" s="276"/>
      <c r="B273" s="276"/>
      <c r="C273" s="277"/>
      <c r="D273" s="277"/>
      <c r="E273" s="278"/>
      <c r="F273" s="279"/>
      <c r="G273" s="277"/>
      <c r="H273" s="271"/>
    </row>
    <row r="274" spans="1:8">
      <c r="A274" s="276"/>
      <c r="B274" s="276"/>
      <c r="C274" s="277"/>
      <c r="D274" s="277"/>
      <c r="E274" s="278"/>
      <c r="F274" s="279"/>
      <c r="G274" s="277"/>
      <c r="H274" s="271"/>
    </row>
    <row r="275" spans="1:8">
      <c r="A275" s="276"/>
      <c r="B275" s="276"/>
      <c r="C275" s="277"/>
      <c r="D275" s="277"/>
      <c r="E275" s="278"/>
      <c r="F275" s="279"/>
      <c r="G275" s="277"/>
      <c r="H275" s="271"/>
    </row>
    <row r="276" spans="1:8">
      <c r="A276" s="276"/>
      <c r="B276" s="276"/>
      <c r="C276" s="277"/>
      <c r="D276" s="277"/>
      <c r="E276" s="278"/>
      <c r="F276" s="279"/>
      <c r="G276" s="277"/>
      <c r="H276" s="271"/>
    </row>
    <row r="277" spans="1:8">
      <c r="A277" s="276"/>
      <c r="B277" s="276"/>
      <c r="C277" s="277"/>
      <c r="D277" s="277"/>
      <c r="E277" s="278"/>
      <c r="F277" s="279"/>
      <c r="G277" s="277"/>
      <c r="H277" s="271"/>
    </row>
    <row r="278" spans="1:8">
      <c r="A278" s="276"/>
      <c r="B278" s="276"/>
      <c r="C278" s="277"/>
      <c r="D278" s="277"/>
      <c r="E278" s="278"/>
      <c r="F278" s="279"/>
      <c r="G278" s="277"/>
      <c r="H278" s="271"/>
    </row>
    <row r="279" spans="1:8">
      <c r="A279" s="276"/>
      <c r="B279" s="276"/>
      <c r="C279" s="277"/>
      <c r="D279" s="277"/>
      <c r="E279" s="278"/>
      <c r="F279" s="279"/>
      <c r="G279" s="277"/>
      <c r="H279" s="271"/>
    </row>
    <row r="280" spans="1:8">
      <c r="A280" s="276"/>
      <c r="B280" s="276"/>
      <c r="C280" s="277"/>
      <c r="D280" s="277"/>
      <c r="E280" s="278"/>
      <c r="F280" s="279"/>
      <c r="G280" s="277"/>
      <c r="H280" s="271"/>
    </row>
    <row r="281" spans="1:8">
      <c r="A281" s="276"/>
      <c r="B281" s="276"/>
      <c r="C281" s="277"/>
      <c r="D281" s="277"/>
      <c r="E281" s="278"/>
      <c r="F281" s="279"/>
      <c r="G281" s="277"/>
      <c r="H281" s="271"/>
    </row>
    <row r="282" spans="1:8">
      <c r="A282" s="276"/>
      <c r="B282" s="276"/>
      <c r="C282" s="277"/>
      <c r="D282" s="277"/>
      <c r="E282" s="278"/>
      <c r="F282" s="279"/>
      <c r="G282" s="277"/>
      <c r="H282" s="271"/>
    </row>
    <row r="283" spans="1:8">
      <c r="A283" s="276"/>
      <c r="B283" s="276"/>
      <c r="C283" s="277"/>
      <c r="D283" s="277"/>
      <c r="E283" s="278"/>
      <c r="F283" s="279"/>
      <c r="G283" s="277"/>
      <c r="H283" s="271"/>
    </row>
    <row r="284" spans="1:8">
      <c r="A284" s="276"/>
      <c r="B284" s="276"/>
      <c r="C284" s="277"/>
      <c r="D284" s="277"/>
      <c r="E284" s="278"/>
      <c r="F284" s="279"/>
      <c r="G284" s="277"/>
      <c r="H284" s="271"/>
    </row>
    <row r="285" spans="1:8">
      <c r="A285" s="276"/>
      <c r="B285" s="276"/>
      <c r="C285" s="277"/>
      <c r="D285" s="277"/>
      <c r="E285" s="278"/>
      <c r="F285" s="279"/>
      <c r="G285" s="277"/>
      <c r="H285" s="271"/>
    </row>
    <row r="286" spans="1:8">
      <c r="A286" s="276"/>
      <c r="B286" s="276"/>
      <c r="C286" s="277"/>
      <c r="D286" s="277"/>
      <c r="E286" s="278"/>
      <c r="F286" s="279"/>
      <c r="G286" s="277"/>
      <c r="H286" s="271"/>
    </row>
    <row r="287" spans="1:8">
      <c r="A287" s="276"/>
      <c r="B287" s="276"/>
      <c r="C287" s="277"/>
      <c r="D287" s="277"/>
      <c r="E287" s="278"/>
      <c r="F287" s="279"/>
      <c r="G287" s="277"/>
      <c r="H287" s="271"/>
    </row>
    <row r="288" spans="1:8">
      <c r="A288" s="276"/>
      <c r="B288" s="276"/>
      <c r="C288" s="277"/>
      <c r="D288" s="277"/>
      <c r="E288" s="278"/>
      <c r="F288" s="279"/>
      <c r="G288" s="277"/>
      <c r="H288" s="271"/>
    </row>
    <row r="289" spans="1:8">
      <c r="A289" s="276"/>
      <c r="B289" s="276"/>
      <c r="C289" s="277"/>
      <c r="D289" s="277"/>
      <c r="E289" s="278"/>
      <c r="F289" s="279"/>
      <c r="G289" s="277"/>
      <c r="H289" s="271"/>
    </row>
    <row r="290" spans="1:8">
      <c r="A290" s="276"/>
      <c r="B290" s="276"/>
      <c r="C290" s="277"/>
      <c r="D290" s="277"/>
      <c r="E290" s="278"/>
      <c r="F290" s="279"/>
      <c r="G290" s="277"/>
      <c r="H290" s="271"/>
    </row>
    <row r="291" spans="1:8">
      <c r="A291" s="276"/>
      <c r="B291" s="276"/>
      <c r="C291" s="277"/>
      <c r="D291" s="277"/>
      <c r="E291" s="278"/>
      <c r="F291" s="279"/>
      <c r="G291" s="277"/>
      <c r="H291" s="271"/>
    </row>
    <row r="292" spans="1:8">
      <c r="A292" s="276"/>
      <c r="B292" s="276"/>
      <c r="C292" s="277"/>
      <c r="D292" s="277"/>
      <c r="E292" s="278"/>
      <c r="F292" s="279"/>
      <c r="G292" s="277"/>
      <c r="H292" s="271"/>
    </row>
    <row r="293" spans="1:8">
      <c r="A293" s="276"/>
      <c r="B293" s="276"/>
      <c r="C293" s="277"/>
      <c r="D293" s="277"/>
      <c r="E293" s="278"/>
      <c r="F293" s="279"/>
      <c r="G293" s="277"/>
      <c r="H293" s="271"/>
    </row>
    <row r="294" spans="1:8">
      <c r="A294" s="276"/>
      <c r="B294" s="276"/>
      <c r="C294" s="277"/>
      <c r="D294" s="277"/>
      <c r="E294" s="278"/>
      <c r="F294" s="279"/>
      <c r="G294" s="277"/>
      <c r="H294" s="271"/>
    </row>
    <row r="295" spans="1:8">
      <c r="A295" s="276"/>
      <c r="B295" s="276"/>
      <c r="C295" s="277"/>
      <c r="D295" s="277"/>
      <c r="E295" s="278"/>
      <c r="F295" s="279"/>
      <c r="G295" s="277"/>
      <c r="H295" s="271"/>
    </row>
    <row r="296" spans="1:8">
      <c r="A296" s="276"/>
      <c r="B296" s="276"/>
      <c r="C296" s="277"/>
      <c r="D296" s="277"/>
      <c r="E296" s="278"/>
      <c r="F296" s="279"/>
      <c r="G296" s="277"/>
      <c r="H296" s="271"/>
    </row>
    <row r="297" spans="1:8">
      <c r="A297" s="276"/>
      <c r="B297" s="276"/>
      <c r="C297" s="277"/>
      <c r="D297" s="277"/>
      <c r="E297" s="278"/>
      <c r="F297" s="279"/>
      <c r="G297" s="277"/>
      <c r="H297" s="271"/>
    </row>
    <row r="298" spans="1:8">
      <c r="A298" s="276"/>
      <c r="B298" s="276"/>
      <c r="C298" s="277"/>
      <c r="D298" s="277"/>
      <c r="E298" s="278"/>
      <c r="F298" s="279"/>
      <c r="G298" s="277"/>
      <c r="H298" s="271"/>
    </row>
    <row r="299" spans="1:8">
      <c r="A299" s="276"/>
      <c r="B299" s="276"/>
      <c r="C299" s="277"/>
      <c r="D299" s="277"/>
      <c r="E299" s="278"/>
      <c r="F299" s="279"/>
      <c r="G299" s="277"/>
      <c r="H299" s="271"/>
    </row>
    <row r="300" spans="1:8">
      <c r="A300" s="276"/>
      <c r="B300" s="276"/>
      <c r="C300" s="277"/>
      <c r="D300" s="277"/>
      <c r="E300" s="278"/>
      <c r="F300" s="279"/>
      <c r="G300" s="277"/>
      <c r="H300" s="271"/>
    </row>
    <row r="301" spans="1:8">
      <c r="A301" s="276"/>
      <c r="B301" s="276"/>
      <c r="C301" s="277"/>
      <c r="D301" s="277"/>
      <c r="E301" s="278"/>
      <c r="F301" s="279"/>
      <c r="G301" s="277"/>
      <c r="H301" s="271"/>
    </row>
    <row r="302" spans="1:8">
      <c r="A302" s="276"/>
      <c r="B302" s="276"/>
      <c r="C302" s="277"/>
      <c r="D302" s="277"/>
      <c r="E302" s="278"/>
      <c r="F302" s="279"/>
      <c r="G302" s="277"/>
      <c r="H302" s="271"/>
    </row>
    <row r="303" spans="1:8">
      <c r="A303" s="276"/>
      <c r="B303" s="276"/>
      <c r="C303" s="277"/>
      <c r="D303" s="277"/>
      <c r="E303" s="278"/>
      <c r="F303" s="279"/>
      <c r="G303" s="277"/>
      <c r="H303" s="271"/>
    </row>
    <row r="304" spans="1:8">
      <c r="A304" s="276"/>
      <c r="B304" s="276"/>
      <c r="C304" s="277"/>
      <c r="D304" s="277"/>
      <c r="E304" s="278"/>
      <c r="F304" s="279"/>
      <c r="G304" s="277"/>
      <c r="H304" s="271"/>
    </row>
    <row r="305" spans="1:8">
      <c r="A305" s="276"/>
      <c r="B305" s="276"/>
      <c r="C305" s="277"/>
      <c r="D305" s="277"/>
      <c r="E305" s="278"/>
      <c r="F305" s="279"/>
      <c r="G305" s="277"/>
      <c r="H305" s="271"/>
    </row>
    <row r="306" spans="1:8">
      <c r="A306" s="276"/>
      <c r="B306" s="276"/>
      <c r="C306" s="277"/>
      <c r="D306" s="277"/>
      <c r="E306" s="278"/>
      <c r="F306" s="279"/>
      <c r="G306" s="277"/>
      <c r="H306" s="271"/>
    </row>
    <row r="307" spans="1:8">
      <c r="A307" s="276"/>
      <c r="B307" s="276"/>
      <c r="C307" s="277"/>
      <c r="D307" s="277"/>
      <c r="E307" s="278"/>
      <c r="F307" s="279"/>
      <c r="G307" s="277"/>
      <c r="H307" s="271"/>
    </row>
    <row r="308" spans="1:8">
      <c r="A308" s="276"/>
      <c r="B308" s="276"/>
      <c r="C308" s="277"/>
      <c r="D308" s="277"/>
      <c r="E308" s="278"/>
      <c r="F308" s="279"/>
      <c r="G308" s="277"/>
      <c r="H308" s="271"/>
    </row>
    <row r="309" spans="1:8">
      <c r="A309" s="276"/>
      <c r="B309" s="276"/>
      <c r="C309" s="277"/>
      <c r="D309" s="277"/>
      <c r="E309" s="278"/>
      <c r="F309" s="279"/>
      <c r="G309" s="277"/>
      <c r="H309" s="271"/>
    </row>
    <row r="310" spans="1:8">
      <c r="A310" s="276"/>
      <c r="B310" s="276"/>
      <c r="C310" s="277"/>
      <c r="D310" s="277"/>
      <c r="E310" s="278"/>
      <c r="F310" s="279"/>
      <c r="G310" s="277"/>
      <c r="H310" s="271"/>
    </row>
    <row r="311" spans="1:8">
      <c r="A311" s="276"/>
      <c r="B311" s="276"/>
      <c r="C311" s="277"/>
      <c r="D311" s="277"/>
      <c r="E311" s="278"/>
      <c r="F311" s="279"/>
      <c r="G311" s="277"/>
      <c r="H311" s="271"/>
    </row>
    <row r="312" spans="1:8">
      <c r="A312" s="276"/>
      <c r="B312" s="276"/>
      <c r="C312" s="277"/>
      <c r="D312" s="277"/>
      <c r="E312" s="278"/>
      <c r="F312" s="279"/>
      <c r="G312" s="277"/>
      <c r="H312" s="271"/>
    </row>
    <row r="313" spans="1:8">
      <c r="A313" s="276"/>
      <c r="B313" s="276"/>
      <c r="C313" s="277"/>
      <c r="D313" s="277"/>
      <c r="E313" s="278"/>
      <c r="F313" s="279"/>
      <c r="G313" s="277"/>
      <c r="H313" s="271"/>
    </row>
    <row r="314" spans="1:8">
      <c r="A314" s="276"/>
      <c r="B314" s="276"/>
      <c r="C314" s="277"/>
      <c r="D314" s="277"/>
      <c r="E314" s="278"/>
      <c r="F314" s="279"/>
      <c r="G314" s="277"/>
      <c r="H314" s="271"/>
    </row>
    <row r="315" spans="1:8">
      <c r="A315" s="276"/>
      <c r="B315" s="276"/>
      <c r="C315" s="277"/>
      <c r="D315" s="277"/>
      <c r="E315" s="278"/>
      <c r="F315" s="279"/>
      <c r="G315" s="277"/>
      <c r="H315" s="271"/>
    </row>
    <row r="316" spans="1:8">
      <c r="A316" s="276"/>
      <c r="B316" s="276"/>
      <c r="C316" s="277"/>
      <c r="D316" s="277"/>
      <c r="E316" s="278"/>
      <c r="F316" s="279"/>
      <c r="G316" s="277"/>
      <c r="H316" s="271"/>
    </row>
    <row r="317" spans="1:8">
      <c r="A317" s="276"/>
      <c r="B317" s="276"/>
      <c r="C317" s="277"/>
      <c r="D317" s="277"/>
      <c r="E317" s="278"/>
      <c r="F317" s="279"/>
      <c r="G317" s="277"/>
      <c r="H317" s="271"/>
    </row>
    <row r="318" spans="1:8">
      <c r="A318" s="276"/>
      <c r="B318" s="276"/>
      <c r="C318" s="277"/>
      <c r="D318" s="277"/>
      <c r="E318" s="278"/>
      <c r="F318" s="279"/>
      <c r="G318" s="277"/>
      <c r="H318" s="271"/>
    </row>
    <row r="319" spans="1:8">
      <c r="A319" s="276"/>
      <c r="B319" s="276"/>
      <c r="C319" s="277"/>
      <c r="D319" s="277"/>
      <c r="E319" s="278"/>
      <c r="F319" s="279"/>
      <c r="G319" s="277"/>
      <c r="H319" s="271"/>
    </row>
    <row r="320" spans="1:8">
      <c r="A320" s="276"/>
      <c r="B320" s="276"/>
      <c r="C320" s="277"/>
      <c r="D320" s="277"/>
      <c r="E320" s="278"/>
      <c r="F320" s="279"/>
      <c r="G320" s="277"/>
      <c r="H320" s="271"/>
    </row>
    <row r="321" spans="1:8">
      <c r="A321" s="276"/>
      <c r="B321" s="276"/>
      <c r="C321" s="277"/>
      <c r="D321" s="277"/>
      <c r="E321" s="278"/>
      <c r="F321" s="279"/>
      <c r="G321" s="277"/>
      <c r="H321" s="271"/>
    </row>
    <row r="322" spans="1:8">
      <c r="A322" s="276"/>
      <c r="B322" s="276"/>
      <c r="C322" s="277"/>
      <c r="D322" s="277"/>
      <c r="E322" s="278"/>
      <c r="F322" s="279"/>
      <c r="G322" s="277"/>
      <c r="H322" s="271"/>
    </row>
    <row r="323" spans="1:8">
      <c r="A323" s="276"/>
      <c r="B323" s="276"/>
      <c r="C323" s="277"/>
      <c r="D323" s="277"/>
      <c r="E323" s="278"/>
      <c r="F323" s="279"/>
      <c r="G323" s="277"/>
      <c r="H323" s="271"/>
    </row>
    <row r="324" spans="1:8">
      <c r="A324" s="276"/>
      <c r="B324" s="276"/>
      <c r="C324" s="277"/>
      <c r="D324" s="277"/>
      <c r="E324" s="278"/>
      <c r="F324" s="279"/>
      <c r="G324" s="277"/>
      <c r="H324" s="271"/>
    </row>
    <row r="325" spans="1:8">
      <c r="A325" s="276"/>
      <c r="B325" s="276"/>
      <c r="C325" s="277"/>
      <c r="D325" s="277"/>
      <c r="E325" s="278"/>
      <c r="F325" s="279"/>
      <c r="G325" s="277"/>
      <c r="H325" s="271"/>
    </row>
    <row r="326" spans="1:8">
      <c r="A326" s="276"/>
      <c r="B326" s="276"/>
      <c r="C326" s="277"/>
      <c r="D326" s="277"/>
      <c r="E326" s="278"/>
      <c r="F326" s="279"/>
      <c r="G326" s="277"/>
      <c r="H326" s="271"/>
    </row>
    <row r="327" spans="1:8">
      <c r="A327" s="276"/>
      <c r="B327" s="276"/>
      <c r="C327" s="277"/>
      <c r="D327" s="277"/>
      <c r="E327" s="278"/>
      <c r="F327" s="279"/>
      <c r="G327" s="277"/>
      <c r="H327" s="271"/>
    </row>
    <row r="328" spans="1:8">
      <c r="A328" s="276"/>
      <c r="B328" s="276"/>
      <c r="C328" s="277"/>
      <c r="D328" s="277"/>
      <c r="E328" s="278"/>
      <c r="F328" s="279"/>
      <c r="G328" s="277"/>
      <c r="H328" s="271"/>
    </row>
    <row r="329" spans="1:8">
      <c r="A329" s="276"/>
      <c r="B329" s="276"/>
      <c r="C329" s="277"/>
      <c r="D329" s="277"/>
      <c r="E329" s="278"/>
      <c r="F329" s="279"/>
      <c r="G329" s="277"/>
      <c r="H329" s="271"/>
    </row>
    <row r="330" spans="1:8">
      <c r="A330" s="276"/>
      <c r="B330" s="276"/>
      <c r="C330" s="277"/>
      <c r="D330" s="277"/>
      <c r="E330" s="278"/>
      <c r="F330" s="279"/>
      <c r="G330" s="277"/>
      <c r="H330" s="271"/>
    </row>
    <row r="331" spans="1:8">
      <c r="A331" s="276"/>
      <c r="B331" s="276"/>
      <c r="C331" s="277"/>
      <c r="D331" s="277"/>
      <c r="E331" s="278"/>
      <c r="F331" s="279"/>
      <c r="G331" s="277"/>
      <c r="H331" s="271"/>
    </row>
    <row r="332" spans="1:8">
      <c r="A332" s="276"/>
      <c r="B332" s="276"/>
      <c r="C332" s="277"/>
      <c r="D332" s="277"/>
      <c r="E332" s="278"/>
      <c r="F332" s="279"/>
      <c r="G332" s="277"/>
      <c r="H332" s="271"/>
    </row>
    <row r="333" spans="1:8">
      <c r="A333" s="276"/>
      <c r="B333" s="276"/>
      <c r="C333" s="277"/>
      <c r="D333" s="277"/>
      <c r="E333" s="278"/>
      <c r="F333" s="279"/>
      <c r="G333" s="277"/>
      <c r="H333" s="271"/>
    </row>
    <row r="334" spans="1:8">
      <c r="B334" s="276"/>
      <c r="C334" s="277"/>
      <c r="D334" s="277"/>
      <c r="E334" s="278"/>
      <c r="F334" s="279"/>
      <c r="G334" s="277"/>
      <c r="H334" s="271"/>
    </row>
    <row r="335" spans="1:8">
      <c r="B335" s="276"/>
      <c r="C335" s="277"/>
      <c r="D335" s="277"/>
      <c r="E335" s="278"/>
      <c r="F335" s="279"/>
      <c r="G335" s="277"/>
      <c r="H335" s="271"/>
    </row>
  </sheetData>
  <sheetProtection selectLockedCells="1"/>
  <mergeCells count="23">
    <mergeCell ref="I14:I15"/>
    <mergeCell ref="A5:G5"/>
    <mergeCell ref="C14:C15"/>
    <mergeCell ref="D14:D15"/>
    <mergeCell ref="E14:E15"/>
    <mergeCell ref="F14:G14"/>
    <mergeCell ref="H14:H15"/>
    <mergeCell ref="D10:F10"/>
    <mergeCell ref="E12:F12"/>
    <mergeCell ref="E6:F6"/>
    <mergeCell ref="C8:G8"/>
    <mergeCell ref="A14:A15"/>
    <mergeCell ref="B14:B15"/>
    <mergeCell ref="A19:G19"/>
    <mergeCell ref="A25:G25"/>
    <mergeCell ref="A28:G28"/>
    <mergeCell ref="A31:G31"/>
    <mergeCell ref="A40:G40"/>
    <mergeCell ref="A52:F52"/>
    <mergeCell ref="C53:D53"/>
    <mergeCell ref="A54:F54"/>
    <mergeCell ref="A57:F57"/>
    <mergeCell ref="A59:F59"/>
  </mergeCells>
  <pageMargins left="0.19685039370078741" right="0.19685039370078741" top="0.74803149606299213" bottom="0.59055118110236227" header="0" footer="0"/>
  <pageSetup paperSize="9" scale="82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Composição BDI -PREENCHER</vt:lpstr>
      <vt:lpstr>Encargos Sociais - PREENCHER</vt:lpstr>
      <vt:lpstr>Comp.Custo Unit - PREENCHER</vt:lpstr>
      <vt:lpstr>Planilha Orçament - PREENCHER</vt:lpstr>
      <vt:lpstr>'Composição BDI -PREENCHER'!Area_de_impressao</vt:lpstr>
      <vt:lpstr>'Encargos Sociais - PREENCHER'!Area_de_impressao</vt:lpstr>
      <vt:lpstr>'Planilha Orçament - PREENCHER'!Area_de_impressao</vt:lpstr>
      <vt:lpstr>'Planilha Orçament - PREENCHER'!Excel_BuiltIn_Criteria</vt:lpstr>
      <vt:lpstr>Excel_BuiltIn_Print_Area_1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cp:lastPrinted>2013-11-25T11:58:06Z</cp:lastPrinted>
  <dcterms:created xsi:type="dcterms:W3CDTF">2013-10-03T16:05:10Z</dcterms:created>
  <dcterms:modified xsi:type="dcterms:W3CDTF">2013-11-29T13:39:10Z</dcterms:modified>
</cp:coreProperties>
</file>