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821"/>
  </bookViews>
  <sheets>
    <sheet name="Composição BDI - PREENCHER" sheetId="8" r:id="rId1"/>
    <sheet name="Encargos Sociais - PREENCHER" sheetId="9" r:id="rId2"/>
    <sheet name="COMPOSIÇOES - PREENCHER" sheetId="13" r:id="rId3"/>
    <sheet name="Planilha Orçament - PREENCHER" sheetId="12" r:id="rId4"/>
  </sheets>
  <externalReferences>
    <externalReference r:id="rId5"/>
  </externalReferences>
  <definedNames>
    <definedName name="ABERTA">NA()</definedName>
    <definedName name="ACO">NA()</definedName>
    <definedName name="AGUA">NA()</definedName>
    <definedName name="Alvenaria_vedação">"$#REF!.$A$76"</definedName>
    <definedName name="_xlnm.Print_Area" localSheetId="0">'Composição BDI - PREENCHER'!$A$1:$E$28</definedName>
    <definedName name="_xlnm.Print_Area" localSheetId="1">'Encargos Sociais - PREENCHER'!$A$5:$C$54</definedName>
    <definedName name="_xlnm.Print_Area" localSheetId="3">'Planilha Orçament - PREENCHER'!$A$5:$G$51</definedName>
    <definedName name="Camada_brita">"$#REF!.$A$173"</definedName>
    <definedName name="Camada_impermeabilizadora">"$#REF!.$A$46"</definedName>
    <definedName name="CARGA">NA()</definedName>
    <definedName name="CARROCERIA">NA()</definedName>
    <definedName name="ccccdddd">#REF!</definedName>
    <definedName name="Chapisco">"$#REF!.$A$113"</definedName>
    <definedName name="Cobertura">"$#REF!.$A$164"</definedName>
    <definedName name="DE">NA()</definedName>
    <definedName name="Elemento_vazado">"$#REF!.$A$109"</definedName>
    <definedName name="Escavação">"$#REF!.$A$18"</definedName>
    <definedName name="Esquadrias">"$#REF!.$A$206"</definedName>
    <definedName name="Excel_BuiltIn__FilterDatabase" localSheetId="3">'Planilha Orçament - PREENCHER'!#REF!</definedName>
    <definedName name="Excel_BuiltIn_Criteria" localSheetId="3">'Planilha Orçament - PREENCHER'!$H$15:$I$16</definedName>
    <definedName name="Excel_BuiltIn_Print_Area_1" localSheetId="2">#REF!</definedName>
    <definedName name="Excel_BuiltIn_Print_Area_1">'Planilha Orçament - PREENCHER'!$A$5:$G$45</definedName>
    <definedName name="Excel_BuiltIn_Print_Area_6">"$#REF!.$A$1:$K$252"</definedName>
    <definedName name="Excel_BuiltIn_Print_Titles_33">"$#REF!.$A$1:$IU$3"</definedName>
    <definedName name="Filtro">"$#REF!.$A$237"</definedName>
    <definedName name="FIXA">NA()</definedName>
    <definedName name="GERAL">NA()</definedName>
    <definedName name="Inst_hidráulicas">"$#REF!.$A$209"</definedName>
    <definedName name="Inst_sanitárias">"$#REF!.$A$224"</definedName>
    <definedName name="Locação">"$#REF!.$A$8"</definedName>
    <definedName name="Louças_acessórios">"$#REF!.$A$231"</definedName>
    <definedName name="MADEIRA">NA()</definedName>
    <definedName name="MEDIO">NA()</definedName>
    <definedName name="P">NA()</definedName>
    <definedName name="PADRAO">NA()</definedName>
    <definedName name="PARA">NA()</definedName>
    <definedName name="Pia_cozinha">"$#REF!.$A$187"</definedName>
    <definedName name="Pilar">"$#REF!.$A$182"</definedName>
    <definedName name="Pintura_cal">"$#REF!.$A$151"</definedName>
    <definedName name="Pintura_óleo">"$#REF!.$A$155"</definedName>
    <definedName name="Piso_cimentado">"$#REF!.$A$67"</definedName>
    <definedName name="Placa_de_cimento">"$#REF!.$A$36"</definedName>
    <definedName name="Placa_obra">"$#REF!.$A$176"</definedName>
    <definedName name="rasc">#REF!-#REF!</definedName>
    <definedName name="Reaterro">"$#REF!.$A$56"</definedName>
    <definedName name="Reboco">"$#REF!.$A$127"</definedName>
    <definedName name="S">NA()</definedName>
    <definedName name="SE">NA()</definedName>
    <definedName name="SHARED_FORMULA_0_12_0_12_1" localSheetId="2">#REF!+1</definedName>
    <definedName name="SHARED_FORMULA_0_12_0_12_1">#REF!+1</definedName>
    <definedName name="SHARED_FORMULA_0_246_0_246_1" localSheetId="2">#REF!+1</definedName>
    <definedName name="SHARED_FORMULA_0_246_0_246_1">#REF!+1</definedName>
    <definedName name="SHARED_FORMULA_0_7346_0_7346_2" localSheetId="2">#REF!+1</definedName>
    <definedName name="SHARED_FORMULA_0_7346_0_7346_2">#REF!+1</definedName>
    <definedName name="SHARED_FORMULA_1_13_1_13_1" localSheetId="2">#REF!-#REF!</definedName>
    <definedName name="SHARED_FORMULA_1_13_1_13_1">#REF!-#REF!</definedName>
    <definedName name="SHARED_FORMULA_1_141_1_141_1" localSheetId="2">#REF!-#REF!</definedName>
    <definedName name="SHARED_FORMULA_1_141_1_141_1">#REF!-#REF!</definedName>
    <definedName name="SHARED_FORMULA_1_205_1_205_1" localSheetId="2">#REF!-#REF!</definedName>
    <definedName name="SHARED_FORMULA_1_205_1_205_1">#REF!-#REF!</definedName>
    <definedName name="SHARED_FORMULA_1_77_1_77_1" localSheetId="2">#REF!-#REF!</definedName>
    <definedName name="SHARED_FORMULA_1_77_1_77_1">#REF!-#REF!</definedName>
    <definedName name="SHARED_FORMULA_11_12_11_12_1">ROUND(ROUND(#REF!,2)*ROUND(#REF!,2),2)</definedName>
    <definedName name="SHARED_FORMULA_11_163_11_163_1">IF(#REF!="","",ROUND(ROUND(#REF!,2)*ROUND(#REF!,2),2))</definedName>
    <definedName name="SHARED_FORMULA_11_173_11_173_1">IF(#REF!="","",ROUND(ROUND(#REF!,2)*ROUND(#REF!,2),2))</definedName>
    <definedName name="SHARED_FORMULA_11_185_11_185_1">IF(#REF!="","",ROUND(ROUND(#REF!,2)*ROUND(#REF!,2),2))</definedName>
    <definedName name="SHARED_FORMULA_11_195_11_195_1">IF(#REF!="","",ROUND(ROUND(#REF!,2)*ROUND(#REF!,2),2))</definedName>
    <definedName name="SHARED_FORMULA_11_78_11_78_1">IF(#REF!="","",ROUND(ROUND(#REF!,2)*ROUND(#REF!,2),2))</definedName>
    <definedName name="SHARED_FORMULA_2_12_2_12_1" localSheetId="2">#REF!</definedName>
    <definedName name="SHARED_FORMULA_2_12_2_12_1">#REF!</definedName>
    <definedName name="SHARED_FORMULA_2_125_2_125_1" localSheetId="2">#REF!</definedName>
    <definedName name="SHARED_FORMULA_2_125_2_125_1">#REF!</definedName>
    <definedName name="SHARED_FORMULA_2_163_2_163_1" localSheetId="2">#REF!</definedName>
    <definedName name="SHARED_FORMULA_2_163_2_163_1">#REF!</definedName>
    <definedName name="SHARED_FORMULA_2_173_2_173_1" localSheetId="2">#REF!</definedName>
    <definedName name="SHARED_FORMULA_2_173_2_173_1">#REF!</definedName>
    <definedName name="SHARED_FORMULA_2_185_2_185_1" localSheetId="2">#REF!</definedName>
    <definedName name="SHARED_FORMULA_2_185_2_185_1">#REF!</definedName>
    <definedName name="SHARED_FORMULA_2_195_2_195_1" localSheetId="2">#REF!</definedName>
    <definedName name="SHARED_FORMULA_2_195_2_195_1">#REF!</definedName>
    <definedName name="SHARED_FORMULA_2_203_2_203_1" localSheetId="2">#REF!</definedName>
    <definedName name="SHARED_FORMULA_2_203_2_203_1">#REF!</definedName>
    <definedName name="SHARED_FORMULA_2_240_2_240_1" localSheetId="2">#REF!</definedName>
    <definedName name="SHARED_FORMULA_2_240_2_240_1">#REF!</definedName>
    <definedName name="SHARED_FORMULA_2_30_2_30_1" localSheetId="2">#REF!</definedName>
    <definedName name="SHARED_FORMULA_2_30_2_30_1">#REF!</definedName>
    <definedName name="SHARED_FORMULA_2_62_2_62_1" localSheetId="2">#REF!</definedName>
    <definedName name="SHARED_FORMULA_2_62_2_62_1">#REF!</definedName>
    <definedName name="SHARED_FORMULA_2_87_2_87_1" localSheetId="2">#REF!</definedName>
    <definedName name="SHARED_FORMULA_2_87_2_87_1">#REF!</definedName>
    <definedName name="SHARED_FORMULA_5_1029_5_1029_7" localSheetId="2">IF(#REF!="","",#REF!*#REF!)</definedName>
    <definedName name="SHARED_FORMULA_5_1029_5_1029_7">IF(#REF!="","",#REF!*#REF!)</definedName>
    <definedName name="SHARED_FORMULA_5_106_5_106_7" localSheetId="2">IF(#REF!="","",#REF!*#REF!)</definedName>
    <definedName name="SHARED_FORMULA_5_106_5_106_7">IF(#REF!="","",#REF!*#REF!)</definedName>
    <definedName name="SHARED_FORMULA_5_1067_5_1067_7" localSheetId="2">IF(#REF!="","",#REF!*#REF!)</definedName>
    <definedName name="SHARED_FORMULA_5_1067_5_1067_7">IF(#REF!="","",#REF!*#REF!)</definedName>
    <definedName name="SHARED_FORMULA_5_1098_5_1098_7" localSheetId="2">IF(#REF!="","",#REF!*#REF!)</definedName>
    <definedName name="SHARED_FORMULA_5_1098_5_1098_7">IF(#REF!="","",#REF!*#REF!)</definedName>
    <definedName name="SHARED_FORMULA_5_1131_5_1131_7" localSheetId="2">IF(#REF!="","",#REF!*#REF!)</definedName>
    <definedName name="SHARED_FORMULA_5_1131_5_1131_7">IF(#REF!="","",#REF!*#REF!)</definedName>
    <definedName name="SHARED_FORMULA_5_1160_5_1160_7">IF(#REF!="","",#REF!*#REF!)</definedName>
    <definedName name="SHARED_FORMULA_5_1191_5_1191_7">IF(#REF!="","",#REF!*#REF!)</definedName>
    <definedName name="SHARED_FORMULA_5_1215_5_1215_7">IF(#REF!="","",#REF!*#REF!)</definedName>
    <definedName name="SHARED_FORMULA_5_1253_5_1253_7">IF(#REF!="","",#REF!*#REF!)</definedName>
    <definedName name="SHARED_FORMULA_5_1284_5_1284_7">IF(#REF!="","",#REF!*#REF!)</definedName>
    <definedName name="SHARED_FORMULA_5_13_5_13_7">IF(#REF!="","",#REF!*#REF!)</definedName>
    <definedName name="SHARED_FORMULA_5_1348_5_1348_7">IF(#REF!="","",#REF!*#REF!)</definedName>
    <definedName name="SHARED_FORMULA_5_1370_5_1370_7">IF(#REF!="","",#REF!*#REF!)</definedName>
    <definedName name="SHARED_FORMULA_5_1401_5_1401_7">IF(#REF!="","",#REF!*#REF!)</definedName>
    <definedName name="SHARED_FORMULA_5_1433_5_1433_7">IF(#REF!="","",#REF!*#REF!)</definedName>
    <definedName name="SHARED_FORMULA_5_168_5_168_7">IF(#REF!="","",#REF!*#REF!)</definedName>
    <definedName name="SHARED_FORMULA_5_200_5_200_7">IF(#REF!="","",#REF!*#REF!)</definedName>
    <definedName name="SHARED_FORMULA_5_230_5_230_7">IF(#REF!="","",#REF!*#REF!)</definedName>
    <definedName name="SHARED_FORMULA_5_263_5_263_7">IF(#REF!="","",#REF!*#REF!)</definedName>
    <definedName name="SHARED_FORMULA_5_293_5_293_7">IF(#REF!="","",#REF!*#REF!)</definedName>
    <definedName name="SHARED_FORMULA_5_325_5_325_7">IF(#REF!="","",#REF!*#REF!)</definedName>
    <definedName name="SHARED_FORMULA_5_355_5_355_7">IF(#REF!="","",#REF!*#REF!)</definedName>
    <definedName name="SHARED_FORMULA_5_386_5_386_7">IF(#REF!="","",#REF!*#REF!)</definedName>
    <definedName name="SHARED_FORMULA_5_416_5_416_7">IF(#REF!="","",#REF!*#REF!)</definedName>
    <definedName name="SHARED_FORMULA_5_44_5_44_7">IF(#REF!="","",#REF!*#REF!)</definedName>
    <definedName name="SHARED_FORMULA_5_449_5_449_7">IF(#REF!="","",#REF!*#REF!)</definedName>
    <definedName name="SHARED_FORMULA_5_480_5_480_7">IF(#REF!="","",#REF!*#REF!)</definedName>
    <definedName name="SHARED_FORMULA_5_509_5_509_7">IF(#REF!="","",#REF!*#REF!)</definedName>
    <definedName name="SHARED_FORMULA_5_540_5_540_7">IF(#REF!="","",#REF!*#REF!)</definedName>
    <definedName name="SHARED_FORMULA_5_571_5_571_7">IF(#REF!="","",#REF!*#REF!)</definedName>
    <definedName name="SHARED_FORMULA_5_603_5_603_7">IF(#REF!="","",#REF!*#REF!)</definedName>
    <definedName name="SHARED_FORMULA_5_635_5_635_7">IF(#REF!="","",#REF!*#REF!)</definedName>
    <definedName name="SHARED_FORMULA_5_664_5_664_7">IF(#REF!="","",#REF!*#REF!)</definedName>
    <definedName name="SHARED_FORMULA_5_695_5_695_7">IF(#REF!="","",#REF!*#REF!)</definedName>
    <definedName name="SHARED_FORMULA_5_719_5_719_7">IF(#REF!="","",#REF!*#REF!)</definedName>
    <definedName name="SHARED_FORMULA_5_75_5_75_7">IF(#REF!="","",#REF!*#REF!)</definedName>
    <definedName name="SHARED_FORMULA_5_750_5_750_7">IF(#REF!="","",#REF!*#REF!)</definedName>
    <definedName name="SHARED_FORMULA_5_788_5_788_7">IF(#REF!="","",#REF!*#REF!)</definedName>
    <definedName name="SHARED_FORMULA_5_812_5_812_7">IF(#REF!="","",#REF!*#REF!)</definedName>
    <definedName name="SHARED_FORMULA_5_874_5_874_7">IF(#REF!="","",ROUND(#REF!*#REF!,2))</definedName>
    <definedName name="SHARED_FORMULA_5_905_5_905_7" localSheetId="2">IF(#REF!="","",#REF!*#REF!)</definedName>
    <definedName name="SHARED_FORMULA_5_905_5_905_7">IF(#REF!="","",#REF!*#REF!)</definedName>
    <definedName name="SHARED_FORMULA_5_944_5_944_7" localSheetId="2">IF(#REF!="","",#REF!*#REF!)</definedName>
    <definedName name="SHARED_FORMULA_5_944_5_944_7">IF(#REF!="","",#REF!*#REF!)</definedName>
    <definedName name="SHARED_FORMULA_5_976_5_976_7" localSheetId="2">IF(#REF!="","",#REF!*#REF!)</definedName>
    <definedName name="SHARED_FORMULA_5_976_5_976_7">IF(#REF!="","",#REF!*#REF!)</definedName>
    <definedName name="SHARED_FORMULA_5_998_5_998_7" localSheetId="2">IF(#REF!="","",#REF!*#REF!)</definedName>
    <definedName name="SHARED_FORMULA_5_998_5_998_7">IF(#REF!="","",#REF!*#REF!)</definedName>
    <definedName name="SHARED_FORMULA_6_1025_6_1025_7" localSheetId="2">IF(ISNUMBER(#REF!),INDIRECT(ADDRESS(INT((ROW(#REF!)-2)/31)*31+2,4))*#REF!,"")</definedName>
    <definedName name="SHARED_FORMULA_6_1025_6_1025_7">IF(ISNUMBER(#REF!),INDIRECT(ADDRESS(INT((ROW(#REF!)-2)/31)*31+2,4))*#REF!,"")</definedName>
    <definedName name="SHARED_FORMULA_6_1056_6_1056_7" localSheetId="2">IF(ISNUMBER(#REF!),INDIRECT(ADDRESS(INT((ROW(#REF!)-2)/31)*31+2,4))*#REF!,"")</definedName>
    <definedName name="SHARED_FORMULA_6_1056_6_1056_7">IF(ISNUMBER(#REF!),INDIRECT(ADDRESS(INT((ROW(#REF!)-2)/31)*31+2,4))*#REF!,"")</definedName>
    <definedName name="SHARED_FORMULA_6_1087_6_1087_7" localSheetId="2">IF(ISNUMBER(#REF!),INDIRECT(ADDRESS(INT((ROW(#REF!)-2)/31)*31+2,4))*#REF!,"")</definedName>
    <definedName name="SHARED_FORMULA_6_1087_6_1087_7">IF(ISNUMBER(#REF!),INDIRECT(ADDRESS(INT((ROW(#REF!)-2)/31)*31+2,4))*#REF!,"")</definedName>
    <definedName name="SHARED_FORMULA_6_1118_6_1118_7" localSheetId="2">IF(ISNUMBER(#REF!),INDIRECT(ADDRESS(INT((ROW(#REF!)-2)/31)*31+2,4))*#REF!,"")</definedName>
    <definedName name="SHARED_FORMULA_6_1118_6_1118_7">IF(ISNUMBER(#REF!),INDIRECT(ADDRESS(INT((ROW(#REF!)-2)/31)*31+2,4))*#REF!,"")</definedName>
    <definedName name="SHARED_FORMULA_6_1149_6_1149_7" localSheetId="2">IF(ISNUMBER(#REF!),INDIRECT(ADDRESS(INT((ROW(#REF!)-2)/31)*31+2,4))*#REF!,"")</definedName>
    <definedName name="SHARED_FORMULA_6_1149_6_1149_7">IF(ISNUMBER(#REF!),INDIRECT(ADDRESS(INT((ROW(#REF!)-2)/31)*31+2,4))*#REF!,"")</definedName>
    <definedName name="SHARED_FORMULA_6_1180_6_1180_7" localSheetId="2">IF(ISNUMBER(#REF!),INDIRECT(ADDRESS(INT((ROW(#REF!)-2)/31)*31+2,4))*#REF!,"")</definedName>
    <definedName name="SHARED_FORMULA_6_1180_6_1180_7">IF(ISNUMBER(#REF!),INDIRECT(ADDRESS(INT((ROW(#REF!)-2)/31)*31+2,4))*#REF!,"")</definedName>
    <definedName name="SHARED_FORMULA_6_12_6_12_1" localSheetId="2">IF(#REF!="","",#REF!&amp;#REF!)</definedName>
    <definedName name="SHARED_FORMULA_6_12_6_12_1">IF(#REF!="","",#REF!&amp;#REF!)</definedName>
    <definedName name="SHARED_FORMULA_6_1211_6_1211_7" localSheetId="2">IF(ISNUMBER(#REF!),INDIRECT(ADDRESS(INT((ROW(#REF!)-2)/31)*31+2,4))*#REF!,"")</definedName>
    <definedName name="SHARED_FORMULA_6_1211_6_1211_7">IF(ISNUMBER(#REF!),INDIRECT(ADDRESS(INT((ROW(#REF!)-2)/31)*31+2,4))*#REF!,"")</definedName>
    <definedName name="SHARED_FORMULA_6_1242_6_1242_7" localSheetId="2">IF(ISNUMBER(#REF!),INDIRECT(ADDRESS(INT((ROW(#REF!)-2)/31)*31+2,4))*#REF!,"")</definedName>
    <definedName name="SHARED_FORMULA_6_1242_6_1242_7">IF(ISNUMBER(#REF!),INDIRECT(ADDRESS(INT((ROW(#REF!)-2)/31)*31+2,4))*#REF!,"")</definedName>
    <definedName name="SHARED_FORMULA_6_126_6_126_7" localSheetId="2">IF(ISNUMBER(#REF!),INDIRECT(ADDRESS(INT((ROW(#REF!)-2)/31)*31+2,4))*#REF!,"")</definedName>
    <definedName name="SHARED_FORMULA_6_126_6_126_7">IF(ISNUMBER(#REF!),INDIRECT(ADDRESS(INT((ROW(#REF!)-2)/31)*31+2,4))*#REF!,"")</definedName>
    <definedName name="SHARED_FORMULA_6_1273_6_1273_7" localSheetId="2">IF(ISNUMBER(#REF!),INDIRECT(ADDRESS(INT((ROW(#REF!)-2)/31)*31+2,4))*#REF!,"")</definedName>
    <definedName name="SHARED_FORMULA_6_1273_6_1273_7">IF(ISNUMBER(#REF!),INDIRECT(ADDRESS(INT((ROW(#REF!)-2)/31)*31+2,4))*#REF!,"")</definedName>
    <definedName name="SHARED_FORMULA_6_1304_6_1304_7" localSheetId="2">IF(ISNUMBER(#REF!),INDIRECT(ADDRESS(INT((ROW(#REF!)-2)/31)*31+2,4))*#REF!,"")</definedName>
    <definedName name="SHARED_FORMULA_6_1304_6_1304_7">IF(ISNUMBER(#REF!),INDIRECT(ADDRESS(INT((ROW(#REF!)-2)/31)*31+2,4))*#REF!,"")</definedName>
    <definedName name="SHARED_FORMULA_6_1335_6_1335_7" localSheetId="2">IF(ISNUMBER(#REF!),INDIRECT(ADDRESS(INT((ROW(#REF!)-2)/31)*31+2,4))*#REF!,"")</definedName>
    <definedName name="SHARED_FORMULA_6_1335_6_1335_7">IF(ISNUMBER(#REF!),INDIRECT(ADDRESS(INT((ROW(#REF!)-2)/31)*31+2,4))*#REF!,"")</definedName>
    <definedName name="SHARED_FORMULA_6_1366_6_1366_7" localSheetId="2">IF(ISNUMBER(#REF!),INDIRECT(ADDRESS(INT((ROW(#REF!)-2)/31)*31+2,4))*#REF!,"")</definedName>
    <definedName name="SHARED_FORMULA_6_1366_6_1366_7">IF(ISNUMBER(#REF!),INDIRECT(ADDRESS(INT((ROW(#REF!)-2)/31)*31+2,4))*#REF!,"")</definedName>
    <definedName name="SHARED_FORMULA_6_137_6_137_1" localSheetId="2">IF(#REF!="","",#REF!&amp;#REF!)</definedName>
    <definedName name="SHARED_FORMULA_6_137_6_137_1">IF(#REF!="","",#REF!&amp;#REF!)</definedName>
    <definedName name="SHARED_FORMULA_6_1397_6_1397_7" localSheetId="2">IF(ISNUMBER(#REF!),INDIRECT(ADDRESS(INT((ROW(#REF!)-2)/31)*31+2,4))*#REF!,"")</definedName>
    <definedName name="SHARED_FORMULA_6_1397_6_1397_7">IF(ISNUMBER(#REF!),INDIRECT(ADDRESS(INT((ROW(#REF!)-2)/31)*31+2,4))*#REF!,"")</definedName>
    <definedName name="SHARED_FORMULA_6_157_6_157_7" localSheetId="2">IF(ISNUMBER(#REF!),INDIRECT(ADDRESS(INT((ROW(#REF!)-2)/31)*31+2,4))*#REF!,"")</definedName>
    <definedName name="SHARED_FORMULA_6_157_6_157_7">IF(ISNUMBER(#REF!),INDIRECT(ADDRESS(INT((ROW(#REF!)-2)/31)*31+2,4))*#REF!,"")</definedName>
    <definedName name="SHARED_FORMULA_6_162_6_162_1" localSheetId="2">IF(#REF!="","",#REF!&amp;#REF!)</definedName>
    <definedName name="SHARED_FORMULA_6_162_6_162_1">IF(#REF!="","",#REF!&amp;#REF!)</definedName>
    <definedName name="SHARED_FORMULA_6_172_6_172_1" localSheetId="2">IF(#REF!="","",#REF!&amp;#REF!)</definedName>
    <definedName name="SHARED_FORMULA_6_172_6_172_1">IF(#REF!="","",#REF!&amp;#REF!)</definedName>
    <definedName name="SHARED_FORMULA_6_184_6_184_1" localSheetId="2">IF(#REF!="","",#REF!&amp;#REF!)</definedName>
    <definedName name="SHARED_FORMULA_6_184_6_184_1">IF(#REF!="","",#REF!&amp;#REF!)</definedName>
    <definedName name="SHARED_FORMULA_6_188_6_188_7" localSheetId="2">IF(ISNUMBER(#REF!),INDIRECT(ADDRESS(INT((ROW(#REF!)-2)/31)*31+2,4))*#REF!,"")</definedName>
    <definedName name="SHARED_FORMULA_6_188_6_188_7">IF(ISNUMBER(#REF!),INDIRECT(ADDRESS(INT((ROW(#REF!)-2)/31)*31+2,4))*#REF!,"")</definedName>
    <definedName name="SHARED_FORMULA_6_194_6_194_1" localSheetId="2">IF(#REF!="","",#REF!&amp;#REF!)</definedName>
    <definedName name="SHARED_FORMULA_6_194_6_194_1">IF(#REF!="","",#REF!&amp;#REF!)</definedName>
    <definedName name="SHARED_FORMULA_6_2_6_2_7" localSheetId="2">IF(ISNUMBER(#REF!),INDIRECT(ADDRESS(INT((ROW(#REF!)-2)/31)*31+2,4))*#REF!,"")</definedName>
    <definedName name="SHARED_FORMULA_6_2_6_2_7">IF(ISNUMBER(#REF!),INDIRECT(ADDRESS(INT((ROW(#REF!)-2)/31)*31+2,4))*#REF!,"")</definedName>
    <definedName name="SHARED_FORMULA_6_219_6_219_7" localSheetId="2">IF(ISNUMBER(#REF!),INDIRECT(ADDRESS(INT((ROW(#REF!)-2)/31)*31+2,4))*#REF!,"")</definedName>
    <definedName name="SHARED_FORMULA_6_219_6_219_7">IF(ISNUMBER(#REF!),INDIRECT(ADDRESS(INT((ROW(#REF!)-2)/31)*31+2,4))*#REF!,"")</definedName>
    <definedName name="SHARED_FORMULA_6_233_6_233_1" localSheetId="2">IF(#REF!="","",#REF!&amp;#REF!)</definedName>
    <definedName name="SHARED_FORMULA_6_233_6_233_1">IF(#REF!="","",#REF!&amp;#REF!)</definedName>
    <definedName name="SHARED_FORMULA_6_250_6_250_7" localSheetId="2">IF(ISNUMBER(#REF!),INDIRECT(ADDRESS(INT((ROW(#REF!)-2)/31)*31+2,4))*#REF!,"")</definedName>
    <definedName name="SHARED_FORMULA_6_250_6_250_7">IF(ISNUMBER(#REF!),INDIRECT(ADDRESS(INT((ROW(#REF!)-2)/31)*31+2,4))*#REF!,"")</definedName>
    <definedName name="SHARED_FORMULA_6_281_6_281_7" localSheetId="2">IF(ISNUMBER(#REF!),INDIRECT(ADDRESS(INT((ROW(#REF!)-2)/31)*31+2,4))*#REF!,"")</definedName>
    <definedName name="SHARED_FORMULA_6_281_6_281_7">IF(ISNUMBER(#REF!),INDIRECT(ADDRESS(INT((ROW(#REF!)-2)/31)*31+2,4))*#REF!,"")</definedName>
    <definedName name="SHARED_FORMULA_6_312_6_312_7" localSheetId="2">IF(ISNUMBER(#REF!),INDIRECT(ADDRESS(INT((ROW(#REF!)-2)/31)*31+2,4))*#REF!,"")</definedName>
    <definedName name="SHARED_FORMULA_6_312_6_312_7">IF(ISNUMBER(#REF!),INDIRECT(ADDRESS(INT((ROW(#REF!)-2)/31)*31+2,4))*#REF!,"")</definedName>
    <definedName name="SHARED_FORMULA_6_33_6_33_7" localSheetId="2">IF(ISNUMBER(#REF!),INDIRECT(ADDRESS(INT((ROW(#REF!)-2)/31)*31+2,4))*#REF!,"")</definedName>
    <definedName name="SHARED_FORMULA_6_33_6_33_7">IF(ISNUMBER(#REF!),INDIRECT(ADDRESS(INT((ROW(#REF!)-2)/31)*31+2,4))*#REF!,"")</definedName>
    <definedName name="SHARED_FORMULA_6_343_6_343_7" localSheetId="2">IF(ISNUMBER(#REF!),INDIRECT(ADDRESS(INT((ROW(#REF!)-2)/31)*31+2,4))*#REF!,"")</definedName>
    <definedName name="SHARED_FORMULA_6_343_6_343_7">IF(ISNUMBER(#REF!),INDIRECT(ADDRESS(INT((ROW(#REF!)-2)/31)*31+2,4))*#REF!,"")</definedName>
    <definedName name="SHARED_FORMULA_6_374_6_374_7" localSheetId="2">IF(ISNUMBER(#REF!),INDIRECT(ADDRESS(INT((ROW(#REF!)-2)/31)*31+2,4))*#REF!,"")</definedName>
    <definedName name="SHARED_FORMULA_6_374_6_374_7">IF(ISNUMBER(#REF!),INDIRECT(ADDRESS(INT((ROW(#REF!)-2)/31)*31+2,4))*#REF!,"")</definedName>
    <definedName name="SHARED_FORMULA_6_405_6_405_7" localSheetId="2">IF(ISNUMBER(#REF!),INDIRECT(ADDRESS(INT((ROW(#REF!)-2)/31)*31+2,4))*#REF!,"")</definedName>
    <definedName name="SHARED_FORMULA_6_405_6_405_7">IF(ISNUMBER(#REF!),INDIRECT(ADDRESS(INT((ROW(#REF!)-2)/31)*31+2,4))*#REF!,"")</definedName>
    <definedName name="SHARED_FORMULA_6_436_6_436_7" localSheetId="2">IF(ISNUMBER(#REF!),INDIRECT(ADDRESS(INT((ROW(#REF!)-2)/31)*31+2,4))*#REF!,"")</definedName>
    <definedName name="SHARED_FORMULA_6_436_6_436_7">IF(ISNUMBER(#REF!),INDIRECT(ADDRESS(INT((ROW(#REF!)-2)/31)*31+2,4))*#REF!,"")</definedName>
    <definedName name="SHARED_FORMULA_6_467_6_467_7" localSheetId="2">IF(ISNUMBER(#REF!),INDIRECT(ADDRESS(INT((ROW(#REF!)-2)/31)*31+2,4))*#REF!,"")</definedName>
    <definedName name="SHARED_FORMULA_6_467_6_467_7">IF(ISNUMBER(#REF!),INDIRECT(ADDRESS(INT((ROW(#REF!)-2)/31)*31+2,4))*#REF!,"")</definedName>
    <definedName name="SHARED_FORMULA_6_498_6_498_7" localSheetId="2">IF(ISNUMBER(#REF!),INDIRECT(ADDRESS(INT((ROW(#REF!)-2)/31)*31+2,4))*#REF!,"")</definedName>
    <definedName name="SHARED_FORMULA_6_498_6_498_7">IF(ISNUMBER(#REF!),INDIRECT(ADDRESS(INT((ROW(#REF!)-2)/31)*31+2,4))*#REF!,"")</definedName>
    <definedName name="SHARED_FORMULA_6_529_6_529_7" localSheetId="2">IF(ISNUMBER(#REF!),INDIRECT(ADDRESS(INT((ROW(#REF!)-2)/31)*31+2,4))*#REF!,"")</definedName>
    <definedName name="SHARED_FORMULA_6_529_6_529_7">IF(ISNUMBER(#REF!),INDIRECT(ADDRESS(INT((ROW(#REF!)-2)/31)*31+2,4))*#REF!,"")</definedName>
    <definedName name="SHARED_FORMULA_6_560_6_560_7" localSheetId="2">IF(ISNUMBER(#REF!),INDIRECT(ADDRESS(INT((ROW(#REF!)-2)/31)*31+2,4))*#REF!,"")</definedName>
    <definedName name="SHARED_FORMULA_6_560_6_560_7">IF(ISNUMBER(#REF!),INDIRECT(ADDRESS(INT((ROW(#REF!)-2)/31)*31+2,4))*#REF!,"")</definedName>
    <definedName name="SHARED_FORMULA_6_591_6_591_7" localSheetId="2">IF(ISNUMBER(#REF!),INDIRECT(ADDRESS(INT((ROW(#REF!)-2)/31)*31+2,4))*#REF!,"")</definedName>
    <definedName name="SHARED_FORMULA_6_591_6_591_7">IF(ISNUMBER(#REF!),INDIRECT(ADDRESS(INT((ROW(#REF!)-2)/31)*31+2,4))*#REF!,"")</definedName>
    <definedName name="SHARED_FORMULA_6_622_6_622_7" localSheetId="2">IF(ISNUMBER(#REF!),INDIRECT(ADDRESS(INT((ROW(#REF!)-2)/31)*31+2,4))*#REF!,"")</definedName>
    <definedName name="SHARED_FORMULA_6_622_6_622_7">IF(ISNUMBER(#REF!),INDIRECT(ADDRESS(INT((ROW(#REF!)-2)/31)*31+2,4))*#REF!,"")</definedName>
    <definedName name="SHARED_FORMULA_6_64_6_64_7" localSheetId="2">IF(ISNUMBER(#REF!),INDIRECT(ADDRESS(INT((ROW(#REF!)-2)/31)*31+2,4))*#REF!,"")</definedName>
    <definedName name="SHARED_FORMULA_6_64_6_64_7">IF(ISNUMBER(#REF!),INDIRECT(ADDRESS(INT((ROW(#REF!)-2)/31)*31+2,4))*#REF!,"")</definedName>
    <definedName name="SHARED_FORMULA_6_653_6_653_7" localSheetId="2">IF(ISNUMBER(#REF!),INDIRECT(ADDRESS(INT((ROW(#REF!)-2)/31)*31+2,4))*#REF!,"")</definedName>
    <definedName name="SHARED_FORMULA_6_653_6_653_7">IF(ISNUMBER(#REF!),INDIRECT(ADDRESS(INT((ROW(#REF!)-2)/31)*31+2,4))*#REF!,"")</definedName>
    <definedName name="SHARED_FORMULA_6_684_6_684_7" localSheetId="2">IF(ISNUMBER(#REF!),INDIRECT(ADDRESS(INT((ROW(#REF!)-2)/31)*31+2,4))*#REF!,"")</definedName>
    <definedName name="SHARED_FORMULA_6_684_6_684_7">IF(ISNUMBER(#REF!),INDIRECT(ADDRESS(INT((ROW(#REF!)-2)/31)*31+2,4))*#REF!,"")</definedName>
    <definedName name="SHARED_FORMULA_6_715_6_715_7" localSheetId="2">IF(ISNUMBER(#REF!),INDIRECT(ADDRESS(INT((ROW(#REF!)-2)/31)*31+2,4))*#REF!,"")</definedName>
    <definedName name="SHARED_FORMULA_6_715_6_715_7">IF(ISNUMBER(#REF!),INDIRECT(ADDRESS(INT((ROW(#REF!)-2)/31)*31+2,4))*#REF!,"")</definedName>
    <definedName name="SHARED_FORMULA_6_7345_6_7345_2" localSheetId="2">#REF!+#REF!-#REF!</definedName>
    <definedName name="SHARED_FORMULA_6_7345_6_7345_2">#REF!+#REF!-#REF!</definedName>
    <definedName name="SHARED_FORMULA_6_746_6_746_7" localSheetId="2">IF(ISNUMBER(#REF!),INDIRECT(ADDRESS(INT((ROW(#REF!)-2)/31)*31+2,4))*#REF!,"")</definedName>
    <definedName name="SHARED_FORMULA_6_746_6_746_7">IF(ISNUMBER(#REF!),INDIRECT(ADDRESS(INT((ROW(#REF!)-2)/31)*31+2,4))*#REF!,"")</definedName>
    <definedName name="SHARED_FORMULA_6_77_6_77_1" localSheetId="2">IF(#REF!="","",#REF!&amp;#REF!)</definedName>
    <definedName name="SHARED_FORMULA_6_77_6_77_1">IF(#REF!="","",#REF!&amp;#REF!)</definedName>
    <definedName name="SHARED_FORMULA_6_777_6_777_7" localSheetId="2">IF(ISNUMBER(#REF!),INDIRECT(ADDRESS(INT((ROW(#REF!)-2)/31)*31+2,4))*#REF!,"")</definedName>
    <definedName name="SHARED_FORMULA_6_777_6_777_7">IF(ISNUMBER(#REF!),INDIRECT(ADDRESS(INT((ROW(#REF!)-2)/31)*31+2,4))*#REF!,"")</definedName>
    <definedName name="SHARED_FORMULA_6_808_6_808_7" localSheetId="2">IF(ISNUMBER(#REF!),INDIRECT(ADDRESS(INT((ROW(#REF!)-2)/31)*31+2,4))*#REF!,"")</definedName>
    <definedName name="SHARED_FORMULA_6_808_6_808_7">IF(ISNUMBER(#REF!),INDIRECT(ADDRESS(INT((ROW(#REF!)-2)/31)*31+2,4))*#REF!,"")</definedName>
    <definedName name="SHARED_FORMULA_6_839_6_839_7" localSheetId="2">IF(ISNUMBER(#REF!),INDIRECT(ADDRESS(INT((ROW(#REF!)-2)/31)*31+2,4))*#REF!,"")</definedName>
    <definedName name="SHARED_FORMULA_6_839_6_839_7">IF(ISNUMBER(#REF!),INDIRECT(ADDRESS(INT((ROW(#REF!)-2)/31)*31+2,4))*#REF!,"")</definedName>
    <definedName name="SHARED_FORMULA_6_870_6_870_7" localSheetId="2">IF(ISNUMBER(#REF!),INDIRECT(ADDRESS(INT((ROW(#REF!)-2)/31)*31+2,4))*#REF!,"")</definedName>
    <definedName name="SHARED_FORMULA_6_870_6_870_7">IF(ISNUMBER(#REF!),INDIRECT(ADDRESS(INT((ROW(#REF!)-2)/31)*31+2,4))*#REF!,"")</definedName>
    <definedName name="SHARED_FORMULA_6_901_6_901_7" localSheetId="2">IF(ISNUMBER(#REF!),INDIRECT(ADDRESS(INT((ROW(#REF!)-2)/31)*31+2,4))*#REF!,"")</definedName>
    <definedName name="SHARED_FORMULA_6_901_6_901_7">IF(ISNUMBER(#REF!),INDIRECT(ADDRESS(INT((ROW(#REF!)-2)/31)*31+2,4))*#REF!,"")</definedName>
    <definedName name="SHARED_FORMULA_6_932_6_932_7" localSheetId="2">IF(ISNUMBER(#REF!),INDIRECT(ADDRESS(INT((ROW(#REF!)-2)/31)*31+2,4))*#REF!,"")</definedName>
    <definedName name="SHARED_FORMULA_6_932_6_932_7">IF(ISNUMBER(#REF!),INDIRECT(ADDRESS(INT((ROW(#REF!)-2)/31)*31+2,4))*#REF!,"")</definedName>
    <definedName name="SHARED_FORMULA_6_95_6_95_7" localSheetId="2">IF(ISNUMBER(#REF!),INDIRECT(ADDRESS(INT((ROW(#REF!)-2)/31)*31+2,4))*#REF!,"")</definedName>
    <definedName name="SHARED_FORMULA_6_95_6_95_7">IF(ISNUMBER(#REF!),INDIRECT(ADDRESS(INT((ROW(#REF!)-2)/31)*31+2,4))*#REF!,"")</definedName>
    <definedName name="SHARED_FORMULA_6_963_6_963_7" localSheetId="2">IF(ISNUMBER(#REF!),INDIRECT(ADDRESS(INT((ROW(#REF!)-2)/31)*31+2,4))*#REF!,"")</definedName>
    <definedName name="SHARED_FORMULA_6_963_6_963_7">IF(ISNUMBER(#REF!),INDIRECT(ADDRESS(INT((ROW(#REF!)-2)/31)*31+2,4))*#REF!,"")</definedName>
    <definedName name="SHARED_FORMULA_6_994_6_994_7" localSheetId="2">IF(ISNUMBER(#REF!),INDIRECT(ADDRESS(INT((ROW(#REF!)-2)/31)*31+2,4))*#REF!,"")</definedName>
    <definedName name="SHARED_FORMULA_6_994_6_994_7">IF(ISNUMBER(#REF!),INDIRECT(ADDRESS(INT((ROW(#REF!)-2)/31)*31+2,4))*#REF!,"")</definedName>
    <definedName name="SHARED_FORMULA_8_11_8_11_3" localSheetId="2">SUM(#REF!)</definedName>
    <definedName name="SHARED_FORMULA_8_11_8_11_3">SUM(#REF!)</definedName>
    <definedName name="TANQUE">NA()</definedName>
    <definedName name="TRANSP">NA()</definedName>
    <definedName name="Verga">"$#REF!.$A$179"</definedName>
  </definedNames>
  <calcPr calcId="124519"/>
</workbook>
</file>

<file path=xl/calcChain.xml><?xml version="1.0" encoding="utf-8"?>
<calcChain xmlns="http://schemas.openxmlformats.org/spreadsheetml/2006/main">
  <c r="C46" i="9"/>
  <c r="C47"/>
  <c r="G59" i="13" l="1"/>
  <c r="G71"/>
  <c r="G70"/>
  <c r="F64"/>
  <c r="G7"/>
  <c r="G7" i="12"/>
  <c r="C7"/>
  <c r="C11"/>
  <c r="B9" i="9"/>
  <c r="G54" i="13" l="1"/>
  <c r="G55"/>
  <c r="G50"/>
  <c r="G40"/>
  <c r="E44"/>
  <c r="G56" l="1"/>
  <c r="G95" l="1"/>
  <c r="G79"/>
  <c r="G78"/>
  <c r="G162" l="1"/>
  <c r="G163" s="1"/>
  <c r="G159"/>
  <c r="G158"/>
  <c r="G157"/>
  <c r="G148"/>
  <c r="G147"/>
  <c r="G135"/>
  <c r="G136" s="1"/>
  <c r="G132"/>
  <c r="G131"/>
  <c r="G130"/>
  <c r="G121"/>
  <c r="G120"/>
  <c r="G108"/>
  <c r="G109" s="1"/>
  <c r="G105"/>
  <c r="G104"/>
  <c r="G96"/>
  <c r="F28" i="12"/>
  <c r="G83" i="13"/>
  <c r="G84" s="1"/>
  <c r="G80"/>
  <c r="G81" s="1"/>
  <c r="G69"/>
  <c r="G68"/>
  <c r="G65"/>
  <c r="G85" l="1"/>
  <c r="G149"/>
  <c r="G122"/>
  <c r="G160"/>
  <c r="G164" s="1"/>
  <c r="G152" s="1"/>
  <c r="F144" s="1"/>
  <c r="G144" s="1"/>
  <c r="G145" s="1"/>
  <c r="G97"/>
  <c r="G133"/>
  <c r="G125" s="1"/>
  <c r="F117" s="1"/>
  <c r="G117" s="1"/>
  <c r="G118" s="1"/>
  <c r="G106"/>
  <c r="G73"/>
  <c r="G41"/>
  <c r="G42" s="1"/>
  <c r="G35" s="1"/>
  <c r="F24" i="12" s="1"/>
  <c r="G29" i="13"/>
  <c r="G31" s="1"/>
  <c r="G32" s="1"/>
  <c r="G22" s="1"/>
  <c r="F23" i="12" s="1"/>
  <c r="G17" i="13"/>
  <c r="G18" s="1"/>
  <c r="G19" s="1"/>
  <c r="G10" s="1"/>
  <c r="F19" i="12" s="1"/>
  <c r="G64" i="13" l="1"/>
  <c r="G66" s="1"/>
  <c r="F49"/>
  <c r="G49" s="1"/>
  <c r="G52" s="1"/>
  <c r="G57" s="1"/>
  <c r="G44" s="1"/>
  <c r="F25" i="12" s="1"/>
  <c r="G99" i="13"/>
  <c r="F92" s="1"/>
  <c r="G92" s="1"/>
  <c r="G93" s="1"/>
  <c r="G98" s="1"/>
  <c r="G87" s="1"/>
  <c r="F31" i="12" s="1"/>
  <c r="G110" i="13"/>
  <c r="G150"/>
  <c r="G139" s="1"/>
  <c r="F33" i="12" s="1"/>
  <c r="G137" i="13"/>
  <c r="G123"/>
  <c r="G112"/>
  <c r="F32" i="12" s="1"/>
  <c r="E36" l="1"/>
  <c r="E33"/>
  <c r="E32"/>
  <c r="E31"/>
  <c r="E28"/>
  <c r="E25"/>
  <c r="E24"/>
  <c r="E23" l="1"/>
  <c r="E22"/>
  <c r="E19"/>
  <c r="G33" l="1"/>
  <c r="G40" l="1"/>
  <c r="G36"/>
  <c r="G32"/>
  <c r="G31"/>
  <c r="G28"/>
  <c r="G25"/>
  <c r="G24"/>
  <c r="G23"/>
  <c r="G22"/>
  <c r="G19"/>
  <c r="G34" l="1"/>
  <c r="D10" i="8"/>
  <c r="D11"/>
  <c r="D12"/>
  <c r="C19"/>
  <c r="C23" i="9"/>
  <c r="C33"/>
  <c r="C41"/>
  <c r="C48" l="1"/>
  <c r="C50" s="1"/>
  <c r="G11" i="12" s="1"/>
  <c r="G12"/>
  <c r="E46" s="1"/>
  <c r="G20"/>
  <c r="G29" l="1"/>
  <c r="G41" l="1"/>
  <c r="G43" s="1"/>
  <c r="G45" s="1"/>
  <c r="G37"/>
  <c r="G26"/>
  <c r="G46" l="1"/>
  <c r="G47" s="1"/>
  <c r="G49" s="1"/>
  <c r="G51" s="1"/>
</calcChain>
</file>

<file path=xl/sharedStrings.xml><?xml version="1.0" encoding="utf-8"?>
<sst xmlns="http://schemas.openxmlformats.org/spreadsheetml/2006/main" count="438" uniqueCount="188">
  <si>
    <t>ESTADO:</t>
  </si>
  <si>
    <t>OBRA:</t>
  </si>
  <si>
    <t>DATA:</t>
  </si>
  <si>
    <t>ITEM</t>
  </si>
  <si>
    <t>DESCRIÇÃO</t>
  </si>
  <si>
    <t>ENC. SOCIAIS (%):</t>
  </si>
  <si>
    <t>BDI (%):</t>
  </si>
  <si>
    <t>UNID.</t>
  </si>
  <si>
    <t>QUANT.</t>
  </si>
  <si>
    <t>PREÇO</t>
  </si>
  <si>
    <t>UNIT.</t>
  </si>
  <si>
    <t>TOTAL</t>
  </si>
  <si>
    <t>1.0</t>
  </si>
  <si>
    <t>1.1</t>
  </si>
  <si>
    <t>1.2</t>
  </si>
  <si>
    <t>1.3</t>
  </si>
  <si>
    <t>1.4</t>
  </si>
  <si>
    <t>M</t>
  </si>
  <si>
    <t>COMPOSIÇÃO DO BDI</t>
  </si>
  <si>
    <t>Administração central</t>
  </si>
  <si>
    <t>Custo financeiro</t>
  </si>
  <si>
    <t>Seguros</t>
  </si>
  <si>
    <t>Lucro</t>
  </si>
  <si>
    <t>D</t>
  </si>
  <si>
    <t>Tributos sobre a receita</t>
  </si>
  <si>
    <t>E</t>
  </si>
  <si>
    <t>1.3.1</t>
  </si>
  <si>
    <t>ISS</t>
  </si>
  <si>
    <t>1.3.2</t>
  </si>
  <si>
    <t>COFINS</t>
  </si>
  <si>
    <t>1.3.3</t>
  </si>
  <si>
    <t>PIS</t>
  </si>
  <si>
    <t>BDI</t>
  </si>
  <si>
    <t>PLANILHA DE ENCARGOS SOCIAIS</t>
  </si>
  <si>
    <t>TAXAS DE LEIS SOCIAIS E RISCOS DO TRABALHO (%)</t>
  </si>
  <si>
    <t>GRUPO I (A) - ENCARGOS SOCIAIS BÁSICOS</t>
  </si>
  <si>
    <t>DESCRIÇÃO DAS DESPESAS</t>
  </si>
  <si>
    <t>%</t>
  </si>
  <si>
    <t>01</t>
  </si>
  <si>
    <t>Previdência Social</t>
  </si>
  <si>
    <t>02</t>
  </si>
  <si>
    <t>Fundo de Garantia por Tempo de Serviço</t>
  </si>
  <si>
    <t>03</t>
  </si>
  <si>
    <t>Salário-Educação</t>
  </si>
  <si>
    <t>04</t>
  </si>
  <si>
    <t>Serviço Social da Indústria (Sesi)</t>
  </si>
  <si>
    <t>05</t>
  </si>
  <si>
    <t>Serviço Nacional de Aprendizagem Industrial (Senai)</t>
  </si>
  <si>
    <t>06</t>
  </si>
  <si>
    <t>Serviço de Apoio a Pequena e Média Empresa (Sebrae)</t>
  </si>
  <si>
    <t>07</t>
  </si>
  <si>
    <t>Instituto Nacional de Colonização e Reforma Agrária (Incra)</t>
  </si>
  <si>
    <t>08</t>
  </si>
  <si>
    <t>Seguro contra os acidentes de trabalho (INSS)</t>
  </si>
  <si>
    <t>09</t>
  </si>
  <si>
    <t>Seconci Serviço Social da Indústria da Construção e do Mobiliário (aplicável a todas as empresas do III grupo da CLT - art. 577)</t>
  </si>
  <si>
    <t>SUB-TOTAL ......................................</t>
  </si>
  <si>
    <t>GRUPO II (B) - ENCARGOS SOCIAIS QUE RECEBEM AS INCIDÊNCIAS DE A</t>
  </si>
  <si>
    <t>Repouso semanal e feriados</t>
  </si>
  <si>
    <t>Auxílio-enfermidade (*)</t>
  </si>
  <si>
    <t>Licença-paternidade (*)</t>
  </si>
  <si>
    <t>13.º Salário</t>
  </si>
  <si>
    <t>Dias de chuva / faltas justificadas / acidentes de trabalho / greves / falta ou atraso na entrega de materiais ou serviços na obra / outras dificuldades (*)</t>
  </si>
  <si>
    <t>GRUPO III (C) - ENCARGOS SOCIAIS QUE NÃO RECEBEM AS INCIDÊNCIAS GLOBAIS DE A</t>
  </si>
  <si>
    <t>Depósito por despedida injusta 40% sobre [A2 + (A2 x B)]</t>
  </si>
  <si>
    <t>Férias (indenizadas)</t>
  </si>
  <si>
    <t>Aviso-prévio (indenizado) (*)</t>
  </si>
  <si>
    <t>GRUPO IV (D) - TAXAS DAS REINCIDÊNCIAS</t>
  </si>
  <si>
    <t>Reincidência de A sobre B</t>
  </si>
  <si>
    <t>Reincidência de A 2 sobre C 3</t>
  </si>
  <si>
    <t>TOTAL GERAL DOS ENCARGOS SOCIAIS ......................................</t>
  </si>
  <si>
    <t>(*) adotado</t>
  </si>
  <si>
    <r>
      <t>NOTA:</t>
    </r>
    <r>
      <rPr>
        <sz val="8"/>
        <rFont val="Arial"/>
        <family val="2"/>
      </rPr>
      <t>Nas cidades onde não existe ambulatório Seconci, exclue-se o item A 9</t>
    </r>
  </si>
  <si>
    <t>M²</t>
  </si>
  <si>
    <t>M³</t>
  </si>
  <si>
    <t>SERVIÇOS PRELIMINARES</t>
  </si>
  <si>
    <t>TOTAL DO ITEM SERVIÇOS PRELIMINARES .....</t>
  </si>
  <si>
    <t>FUNDAÇÃO</t>
  </si>
  <si>
    <t>TOTAL DO ITEM FUNDACÃO .....</t>
  </si>
  <si>
    <t>ALVENARIAS DE VEDAÇÃO</t>
  </si>
  <si>
    <t>TOTAL DO ITEM ALVENARIAS DE VEDAÇÃO .....</t>
  </si>
  <si>
    <t>REVESTIMENTOS DE PAREDES</t>
  </si>
  <si>
    <t>TOTAL DO ITEM REVESTIMENTOS DE PAREDES .....</t>
  </si>
  <si>
    <t>PINTURAS</t>
  </si>
  <si>
    <t>TOTAL DO ITEM PINTURAS .....</t>
  </si>
  <si>
    <t>INSTALAÇÕES</t>
  </si>
  <si>
    <t>HIDRÁULICAS</t>
  </si>
  <si>
    <t>TOTAL DO ITEM INSTALAÇÕES HIDRÁULICAS .....</t>
  </si>
  <si>
    <t>RESERVATÓRIO DE ÁGUA</t>
  </si>
  <si>
    <t>Preencher as células em amarelo</t>
  </si>
  <si>
    <t>PLANILHA ORÇAMENTÁRIA</t>
  </si>
  <si>
    <t>XXXXXXX</t>
  </si>
  <si>
    <t>MELHORIAS SANITÁRIAS DOMICILIARES - RESERVATÓRIO ELEVADO</t>
  </si>
  <si>
    <t xml:space="preserve">Quantidade </t>
  </si>
  <si>
    <t>Favor preencher os campos em amarelo, os quantitativos e o preço unitário</t>
  </si>
  <si>
    <t>1.1.1</t>
  </si>
  <si>
    <t>1.2.1</t>
  </si>
  <si>
    <t>1.2.2</t>
  </si>
  <si>
    <t>1.2.3</t>
  </si>
  <si>
    <t>1.2.4</t>
  </si>
  <si>
    <t>1.4.1</t>
  </si>
  <si>
    <t>1.4.2</t>
  </si>
  <si>
    <t>1.5</t>
  </si>
  <si>
    <t>1.5.1</t>
  </si>
  <si>
    <t>1.6</t>
  </si>
  <si>
    <t>1.6.1</t>
  </si>
  <si>
    <t>1.6.1.1</t>
  </si>
  <si>
    <t>73750/1</t>
  </si>
  <si>
    <t>Pintura das paredes com tinta PVA em duas demãos</t>
  </si>
  <si>
    <t>1.4.3</t>
  </si>
  <si>
    <r>
      <t>MUNICÍPIO</t>
    </r>
    <r>
      <rPr>
        <sz val="10"/>
        <rFont val="Calibri"/>
        <family val="2"/>
        <scheme val="minor"/>
      </rPr>
      <t>:</t>
    </r>
  </si>
  <si>
    <r>
      <t xml:space="preserve">Cod. Sinapi ou </t>
    </r>
    <r>
      <rPr>
        <b/>
        <sz val="10"/>
        <color rgb="FFFF0000"/>
        <rFont val="Calibri"/>
        <family val="2"/>
        <scheme val="minor"/>
      </rPr>
      <t>composição de custo</t>
    </r>
  </si>
  <si>
    <t>Escavação manual de valas em terra compacta, prof. até 1 metro</t>
  </si>
  <si>
    <t>75030/001</t>
  </si>
  <si>
    <t xml:space="preserve">Tubo pvc soldavel agua fria DN 25mm, inclusive conexoes - fornecimento 
e instalacao
</t>
  </si>
  <si>
    <t>COMPOSIÇÕES DE PREÇOS UNITÁRIOS</t>
  </si>
  <si>
    <t>Município</t>
  </si>
  <si>
    <t>UF</t>
  </si>
  <si>
    <t>XX</t>
  </si>
  <si>
    <t>Data:</t>
  </si>
  <si>
    <t>Item</t>
  </si>
  <si>
    <t>Descrição</t>
  </si>
  <si>
    <t>Unid</t>
  </si>
  <si>
    <t>Quant.</t>
  </si>
  <si>
    <t>Unitário</t>
  </si>
  <si>
    <t>Total</t>
  </si>
  <si>
    <t>MO</t>
  </si>
  <si>
    <t>MAT</t>
  </si>
  <si>
    <t>Raspagem e limpeza do terreno  e locação simples de construção sem gabarito de madeira</t>
  </si>
  <si>
    <t>Encargos</t>
  </si>
  <si>
    <t>Materiais</t>
  </si>
  <si>
    <t>Sub-total dos materiais</t>
  </si>
  <si>
    <t>Mão de obra</t>
  </si>
  <si>
    <t>SERVENTE</t>
  </si>
  <si>
    <t>H</t>
  </si>
  <si>
    <t>Sub-total da mão de obra sem encargos sociais</t>
  </si>
  <si>
    <t>Custo Total</t>
  </si>
  <si>
    <t>Apiloamento de fundo de valas</t>
  </si>
  <si>
    <t>Apiloamento de fundo de valas com maço de 30 kg</t>
  </si>
  <si>
    <t/>
  </si>
  <si>
    <t>PEDREIRO</t>
  </si>
  <si>
    <t>CIMENTO PORTLAND COMUM CP I- 32</t>
  </si>
  <si>
    <t>KG</t>
  </si>
  <si>
    <t>AREIA MEDIA - POSTO JAZIDA / FORNECEDOR (SEM FRETE)</t>
  </si>
  <si>
    <t>M3</t>
  </si>
  <si>
    <t>Alvenaria de elevação com blocos cerâmicos furados, esp = 9 cm</t>
  </si>
  <si>
    <t>Alvenaria de elevação com blocos cerâmicos furados, dimensões 9x19x19 cm, assentados com argamassa, espessura das juntas 12 mm, espessura da parede sem revestimento: 9 cm.</t>
  </si>
  <si>
    <t>Preparo de argamassa de cimento , cal e areia, traço 1:2:9</t>
  </si>
  <si>
    <t>TIJOLO CERAMICO FURADO 6 FUROS 9 X 9 X 19CM</t>
  </si>
  <si>
    <t>UN</t>
  </si>
  <si>
    <t>Preparo de argamassa mista de cimento, cal hidratada e areia sem peneirar, no traço 1:2:9</t>
  </si>
  <si>
    <t>CAL HIDRATADA, DE 1A. QUALIDADE, PARA ARGAMASSA</t>
  </si>
  <si>
    <t>Chapisco</t>
  </si>
  <si>
    <t>Chapisco sobre superfícies verticais empregando argamassa de cimento e areia média ou grossa sem peneirar no traço de 1:3, espessura de 3 mm.</t>
  </si>
  <si>
    <t>Preparo de argamassa cimento e areia 1:3</t>
  </si>
  <si>
    <t xml:space="preserve">Preparo de argamassa cimento e areia sem peneirar, no traço de 1:3 </t>
  </si>
  <si>
    <t>Reboco com acabamento liso</t>
  </si>
  <si>
    <t>Reboco para paredes internas com acabamento liso, lustrado e cilindrado, empregando argamassa de cimento e areia média ou fina, no traço 1:1,5, com aditivo impermeabilizante, espessura 3 mm</t>
  </si>
  <si>
    <t>Preparo de argamassa de cimento e areia fina, traço 1:1,5</t>
  </si>
  <si>
    <t>Preparo de argamassa de cimento e areia média ou fina, seca e peneirada, no traço de 1:1,5, com aditivo impermeabilizante</t>
  </si>
  <si>
    <t>IMPERMEABILIZANTE P/ CONCRETO E ARGAMASSA TP VEDACIT OTTO BAUMGART OU MARCA EQUIVALENTE</t>
  </si>
  <si>
    <r>
      <t>Raspagem e limpeza do terreno e Locação simples de construção sem gabarito de madeira</t>
    </r>
    <r>
      <rPr>
        <sz val="10"/>
        <color rgb="FFFF0000"/>
        <rFont val="Calibri"/>
        <family val="2"/>
        <scheme val="minor"/>
      </rPr>
      <t xml:space="preserve"> (preencher custo de insumos na aba COMPOSIÇÕES- 80000)</t>
    </r>
  </si>
  <si>
    <r>
      <t xml:space="preserve">Regularização do fundo das valas </t>
    </r>
    <r>
      <rPr>
        <sz val="10"/>
        <color rgb="FFFF0000"/>
        <rFont val="Calibri"/>
        <family val="2"/>
        <scheme val="minor"/>
      </rPr>
      <t>(preencher custo de insumos na aba COMPOSIÇÕES- 80038)</t>
    </r>
  </si>
  <si>
    <r>
      <t xml:space="preserve">Reaterro manual das valas de fundação </t>
    </r>
    <r>
      <rPr>
        <sz val="10"/>
        <color rgb="FFFF0000"/>
        <rFont val="Calibri"/>
        <family val="2"/>
        <scheme val="minor"/>
      </rPr>
      <t>(preencher custo de insumos na aba COMPOSIÇÕES- 80003)</t>
    </r>
  </si>
  <si>
    <t>Reaterro de valas</t>
  </si>
  <si>
    <r>
      <t xml:space="preserve">Alvenaria de vedação para as paredes do abrigo, com blocos cerâmicos 10x20x20, assentados com argamassa de cimento, cal e areia no traço de 1:2:9, espessura das juntas = 12 mm, espessura da parede sem revestimento = 9 cm. </t>
    </r>
    <r>
      <rPr>
        <sz val="10"/>
        <color rgb="FFFF0000"/>
        <rFont val="Calibri"/>
        <family val="2"/>
        <scheme val="minor"/>
      </rPr>
      <t>(preencher custo de insumos na aba COMPOSIÇÕES- 80010)</t>
    </r>
  </si>
  <si>
    <t>Emboço</t>
  </si>
  <si>
    <t>Emboço para paredes internas ou externas, empregando argamassa mista de cimento, cal hidratada e areia média ou grossa sem peneirar, no traço 1:2:11, espessura 10 mm.</t>
  </si>
  <si>
    <t>Preparo de argamassa de cimento , cal e areia, traço 1:2:11</t>
  </si>
  <si>
    <t>Preparo de argamassa mista de cimento, cal hidratada e areia sem peneirar, no traço 1:2:11</t>
  </si>
  <si>
    <r>
      <t>Chapisco sobre paredes internas e externas empregando argamassa de cimento e areia média sem peneirar no traço de 1:3, espessura = 3 mm.</t>
    </r>
    <r>
      <rPr>
        <sz val="10"/>
        <color rgb="FFFF0000"/>
        <rFont val="Calibri"/>
        <family val="2"/>
        <scheme val="minor"/>
      </rPr>
      <t>(preencher custo de insumos na aba COMPOSIÇÕES- 80013)</t>
    </r>
  </si>
  <si>
    <r>
      <t xml:space="preserve">Emboço para as paredes internas e externas empregando argamassa mista de cimento, cal e areia média sem peneirar, no traço de 1:2:11, espessura = 1 cm. </t>
    </r>
    <r>
      <rPr>
        <sz val="10"/>
        <color rgb="FFFF0000"/>
        <rFont val="Calibri"/>
        <family val="2"/>
        <scheme val="minor"/>
      </rPr>
      <t>(preencher custo de insumos na aba COMPOSIÇÕES- 80016)</t>
    </r>
  </si>
  <si>
    <r>
      <t>Reboco das paredes internas do abrigo, empregando argamassa de cimento e areia fina, no traço de 1:5, com aditivo impermeabilizante, espessura = 5 mm.</t>
    </r>
    <r>
      <rPr>
        <sz val="10"/>
        <color rgb="FFFF0000"/>
        <rFont val="Calibri"/>
        <family val="2"/>
        <scheme val="minor"/>
      </rPr>
      <t xml:space="preserve">(preencher custo de insumos na aba COMPOSIÇÕES- 80017) </t>
    </r>
  </si>
  <si>
    <t>B.D.I. :</t>
  </si>
  <si>
    <t>VALOR GLOBAL</t>
  </si>
  <si>
    <t>TOTAL DO ITEM RESERVATÓRIO DE ÁGUA .....</t>
  </si>
  <si>
    <t>VALOR TOTAL DO RESERVATÓRIO DE ÁGUA</t>
  </si>
  <si>
    <t>TOTAL DOS MATERIAIS / SERVIÇOS SEM B.D.I.</t>
  </si>
  <si>
    <t>TOTAL DOS MATERIAIS / SERVIÇOS  COM B.D.I.</t>
  </si>
  <si>
    <t>Alvenaria de elevação com tijolos comuns, esp.=20cm</t>
  </si>
  <si>
    <t>Alvenaria de elevação com tijolos cerâmicos maciços, dimensões 4,5x10x20 cm, assentados com argamassa, espessura das juntas 12 mm, espessura da parede sem revestimento: 20cm.</t>
  </si>
  <si>
    <t>Sub-total da mão de obra com encargos sociais</t>
  </si>
  <si>
    <t>TIJOLO CERAMICO MACICO 5 X 10 X 20CM</t>
  </si>
  <si>
    <t>MIL</t>
  </si>
  <si>
    <r>
      <t xml:space="preserve">Alvenaria de fundação com tijolos comuns, espessura = 30 cm </t>
    </r>
    <r>
      <rPr>
        <sz val="10"/>
        <color rgb="FFFF0000"/>
        <rFont val="Calibri"/>
        <family val="2"/>
        <scheme val="minor"/>
      </rPr>
      <t>(preencher custo de insumos na aba COMPOSIÇÕES- 80003)</t>
    </r>
  </si>
  <si>
    <t>XX/XX/XXXX</t>
  </si>
  <si>
    <t>RESERVATÓRIO ELEVADO</t>
  </si>
  <si>
    <t>Caso não sejam utilizados os preços de insumos do SINAPI, incluir no preço unitário da mão de obra com o percentual de encargos sociais adotado.</t>
  </si>
</sst>
</file>

<file path=xl/styles.xml><?xml version="1.0" encoding="utf-8"?>
<styleSheet xmlns="http://schemas.openxmlformats.org/spreadsheetml/2006/main">
  <numFmts count="11">
    <numFmt numFmtId="164" formatCode="#,##0\ ;&quot; (&quot;#,##0\);&quot; - &quot;;@\ "/>
    <numFmt numFmtId="165" formatCode="&quot; Cr$&quot;#,##0\ ;&quot; Cr$(&quot;#,##0\);&quot; Cr$- &quot;;@\ "/>
    <numFmt numFmtId="166" formatCode="&quot; R$ &quot;#,##0.00\ ;&quot; R$ (&quot;#,##0.00\);&quot; R$ -&quot;#\ ;@\ "/>
    <numFmt numFmtId="167" formatCode="#,##0.00\ ;[Red]&quot; (&quot;#,##0.00\);&quot; -&quot;#\ ;[Blue]@\ "/>
    <numFmt numFmtId="168" formatCode="#,##0.00\ ;&quot; (&quot;#,##0.00\);&quot; -&quot;#\ ;@\ "/>
    <numFmt numFmtId="169" formatCode="&quot;EQ&quot;0"/>
    <numFmt numFmtId="170" formatCode="dd\-mmm\-yy"/>
    <numFmt numFmtId="171" formatCode="0.000"/>
    <numFmt numFmtId="172" formatCode="#,##0.00000"/>
    <numFmt numFmtId="173" formatCode="dd/mm/yy;@"/>
    <numFmt numFmtId="174" formatCode="0.0"/>
  </numFmts>
  <fonts count="42">
    <font>
      <sz val="10"/>
      <color indexed="8"/>
      <name val="MS Sans Serif"/>
      <family val="2"/>
    </font>
    <font>
      <b/>
      <sz val="11"/>
      <color indexed="19"/>
      <name val="Calibri"/>
      <family val="2"/>
    </font>
    <font>
      <b/>
      <sz val="10"/>
      <color indexed="8"/>
      <name val="MS Sans Serif"/>
      <family val="2"/>
    </font>
    <font>
      <sz val="11"/>
      <color indexed="62"/>
      <name val="Calibri"/>
      <family val="2"/>
    </font>
    <font>
      <b/>
      <sz val="10"/>
      <name val="Arial"/>
      <family val="2"/>
    </font>
    <font>
      <sz val="10"/>
      <name val="Courier New"/>
      <family val="3"/>
    </font>
    <font>
      <sz val="10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21"/>
      <name val="Cambria"/>
      <family val="2"/>
    </font>
    <font>
      <b/>
      <sz val="15"/>
      <color indexed="21"/>
      <name val="Calibri"/>
      <family val="2"/>
    </font>
    <font>
      <b/>
      <sz val="15"/>
      <color indexed="62"/>
      <name val="Calibri"/>
      <family val="2"/>
    </font>
    <font>
      <b/>
      <sz val="18"/>
      <color indexed="48"/>
      <name val="Cambria"/>
      <family val="2"/>
    </font>
    <font>
      <b/>
      <sz val="13"/>
      <color indexed="48"/>
      <name val="Calibri"/>
      <family val="2"/>
    </font>
    <font>
      <b/>
      <sz val="11"/>
      <color indexed="48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MS Sans Serif"/>
      <family val="2"/>
    </font>
    <font>
      <b/>
      <sz val="10"/>
      <color rgb="FFFF0000"/>
      <name val="MS Sans Serif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7"/>
      <name val="Calibri"/>
      <family val="2"/>
    </font>
    <font>
      <b/>
      <sz val="7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MS Sans Serif"/>
      <family val="2"/>
    </font>
    <font>
      <b/>
      <i/>
      <sz val="15"/>
      <color rgb="FFFF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indexed="4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-0.499984740745262"/>
        <bgColor indexed="22"/>
      </patternFill>
    </fill>
    <fill>
      <patternFill patternType="solid">
        <fgColor theme="6" tint="-0.499984740745262"/>
        <bgColor indexed="31"/>
      </patternFill>
    </fill>
    <fill>
      <patternFill patternType="solid">
        <fgColor rgb="FF92D050"/>
        <bgColor indexed="22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90">
    <xf numFmtId="0" fontId="0" fillId="0" borderId="0"/>
    <xf numFmtId="0" fontId="1" fillId="2" borderId="1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Protection="0">
      <alignment horizontal="left"/>
    </xf>
    <xf numFmtId="0" fontId="20" fillId="0" borderId="0" applyNumberFormat="0" applyFill="0" applyBorder="0" applyProtection="0">
      <alignment horizontal="left"/>
    </xf>
    <xf numFmtId="164" fontId="20" fillId="0" borderId="0" applyFill="0" applyBorder="0" applyAlignment="0" applyProtection="0"/>
    <xf numFmtId="165" fontId="20" fillId="0" borderId="0" applyFill="0" applyBorder="0" applyAlignment="0" applyProtection="0"/>
    <xf numFmtId="0" fontId="20" fillId="0" borderId="0" applyNumberFormat="0" applyFill="0" applyBorder="0" applyProtection="0">
      <alignment horizontal="left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Protection="0">
      <alignment horizontal="left"/>
    </xf>
    <xf numFmtId="0" fontId="20" fillId="0" borderId="0" applyNumberFormat="0" applyFill="0" applyBorder="0" applyAlignment="0" applyProtection="0"/>
    <xf numFmtId="0" fontId="3" fillId="3" borderId="1" applyNumberFormat="0" applyAlignment="0" applyProtection="0"/>
    <xf numFmtId="49" fontId="4" fillId="0" borderId="2" applyFill="0">
      <alignment horizontal="center" vertical="center"/>
      <protection locked="0"/>
    </xf>
    <xf numFmtId="0" fontId="5" fillId="0" borderId="0"/>
    <xf numFmtId="2" fontId="7" fillId="0" borderId="2" applyProtection="0">
      <alignment horizontal="left" wrapText="1"/>
    </xf>
    <xf numFmtId="2" fontId="4" fillId="0" borderId="2" applyProtection="0">
      <alignment horizontal="left" wrapText="1"/>
    </xf>
    <xf numFmtId="166" fontId="20" fillId="0" borderId="0" applyFill="0" applyBorder="0" applyAlignment="0" applyProtection="0"/>
    <xf numFmtId="166" fontId="20" fillId="0" borderId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6" fillId="0" borderId="0"/>
    <xf numFmtId="0" fontId="7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8" fillId="0" borderId="0"/>
    <xf numFmtId="0" fontId="7" fillId="0" borderId="0"/>
    <xf numFmtId="0" fontId="8" fillId="0" borderId="0"/>
    <xf numFmtId="0" fontId="20" fillId="0" borderId="0"/>
    <xf numFmtId="0" fontId="8" fillId="0" borderId="0"/>
    <xf numFmtId="0" fontId="8" fillId="0" borderId="0"/>
    <xf numFmtId="0" fontId="20" fillId="0" borderId="0"/>
    <xf numFmtId="0" fontId="2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/>
    <xf numFmtId="0" fontId="8" fillId="0" borderId="0"/>
    <xf numFmtId="0" fontId="20" fillId="0" borderId="0"/>
    <xf numFmtId="167" fontId="20" fillId="0" borderId="0" applyFill="0" applyBorder="0" applyProtection="0"/>
    <xf numFmtId="9" fontId="20" fillId="0" borderId="0" applyFill="0" applyBorder="0" applyAlignment="0" applyProtection="0"/>
    <xf numFmtId="9" fontId="4" fillId="0" borderId="0" applyFill="0" applyBorder="0" applyAlignment="0" applyProtection="0"/>
    <xf numFmtId="9" fontId="20" fillId="0" borderId="0" applyFill="0" applyBorder="0" applyAlignment="0" applyProtection="0"/>
    <xf numFmtId="9" fontId="20" fillId="0" borderId="0" applyFill="0" applyBorder="0" applyAlignment="0" applyProtection="0"/>
    <xf numFmtId="9" fontId="4" fillId="0" borderId="0" applyFill="0" applyBorder="0" applyAlignment="0" applyProtection="0"/>
    <xf numFmtId="9" fontId="7" fillId="0" borderId="0" applyFill="0" applyBorder="0" applyAlignment="0" applyProtection="0"/>
    <xf numFmtId="0" fontId="2" fillId="0" borderId="0" applyNumberFormat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4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0" fontId="9" fillId="0" borderId="0" applyFill="0" applyBorder="0" applyAlignment="0" applyProtection="0"/>
    <xf numFmtId="169" fontId="7" fillId="0" borderId="0" applyFill="0" applyBorder="0" applyAlignment="0" applyProtection="0"/>
    <xf numFmtId="169" fontId="7" fillId="0" borderId="0" applyFill="0" applyBorder="0" applyAlignment="0" applyProtection="0"/>
    <xf numFmtId="169" fontId="7" fillId="0" borderId="0" applyFill="0" applyBorder="0" applyAlignment="0" applyProtection="0"/>
    <xf numFmtId="168" fontId="7" fillId="0" borderId="0" applyFill="0" applyBorder="0" applyAlignment="0" applyProtection="0"/>
    <xf numFmtId="0" fontId="8" fillId="0" borderId="0"/>
    <xf numFmtId="0" fontId="10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2" fillId="0" borderId="0" applyNumberFormat="0" applyFill="0" applyBorder="0" applyProtection="0">
      <alignment horizontal="left"/>
    </xf>
    <xf numFmtId="2" fontId="4" fillId="0" borderId="0" applyBorder="0" applyProtection="0">
      <alignment horizontal="right" wrapText="1"/>
    </xf>
    <xf numFmtId="0" fontId="11" fillId="0" borderId="7" applyNumberFormat="0" applyFill="0" applyAlignment="0" applyProtection="0"/>
    <xf numFmtId="0" fontId="11" fillId="0" borderId="7" applyNumberFormat="0" applyFill="0" applyProtection="0">
      <alignment vertical="top"/>
    </xf>
    <xf numFmtId="2" fontId="7" fillId="0" borderId="2" applyProtection="0">
      <alignment horizontal="center" wrapText="1"/>
    </xf>
    <xf numFmtId="2" fontId="7" fillId="0" borderId="2" applyProtection="0">
      <alignment horizontal="center" wrapText="1"/>
    </xf>
    <xf numFmtId="2" fontId="7" fillId="0" borderId="2" applyProtection="0">
      <alignment horizontal="right" wrapText="1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168" fontId="20" fillId="0" borderId="0" applyFill="0" applyBorder="0" applyAlignment="0" applyProtection="0"/>
    <xf numFmtId="9" fontId="20" fillId="0" borderId="0" applyFont="0" applyFill="0" applyBorder="0" applyAlignment="0" applyProtection="0"/>
    <xf numFmtId="0" fontId="7" fillId="0" borderId="0"/>
  </cellStyleXfs>
  <cellXfs count="389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0" fontId="0" fillId="0" borderId="0" xfId="0" applyFont="1" applyAlignment="1" applyProtection="1">
      <alignment horizontal="center"/>
      <protection hidden="1"/>
    </xf>
    <xf numFmtId="0" fontId="4" fillId="2" borderId="2" xfId="0" applyFont="1" applyFill="1" applyBorder="1" applyAlignment="1" applyProtection="1">
      <alignment horizontal="center"/>
      <protection hidden="1"/>
    </xf>
    <xf numFmtId="0" fontId="0" fillId="0" borderId="0" xfId="0" applyFont="1" applyAlignment="1">
      <alignment horizontal="center"/>
    </xf>
    <xf numFmtId="0" fontId="4" fillId="0" borderId="8" xfId="0" applyFont="1" applyBorder="1" applyAlignment="1" applyProtection="1">
      <alignment vertical="center"/>
      <protection hidden="1"/>
    </xf>
    <xf numFmtId="0" fontId="4" fillId="0" borderId="0" xfId="0" applyFont="1" applyAlignment="1">
      <alignment vertical="center"/>
    </xf>
    <xf numFmtId="0" fontId="4" fillId="0" borderId="8" xfId="0" applyFont="1" applyBorder="1" applyProtection="1">
      <protection hidden="1"/>
    </xf>
    <xf numFmtId="0" fontId="0" fillId="0" borderId="8" xfId="0" applyBorder="1" applyProtection="1">
      <protection hidden="1"/>
    </xf>
    <xf numFmtId="0" fontId="2" fillId="0" borderId="8" xfId="0" applyFont="1" applyBorder="1" applyAlignment="1" applyProtection="1">
      <alignment horizontal="center"/>
      <protection hidden="1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right"/>
      <protection hidden="1"/>
    </xf>
    <xf numFmtId="0" fontId="4" fillId="0" borderId="0" xfId="0" applyFont="1" applyAlignment="1" applyProtection="1">
      <alignment vertical="top"/>
      <protection hidden="1"/>
    </xf>
    <xf numFmtId="0" fontId="4" fillId="2" borderId="2" xfId="0" applyFont="1" applyFill="1" applyBorder="1" applyAlignment="1" applyProtection="1">
      <alignment horizontal="right"/>
      <protection hidden="1"/>
    </xf>
    <xf numFmtId="49" fontId="0" fillId="0" borderId="2" xfId="0" applyNumberFormat="1" applyFont="1" applyBorder="1" applyAlignment="1" applyProtection="1">
      <alignment horizontal="center"/>
      <protection hidden="1"/>
    </xf>
    <xf numFmtId="0" fontId="0" fillId="0" borderId="2" xfId="0" applyFont="1" applyBorder="1" applyProtection="1">
      <protection hidden="1"/>
    </xf>
    <xf numFmtId="49" fontId="0" fillId="0" borderId="2" xfId="0" applyNumberFormat="1" applyFont="1" applyBorder="1" applyAlignment="1" applyProtection="1">
      <alignment horizontal="center" vertical="top"/>
      <protection hidden="1"/>
    </xf>
    <xf numFmtId="0" fontId="0" fillId="0" borderId="2" xfId="0" applyFont="1" applyBorder="1" applyAlignment="1" applyProtection="1">
      <alignment horizontal="justify" wrapText="1"/>
      <protection hidden="1"/>
    </xf>
    <xf numFmtId="49" fontId="0" fillId="0" borderId="0" xfId="0" applyNumberFormat="1" applyProtection="1">
      <protection hidden="1"/>
    </xf>
    <xf numFmtId="10" fontId="4" fillId="0" borderId="2" xfId="0" applyNumberFormat="1" applyFont="1" applyBorder="1" applyAlignment="1" applyProtection="1">
      <alignment horizontal="right"/>
      <protection hidden="1"/>
    </xf>
    <xf numFmtId="49" fontId="0" fillId="0" borderId="0" xfId="0" applyNumberFormat="1" applyAlignment="1" applyProtection="1">
      <alignment horizontal="center"/>
      <protection hidden="1"/>
    </xf>
    <xf numFmtId="10" fontId="4" fillId="0" borderId="10" xfId="0" applyNumberFormat="1" applyFont="1" applyBorder="1" applyAlignment="1" applyProtection="1">
      <alignment horizontal="right"/>
      <protection hidden="1"/>
    </xf>
    <xf numFmtId="0" fontId="18" fillId="0" borderId="0" xfId="0" applyFont="1" applyProtection="1">
      <protection hidden="1"/>
    </xf>
    <xf numFmtId="0" fontId="19" fillId="0" borderId="0" xfId="0" applyFont="1" applyProtection="1">
      <protection hidden="1"/>
    </xf>
    <xf numFmtId="10" fontId="0" fillId="4" borderId="8" xfId="0" applyNumberFormat="1" applyFill="1" applyBorder="1" applyProtection="1">
      <protection hidden="1"/>
    </xf>
    <xf numFmtId="0" fontId="0" fillId="4" borderId="13" xfId="0" applyFill="1" applyBorder="1"/>
    <xf numFmtId="0" fontId="21" fillId="0" borderId="0" xfId="0" applyFont="1"/>
    <xf numFmtId="10" fontId="0" fillId="4" borderId="2" xfId="0" applyNumberFormat="1" applyFill="1" applyBorder="1" applyAlignment="1" applyProtection="1">
      <alignment horizontal="right"/>
      <protection hidden="1"/>
    </xf>
    <xf numFmtId="10" fontId="2" fillId="0" borderId="8" xfId="0" applyNumberFormat="1" applyFont="1" applyBorder="1" applyProtection="1">
      <protection hidden="1"/>
    </xf>
    <xf numFmtId="0" fontId="24" fillId="0" borderId="0" xfId="0" applyFont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right"/>
    </xf>
    <xf numFmtId="2" fontId="24" fillId="0" borderId="0" xfId="0" applyNumberFormat="1" applyFont="1"/>
    <xf numFmtId="0" fontId="27" fillId="0" borderId="0" xfId="0" applyFont="1"/>
    <xf numFmtId="49" fontId="27" fillId="0" borderId="0" xfId="0" applyNumberFormat="1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vertical="center"/>
      <protection hidden="1"/>
    </xf>
    <xf numFmtId="0" fontId="27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right" vertical="center"/>
      <protection hidden="1"/>
    </xf>
    <xf numFmtId="2" fontId="27" fillId="0" borderId="0" xfId="0" applyNumberFormat="1" applyFont="1" applyAlignment="1" applyProtection="1">
      <alignment vertical="center"/>
      <protection hidden="1"/>
    </xf>
    <xf numFmtId="49" fontId="26" fillId="0" borderId="0" xfId="0" applyNumberFormat="1" applyFont="1" applyAlignment="1" applyProtection="1">
      <alignment horizontal="center" vertical="center"/>
      <protection hidden="1"/>
    </xf>
    <xf numFmtId="10" fontId="27" fillId="0" borderId="2" xfId="0" applyNumberFormat="1" applyFont="1" applyBorder="1" applyAlignment="1" applyProtection="1">
      <alignment horizontal="right" vertical="center"/>
      <protection hidden="1"/>
    </xf>
    <xf numFmtId="2" fontId="26" fillId="0" borderId="0" xfId="0" applyNumberFormat="1" applyFont="1" applyAlignment="1" applyProtection="1">
      <alignment horizontal="right" vertical="center"/>
      <protection hidden="1"/>
    </xf>
    <xf numFmtId="0" fontId="27" fillId="6" borderId="2" xfId="0" applyNumberFormat="1" applyFont="1" applyFill="1" applyBorder="1" applyAlignment="1" applyProtection="1">
      <alignment horizontal="center" vertical="center" wrapText="1"/>
      <protection hidden="1"/>
    </xf>
    <xf numFmtId="0" fontId="27" fillId="6" borderId="9" xfId="0" applyNumberFormat="1" applyFont="1" applyFill="1" applyBorder="1" applyAlignment="1" applyProtection="1">
      <alignment horizontal="center" vertical="center" wrapText="1"/>
      <protection hidden="1"/>
    </xf>
    <xf numFmtId="0" fontId="26" fillId="6" borderId="9" xfId="0" applyFont="1" applyFill="1" applyBorder="1" applyAlignment="1" applyProtection="1">
      <alignment horizontal="left" vertical="center"/>
      <protection hidden="1"/>
    </xf>
    <xf numFmtId="0" fontId="26" fillId="6" borderId="11" xfId="0" applyFont="1" applyFill="1" applyBorder="1" applyAlignment="1" applyProtection="1">
      <alignment horizontal="center" vertical="center"/>
      <protection hidden="1"/>
    </xf>
    <xf numFmtId="0" fontId="26" fillId="6" borderId="11" xfId="0" applyFont="1" applyFill="1" applyBorder="1" applyAlignment="1" applyProtection="1">
      <alignment horizontal="right" vertical="center"/>
      <protection hidden="1"/>
    </xf>
    <xf numFmtId="2" fontId="26" fillId="6" borderId="11" xfId="0" applyNumberFormat="1" applyFont="1" applyFill="1" applyBorder="1" applyAlignment="1" applyProtection="1">
      <alignment horizontal="center" vertical="center"/>
      <protection hidden="1"/>
    </xf>
    <xf numFmtId="4" fontId="26" fillId="6" borderId="12" xfId="0" applyNumberFormat="1" applyFont="1" applyFill="1" applyBorder="1" applyAlignment="1" applyProtection="1">
      <alignment horizontal="right" vertical="center"/>
      <protection hidden="1"/>
    </xf>
    <xf numFmtId="0" fontId="27" fillId="0" borderId="2" xfId="0" applyNumberFormat="1" applyFont="1" applyBorder="1" applyAlignment="1" applyProtection="1">
      <alignment horizontal="center" vertical="center" wrapText="1"/>
      <protection hidden="1"/>
    </xf>
    <xf numFmtId="0" fontId="27" fillId="0" borderId="2" xfId="0" applyFont="1" applyBorder="1" applyAlignment="1" applyProtection="1">
      <alignment horizontal="center" vertical="center" wrapText="1"/>
      <protection hidden="1"/>
    </xf>
    <xf numFmtId="2" fontId="27" fillId="0" borderId="2" xfId="0" applyNumberFormat="1" applyFont="1" applyBorder="1" applyAlignment="1" applyProtection="1">
      <alignment horizontal="right" vertical="center"/>
      <protection hidden="1"/>
    </xf>
    <xf numFmtId="2" fontId="27" fillId="4" borderId="2" xfId="0" applyNumberFormat="1" applyFont="1" applyFill="1" applyBorder="1" applyAlignment="1" applyProtection="1">
      <alignment vertical="center" wrapText="1"/>
      <protection hidden="1"/>
    </xf>
    <xf numFmtId="4" fontId="27" fillId="0" borderId="2" xfId="0" applyNumberFormat="1" applyFont="1" applyBorder="1" applyAlignment="1" applyProtection="1">
      <alignment horizontal="right" vertical="center"/>
      <protection hidden="1"/>
    </xf>
    <xf numFmtId="49" fontId="27" fillId="0" borderId="0" xfId="0" applyNumberFormat="1" applyFont="1" applyBorder="1" applyAlignment="1" applyProtection="1">
      <alignment horizontal="center" vertical="center"/>
      <protection hidden="1"/>
    </xf>
    <xf numFmtId="0" fontId="26" fillId="0" borderId="0" xfId="0" applyFont="1" applyBorder="1" applyAlignment="1" applyProtection="1">
      <alignment horizontal="right" vertical="center"/>
      <protection hidden="1"/>
    </xf>
    <xf numFmtId="4" fontId="26" fillId="0" borderId="0" xfId="0" applyNumberFormat="1" applyFont="1" applyBorder="1" applyAlignment="1" applyProtection="1">
      <alignment horizontal="right" vertical="center"/>
      <protection hidden="1"/>
    </xf>
    <xf numFmtId="0" fontId="26" fillId="0" borderId="2" xfId="0" applyFont="1" applyBorder="1" applyAlignment="1" applyProtection="1">
      <alignment vertical="center"/>
      <protection hidden="1"/>
    </xf>
    <xf numFmtId="0" fontId="27" fillId="0" borderId="2" xfId="0" applyFont="1" applyBorder="1" applyAlignment="1" applyProtection="1">
      <alignment horizontal="center" vertical="center"/>
      <protection hidden="1"/>
    </xf>
    <xf numFmtId="171" fontId="27" fillId="0" borderId="2" xfId="0" applyNumberFormat="1" applyFont="1" applyBorder="1" applyAlignment="1" applyProtection="1">
      <alignment horizontal="right" vertical="center"/>
      <protection hidden="1"/>
    </xf>
    <xf numFmtId="2" fontId="27" fillId="0" borderId="2" xfId="0" applyNumberFormat="1" applyFont="1" applyBorder="1" applyAlignment="1" applyProtection="1">
      <alignment vertical="center"/>
      <protection hidden="1"/>
    </xf>
    <xf numFmtId="0" fontId="27" fillId="0" borderId="2" xfId="0" applyFont="1" applyBorder="1" applyAlignment="1" applyProtection="1">
      <alignment vertical="center" wrapText="1"/>
      <protection hidden="1"/>
    </xf>
    <xf numFmtId="0" fontId="27" fillId="0" borderId="9" xfId="0" applyNumberFormat="1" applyFont="1" applyBorder="1" applyAlignment="1" applyProtection="1">
      <alignment horizontal="center" vertical="center" wrapText="1"/>
      <protection hidden="1"/>
    </xf>
    <xf numFmtId="0" fontId="26" fillId="0" borderId="9" xfId="0" applyFont="1" applyBorder="1" applyAlignment="1" applyProtection="1">
      <alignment vertical="center"/>
      <protection hidden="1"/>
    </xf>
    <xf numFmtId="0" fontId="27" fillId="0" borderId="11" xfId="0" applyFont="1" applyBorder="1" applyAlignment="1" applyProtection="1">
      <alignment horizontal="center" vertical="center"/>
      <protection hidden="1"/>
    </xf>
    <xf numFmtId="2" fontId="27" fillId="0" borderId="11" xfId="0" applyNumberFormat="1" applyFont="1" applyBorder="1" applyAlignment="1" applyProtection="1">
      <alignment horizontal="right" vertical="center"/>
      <protection hidden="1"/>
    </xf>
    <xf numFmtId="2" fontId="27" fillId="0" borderId="11" xfId="0" applyNumberFormat="1" applyFont="1" applyBorder="1" applyAlignment="1" applyProtection="1">
      <alignment vertical="center"/>
      <protection hidden="1"/>
    </xf>
    <xf numFmtId="4" fontId="27" fillId="0" borderId="12" xfId="0" applyNumberFormat="1" applyFont="1" applyBorder="1" applyAlignment="1" applyProtection="1">
      <alignment horizontal="right" vertical="center"/>
      <protection hidden="1"/>
    </xf>
    <xf numFmtId="3" fontId="29" fillId="5" borderId="0" xfId="55" applyNumberFormat="1" applyFont="1" applyFill="1" applyBorder="1" applyAlignment="1" applyProtection="1">
      <alignment horizontal="right" vertical="center"/>
      <protection hidden="1"/>
    </xf>
    <xf numFmtId="49" fontId="30" fillId="7" borderId="15" xfId="0" applyNumberFormat="1" applyFont="1" applyFill="1" applyBorder="1" applyAlignment="1" applyProtection="1">
      <alignment horizontal="center" vertical="center" wrapText="1"/>
      <protection hidden="1"/>
    </xf>
    <xf numFmtId="49" fontId="30" fillId="7" borderId="14" xfId="0" applyNumberFormat="1" applyFont="1" applyFill="1" applyBorder="1" applyAlignment="1" applyProtection="1">
      <alignment horizontal="center" vertical="center" wrapText="1"/>
      <protection hidden="1"/>
    </xf>
    <xf numFmtId="2" fontId="30" fillId="7" borderId="13" xfId="0" applyNumberFormat="1" applyFont="1" applyFill="1" applyBorder="1" applyAlignment="1" applyProtection="1">
      <alignment horizontal="center" vertical="center"/>
      <protection hidden="1"/>
    </xf>
    <xf numFmtId="0" fontId="30" fillId="7" borderId="13" xfId="0" applyFont="1" applyFill="1" applyBorder="1" applyAlignment="1" applyProtection="1">
      <alignment horizontal="right" vertical="center"/>
      <protection hidden="1"/>
    </xf>
    <xf numFmtId="0" fontId="28" fillId="0" borderId="13" xfId="0" applyNumberFormat="1" applyFont="1" applyBorder="1" applyAlignment="1" applyProtection="1">
      <alignment horizontal="center" vertical="center" wrapText="1"/>
      <protection hidden="1"/>
    </xf>
    <xf numFmtId="0" fontId="27" fillId="0" borderId="13" xfId="0" applyFont="1" applyBorder="1" applyAlignment="1" applyProtection="1">
      <alignment vertical="center" wrapText="1"/>
      <protection hidden="1"/>
    </xf>
    <xf numFmtId="0" fontId="27" fillId="0" borderId="13" xfId="0" applyFont="1" applyFill="1" applyBorder="1" applyAlignment="1" applyProtection="1">
      <alignment horizontal="justify" vertical="center"/>
      <protection hidden="1"/>
    </xf>
    <xf numFmtId="0" fontId="27" fillId="0" borderId="13" xfId="0" applyFont="1" applyBorder="1" applyAlignment="1" applyProtection="1">
      <alignment horizontal="justify" vertical="center" wrapText="1"/>
      <protection hidden="1"/>
    </xf>
    <xf numFmtId="0" fontId="27" fillId="0" borderId="13" xfId="0" applyNumberFormat="1" applyFont="1" applyFill="1" applyBorder="1" applyAlignment="1" applyProtection="1">
      <alignment horizontal="center" vertical="center" wrapText="1"/>
      <protection hidden="1"/>
    </xf>
    <xf numFmtId="0" fontId="27" fillId="0" borderId="13" xfId="0" applyFont="1" applyFill="1" applyBorder="1" applyAlignment="1" applyProtection="1">
      <alignment vertical="center"/>
      <protection hidden="1"/>
    </xf>
    <xf numFmtId="0" fontId="23" fillId="4" borderId="16" xfId="0" applyFont="1" applyFill="1" applyBorder="1" applyAlignment="1">
      <alignment vertical="center"/>
    </xf>
    <xf numFmtId="0" fontId="23" fillId="0" borderId="0" xfId="0" applyFont="1" applyAlignment="1">
      <alignment vertical="center"/>
    </xf>
    <xf numFmtId="0" fontId="27" fillId="0" borderId="2" xfId="0" applyFont="1" applyBorder="1" applyAlignment="1" applyProtection="1">
      <alignment vertical="center"/>
      <protection hidden="1"/>
    </xf>
    <xf numFmtId="0" fontId="27" fillId="0" borderId="13" xfId="0" applyFont="1" applyBorder="1" applyAlignment="1" applyProtection="1">
      <alignment horizontal="center" vertical="center" wrapText="1"/>
      <protection hidden="1"/>
    </xf>
    <xf numFmtId="0" fontId="27" fillId="0" borderId="17" xfId="0" applyNumberFormat="1" applyFont="1" applyBorder="1" applyAlignment="1" applyProtection="1">
      <alignment horizontal="center" vertical="center" wrapText="1"/>
      <protection hidden="1"/>
    </xf>
    <xf numFmtId="0" fontId="27" fillId="0" borderId="15" xfId="0" applyFont="1" applyFill="1" applyBorder="1" applyAlignment="1" applyProtection="1">
      <alignment horizontal="center" vertical="center" wrapText="1"/>
      <protection hidden="1"/>
    </xf>
    <xf numFmtId="2" fontId="27" fillId="0" borderId="17" xfId="0" applyNumberFormat="1" applyFont="1" applyBorder="1" applyAlignment="1" applyProtection="1">
      <alignment horizontal="right" vertical="center"/>
      <protection hidden="1"/>
    </xf>
    <xf numFmtId="2" fontId="27" fillId="4" borderId="17" xfId="0" applyNumberFormat="1" applyFont="1" applyFill="1" applyBorder="1" applyAlignment="1" applyProtection="1">
      <alignment vertical="center" wrapText="1"/>
      <protection hidden="1"/>
    </xf>
    <xf numFmtId="4" fontId="27" fillId="0" borderId="17" xfId="0" applyNumberFormat="1" applyFont="1" applyBorder="1" applyAlignment="1" applyProtection="1">
      <alignment horizontal="right" vertical="center"/>
      <protection hidden="1"/>
    </xf>
    <xf numFmtId="49" fontId="27" fillId="0" borderId="13" xfId="0" applyNumberFormat="1" applyFont="1" applyBorder="1" applyAlignment="1" applyProtection="1">
      <alignment horizontal="center" vertical="center"/>
      <protection hidden="1"/>
    </xf>
    <xf numFmtId="0" fontId="26" fillId="0" borderId="13" xfId="0" applyFont="1" applyBorder="1" applyAlignment="1" applyProtection="1">
      <alignment horizontal="right" vertical="center"/>
      <protection hidden="1"/>
    </xf>
    <xf numFmtId="4" fontId="26" fillId="0" borderId="13" xfId="0" applyNumberFormat="1" applyFont="1" applyBorder="1" applyAlignment="1" applyProtection="1">
      <alignment horizontal="right" vertical="center"/>
      <protection hidden="1"/>
    </xf>
    <xf numFmtId="49" fontId="27" fillId="8" borderId="0" xfId="0" applyNumberFormat="1" applyFont="1" applyFill="1" applyBorder="1" applyAlignment="1" applyProtection="1">
      <alignment horizontal="center" vertical="center"/>
      <protection hidden="1"/>
    </xf>
    <xf numFmtId="0" fontId="26" fillId="8" borderId="0" xfId="0" applyFont="1" applyFill="1" applyBorder="1" applyAlignment="1" applyProtection="1">
      <alignment horizontal="right" vertical="center"/>
      <protection hidden="1"/>
    </xf>
    <xf numFmtId="0" fontId="26" fillId="8" borderId="0" xfId="0" applyFont="1" applyFill="1" applyBorder="1" applyAlignment="1" applyProtection="1">
      <alignment horizontal="center" vertical="center"/>
      <protection hidden="1"/>
    </xf>
    <xf numFmtId="2" fontId="26" fillId="8" borderId="0" xfId="0" applyNumberFormat="1" applyFont="1" applyFill="1" applyBorder="1" applyAlignment="1" applyProtection="1">
      <alignment horizontal="right" vertical="center"/>
      <protection hidden="1"/>
    </xf>
    <xf numFmtId="4" fontId="27" fillId="8" borderId="0" xfId="0" applyNumberFormat="1" applyFont="1" applyFill="1" applyBorder="1" applyAlignment="1" applyProtection="1">
      <alignment horizontal="right" vertical="center"/>
      <protection hidden="1"/>
    </xf>
    <xf numFmtId="2" fontId="27" fillId="0" borderId="2" xfId="0" applyNumberFormat="1" applyFont="1" applyFill="1" applyBorder="1" applyAlignment="1" applyProtection="1">
      <alignment vertical="center" wrapText="1"/>
      <protection hidden="1"/>
    </xf>
    <xf numFmtId="0" fontId="27" fillId="0" borderId="15" xfId="0" applyFont="1" applyFill="1" applyBorder="1" applyAlignment="1" applyProtection="1">
      <alignment vertical="center" wrapText="1"/>
      <protection hidden="1"/>
    </xf>
    <xf numFmtId="0" fontId="27" fillId="0" borderId="15" xfId="0" applyNumberFormat="1" applyFont="1" applyFill="1" applyBorder="1" applyAlignment="1" applyProtection="1">
      <alignment horizontal="center" vertical="center" wrapText="1"/>
      <protection hidden="1"/>
    </xf>
    <xf numFmtId="0" fontId="32" fillId="0" borderId="0" xfId="89" applyFont="1" applyFill="1" applyBorder="1" applyAlignment="1">
      <alignment vertical="center"/>
    </xf>
    <xf numFmtId="0" fontId="0" fillId="4" borderId="0" xfId="0" applyFill="1" applyBorder="1"/>
    <xf numFmtId="0" fontId="21" fillId="0" borderId="0" xfId="0" applyFont="1" applyBorder="1"/>
    <xf numFmtId="172" fontId="32" fillId="0" borderId="0" xfId="89" applyNumberFormat="1" applyFont="1" applyFill="1" applyBorder="1" applyAlignment="1">
      <alignment vertical="center"/>
    </xf>
    <xf numFmtId="0" fontId="32" fillId="0" borderId="0" xfId="89" applyFont="1" applyBorder="1" applyAlignment="1">
      <alignment vertical="center"/>
    </xf>
    <xf numFmtId="0" fontId="33" fillId="0" borderId="0" xfId="89" applyFont="1" applyBorder="1" applyAlignment="1">
      <alignment horizontal="left" vertical="center"/>
    </xf>
    <xf numFmtId="0" fontId="35" fillId="0" borderId="21" xfId="89" applyFont="1" applyBorder="1" applyAlignment="1">
      <alignment horizontal="left" vertical="center"/>
    </xf>
    <xf numFmtId="0" fontId="36" fillId="4" borderId="13" xfId="89" applyFont="1" applyFill="1" applyBorder="1" applyAlignment="1">
      <alignment horizontal="left" vertical="center"/>
    </xf>
    <xf numFmtId="0" fontId="36" fillId="0" borderId="13" xfId="89" applyFont="1" applyFill="1" applyBorder="1" applyAlignment="1">
      <alignment horizontal="center" vertical="center"/>
    </xf>
    <xf numFmtId="172" fontId="36" fillId="4" borderId="13" xfId="89" applyNumberFormat="1" applyFont="1" applyFill="1" applyBorder="1" applyAlignment="1">
      <alignment horizontal="center" vertical="center"/>
    </xf>
    <xf numFmtId="0" fontId="36" fillId="0" borderId="13" xfId="89" applyFont="1" applyFill="1" applyBorder="1" applyAlignment="1">
      <alignment horizontal="right" vertical="center"/>
    </xf>
    <xf numFmtId="173" fontId="32" fillId="4" borderId="22" xfId="89" applyNumberFormat="1" applyFont="1" applyFill="1" applyBorder="1" applyAlignment="1">
      <alignment horizontal="left" vertical="center"/>
    </xf>
    <xf numFmtId="173" fontId="32" fillId="4" borderId="26" xfId="89" applyNumberFormat="1" applyFont="1" applyFill="1" applyBorder="1" applyAlignment="1">
      <alignment horizontal="left" vertical="center"/>
    </xf>
    <xf numFmtId="0" fontId="37" fillId="0" borderId="27" xfId="0" applyFont="1" applyBorder="1" applyAlignment="1" applyProtection="1">
      <alignment horizontal="center" vertical="center"/>
      <protection hidden="1"/>
    </xf>
    <xf numFmtId="0" fontId="37" fillId="0" borderId="28" xfId="0" applyFont="1" applyBorder="1" applyAlignment="1" applyProtection="1">
      <alignment horizontal="left"/>
      <protection hidden="1"/>
    </xf>
    <xf numFmtId="0" fontId="22" fillId="0" borderId="28" xfId="0" applyFont="1" applyBorder="1" applyAlignment="1" applyProtection="1">
      <alignment horizontal="center" vertical="center"/>
      <protection hidden="1"/>
    </xf>
    <xf numFmtId="0" fontId="37" fillId="0" borderId="28" xfId="0" applyFont="1" applyBorder="1" applyAlignment="1" applyProtection="1">
      <alignment horizontal="center" vertical="center"/>
      <protection hidden="1"/>
    </xf>
    <xf numFmtId="0" fontId="0" fillId="0" borderId="29" xfId="0" applyFont="1" applyBorder="1" applyAlignment="1" applyProtection="1">
      <alignment horizontal="center"/>
      <protection hidden="1"/>
    </xf>
    <xf numFmtId="0" fontId="0" fillId="0" borderId="0" xfId="0" applyFont="1" applyAlignment="1" applyProtection="1">
      <alignment horizontal="center" vertical="center"/>
      <protection hidden="1"/>
    </xf>
    <xf numFmtId="0" fontId="31" fillId="10" borderId="30" xfId="0" applyFont="1" applyFill="1" applyBorder="1" applyAlignment="1" applyProtection="1">
      <alignment horizontal="center" vertical="center"/>
      <protection hidden="1"/>
    </xf>
    <xf numFmtId="0" fontId="31" fillId="10" borderId="10" xfId="0" applyFont="1" applyFill="1" applyBorder="1" applyAlignment="1" applyProtection="1">
      <alignment horizontal="left" vertical="center"/>
      <protection hidden="1"/>
    </xf>
    <xf numFmtId="0" fontId="31" fillId="10" borderId="10" xfId="0" applyFont="1" applyFill="1" applyBorder="1" applyAlignment="1" applyProtection="1">
      <alignment horizontal="center" vertical="center"/>
      <protection hidden="1"/>
    </xf>
    <xf numFmtId="0" fontId="31" fillId="11" borderId="10" xfId="0" applyNumberFormat="1" applyFont="1" applyFill="1" applyBorder="1" applyAlignment="1" applyProtection="1">
      <alignment horizontal="center" vertical="center"/>
      <protection hidden="1"/>
    </xf>
    <xf numFmtId="2" fontId="31" fillId="10" borderId="3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center" vertical="center"/>
    </xf>
    <xf numFmtId="0" fontId="37" fillId="0" borderId="32" xfId="0" applyFont="1" applyBorder="1" applyAlignment="1" applyProtection="1">
      <alignment horizontal="center" vertical="center"/>
      <protection hidden="1"/>
    </xf>
    <xf numFmtId="0" fontId="38" fillId="0" borderId="34" xfId="0" applyFont="1" applyBorder="1" applyAlignment="1" applyProtection="1">
      <alignment horizontal="center" vertical="center"/>
      <protection hidden="1"/>
    </xf>
    <xf numFmtId="0" fontId="38" fillId="0" borderId="0" xfId="0" applyFont="1" applyBorder="1" applyAlignment="1" applyProtection="1">
      <alignment horizontal="left"/>
      <protection hidden="1"/>
    </xf>
    <xf numFmtId="0" fontId="38" fillId="0" borderId="0" xfId="0" applyFont="1" applyBorder="1" applyAlignment="1" applyProtection="1">
      <alignment horizontal="center" vertical="center"/>
      <protection hidden="1"/>
    </xf>
    <xf numFmtId="0" fontId="38" fillId="0" borderId="35" xfId="0" applyFont="1" applyBorder="1" applyAlignment="1" applyProtection="1">
      <alignment horizontal="center" vertical="center"/>
      <protection hidden="1"/>
    </xf>
    <xf numFmtId="0" fontId="37" fillId="0" borderId="2" xfId="0" applyFont="1" applyBorder="1" applyAlignment="1" applyProtection="1">
      <alignment horizontal="left"/>
      <protection hidden="1"/>
    </xf>
    <xf numFmtId="0" fontId="22" fillId="0" borderId="2" xfId="0" applyFont="1" applyBorder="1" applyAlignment="1" applyProtection="1">
      <alignment horizontal="center" vertical="center"/>
      <protection hidden="1"/>
    </xf>
    <xf numFmtId="0" fontId="37" fillId="0" borderId="2" xfId="0" applyFont="1" applyBorder="1" applyAlignment="1" applyProtection="1">
      <alignment horizontal="center" vertical="center"/>
      <protection hidden="1"/>
    </xf>
    <xf numFmtId="0" fontId="37" fillId="0" borderId="33" xfId="0" applyFont="1" applyBorder="1" applyAlignment="1" applyProtection="1">
      <alignment horizontal="center" vertical="center"/>
      <protection hidden="1"/>
    </xf>
    <xf numFmtId="0" fontId="37" fillId="0" borderId="32" xfId="0" applyFont="1" applyBorder="1" applyAlignment="1" applyProtection="1">
      <alignment horizontal="center" vertical="center"/>
      <protection hidden="1"/>
    </xf>
    <xf numFmtId="0" fontId="37" fillId="0" borderId="2" xfId="0" applyFont="1" applyBorder="1" applyAlignment="1" applyProtection="1">
      <alignment horizontal="center" vertical="center"/>
      <protection hidden="1"/>
    </xf>
    <xf numFmtId="2" fontId="38" fillId="0" borderId="33" xfId="0" applyNumberFormat="1" applyFont="1" applyBorder="1" applyAlignment="1" applyProtection="1">
      <alignment horizontal="center" vertical="center"/>
      <protection hidden="1"/>
    </xf>
    <xf numFmtId="0" fontId="38" fillId="0" borderId="32" xfId="0" applyFont="1" applyBorder="1" applyAlignment="1" applyProtection="1">
      <alignment horizontal="center" vertical="center"/>
      <protection hidden="1"/>
    </xf>
    <xf numFmtId="0" fontId="38" fillId="0" borderId="2" xfId="0" applyFont="1" applyBorder="1" applyAlignment="1" applyProtection="1">
      <alignment horizontal="left"/>
      <protection hidden="1"/>
    </xf>
    <xf numFmtId="0" fontId="38" fillId="0" borderId="2" xfId="0" applyFont="1" applyBorder="1" applyAlignment="1" applyProtection="1">
      <alignment horizontal="center" vertical="center"/>
      <protection hidden="1"/>
    </xf>
    <xf numFmtId="0" fontId="38" fillId="0" borderId="2" xfId="0" applyNumberFormat="1" applyFont="1" applyBorder="1" applyAlignment="1" applyProtection="1">
      <alignment horizontal="center" vertical="center"/>
      <protection hidden="1"/>
    </xf>
    <xf numFmtId="2" fontId="38" fillId="4" borderId="2" xfId="0" applyNumberFormat="1" applyFont="1" applyFill="1" applyBorder="1" applyAlignment="1" applyProtection="1">
      <alignment horizontal="center" vertical="center"/>
      <protection hidden="1"/>
    </xf>
    <xf numFmtId="2" fontId="37" fillId="0" borderId="33" xfId="0" applyNumberFormat="1" applyFont="1" applyBorder="1" applyAlignment="1" applyProtection="1">
      <alignment horizontal="center" vertical="center"/>
      <protection hidden="1"/>
    </xf>
    <xf numFmtId="0" fontId="31" fillId="10" borderId="39" xfId="0" applyFont="1" applyFill="1" applyBorder="1" applyAlignment="1" applyProtection="1">
      <alignment horizontal="center" vertical="center"/>
      <protection hidden="1"/>
    </xf>
    <xf numFmtId="0" fontId="31" fillId="10" borderId="40" xfId="0" applyFont="1" applyFill="1" applyBorder="1" applyAlignment="1" applyProtection="1">
      <alignment horizontal="left" vertical="center"/>
      <protection hidden="1"/>
    </xf>
    <xf numFmtId="0" fontId="31" fillId="10" borderId="40" xfId="0" applyFont="1" applyFill="1" applyBorder="1" applyAlignment="1" applyProtection="1">
      <alignment horizontal="center" vertical="center"/>
      <protection hidden="1"/>
    </xf>
    <xf numFmtId="0" fontId="31" fillId="11" borderId="40" xfId="0" applyNumberFormat="1" applyFont="1" applyFill="1" applyBorder="1" applyAlignment="1" applyProtection="1">
      <alignment horizontal="center" vertical="center"/>
      <protection hidden="1"/>
    </xf>
    <xf numFmtId="2" fontId="31" fillId="10" borderId="41" xfId="0" applyNumberFormat="1" applyFont="1" applyFill="1" applyBorder="1" applyAlignment="1" applyProtection="1">
      <alignment horizontal="center" vertical="center"/>
      <protection hidden="1"/>
    </xf>
    <xf numFmtId="0" fontId="37" fillId="0" borderId="30" xfId="0" applyFont="1" applyBorder="1" applyAlignment="1" applyProtection="1">
      <alignment horizontal="center" vertical="center"/>
      <protection hidden="1"/>
    </xf>
    <xf numFmtId="171" fontId="38" fillId="0" borderId="2" xfId="0" applyNumberFormat="1" applyFont="1" applyBorder="1" applyAlignment="1" applyProtection="1">
      <alignment horizontal="center" vertical="center"/>
      <protection hidden="1"/>
    </xf>
    <xf numFmtId="2" fontId="38" fillId="0" borderId="2" xfId="0" applyNumberFormat="1" applyFont="1" applyBorder="1" applyAlignment="1" applyProtection="1">
      <alignment horizontal="center" vertical="center"/>
      <protection hidden="1"/>
    </xf>
    <xf numFmtId="2" fontId="37" fillId="0" borderId="43" xfId="0" applyNumberFormat="1" applyFont="1" applyBorder="1" applyAlignment="1" applyProtection="1">
      <alignment horizontal="center" vertical="center"/>
      <protection hidden="1"/>
    </xf>
    <xf numFmtId="2" fontId="38" fillId="0" borderId="2" xfId="0" applyNumberFormat="1" applyFont="1" applyFill="1" applyBorder="1" applyAlignment="1" applyProtection="1">
      <alignment horizontal="center" vertical="center"/>
      <protection hidden="1"/>
    </xf>
    <xf numFmtId="0" fontId="39" fillId="0" borderId="32" xfId="0" applyFont="1" applyBorder="1" applyAlignment="1" applyProtection="1">
      <alignment horizontal="center" vertical="center"/>
      <protection hidden="1"/>
    </xf>
    <xf numFmtId="2" fontId="37" fillId="0" borderId="49" xfId="0" applyNumberFormat="1" applyFont="1" applyBorder="1" applyAlignment="1" applyProtection="1">
      <alignment horizontal="center" vertical="center"/>
      <protection hidden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39" fillId="0" borderId="0" xfId="0" applyFont="1"/>
    <xf numFmtId="0" fontId="40" fillId="0" borderId="0" xfId="0" applyFont="1"/>
    <xf numFmtId="0" fontId="38" fillId="0" borderId="0" xfId="0" applyFont="1" applyAlignment="1">
      <alignment horizontal="center"/>
    </xf>
    <xf numFmtId="0" fontId="38" fillId="0" borderId="0" xfId="0" applyFont="1" applyAlignment="1">
      <alignment horizontal="left"/>
    </xf>
    <xf numFmtId="0" fontId="38" fillId="0" borderId="0" xfId="0" applyFont="1"/>
    <xf numFmtId="0" fontId="37" fillId="0" borderId="0" xfId="0" applyFont="1" applyBorder="1" applyAlignment="1" applyProtection="1">
      <alignment horizontal="center" vertical="center"/>
      <protection hidden="1"/>
    </xf>
    <xf numFmtId="0" fontId="30" fillId="10" borderId="39" xfId="0" applyFont="1" applyFill="1" applyBorder="1" applyAlignment="1" applyProtection="1">
      <alignment horizontal="center" vertical="center"/>
      <protection hidden="1"/>
    </xf>
    <xf numFmtId="0" fontId="30" fillId="10" borderId="40" xfId="0" applyFont="1" applyFill="1" applyBorder="1" applyAlignment="1" applyProtection="1">
      <alignment horizontal="left" vertical="center"/>
      <protection hidden="1"/>
    </xf>
    <xf numFmtId="0" fontId="30" fillId="10" borderId="40" xfId="0" applyFont="1" applyFill="1" applyBorder="1" applyAlignment="1" applyProtection="1">
      <alignment horizontal="center" vertical="center"/>
      <protection hidden="1"/>
    </xf>
    <xf numFmtId="0" fontId="30" fillId="11" borderId="40" xfId="0" applyNumberFormat="1" applyFont="1" applyFill="1" applyBorder="1" applyAlignment="1" applyProtection="1">
      <alignment horizontal="center" vertical="center"/>
      <protection hidden="1"/>
    </xf>
    <xf numFmtId="2" fontId="30" fillId="10" borderId="41" xfId="0" applyNumberFormat="1" applyFont="1" applyFill="1" applyBorder="1" applyAlignment="1" applyProtection="1">
      <alignment horizontal="center" vertical="center"/>
      <protection hidden="1"/>
    </xf>
    <xf numFmtId="0" fontId="29" fillId="0" borderId="32" xfId="0" applyFont="1" applyBorder="1" applyAlignment="1" applyProtection="1">
      <alignment horizontal="center" vertical="center"/>
      <protection hidden="1"/>
    </xf>
    <xf numFmtId="0" fontId="24" fillId="0" borderId="34" xfId="0" applyFont="1" applyBorder="1" applyAlignment="1" applyProtection="1">
      <alignment horizontal="center" vertical="center"/>
      <protection hidden="1"/>
    </xf>
    <xf numFmtId="0" fontId="24" fillId="0" borderId="0" xfId="0" applyFont="1" applyBorder="1" applyAlignment="1" applyProtection="1">
      <alignment horizontal="left"/>
      <protection hidden="1"/>
    </xf>
    <xf numFmtId="0" fontId="24" fillId="0" borderId="0" xfId="0" applyFont="1" applyBorder="1" applyAlignment="1" applyProtection="1">
      <alignment horizontal="center" vertical="center"/>
      <protection hidden="1"/>
    </xf>
    <xf numFmtId="0" fontId="24" fillId="0" borderId="35" xfId="0" applyFont="1" applyBorder="1" applyAlignment="1" applyProtection="1">
      <alignment horizontal="center" vertical="center"/>
      <protection hidden="1"/>
    </xf>
    <xf numFmtId="0" fontId="29" fillId="0" borderId="2" xfId="0" applyFont="1" applyBorder="1" applyAlignment="1" applyProtection="1">
      <alignment horizontal="left"/>
      <protection hidden="1"/>
    </xf>
    <xf numFmtId="0" fontId="26" fillId="0" borderId="2" xfId="0" applyFont="1" applyBorder="1" applyAlignment="1" applyProtection="1">
      <alignment horizontal="center" vertical="center"/>
      <protection hidden="1"/>
    </xf>
    <xf numFmtId="0" fontId="29" fillId="0" borderId="2" xfId="0" applyFont="1" applyBorder="1" applyAlignment="1" applyProtection="1">
      <alignment horizontal="center" vertical="center"/>
      <protection hidden="1"/>
    </xf>
    <xf numFmtId="0" fontId="29" fillId="0" borderId="33" xfId="0" applyFont="1" applyBorder="1" applyAlignment="1" applyProtection="1">
      <alignment horizontal="center" vertical="center"/>
      <protection hidden="1"/>
    </xf>
    <xf numFmtId="0" fontId="24" fillId="0" borderId="32" xfId="0" applyFont="1" applyBorder="1" applyAlignment="1" applyProtection="1">
      <alignment horizontal="center" vertical="center"/>
      <protection hidden="1"/>
    </xf>
    <xf numFmtId="0" fontId="24" fillId="0" borderId="2" xfId="0" applyFont="1" applyBorder="1" applyAlignment="1" applyProtection="1">
      <alignment horizontal="left"/>
      <protection hidden="1"/>
    </xf>
    <xf numFmtId="0" fontId="24" fillId="0" borderId="2" xfId="0" applyFont="1" applyBorder="1" applyAlignment="1" applyProtection="1">
      <alignment horizontal="center" vertical="center"/>
      <protection hidden="1"/>
    </xf>
    <xf numFmtId="0" fontId="24" fillId="0" borderId="2" xfId="0" applyNumberFormat="1" applyFont="1" applyBorder="1" applyAlignment="1" applyProtection="1">
      <alignment horizontal="center" vertical="center"/>
      <protection hidden="1"/>
    </xf>
    <xf numFmtId="2" fontId="24" fillId="4" borderId="2" xfId="0" applyNumberFormat="1" applyFont="1" applyFill="1" applyBorder="1" applyAlignment="1" applyProtection="1">
      <alignment horizontal="center" vertical="center"/>
      <protection hidden="1"/>
    </xf>
    <xf numFmtId="2" fontId="24" fillId="0" borderId="33" xfId="0" applyNumberFormat="1" applyFont="1" applyBorder="1" applyAlignment="1" applyProtection="1">
      <alignment horizontal="center" vertical="center"/>
      <protection hidden="1"/>
    </xf>
    <xf numFmtId="2" fontId="29" fillId="0" borderId="33" xfId="0" applyNumberFormat="1" applyFont="1" applyBorder="1" applyAlignment="1" applyProtection="1">
      <alignment horizontal="center" vertical="center"/>
      <protection hidden="1"/>
    </xf>
    <xf numFmtId="2" fontId="29" fillId="0" borderId="49" xfId="0" applyNumberFormat="1" applyFont="1" applyBorder="1" applyAlignment="1" applyProtection="1">
      <alignment horizontal="center" vertical="center"/>
      <protection hidden="1"/>
    </xf>
    <xf numFmtId="2" fontId="29" fillId="0" borderId="43" xfId="0" applyNumberFormat="1" applyFont="1" applyBorder="1" applyAlignment="1" applyProtection="1">
      <alignment horizontal="center" vertical="center"/>
      <protection hidden="1"/>
    </xf>
    <xf numFmtId="0" fontId="29" fillId="0" borderId="0" xfId="0" applyFont="1" applyBorder="1" applyAlignment="1" applyProtection="1">
      <alignment horizontal="center" vertical="center"/>
      <protection hidden="1"/>
    </xf>
    <xf numFmtId="2" fontId="29" fillId="0" borderId="0" xfId="0" applyNumberFormat="1" applyFont="1" applyBorder="1" applyAlignment="1" applyProtection="1">
      <alignment horizontal="center" vertical="center"/>
      <protection hidden="1"/>
    </xf>
    <xf numFmtId="0" fontId="0" fillId="0" borderId="0" xfId="0" applyBorder="1" applyProtection="1">
      <protection hidden="1"/>
    </xf>
    <xf numFmtId="0" fontId="0" fillId="0" borderId="0" xfId="0" applyBorder="1"/>
    <xf numFmtId="0" fontId="2" fillId="0" borderId="35" xfId="0" applyFont="1" applyBorder="1" applyAlignment="1" applyProtection="1">
      <alignment horizontal="center" vertical="center"/>
      <protection hidden="1"/>
    </xf>
    <xf numFmtId="0" fontId="0" fillId="0" borderId="35" xfId="0" applyBorder="1" applyProtection="1">
      <protection hidden="1"/>
    </xf>
    <xf numFmtId="0" fontId="0" fillId="0" borderId="56" xfId="0" applyBorder="1" applyProtection="1">
      <protection hidden="1"/>
    </xf>
    <xf numFmtId="0" fontId="30" fillId="10" borderId="30" xfId="0" applyFont="1" applyFill="1" applyBorder="1" applyAlignment="1" applyProtection="1">
      <alignment horizontal="center" vertical="center"/>
      <protection hidden="1"/>
    </xf>
    <xf numFmtId="0" fontId="30" fillId="10" borderId="10" xfId="0" applyFont="1" applyFill="1" applyBorder="1" applyAlignment="1" applyProtection="1">
      <alignment horizontal="left" vertical="center"/>
      <protection hidden="1"/>
    </xf>
    <xf numFmtId="0" fontId="30" fillId="10" borderId="10" xfId="0" applyFont="1" applyFill="1" applyBorder="1" applyAlignment="1" applyProtection="1">
      <alignment horizontal="center" vertical="center"/>
      <protection hidden="1"/>
    </xf>
    <xf numFmtId="0" fontId="30" fillId="11" borderId="10" xfId="0" applyNumberFormat="1" applyFont="1" applyFill="1" applyBorder="1" applyAlignment="1" applyProtection="1">
      <alignment horizontal="center" vertical="center"/>
      <protection hidden="1"/>
    </xf>
    <xf numFmtId="2" fontId="30" fillId="10" borderId="31" xfId="0" applyNumberFormat="1" applyFont="1" applyFill="1" applyBorder="1" applyAlignment="1" applyProtection="1">
      <alignment horizontal="center" vertical="center"/>
      <protection hidden="1"/>
    </xf>
    <xf numFmtId="0" fontId="38" fillId="12" borderId="57" xfId="0" applyFont="1" applyFill="1" applyBorder="1" applyAlignment="1" applyProtection="1">
      <alignment horizontal="center" vertical="center"/>
      <protection hidden="1"/>
    </xf>
    <xf numFmtId="0" fontId="38" fillId="12" borderId="58" xfId="0" applyFont="1" applyFill="1" applyBorder="1" applyAlignment="1" applyProtection="1">
      <alignment horizontal="left"/>
      <protection hidden="1"/>
    </xf>
    <xf numFmtId="0" fontId="38" fillId="12" borderId="58" xfId="0" applyFont="1" applyFill="1" applyBorder="1" applyAlignment="1" applyProtection="1">
      <alignment horizontal="center" vertical="center"/>
      <protection hidden="1"/>
    </xf>
    <xf numFmtId="0" fontId="39" fillId="12" borderId="59" xfId="0" applyFont="1" applyFill="1" applyBorder="1" applyAlignment="1" applyProtection="1">
      <alignment horizontal="center" vertical="center"/>
      <protection hidden="1"/>
    </xf>
    <xf numFmtId="0" fontId="38" fillId="12" borderId="59" xfId="0" applyFont="1" applyFill="1" applyBorder="1" applyAlignment="1" applyProtection="1">
      <alignment horizontal="center" vertical="center"/>
      <protection hidden="1"/>
    </xf>
    <xf numFmtId="2" fontId="38" fillId="12" borderId="60" xfId="0" applyNumberFormat="1" applyFont="1" applyFill="1" applyBorder="1" applyAlignment="1" applyProtection="1">
      <alignment horizontal="center" vertical="center"/>
      <protection hidden="1"/>
    </xf>
    <xf numFmtId="171" fontId="24" fillId="0" borderId="2" xfId="0" applyNumberFormat="1" applyFont="1" applyBorder="1" applyAlignment="1" applyProtection="1">
      <alignment horizontal="center" vertical="center"/>
      <protection hidden="1"/>
    </xf>
    <xf numFmtId="0" fontId="26" fillId="12" borderId="30" xfId="0" applyFont="1" applyFill="1" applyBorder="1" applyAlignment="1" applyProtection="1">
      <alignment horizontal="center" vertical="center"/>
      <protection hidden="1"/>
    </xf>
    <xf numFmtId="0" fontId="26" fillId="12" borderId="10" xfId="0" applyFont="1" applyFill="1" applyBorder="1" applyAlignment="1" applyProtection="1">
      <alignment horizontal="left"/>
      <protection hidden="1"/>
    </xf>
    <xf numFmtId="0" fontId="26" fillId="12" borderId="10" xfId="0" applyFont="1" applyFill="1" applyBorder="1" applyAlignment="1" applyProtection="1">
      <alignment horizontal="center" vertical="center"/>
      <protection hidden="1"/>
    </xf>
    <xf numFmtId="0" fontId="26" fillId="12" borderId="0" xfId="0" applyFont="1" applyFill="1" applyBorder="1" applyAlignment="1" applyProtection="1">
      <alignment horizontal="center" vertical="center"/>
      <protection hidden="1"/>
    </xf>
    <xf numFmtId="2" fontId="26" fillId="12" borderId="31" xfId="0" applyNumberFormat="1" applyFont="1" applyFill="1" applyBorder="1" applyAlignment="1" applyProtection="1">
      <alignment horizontal="center" vertical="center"/>
      <protection hidden="1"/>
    </xf>
    <xf numFmtId="0" fontId="29" fillId="0" borderId="13" xfId="0" applyFont="1" applyBorder="1" applyAlignment="1" applyProtection="1">
      <alignment horizontal="center" vertical="center"/>
      <protection hidden="1"/>
    </xf>
    <xf numFmtId="0" fontId="24" fillId="0" borderId="13" xfId="0" applyFont="1" applyBorder="1" applyAlignment="1" applyProtection="1">
      <alignment horizontal="center" vertical="center"/>
      <protection hidden="1"/>
    </xf>
    <xf numFmtId="0" fontId="24" fillId="0" borderId="13" xfId="0" applyFont="1" applyBorder="1" applyAlignment="1" applyProtection="1">
      <alignment horizontal="left"/>
      <protection hidden="1"/>
    </xf>
    <xf numFmtId="0" fontId="29" fillId="0" borderId="13" xfId="0" applyFont="1" applyBorder="1" applyAlignment="1" applyProtection="1">
      <alignment horizontal="left"/>
      <protection hidden="1"/>
    </xf>
    <xf numFmtId="0" fontId="26" fillId="0" borderId="13" xfId="0" applyFont="1" applyBorder="1" applyAlignment="1" applyProtection="1">
      <alignment horizontal="center" vertical="center"/>
      <protection hidden="1"/>
    </xf>
    <xf numFmtId="171" fontId="24" fillId="0" borderId="13" xfId="0" applyNumberFormat="1" applyFont="1" applyBorder="1" applyAlignment="1" applyProtection="1">
      <alignment horizontal="center" vertical="center"/>
      <protection hidden="1"/>
    </xf>
    <xf numFmtId="2" fontId="24" fillId="0" borderId="13" xfId="0" applyNumberFormat="1" applyFont="1" applyFill="1" applyBorder="1" applyAlignment="1" applyProtection="1">
      <alignment horizontal="center" vertical="center"/>
      <protection hidden="1"/>
    </xf>
    <xf numFmtId="0" fontId="24" fillId="0" borderId="13" xfId="0" applyNumberFormat="1" applyFont="1" applyBorder="1" applyAlignment="1" applyProtection="1">
      <alignment horizontal="center" vertical="center"/>
      <protection hidden="1"/>
    </xf>
    <xf numFmtId="2" fontId="24" fillId="4" borderId="13" xfId="0" applyNumberFormat="1" applyFont="1" applyFill="1" applyBorder="1" applyAlignment="1" applyProtection="1">
      <alignment horizontal="center" vertical="center"/>
      <protection hidden="1"/>
    </xf>
    <xf numFmtId="0" fontId="29" fillId="12" borderId="13" xfId="0" applyFont="1" applyFill="1" applyBorder="1" applyAlignment="1" applyProtection="1">
      <alignment horizontal="center" vertical="center"/>
      <protection hidden="1"/>
    </xf>
    <xf numFmtId="0" fontId="29" fillId="12" borderId="13" xfId="0" applyFont="1" applyFill="1" applyBorder="1" applyAlignment="1" applyProtection="1">
      <alignment horizontal="left"/>
      <protection hidden="1"/>
    </xf>
    <xf numFmtId="0" fontId="26" fillId="12" borderId="13" xfId="0" applyFont="1" applyFill="1" applyBorder="1" applyAlignment="1" applyProtection="1">
      <alignment horizontal="center" vertical="center"/>
      <protection hidden="1"/>
    </xf>
    <xf numFmtId="0" fontId="30" fillId="10" borderId="18" xfId="0" applyFont="1" applyFill="1" applyBorder="1" applyAlignment="1" applyProtection="1">
      <alignment horizontal="center" vertical="center"/>
      <protection hidden="1"/>
    </xf>
    <xf numFmtId="0" fontId="30" fillId="10" borderId="19" xfId="0" applyFont="1" applyFill="1" applyBorder="1" applyAlignment="1" applyProtection="1">
      <alignment horizontal="left" vertical="center"/>
      <protection hidden="1"/>
    </xf>
    <xf numFmtId="0" fontId="30" fillId="10" borderId="19" xfId="0" applyFont="1" applyFill="1" applyBorder="1" applyAlignment="1" applyProtection="1">
      <alignment horizontal="center" vertical="center"/>
      <protection hidden="1"/>
    </xf>
    <xf numFmtId="0" fontId="30" fillId="11" borderId="19" xfId="0" applyNumberFormat="1" applyFont="1" applyFill="1" applyBorder="1" applyAlignment="1" applyProtection="1">
      <alignment horizontal="center" vertical="center"/>
      <protection hidden="1"/>
    </xf>
    <xf numFmtId="2" fontId="30" fillId="10" borderId="20" xfId="0" applyNumberFormat="1" applyFont="1" applyFill="1" applyBorder="1" applyAlignment="1" applyProtection="1">
      <alignment horizontal="center" vertical="center"/>
      <protection hidden="1"/>
    </xf>
    <xf numFmtId="0" fontId="29" fillId="0" borderId="21" xfId="0" applyFont="1" applyBorder="1" applyAlignment="1" applyProtection="1">
      <alignment horizontal="center" vertical="center"/>
      <protection hidden="1"/>
    </xf>
    <xf numFmtId="0" fontId="24" fillId="0" borderId="21" xfId="0" applyFont="1" applyBorder="1" applyAlignment="1" applyProtection="1">
      <alignment horizontal="center" vertical="center"/>
      <protection hidden="1"/>
    </xf>
    <xf numFmtId="0" fontId="24" fillId="0" borderId="22" xfId="0" applyFont="1" applyBorder="1" applyAlignment="1" applyProtection="1">
      <alignment horizontal="center" vertical="center"/>
      <protection hidden="1"/>
    </xf>
    <xf numFmtId="0" fontId="29" fillId="0" borderId="22" xfId="0" applyFont="1" applyBorder="1" applyAlignment="1" applyProtection="1">
      <alignment horizontal="center" vertical="center"/>
      <protection hidden="1"/>
    </xf>
    <xf numFmtId="2" fontId="24" fillId="0" borderId="22" xfId="0" applyNumberFormat="1" applyFont="1" applyBorder="1" applyAlignment="1" applyProtection="1">
      <alignment horizontal="center" vertical="center"/>
      <protection hidden="1"/>
    </xf>
    <xf numFmtId="2" fontId="29" fillId="0" borderId="22" xfId="0" applyNumberFormat="1" applyFont="1" applyBorder="1" applyAlignment="1" applyProtection="1">
      <alignment horizontal="center" vertical="center"/>
      <protection hidden="1"/>
    </xf>
    <xf numFmtId="0" fontId="29" fillId="12" borderId="21" xfId="0" applyFont="1" applyFill="1" applyBorder="1" applyAlignment="1" applyProtection="1">
      <alignment horizontal="center" vertical="center"/>
      <protection hidden="1"/>
    </xf>
    <xf numFmtId="2" fontId="29" fillId="12" borderId="22" xfId="0" applyNumberFormat="1" applyFont="1" applyFill="1" applyBorder="1" applyAlignment="1" applyProtection="1">
      <alignment horizontal="center" vertical="center"/>
      <protection hidden="1"/>
    </xf>
    <xf numFmtId="2" fontId="29" fillId="0" borderId="29" xfId="0" applyNumberFormat="1" applyFont="1" applyBorder="1" applyAlignment="1" applyProtection="1">
      <alignment horizontal="center" vertical="center"/>
      <protection hidden="1"/>
    </xf>
    <xf numFmtId="0" fontId="24" fillId="0" borderId="13" xfId="0" applyFont="1" applyBorder="1" applyAlignment="1">
      <alignment horizontal="center"/>
    </xf>
    <xf numFmtId="0" fontId="24" fillId="0" borderId="13" xfId="0" applyFont="1" applyBorder="1" applyAlignment="1">
      <alignment horizontal="left"/>
    </xf>
    <xf numFmtId="0" fontId="24" fillId="0" borderId="13" xfId="0" applyFont="1" applyBorder="1"/>
    <xf numFmtId="0" fontId="26" fillId="12" borderId="13" xfId="0" applyFont="1" applyFill="1" applyBorder="1" applyAlignment="1" applyProtection="1">
      <alignment horizontal="left"/>
      <protection hidden="1"/>
    </xf>
    <xf numFmtId="174" fontId="24" fillId="0" borderId="13" xfId="0" applyNumberFormat="1" applyFont="1" applyBorder="1" applyAlignment="1" applyProtection="1">
      <alignment horizontal="center" vertical="center"/>
      <protection hidden="1"/>
    </xf>
    <xf numFmtId="0" fontId="24" fillId="0" borderId="21" xfId="0" applyFont="1" applyBorder="1" applyAlignment="1">
      <alignment horizontal="center"/>
    </xf>
    <xf numFmtId="0" fontId="24" fillId="0" borderId="22" xfId="0" applyFont="1" applyBorder="1"/>
    <xf numFmtId="0" fontId="26" fillId="12" borderId="21" xfId="0" applyFont="1" applyFill="1" applyBorder="1" applyAlignment="1" applyProtection="1">
      <alignment horizontal="center" vertical="center"/>
      <protection hidden="1"/>
    </xf>
    <xf numFmtId="2" fontId="26" fillId="12" borderId="22" xfId="0" applyNumberFormat="1" applyFont="1" applyFill="1" applyBorder="1" applyAlignment="1" applyProtection="1">
      <alignment horizontal="center" vertical="center"/>
      <protection hidden="1"/>
    </xf>
    <xf numFmtId="2" fontId="24" fillId="0" borderId="2" xfId="0" applyNumberFormat="1" applyFont="1" applyBorder="1" applyAlignment="1" applyProtection="1">
      <alignment horizontal="center" vertical="center"/>
      <protection hidden="1"/>
    </xf>
    <xf numFmtId="0" fontId="27" fillId="0" borderId="32" xfId="0" applyFont="1" applyBorder="1" applyAlignment="1" applyProtection="1">
      <alignment horizontal="center" vertical="center"/>
      <protection hidden="1"/>
    </xf>
    <xf numFmtId="0" fontId="24" fillId="0" borderId="2" xfId="0" applyFont="1" applyBorder="1" applyAlignment="1" applyProtection="1">
      <alignment horizontal="left" wrapText="1"/>
      <protection hidden="1"/>
    </xf>
    <xf numFmtId="4" fontId="35" fillId="8" borderId="22" xfId="89" applyNumberFormat="1" applyFont="1" applyFill="1" applyBorder="1" applyAlignment="1">
      <alignment vertical="center"/>
    </xf>
    <xf numFmtId="0" fontId="36" fillId="8" borderId="21" xfId="89" applyFont="1" applyFill="1" applyBorder="1" applyAlignment="1">
      <alignment vertical="center"/>
    </xf>
    <xf numFmtId="0" fontId="36" fillId="8" borderId="13" xfId="89" applyFont="1" applyFill="1" applyBorder="1" applyAlignment="1">
      <alignment vertical="center"/>
    </xf>
    <xf numFmtId="10" fontId="36" fillId="8" borderId="13" xfId="88" applyNumberFormat="1" applyFont="1" applyFill="1" applyBorder="1" applyAlignment="1">
      <alignment horizontal="center" vertical="center"/>
    </xf>
    <xf numFmtId="4" fontId="35" fillId="9" borderId="22" xfId="89" applyNumberFormat="1" applyFont="1" applyFill="1" applyBorder="1" applyAlignment="1">
      <alignment vertical="center"/>
    </xf>
    <xf numFmtId="0" fontId="36" fillId="0" borderId="21" xfId="89" applyFont="1" applyFill="1" applyBorder="1" applyAlignment="1">
      <alignment vertical="center"/>
    </xf>
    <xf numFmtId="0" fontId="36" fillId="0" borderId="13" xfId="89" applyFont="1" applyFill="1" applyBorder="1" applyAlignment="1">
      <alignment vertical="center"/>
    </xf>
    <xf numFmtId="4" fontId="36" fillId="0" borderId="13" xfId="89" applyNumberFormat="1" applyFont="1" applyFill="1" applyBorder="1" applyAlignment="1">
      <alignment vertical="center"/>
    </xf>
    <xf numFmtId="0" fontId="36" fillId="0" borderId="22" xfId="89" applyFont="1" applyFill="1" applyBorder="1" applyAlignment="1">
      <alignment vertical="center"/>
    </xf>
    <xf numFmtId="4" fontId="35" fillId="13" borderId="22" xfId="89" applyNumberFormat="1" applyFont="1" applyFill="1" applyBorder="1" applyAlignment="1">
      <alignment vertical="center"/>
    </xf>
    <xf numFmtId="0" fontId="0" fillId="14" borderId="0" xfId="0" applyFill="1"/>
    <xf numFmtId="0" fontId="0" fillId="14" borderId="0" xfId="0" applyFont="1" applyFill="1" applyAlignment="1">
      <alignment horizontal="center"/>
    </xf>
    <xf numFmtId="0" fontId="0" fillId="14" borderId="0" xfId="0" applyFill="1" applyAlignment="1"/>
    <xf numFmtId="4" fontId="0" fillId="14" borderId="0" xfId="0" applyNumberFormat="1" applyFill="1" applyBorder="1" applyAlignment="1" applyProtection="1">
      <alignment vertical="center"/>
      <protection locked="0"/>
    </xf>
    <xf numFmtId="0" fontId="4" fillId="14" borderId="0" xfId="0" applyFont="1" applyFill="1"/>
    <xf numFmtId="0" fontId="24" fillId="14" borderId="0" xfId="0" applyFont="1" applyFill="1"/>
    <xf numFmtId="2" fontId="24" fillId="14" borderId="0" xfId="0" applyNumberFormat="1" applyFont="1" applyFill="1"/>
    <xf numFmtId="0" fontId="27" fillId="14" borderId="0" xfId="0" applyFont="1" applyFill="1"/>
    <xf numFmtId="2" fontId="27" fillId="14" borderId="0" xfId="0" applyNumberFormat="1" applyFont="1" applyFill="1"/>
    <xf numFmtId="0" fontId="24" fillId="14" borderId="0" xfId="0" applyFont="1" applyFill="1" applyAlignment="1">
      <alignment horizontal="right"/>
    </xf>
    <xf numFmtId="0" fontId="2" fillId="0" borderId="0" xfId="0" applyFont="1" applyBorder="1" applyAlignment="1" applyProtection="1">
      <alignment horizontal="center" vertical="center"/>
      <protection hidden="1"/>
    </xf>
    <xf numFmtId="2" fontId="0" fillId="0" borderId="0" xfId="0" applyNumberFormat="1" applyFont="1" applyBorder="1" applyAlignment="1" applyProtection="1">
      <alignment horizontal="center" vertical="center"/>
      <protection hidden="1"/>
    </xf>
    <xf numFmtId="170" fontId="0" fillId="0" borderId="0" xfId="0" applyNumberFormat="1" applyFill="1" applyAlignment="1" applyProtection="1">
      <alignment horizontal="left"/>
      <protection hidden="1"/>
    </xf>
    <xf numFmtId="0" fontId="27" fillId="0" borderId="0" xfId="0" applyFont="1" applyFill="1" applyBorder="1" applyAlignment="1" applyProtection="1">
      <alignment vertical="center"/>
      <protection hidden="1"/>
    </xf>
    <xf numFmtId="170" fontId="0" fillId="4" borderId="61" xfId="0" applyNumberFormat="1" applyFill="1" applyBorder="1" applyAlignment="1" applyProtection="1">
      <alignment vertical="center"/>
      <protection hidden="1"/>
    </xf>
    <xf numFmtId="170" fontId="0" fillId="4" borderId="62" xfId="0" applyNumberFormat="1" applyFill="1" applyBorder="1" applyAlignment="1" applyProtection="1">
      <alignment vertical="center"/>
      <protection hidden="1"/>
    </xf>
    <xf numFmtId="170" fontId="0" fillId="4" borderId="63" xfId="0" applyNumberFormat="1" applyFill="1" applyBorder="1" applyAlignment="1" applyProtection="1">
      <alignment vertical="center"/>
      <protection hidden="1"/>
    </xf>
    <xf numFmtId="0" fontId="27" fillId="8" borderId="2" xfId="0" applyNumberFormat="1" applyFont="1" applyFill="1" applyBorder="1" applyAlignment="1" applyProtection="1">
      <alignment horizontal="center" vertical="center" wrapText="1"/>
      <protection hidden="1"/>
    </xf>
    <xf numFmtId="0" fontId="27" fillId="8" borderId="11" xfId="0" applyNumberFormat="1" applyFont="1" applyFill="1" applyBorder="1" applyAlignment="1" applyProtection="1">
      <alignment horizontal="center" vertical="center" wrapText="1"/>
      <protection hidden="1"/>
    </xf>
    <xf numFmtId="0" fontId="26" fillId="8" borderId="11" xfId="0" applyFont="1" applyFill="1" applyBorder="1" applyAlignment="1" applyProtection="1">
      <alignment vertical="center"/>
      <protection hidden="1"/>
    </xf>
    <xf numFmtId="0" fontId="26" fillId="8" borderId="11" xfId="0" applyFont="1" applyFill="1" applyBorder="1" applyAlignment="1" applyProtection="1">
      <alignment horizontal="center" vertical="center"/>
      <protection hidden="1"/>
    </xf>
    <xf numFmtId="0" fontId="26" fillId="8" borderId="11" xfId="0" applyFont="1" applyFill="1" applyBorder="1" applyAlignment="1" applyProtection="1">
      <alignment horizontal="right" vertical="center"/>
      <protection hidden="1"/>
    </xf>
    <xf numFmtId="2" fontId="26" fillId="8" borderId="11" xfId="0" applyNumberFormat="1" applyFont="1" applyFill="1" applyBorder="1" applyAlignment="1" applyProtection="1">
      <alignment horizontal="right" vertical="center"/>
      <protection hidden="1"/>
    </xf>
    <xf numFmtId="4" fontId="26" fillId="8" borderId="12" xfId="0" applyNumberFormat="1" applyFont="1" applyFill="1" applyBorder="1" applyAlignment="1" applyProtection="1">
      <alignment horizontal="right" vertical="center"/>
      <protection hidden="1"/>
    </xf>
    <xf numFmtId="0" fontId="27" fillId="8" borderId="9" xfId="0" applyNumberFormat="1" applyFont="1" applyFill="1" applyBorder="1" applyAlignment="1" applyProtection="1">
      <alignment horizontal="center" vertical="center" wrapText="1"/>
      <protection hidden="1"/>
    </xf>
    <xf numFmtId="0" fontId="26" fillId="8" borderId="9" xfId="0" applyFont="1" applyFill="1" applyBorder="1" applyAlignment="1" applyProtection="1">
      <alignment vertical="center"/>
      <protection hidden="1"/>
    </xf>
    <xf numFmtId="0" fontId="27" fillId="8" borderId="11" xfId="0" applyFont="1" applyFill="1" applyBorder="1" applyAlignment="1" applyProtection="1">
      <alignment horizontal="center" vertical="center"/>
      <protection hidden="1"/>
    </xf>
    <xf numFmtId="2" fontId="27" fillId="8" borderId="11" xfId="0" applyNumberFormat="1" applyFont="1" applyFill="1" applyBorder="1" applyAlignment="1" applyProtection="1">
      <alignment horizontal="right" vertical="center"/>
      <protection hidden="1"/>
    </xf>
    <xf numFmtId="2" fontId="27" fillId="8" borderId="11" xfId="0" applyNumberFormat="1" applyFont="1" applyFill="1" applyBorder="1" applyAlignment="1" applyProtection="1">
      <alignment vertical="center"/>
      <protection hidden="1"/>
    </xf>
    <xf numFmtId="4" fontId="27" fillId="8" borderId="12" xfId="0" applyNumberFormat="1" applyFont="1" applyFill="1" applyBorder="1" applyAlignment="1" applyProtection="1">
      <alignment horizontal="right" vertical="center"/>
      <protection hidden="1"/>
    </xf>
    <xf numFmtId="0" fontId="26" fillId="8" borderId="9" xfId="0" applyFont="1" applyFill="1" applyBorder="1" applyAlignment="1" applyProtection="1">
      <alignment horizontal="left" vertical="center"/>
      <protection hidden="1"/>
    </xf>
    <xf numFmtId="0" fontId="27" fillId="8" borderId="11" xfId="0" applyFont="1" applyFill="1" applyBorder="1" applyAlignment="1" applyProtection="1">
      <alignment horizontal="right" vertical="center"/>
      <protection hidden="1"/>
    </xf>
    <xf numFmtId="2" fontId="27" fillId="8" borderId="11" xfId="0" applyNumberFormat="1" applyFont="1" applyFill="1" applyBorder="1" applyAlignment="1" applyProtection="1">
      <alignment horizontal="center" vertical="center"/>
      <protection hidden="1"/>
    </xf>
    <xf numFmtId="0" fontId="27" fillId="8" borderId="12" xfId="0" applyFont="1" applyFill="1" applyBorder="1" applyAlignment="1" applyProtection="1">
      <alignment horizontal="right" vertical="center"/>
      <protection hidden="1"/>
    </xf>
    <xf numFmtId="0" fontId="24" fillId="14" borderId="0" xfId="0" applyFont="1" applyFill="1" applyAlignment="1">
      <alignment horizontal="center"/>
    </xf>
    <xf numFmtId="0" fontId="4" fillId="2" borderId="8" xfId="0" applyFont="1" applyFill="1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center" vertical="center"/>
      <protection hidden="1"/>
    </xf>
    <xf numFmtId="0" fontId="0" fillId="0" borderId="8" xfId="0" applyBorder="1" applyAlignment="1" applyProtection="1">
      <alignment horizontal="left" vertical="center" wrapText="1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0" fillId="0" borderId="0" xfId="0" applyBorder="1" applyAlignment="1" applyProtection="1">
      <alignment vertical="top" wrapText="1"/>
      <protection hidden="1"/>
    </xf>
    <xf numFmtId="49" fontId="4" fillId="0" borderId="0" xfId="0" applyNumberFormat="1" applyFont="1" applyBorder="1" applyAlignment="1" applyProtection="1">
      <alignment horizontal="center"/>
      <protection hidden="1"/>
    </xf>
    <xf numFmtId="0" fontId="29" fillId="0" borderId="47" xfId="0" applyFont="1" applyBorder="1" applyAlignment="1" applyProtection="1">
      <alignment horizontal="center" vertical="center"/>
      <protection hidden="1"/>
    </xf>
    <xf numFmtId="0" fontId="29" fillId="0" borderId="48" xfId="0" applyFont="1" applyBorder="1" applyAlignment="1" applyProtection="1">
      <alignment horizontal="center" vertical="center"/>
      <protection hidden="1"/>
    </xf>
    <xf numFmtId="0" fontId="29" fillId="0" borderId="34" xfId="0" applyFont="1" applyBorder="1" applyAlignment="1" applyProtection="1">
      <alignment horizontal="center" vertical="center"/>
      <protection hidden="1"/>
    </xf>
    <xf numFmtId="0" fontId="29" fillId="0" borderId="0" xfId="0" applyFont="1" applyBorder="1" applyAlignment="1" applyProtection="1">
      <alignment horizontal="center" vertical="center"/>
      <protection hidden="1"/>
    </xf>
    <xf numFmtId="0" fontId="29" fillId="0" borderId="35" xfId="0" applyFont="1" applyBorder="1" applyAlignment="1" applyProtection="1">
      <alignment horizontal="center" vertical="center"/>
      <protection hidden="1"/>
    </xf>
    <xf numFmtId="0" fontId="29" fillId="0" borderId="32" xfId="0" applyFont="1" applyBorder="1" applyAlignment="1" applyProtection="1">
      <alignment horizontal="center" vertical="center"/>
      <protection hidden="1"/>
    </xf>
    <xf numFmtId="0" fontId="29" fillId="0" borderId="2" xfId="0" applyFont="1" applyBorder="1" applyAlignment="1" applyProtection="1">
      <alignment horizontal="center" vertical="center"/>
      <protection hidden="1"/>
    </xf>
    <xf numFmtId="0" fontId="29" fillId="0" borderId="42" xfId="0" applyFont="1" applyBorder="1" applyAlignment="1" applyProtection="1">
      <alignment horizontal="center" vertical="center"/>
      <protection hidden="1"/>
    </xf>
    <xf numFmtId="0" fontId="29" fillId="0" borderId="17" xfId="0" applyFont="1" applyBorder="1" applyAlignment="1" applyProtection="1">
      <alignment horizontal="center" vertical="center"/>
      <protection hidden="1"/>
    </xf>
    <xf numFmtId="0" fontId="24" fillId="0" borderId="23" xfId="0" applyFont="1" applyBorder="1" applyAlignment="1" applyProtection="1">
      <alignment horizontal="center" vertical="center"/>
      <protection hidden="1"/>
    </xf>
    <xf numFmtId="0" fontId="24" fillId="0" borderId="24" xfId="0" applyFont="1" applyBorder="1" applyAlignment="1" applyProtection="1">
      <alignment horizontal="center" vertical="center"/>
      <protection hidden="1"/>
    </xf>
    <xf numFmtId="0" fontId="24" fillId="0" borderId="55" xfId="0" applyFont="1" applyBorder="1" applyAlignment="1" applyProtection="1">
      <alignment horizontal="center" vertical="center"/>
      <protection hidden="1"/>
    </xf>
    <xf numFmtId="0" fontId="24" fillId="0" borderId="9" xfId="0" applyFont="1" applyBorder="1" applyAlignment="1" applyProtection="1">
      <alignment horizontal="left" wrapText="1"/>
      <protection hidden="1"/>
    </xf>
    <xf numFmtId="0" fontId="24" fillId="0" borderId="11" xfId="0" applyFont="1" applyBorder="1" applyAlignment="1" applyProtection="1">
      <alignment horizontal="left" wrapText="1"/>
      <protection hidden="1"/>
    </xf>
    <xf numFmtId="0" fontId="24" fillId="0" borderId="50" xfId="0" applyFont="1" applyBorder="1" applyAlignment="1" applyProtection="1">
      <alignment horizontal="left" wrapText="1"/>
      <protection hidden="1"/>
    </xf>
    <xf numFmtId="0" fontId="29" fillId="0" borderId="21" xfId="0" applyFont="1" applyBorder="1" applyAlignment="1" applyProtection="1">
      <alignment horizontal="center" vertical="center"/>
      <protection hidden="1"/>
    </xf>
    <xf numFmtId="0" fontId="29" fillId="0" borderId="13" xfId="0" applyFont="1" applyBorder="1" applyAlignment="1" applyProtection="1">
      <alignment horizontal="center" vertical="center"/>
      <protection hidden="1"/>
    </xf>
    <xf numFmtId="0" fontId="29" fillId="0" borderId="22" xfId="0" applyFont="1" applyBorder="1" applyAlignment="1" applyProtection="1">
      <alignment horizontal="center" vertical="center"/>
      <protection hidden="1"/>
    </xf>
    <xf numFmtId="0" fontId="24" fillId="0" borderId="13" xfId="0" applyFont="1" applyBorder="1" applyAlignment="1" applyProtection="1">
      <alignment horizontal="left"/>
      <protection hidden="1"/>
    </xf>
    <xf numFmtId="0" fontId="24" fillId="0" borderId="22" xfId="0" applyFont="1" applyBorder="1" applyAlignment="1" applyProtection="1">
      <alignment horizontal="left"/>
      <protection hidden="1"/>
    </xf>
    <xf numFmtId="0" fontId="29" fillId="0" borderId="27" xfId="0" applyFont="1" applyBorder="1" applyAlignment="1" applyProtection="1">
      <alignment horizontal="center" vertical="center"/>
      <protection hidden="1"/>
    </xf>
    <xf numFmtId="0" fontId="29" fillId="0" borderId="28" xfId="0" applyFont="1" applyBorder="1" applyAlignment="1" applyProtection="1">
      <alignment horizontal="center" vertical="center"/>
      <protection hidden="1"/>
    </xf>
    <xf numFmtId="0" fontId="24" fillId="0" borderId="13" xfId="0" applyFont="1" applyBorder="1" applyAlignment="1" applyProtection="1">
      <alignment horizontal="left" vertical="center" wrapText="1"/>
      <protection hidden="1"/>
    </xf>
    <xf numFmtId="0" fontId="24" fillId="0" borderId="22" xfId="0" applyFont="1" applyBorder="1" applyAlignment="1" applyProtection="1">
      <alignment horizontal="left" vertical="center" wrapText="1"/>
      <protection hidden="1"/>
    </xf>
    <xf numFmtId="0" fontId="37" fillId="0" borderId="54" xfId="0" applyFont="1" applyBorder="1" applyAlignment="1" applyProtection="1">
      <alignment horizontal="center" vertical="center"/>
      <protection hidden="1"/>
    </xf>
    <xf numFmtId="0" fontId="37" fillId="0" borderId="11" xfId="0" applyFont="1" applyBorder="1" applyAlignment="1" applyProtection="1">
      <alignment horizontal="center" vertical="center"/>
      <protection hidden="1"/>
    </xf>
    <xf numFmtId="0" fontId="37" fillId="0" borderId="12" xfId="0" applyFont="1" applyBorder="1" applyAlignment="1" applyProtection="1">
      <alignment horizontal="center" vertical="center"/>
      <protection hidden="1"/>
    </xf>
    <xf numFmtId="0" fontId="37" fillId="0" borderId="47" xfId="0" applyFont="1" applyBorder="1" applyAlignment="1" applyProtection="1">
      <alignment horizontal="center" vertical="center"/>
      <protection hidden="1"/>
    </xf>
    <xf numFmtId="0" fontId="37" fillId="0" borderId="48" xfId="0" applyFont="1" applyBorder="1" applyAlignment="1" applyProtection="1">
      <alignment horizontal="center" vertical="center"/>
      <protection hidden="1"/>
    </xf>
    <xf numFmtId="0" fontId="27" fillId="0" borderId="13" xfId="0" applyFont="1" applyBorder="1" applyAlignment="1" applyProtection="1">
      <alignment horizontal="left" vertical="center" wrapText="1"/>
      <protection hidden="1"/>
    </xf>
    <xf numFmtId="0" fontId="27" fillId="0" borderId="22" xfId="0" applyFont="1" applyBorder="1" applyAlignment="1" applyProtection="1">
      <alignment horizontal="left" vertical="center" wrapText="1"/>
      <protection hidden="1"/>
    </xf>
    <xf numFmtId="0" fontId="37" fillId="0" borderId="34" xfId="0" applyFont="1" applyBorder="1" applyAlignment="1" applyProtection="1">
      <alignment horizontal="center" vertical="center"/>
      <protection hidden="1"/>
    </xf>
    <xf numFmtId="0" fontId="37" fillId="0" borderId="0" xfId="0" applyFont="1" applyBorder="1" applyAlignment="1" applyProtection="1">
      <alignment horizontal="center" vertical="center"/>
      <protection hidden="1"/>
    </xf>
    <xf numFmtId="0" fontId="37" fillId="0" borderId="35" xfId="0" applyFont="1" applyBorder="1" applyAlignment="1" applyProtection="1">
      <alignment horizontal="center" vertical="center"/>
      <protection hidden="1"/>
    </xf>
    <xf numFmtId="0" fontId="24" fillId="0" borderId="2" xfId="0" applyFont="1" applyBorder="1" applyAlignment="1" applyProtection="1">
      <alignment horizontal="left"/>
      <protection hidden="1"/>
    </xf>
    <xf numFmtId="0" fontId="24" fillId="0" borderId="33" xfId="0" applyFont="1" applyBorder="1" applyAlignment="1" applyProtection="1">
      <alignment horizontal="left"/>
      <protection hidden="1"/>
    </xf>
    <xf numFmtId="0" fontId="37" fillId="0" borderId="32" xfId="0" applyFont="1" applyBorder="1" applyAlignment="1" applyProtection="1">
      <alignment horizontal="center" vertical="center"/>
      <protection hidden="1"/>
    </xf>
    <xf numFmtId="0" fontId="37" fillId="0" borderId="2" xfId="0" applyFont="1" applyBorder="1" applyAlignment="1" applyProtection="1">
      <alignment horizontal="center" vertical="center"/>
      <protection hidden="1"/>
    </xf>
    <xf numFmtId="0" fontId="37" fillId="0" borderId="51" xfId="0" applyFont="1" applyBorder="1" applyAlignment="1" applyProtection="1">
      <alignment horizontal="center" vertical="center"/>
      <protection hidden="1"/>
    </xf>
    <xf numFmtId="0" fontId="37" fillId="0" borderId="52" xfId="0" applyFont="1" applyBorder="1" applyAlignment="1" applyProtection="1">
      <alignment horizontal="center" vertical="center"/>
      <protection hidden="1"/>
    </xf>
    <xf numFmtId="0" fontId="37" fillId="0" borderId="53" xfId="0" applyFont="1" applyBorder="1" applyAlignment="1" applyProtection="1">
      <alignment horizontal="center" vertical="center"/>
      <protection hidden="1"/>
    </xf>
    <xf numFmtId="0" fontId="38" fillId="0" borderId="10" xfId="0" applyFont="1" applyBorder="1" applyAlignment="1" applyProtection="1">
      <alignment horizontal="left"/>
      <protection hidden="1"/>
    </xf>
    <xf numFmtId="0" fontId="38" fillId="0" borderId="31" xfId="0" applyFont="1" applyBorder="1" applyAlignment="1" applyProtection="1">
      <alignment horizontal="left"/>
      <protection hidden="1"/>
    </xf>
    <xf numFmtId="0" fontId="37" fillId="0" borderId="42" xfId="0" applyFont="1" applyBorder="1" applyAlignment="1" applyProtection="1">
      <alignment horizontal="center" vertical="center"/>
      <protection hidden="1"/>
    </xf>
    <xf numFmtId="0" fontId="37" fillId="0" borderId="17" xfId="0" applyFont="1" applyBorder="1" applyAlignment="1" applyProtection="1">
      <alignment horizontal="center" vertical="center"/>
      <protection hidden="1"/>
    </xf>
    <xf numFmtId="0" fontId="38" fillId="0" borderId="44" xfId="0" applyFont="1" applyBorder="1" applyAlignment="1" applyProtection="1">
      <alignment horizontal="center" vertical="center"/>
      <protection hidden="1"/>
    </xf>
    <xf numFmtId="0" fontId="38" fillId="0" borderId="45" xfId="0" applyFont="1" applyBorder="1" applyAlignment="1" applyProtection="1">
      <alignment horizontal="center" vertical="center"/>
      <protection hidden="1"/>
    </xf>
    <xf numFmtId="0" fontId="38" fillId="0" borderId="46" xfId="0" applyFont="1" applyBorder="1" applyAlignment="1" applyProtection="1">
      <alignment horizontal="center" vertical="center"/>
      <protection hidden="1"/>
    </xf>
    <xf numFmtId="0" fontId="38" fillId="0" borderId="9" xfId="0" applyFont="1" applyBorder="1" applyAlignment="1" applyProtection="1">
      <alignment horizontal="left" wrapText="1"/>
      <protection hidden="1"/>
    </xf>
    <xf numFmtId="0" fontId="38" fillId="0" borderId="11" xfId="0" applyFont="1" applyBorder="1" applyAlignment="1" applyProtection="1">
      <alignment horizontal="left" wrapText="1"/>
      <protection hidden="1"/>
    </xf>
    <xf numFmtId="0" fontId="38" fillId="0" borderId="50" xfId="0" applyFont="1" applyBorder="1" applyAlignment="1" applyProtection="1">
      <alignment horizontal="left" wrapText="1"/>
      <protection hidden="1"/>
    </xf>
    <xf numFmtId="0" fontId="39" fillId="0" borderId="9" xfId="0" applyFont="1" applyBorder="1" applyAlignment="1" applyProtection="1">
      <alignment horizontal="left" wrapText="1"/>
      <protection hidden="1"/>
    </xf>
    <xf numFmtId="0" fontId="39" fillId="0" borderId="11" xfId="0" applyFont="1" applyBorder="1" applyAlignment="1" applyProtection="1">
      <alignment horizontal="left" wrapText="1"/>
      <protection hidden="1"/>
    </xf>
    <xf numFmtId="0" fontId="39" fillId="0" borderId="50" xfId="0" applyFont="1" applyBorder="1" applyAlignment="1" applyProtection="1">
      <alignment horizontal="left" wrapText="1"/>
      <protection hidden="1"/>
    </xf>
    <xf numFmtId="0" fontId="32" fillId="0" borderId="0" xfId="89" applyFont="1" applyFill="1" applyBorder="1" applyAlignment="1">
      <alignment horizontal="center" vertical="center"/>
    </xf>
    <xf numFmtId="0" fontId="34" fillId="9" borderId="18" xfId="89" applyFont="1" applyFill="1" applyBorder="1" applyAlignment="1">
      <alignment horizontal="center" vertical="center"/>
    </xf>
    <xf numFmtId="0" fontId="34" fillId="9" borderId="19" xfId="89" applyFont="1" applyFill="1" applyBorder="1" applyAlignment="1">
      <alignment horizontal="center" vertical="center"/>
    </xf>
    <xf numFmtId="0" fontId="34" fillId="9" borderId="20" xfId="89" applyFont="1" applyFill="1" applyBorder="1" applyAlignment="1">
      <alignment horizontal="center" vertical="center"/>
    </xf>
    <xf numFmtId="0" fontId="35" fillId="0" borderId="23" xfId="89" applyFont="1" applyBorder="1" applyAlignment="1">
      <alignment horizontal="center" vertical="center"/>
    </xf>
    <xf numFmtId="0" fontId="35" fillId="0" borderId="24" xfId="89" applyFont="1" applyBorder="1" applyAlignment="1">
      <alignment horizontal="center" vertical="center"/>
    </xf>
    <xf numFmtId="0" fontId="35" fillId="0" borderId="25" xfId="89" applyFont="1" applyBorder="1" applyAlignment="1">
      <alignment horizontal="center" vertical="center"/>
    </xf>
    <xf numFmtId="0" fontId="38" fillId="0" borderId="2" xfId="0" applyFont="1" applyBorder="1" applyAlignment="1" applyProtection="1">
      <alignment horizontal="left"/>
      <protection hidden="1"/>
    </xf>
    <xf numFmtId="0" fontId="38" fillId="0" borderId="33" xfId="0" applyFont="1" applyBorder="1" applyAlignment="1" applyProtection="1">
      <alignment horizontal="left"/>
      <protection hidden="1"/>
    </xf>
    <xf numFmtId="0" fontId="41" fillId="0" borderId="0" xfId="89" applyFont="1" applyFill="1" applyBorder="1" applyAlignment="1">
      <alignment horizontal="left" vertical="center" wrapText="1"/>
    </xf>
    <xf numFmtId="0" fontId="37" fillId="0" borderId="36" xfId="0" applyFont="1" applyBorder="1" applyAlignment="1" applyProtection="1">
      <alignment horizontal="center" vertical="center"/>
      <protection hidden="1"/>
    </xf>
    <xf numFmtId="0" fontId="37" fillId="0" borderId="37" xfId="0" applyFont="1" applyBorder="1" applyAlignment="1" applyProtection="1">
      <alignment horizontal="center" vertical="center"/>
      <protection hidden="1"/>
    </xf>
    <xf numFmtId="0" fontId="37" fillId="0" borderId="38" xfId="0" applyFont="1" applyBorder="1" applyAlignment="1" applyProtection="1">
      <alignment horizontal="center" vertical="center"/>
      <protection hidden="1"/>
    </xf>
    <xf numFmtId="0" fontId="35" fillId="8" borderId="21" xfId="89" applyFont="1" applyFill="1" applyBorder="1" applyAlignment="1">
      <alignment horizontal="right" vertical="center"/>
    </xf>
    <xf numFmtId="0" fontId="35" fillId="8" borderId="13" xfId="89" applyFont="1" applyFill="1" applyBorder="1" applyAlignment="1">
      <alignment horizontal="right" vertical="center"/>
    </xf>
    <xf numFmtId="0" fontId="35" fillId="9" borderId="21" xfId="89" applyFont="1" applyFill="1" applyBorder="1" applyAlignment="1">
      <alignment horizontal="right" vertical="center"/>
    </xf>
    <xf numFmtId="0" fontId="35" fillId="9" borderId="13" xfId="89" applyFont="1" applyFill="1" applyBorder="1" applyAlignment="1">
      <alignment horizontal="right" vertical="center"/>
    </xf>
    <xf numFmtId="0" fontId="35" fillId="13" borderId="21" xfId="89" applyFont="1" applyFill="1" applyBorder="1" applyAlignment="1">
      <alignment horizontal="right" vertical="center"/>
    </xf>
    <xf numFmtId="0" fontId="35" fillId="13" borderId="13" xfId="89" applyFont="1" applyFill="1" applyBorder="1" applyAlignment="1">
      <alignment horizontal="right" vertical="center"/>
    </xf>
    <xf numFmtId="49" fontId="30" fillId="7" borderId="15" xfId="0" applyNumberFormat="1" applyFont="1" applyFill="1" applyBorder="1" applyAlignment="1" applyProtection="1">
      <alignment horizontal="center" vertical="center" wrapText="1"/>
      <protection hidden="1"/>
    </xf>
    <xf numFmtId="49" fontId="30" fillId="7" borderId="14" xfId="0" applyNumberFormat="1" applyFont="1" applyFill="1" applyBorder="1" applyAlignment="1" applyProtection="1">
      <alignment horizontal="center" vertical="center" wrapText="1"/>
      <protection hidden="1"/>
    </xf>
    <xf numFmtId="0" fontId="22" fillId="0" borderId="0" xfId="0" applyFont="1" applyAlignment="1">
      <alignment horizontal="left" vertical="center" wrapText="1"/>
    </xf>
    <xf numFmtId="0" fontId="24" fillId="14" borderId="0" xfId="0" applyFont="1" applyFill="1" applyBorder="1" applyAlignment="1">
      <alignment horizontal="center"/>
    </xf>
    <xf numFmtId="49" fontId="26" fillId="0" borderId="0" xfId="0" applyNumberFormat="1" applyFont="1" applyBorder="1" applyAlignment="1" applyProtection="1">
      <alignment horizontal="center" vertical="center"/>
      <protection hidden="1"/>
    </xf>
    <xf numFmtId="0" fontId="26" fillId="0" borderId="0" xfId="0" applyFont="1" applyBorder="1" applyAlignment="1" applyProtection="1">
      <alignment horizontal="right" vertical="center"/>
      <protection hidden="1"/>
    </xf>
    <xf numFmtId="0" fontId="27" fillId="0" borderId="0" xfId="0" applyFont="1" applyBorder="1" applyAlignment="1" applyProtection="1">
      <alignment horizontal="justify" vertical="center" wrapText="1"/>
      <protection hidden="1"/>
    </xf>
    <xf numFmtId="0" fontId="30" fillId="7" borderId="13" xfId="0" applyFont="1" applyFill="1" applyBorder="1" applyAlignment="1" applyProtection="1">
      <alignment horizontal="center" vertical="center" wrapText="1"/>
      <protection hidden="1"/>
    </xf>
    <xf numFmtId="0" fontId="30" fillId="7" borderId="13" xfId="0" applyFont="1" applyFill="1" applyBorder="1" applyAlignment="1" applyProtection="1">
      <alignment horizontal="right" vertical="center" wrapText="1"/>
      <protection hidden="1"/>
    </xf>
    <xf numFmtId="2" fontId="30" fillId="7" borderId="13" xfId="0" applyNumberFormat="1" applyFont="1" applyFill="1" applyBorder="1" applyAlignment="1" applyProtection="1">
      <alignment horizontal="center" vertical="center"/>
      <protection hidden="1"/>
    </xf>
    <xf numFmtId="0" fontId="24" fillId="0" borderId="0" xfId="0" applyFont="1" applyBorder="1" applyAlignment="1">
      <alignment horizontal="center"/>
    </xf>
    <xf numFmtId="49" fontId="26" fillId="0" borderId="0" xfId="0" applyNumberFormat="1" applyFont="1" applyBorder="1" applyAlignment="1" applyProtection="1">
      <alignment horizontal="right" vertical="center"/>
      <protection hidden="1"/>
    </xf>
    <xf numFmtId="10" fontId="38" fillId="0" borderId="2" xfId="0" applyNumberFormat="1" applyFont="1" applyFill="1" applyBorder="1" applyAlignment="1" applyProtection="1">
      <alignment horizontal="right"/>
      <protection hidden="1"/>
    </xf>
    <xf numFmtId="10" fontId="38" fillId="0" borderId="10" xfId="0" applyNumberFormat="1" applyFont="1" applyFill="1" applyBorder="1" applyAlignment="1" applyProtection="1">
      <alignment horizontal="right"/>
      <protection hidden="1"/>
    </xf>
  </cellXfs>
  <cellStyles count="90">
    <cellStyle name="Cálculo 2" xfId="1"/>
    <cellStyle name="Campo da tabela dinâmica" xfId="2"/>
    <cellStyle name="Campo do Assistente de dados" xfId="3"/>
    <cellStyle name="Canto da tabela dinâmica" xfId="4"/>
    <cellStyle name="Canto do Assistente de dados" xfId="5"/>
    <cellStyle name="Categoria da tabela dinâmica" xfId="6"/>
    <cellStyle name="Categoria do Assistente de dados" xfId="7"/>
    <cellStyle name="Comma [0]" xfId="8"/>
    <cellStyle name="Currency [0]" xfId="9"/>
    <cellStyle name="DataPilot Category" xfId="10"/>
    <cellStyle name="DataPilot Corner" xfId="11"/>
    <cellStyle name="DataPilot Field" xfId="12"/>
    <cellStyle name="DataPilot Result" xfId="13"/>
    <cellStyle name="DataPilot Title" xfId="14"/>
    <cellStyle name="DataPilot Value" xfId="15"/>
    <cellStyle name="Entrada 2" xfId="16"/>
    <cellStyle name="Fossa" xfId="17"/>
    <cellStyle name="Indefinido" xfId="18"/>
    <cellStyle name="ITEM" xfId="19"/>
    <cellStyle name="MELHORIA" xfId="20"/>
    <cellStyle name="Moeda 2" xfId="21"/>
    <cellStyle name="Moeda 3" xfId="22"/>
    <cellStyle name="Normal" xfId="0" builtinId="0"/>
    <cellStyle name="Normal 10" xfId="23"/>
    <cellStyle name="Normal 10 2" xfId="24"/>
    <cellStyle name="Normal 10 2 2" xfId="25"/>
    <cellStyle name="Normal 11" xfId="26"/>
    <cellStyle name="Normal 12" xfId="27"/>
    <cellStyle name="Normal 13" xfId="28"/>
    <cellStyle name="Normal 14" xfId="89"/>
    <cellStyle name="Normal 2" xfId="29"/>
    <cellStyle name="Normal 2 2" xfId="30"/>
    <cellStyle name="Normal 2 2 2" xfId="31"/>
    <cellStyle name="Normal 2 3" xfId="32"/>
    <cellStyle name="Normal 3" xfId="33"/>
    <cellStyle name="Normal 3 2" xfId="34"/>
    <cellStyle name="Normal 3 3" xfId="35"/>
    <cellStyle name="Normal 4" xfId="36"/>
    <cellStyle name="Normal 4 2" xfId="37"/>
    <cellStyle name="Normal 4 3" xfId="38"/>
    <cellStyle name="Normal 4 3 2" xfId="39"/>
    <cellStyle name="Normal 5" xfId="40"/>
    <cellStyle name="Normal 5 2" xfId="41"/>
    <cellStyle name="Normal 6" xfId="42"/>
    <cellStyle name="Normal 6 2" xfId="43"/>
    <cellStyle name="Normal 7" xfId="44"/>
    <cellStyle name="Normal 8" xfId="45"/>
    <cellStyle name="Normal 9" xfId="46"/>
    <cellStyle name="NUMEROS_2" xfId="47"/>
    <cellStyle name="Porcentagem" xfId="88" builtinId="5"/>
    <cellStyle name="Porcentagem 2" xfId="48"/>
    <cellStyle name="Porcentagem 2 2" xfId="49"/>
    <cellStyle name="Porcentagem 3" xfId="50"/>
    <cellStyle name="Porcentagem 3 2" xfId="51"/>
    <cellStyle name="Porcentagem 4" xfId="52"/>
    <cellStyle name="Porcentagem 5" xfId="53"/>
    <cellStyle name="Resultado da tabela dinâmica" xfId="54"/>
    <cellStyle name="Separador de milhares" xfId="55" builtinId="3"/>
    <cellStyle name="Separador de milhares 2" xfId="56"/>
    <cellStyle name="Separador de milhares 2 2" xfId="57"/>
    <cellStyle name="Separador de milhares 2 3" xfId="58"/>
    <cellStyle name="Separador de milhares 3" xfId="59"/>
    <cellStyle name="Separador de milhares 3 2" xfId="60"/>
    <cellStyle name="Separador de milhares 4" xfId="61"/>
    <cellStyle name="Separador de milhares 5" xfId="62"/>
    <cellStyle name="Separador de milhares 6" xfId="63"/>
    <cellStyle name="Separador de milhares 7" xfId="64"/>
    <cellStyle name="Separador de milhares 8" xfId="65"/>
    <cellStyle name="Separador de milhares 9" xfId="66"/>
    <cellStyle name="Texto de Aviso 6" xfId="67"/>
    <cellStyle name="Texto Explicativo 2" xfId="68"/>
    <cellStyle name="Título 1 1" xfId="69"/>
    <cellStyle name="Título 1 1 1" xfId="70"/>
    <cellStyle name="Título 1 1 1 1" xfId="71"/>
    <cellStyle name="Título 1 2" xfId="72"/>
    <cellStyle name="Título 2 2" xfId="73"/>
    <cellStyle name="Título 3 2" xfId="74"/>
    <cellStyle name="Título da tabela dinâmica" xfId="75"/>
    <cellStyle name="TOTAL" xfId="76"/>
    <cellStyle name="Total 2" xfId="77"/>
    <cellStyle name="Total 3" xfId="78"/>
    <cellStyle name="UNID" xfId="79"/>
    <cellStyle name="UNIDADE" xfId="80"/>
    <cellStyle name="VALOR" xfId="81"/>
    <cellStyle name="Valor da tabela dinâmica" xfId="82"/>
    <cellStyle name="Valor do Assistente de dados" xfId="83"/>
    <cellStyle name="Vírgula 2" xfId="84"/>
    <cellStyle name="Vírgula 3" xfId="85"/>
    <cellStyle name="Vírgula 4" xfId="86"/>
    <cellStyle name="Vírgula 5" xfId="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996633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80C0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E3E3E3"/>
      <rgbColor rgb="00FFFF99"/>
      <rgbColor rgb="0099CCFF"/>
      <rgbColor rgb="00FF99CC"/>
      <rgbColor rgb="00CC99FF"/>
      <rgbColor rgb="00FFCC99"/>
      <rgbColor rgb="003333CC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uarios\cristiane.silva\Documents\C&#243;pia%20de%20Or&#231;amento%20M&#243;dulo%20Sanit&#225;rio%20NACIONAL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beçalho"/>
      <sheetName val="PT - IV"/>
      <sheetName val="PT- V"/>
      <sheetName val="PT - VI"/>
      <sheetName val="PlanilhaFinal"/>
      <sheetName val="sinapi"/>
      <sheetName val="Cronograma"/>
      <sheetName val="Composição BDI"/>
      <sheetName val="Encargos Sociais"/>
      <sheetName val="Composições"/>
      <sheetName val="Memo"/>
      <sheetName val="Rascunho"/>
      <sheetName val="Insu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>
        <row r="26">
          <cell r="G26">
            <v>7153</v>
          </cell>
          <cell r="L26">
            <v>300</v>
          </cell>
        </row>
        <row r="27">
          <cell r="G27">
            <v>2706</v>
          </cell>
          <cell r="L27">
            <v>300</v>
          </cell>
        </row>
        <row r="28">
          <cell r="G28">
            <v>10508</v>
          </cell>
          <cell r="L28">
            <v>2</v>
          </cell>
        </row>
        <row r="32">
          <cell r="G32">
            <v>80000</v>
          </cell>
          <cell r="L32">
            <v>0</v>
          </cell>
        </row>
        <row r="35">
          <cell r="G35">
            <v>80002</v>
          </cell>
          <cell r="L35">
            <v>0</v>
          </cell>
        </row>
        <row r="36">
          <cell r="G36">
            <v>80038</v>
          </cell>
          <cell r="L36">
            <v>0</v>
          </cell>
        </row>
        <row r="37">
          <cell r="G37">
            <v>80003</v>
          </cell>
          <cell r="L37">
            <v>0</v>
          </cell>
        </row>
        <row r="38">
          <cell r="G38">
            <v>80011</v>
          </cell>
          <cell r="L38">
            <v>0</v>
          </cell>
        </row>
        <row r="41">
          <cell r="G41">
            <v>80005</v>
          </cell>
          <cell r="L41">
            <v>0</v>
          </cell>
        </row>
        <row r="42">
          <cell r="G42">
            <v>80007</v>
          </cell>
          <cell r="L42">
            <v>0</v>
          </cell>
        </row>
        <row r="43">
          <cell r="G43">
            <v>80005</v>
          </cell>
          <cell r="L43">
            <v>0</v>
          </cell>
        </row>
        <row r="46">
          <cell r="G46">
            <v>80045</v>
          </cell>
          <cell r="L46">
            <v>0</v>
          </cell>
        </row>
        <row r="47">
          <cell r="G47">
            <v>80010</v>
          </cell>
          <cell r="L47">
            <v>0</v>
          </cell>
        </row>
        <row r="50">
          <cell r="G50">
            <v>80013</v>
          </cell>
          <cell r="L50">
            <v>0</v>
          </cell>
        </row>
        <row r="51">
          <cell r="G51">
            <v>80016</v>
          </cell>
          <cell r="L51">
            <v>0</v>
          </cell>
        </row>
        <row r="52">
          <cell r="G52">
            <v>80017</v>
          </cell>
          <cell r="L52">
            <v>0</v>
          </cell>
        </row>
        <row r="53">
          <cell r="G53">
            <v>80000</v>
          </cell>
          <cell r="L53">
            <v>0</v>
          </cell>
        </row>
        <row r="56">
          <cell r="G56">
            <v>80047</v>
          </cell>
          <cell r="L56">
            <v>0</v>
          </cell>
        </row>
        <row r="57">
          <cell r="G57">
            <v>80048</v>
          </cell>
          <cell r="L57">
            <v>0</v>
          </cell>
        </row>
        <row r="60">
          <cell r="G60">
            <v>80019</v>
          </cell>
          <cell r="L60">
            <v>0</v>
          </cell>
        </row>
        <row r="61">
          <cell r="G61">
            <v>80020</v>
          </cell>
          <cell r="L61">
            <v>0</v>
          </cell>
        </row>
        <row r="64">
          <cell r="G64">
            <v>80042</v>
          </cell>
          <cell r="L64">
            <v>0</v>
          </cell>
        </row>
        <row r="68">
          <cell r="G68">
            <v>80023</v>
          </cell>
          <cell r="L68">
            <v>0</v>
          </cell>
        </row>
        <row r="69">
          <cell r="G69">
            <v>80024</v>
          </cell>
          <cell r="L69">
            <v>0</v>
          </cell>
        </row>
        <row r="72">
          <cell r="G72">
            <v>80032</v>
          </cell>
          <cell r="L72">
            <v>0</v>
          </cell>
        </row>
        <row r="75">
          <cell r="G75">
            <v>80044</v>
          </cell>
          <cell r="L75">
            <v>0</v>
          </cell>
        </row>
        <row r="79">
          <cell r="G79">
            <v>80027</v>
          </cell>
          <cell r="L79">
            <v>0</v>
          </cell>
        </row>
        <row r="80">
          <cell r="G80">
            <v>80026</v>
          </cell>
          <cell r="L80">
            <v>0</v>
          </cell>
        </row>
        <row r="81">
          <cell r="G81">
            <v>80025</v>
          </cell>
          <cell r="L81">
            <v>0</v>
          </cell>
        </row>
        <row r="82">
          <cell r="G82">
            <v>80031</v>
          </cell>
          <cell r="L82">
            <v>0</v>
          </cell>
        </row>
        <row r="83">
          <cell r="G83">
            <v>80030</v>
          </cell>
          <cell r="L83">
            <v>0</v>
          </cell>
        </row>
        <row r="84">
          <cell r="G84">
            <v>80000</v>
          </cell>
          <cell r="L84">
            <v>0</v>
          </cell>
        </row>
        <row r="89">
          <cell r="G89">
            <v>80000</v>
          </cell>
          <cell r="L89">
            <v>0</v>
          </cell>
        </row>
        <row r="92">
          <cell r="G92">
            <v>80002</v>
          </cell>
          <cell r="L92">
            <v>0</v>
          </cell>
        </row>
        <row r="93">
          <cell r="G93">
            <v>80038</v>
          </cell>
          <cell r="L93">
            <v>0</v>
          </cell>
        </row>
        <row r="94">
          <cell r="G94">
            <v>80003</v>
          </cell>
          <cell r="L94">
            <v>0</v>
          </cell>
        </row>
        <row r="95">
          <cell r="G95">
            <v>80011</v>
          </cell>
          <cell r="L95">
            <v>0</v>
          </cell>
        </row>
        <row r="98">
          <cell r="G98">
            <v>80005</v>
          </cell>
          <cell r="L98">
            <v>0</v>
          </cell>
        </row>
        <row r="101">
          <cell r="G101">
            <v>80010</v>
          </cell>
          <cell r="L101">
            <v>0</v>
          </cell>
        </row>
        <row r="104">
          <cell r="G104">
            <v>80013</v>
          </cell>
          <cell r="L104">
            <v>0</v>
          </cell>
        </row>
        <row r="105">
          <cell r="G105">
            <v>80016</v>
          </cell>
          <cell r="L105">
            <v>0</v>
          </cell>
        </row>
        <row r="106">
          <cell r="G106">
            <v>80017</v>
          </cell>
          <cell r="L106">
            <v>0</v>
          </cell>
        </row>
        <row r="107">
          <cell r="G107">
            <v>80000</v>
          </cell>
          <cell r="L107">
            <v>0</v>
          </cell>
        </row>
        <row r="110">
          <cell r="G110">
            <v>80047</v>
          </cell>
          <cell r="L110">
            <v>0</v>
          </cell>
        </row>
        <row r="114">
          <cell r="G114">
            <v>1</v>
          </cell>
          <cell r="L114">
            <v>0</v>
          </cell>
        </row>
        <row r="115">
          <cell r="G115">
            <v>1</v>
          </cell>
          <cell r="L115">
            <v>0</v>
          </cell>
        </row>
        <row r="118">
          <cell r="G118">
            <v>1</v>
          </cell>
          <cell r="L118">
            <v>0</v>
          </cell>
        </row>
        <row r="122">
          <cell r="G122">
            <v>80049</v>
          </cell>
          <cell r="L122">
            <v>0</v>
          </cell>
        </row>
        <row r="127">
          <cell r="G127">
            <v>80000</v>
          </cell>
          <cell r="L127">
            <v>0</v>
          </cell>
        </row>
        <row r="130">
          <cell r="G130">
            <v>80002</v>
          </cell>
          <cell r="L130">
            <v>0</v>
          </cell>
        </row>
        <row r="131">
          <cell r="G131">
            <v>80038</v>
          </cell>
          <cell r="L131">
            <v>0</v>
          </cell>
        </row>
        <row r="132">
          <cell r="G132">
            <v>80003</v>
          </cell>
          <cell r="L132">
            <v>0</v>
          </cell>
        </row>
        <row r="133">
          <cell r="G133">
            <v>80011</v>
          </cell>
          <cell r="L133">
            <v>0</v>
          </cell>
        </row>
        <row r="136">
          <cell r="G136">
            <v>80005</v>
          </cell>
          <cell r="L136">
            <v>0</v>
          </cell>
        </row>
        <row r="139">
          <cell r="G139">
            <v>80010</v>
          </cell>
          <cell r="L139">
            <v>0</v>
          </cell>
        </row>
        <row r="142">
          <cell r="G142">
            <v>80013</v>
          </cell>
          <cell r="L142">
            <v>0</v>
          </cell>
        </row>
        <row r="143">
          <cell r="G143">
            <v>80016</v>
          </cell>
          <cell r="L143">
            <v>0</v>
          </cell>
        </row>
        <row r="144">
          <cell r="G144">
            <v>80017</v>
          </cell>
          <cell r="L144">
            <v>0</v>
          </cell>
        </row>
        <row r="145">
          <cell r="G145">
            <v>80000</v>
          </cell>
          <cell r="L145">
            <v>0</v>
          </cell>
        </row>
        <row r="148">
          <cell r="G148">
            <v>80047</v>
          </cell>
          <cell r="L148">
            <v>0</v>
          </cell>
        </row>
        <row r="152">
          <cell r="G152">
            <v>1</v>
          </cell>
          <cell r="L152">
            <v>0</v>
          </cell>
        </row>
        <row r="153">
          <cell r="G153">
            <v>1</v>
          </cell>
          <cell r="L153">
            <v>0</v>
          </cell>
        </row>
        <row r="156">
          <cell r="G156">
            <v>1</v>
          </cell>
          <cell r="L156">
            <v>0</v>
          </cell>
        </row>
        <row r="160">
          <cell r="G160">
            <v>80050</v>
          </cell>
          <cell r="L160">
            <v>0</v>
          </cell>
        </row>
        <row r="164">
          <cell r="G164">
            <v>80002</v>
          </cell>
          <cell r="L164">
            <v>0</v>
          </cell>
        </row>
        <row r="165">
          <cell r="G165">
            <v>80009</v>
          </cell>
          <cell r="L165">
            <v>0</v>
          </cell>
        </row>
        <row r="166">
          <cell r="G166">
            <v>80013</v>
          </cell>
          <cell r="L166">
            <v>0</v>
          </cell>
        </row>
        <row r="167">
          <cell r="G167">
            <v>80016</v>
          </cell>
          <cell r="L167">
            <v>0</v>
          </cell>
        </row>
        <row r="168">
          <cell r="G168">
            <v>80017</v>
          </cell>
          <cell r="L168">
            <v>0</v>
          </cell>
        </row>
        <row r="169">
          <cell r="G169">
            <v>80007</v>
          </cell>
          <cell r="L169">
            <v>0</v>
          </cell>
        </row>
        <row r="170">
          <cell r="G170">
            <v>80003</v>
          </cell>
          <cell r="L170">
            <v>0</v>
          </cell>
        </row>
        <row r="171">
          <cell r="G171">
            <v>80033</v>
          </cell>
          <cell r="L171">
            <v>0</v>
          </cell>
        </row>
        <row r="174">
          <cell r="G174">
            <v>80001</v>
          </cell>
          <cell r="L174">
            <v>0</v>
          </cell>
        </row>
        <row r="175">
          <cell r="G175">
            <v>80002</v>
          </cell>
          <cell r="L175">
            <v>0</v>
          </cell>
        </row>
        <row r="176">
          <cell r="G176">
            <v>80043</v>
          </cell>
          <cell r="L176">
            <v>0</v>
          </cell>
        </row>
        <row r="177">
          <cell r="G177">
            <v>80013</v>
          </cell>
          <cell r="L177">
            <v>0</v>
          </cell>
        </row>
        <row r="178">
          <cell r="G178">
            <v>80016</v>
          </cell>
          <cell r="L178">
            <v>0</v>
          </cell>
        </row>
        <row r="179">
          <cell r="G179">
            <v>80018</v>
          </cell>
          <cell r="L179">
            <v>0</v>
          </cell>
        </row>
        <row r="180">
          <cell r="G180">
            <v>80005</v>
          </cell>
          <cell r="L180">
            <v>0</v>
          </cell>
        </row>
        <row r="181">
          <cell r="G181">
            <v>80003</v>
          </cell>
          <cell r="L181">
            <v>0</v>
          </cell>
        </row>
        <row r="182">
          <cell r="G182">
            <v>80033</v>
          </cell>
          <cell r="L182">
            <v>0</v>
          </cell>
        </row>
        <row r="183">
          <cell r="G183">
            <v>80039</v>
          </cell>
          <cell r="L183">
            <v>0</v>
          </cell>
        </row>
        <row r="186">
          <cell r="G186">
            <v>80001</v>
          </cell>
          <cell r="L186">
            <v>0</v>
          </cell>
        </row>
        <row r="187">
          <cell r="G187">
            <v>80040</v>
          </cell>
          <cell r="L187">
            <v>0</v>
          </cell>
        </row>
        <row r="188">
          <cell r="G188">
            <v>80046</v>
          </cell>
          <cell r="L188">
            <v>0</v>
          </cell>
        </row>
        <row r="189">
          <cell r="G189">
            <v>80043</v>
          </cell>
          <cell r="L189">
            <v>0</v>
          </cell>
        </row>
        <row r="190">
          <cell r="G190">
            <v>80041</v>
          </cell>
          <cell r="L190">
            <v>0</v>
          </cell>
        </row>
        <row r="191">
          <cell r="G191">
            <v>80033</v>
          </cell>
          <cell r="L191">
            <v>0</v>
          </cell>
        </row>
        <row r="192">
          <cell r="G192">
            <v>80033</v>
          </cell>
          <cell r="L192">
            <v>0</v>
          </cell>
        </row>
        <row r="193">
          <cell r="G193">
            <v>80033</v>
          </cell>
          <cell r="L193">
            <v>0</v>
          </cell>
        </row>
        <row r="196">
          <cell r="G196">
            <v>80001</v>
          </cell>
          <cell r="L196">
            <v>0</v>
          </cell>
        </row>
        <row r="197">
          <cell r="G197">
            <v>80040</v>
          </cell>
          <cell r="L197">
            <v>0</v>
          </cell>
        </row>
        <row r="198">
          <cell r="G198">
            <v>80039</v>
          </cell>
          <cell r="L198">
            <v>0</v>
          </cell>
        </row>
        <row r="199">
          <cell r="G199">
            <v>80043</v>
          </cell>
          <cell r="L199">
            <v>0</v>
          </cell>
        </row>
        <row r="200">
          <cell r="G200">
            <v>80041</v>
          </cell>
          <cell r="L200">
            <v>0</v>
          </cell>
        </row>
        <row r="201">
          <cell r="G201">
            <v>80033</v>
          </cell>
          <cell r="L201">
            <v>0</v>
          </cell>
        </row>
        <row r="205">
          <cell r="G205">
            <v>80000</v>
          </cell>
          <cell r="L205">
            <v>6</v>
          </cell>
        </row>
        <row r="208">
          <cell r="G208">
            <v>80002</v>
          </cell>
          <cell r="L208">
            <v>2.4</v>
          </cell>
        </row>
        <row r="209">
          <cell r="G209">
            <v>80038</v>
          </cell>
          <cell r="L209">
            <v>2.4</v>
          </cell>
        </row>
        <row r="210">
          <cell r="G210">
            <v>80003</v>
          </cell>
          <cell r="L210">
            <v>0.35</v>
          </cell>
        </row>
        <row r="211">
          <cell r="G211">
            <v>80052</v>
          </cell>
          <cell r="L211">
            <v>2.0499999999999998</v>
          </cell>
        </row>
        <row r="214">
          <cell r="G214">
            <v>80010</v>
          </cell>
          <cell r="L214">
            <v>34</v>
          </cell>
        </row>
        <row r="217">
          <cell r="G217">
            <v>80013</v>
          </cell>
          <cell r="L217">
            <v>75</v>
          </cell>
        </row>
        <row r="218">
          <cell r="G218">
            <v>80016</v>
          </cell>
          <cell r="L218">
            <v>75</v>
          </cell>
        </row>
        <row r="221">
          <cell r="G221">
            <v>80047</v>
          </cell>
          <cell r="L221">
            <v>75</v>
          </cell>
        </row>
        <row r="225">
          <cell r="G225">
            <v>80051</v>
          </cell>
          <cell r="L225">
            <v>1</v>
          </cell>
        </row>
      </sheetData>
      <sheetData sheetId="1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U19"/>
  <sheetViews>
    <sheetView tabSelected="1" workbookViewId="0">
      <selection activeCell="H12" sqref="H12"/>
    </sheetView>
  </sheetViews>
  <sheetFormatPr defaultRowHeight="12.75" customHeight="1"/>
  <cols>
    <col min="1" max="1" width="7.140625" customWidth="1"/>
    <col min="2" max="2" width="43.140625" customWidth="1"/>
    <col min="3" max="3" width="8" customWidth="1"/>
    <col min="4" max="4" width="8.28515625" customWidth="1"/>
    <col min="5" max="5" width="8" customWidth="1"/>
    <col min="6" max="6" width="10.7109375" style="261" customWidth="1"/>
    <col min="7" max="7" width="10.140625" style="261" customWidth="1"/>
    <col min="8" max="47" width="9.140625" style="261"/>
  </cols>
  <sheetData>
    <row r="2" spans="1:7" ht="12.75" customHeight="1">
      <c r="A2" s="28"/>
      <c r="B2" s="29" t="s">
        <v>89</v>
      </c>
    </row>
    <row r="5" spans="1:7" ht="12.75" customHeight="1">
      <c r="A5" s="296" t="s">
        <v>18</v>
      </c>
      <c r="B5" s="296"/>
      <c r="C5" s="296"/>
      <c r="D5" s="296"/>
      <c r="E5" s="6"/>
      <c r="F5" s="262"/>
      <c r="G5" s="262"/>
    </row>
    <row r="6" spans="1:7" ht="12.75" customHeight="1">
      <c r="A6" s="297"/>
      <c r="B6" s="297"/>
      <c r="C6" s="297"/>
      <c r="D6" s="297"/>
    </row>
    <row r="7" spans="1:7" ht="27.75" customHeight="1">
      <c r="A7" s="7" t="s">
        <v>1</v>
      </c>
      <c r="B7" s="298" t="s">
        <v>186</v>
      </c>
      <c r="C7" s="298"/>
      <c r="D7" s="298"/>
      <c r="E7" s="8"/>
      <c r="F7" s="263"/>
      <c r="G7" s="264"/>
    </row>
    <row r="8" spans="1:7" ht="12.75" customHeight="1">
      <c r="A8" s="9" t="s">
        <v>2</v>
      </c>
      <c r="B8" s="275" t="s">
        <v>185</v>
      </c>
      <c r="C8" s="276"/>
      <c r="D8" s="277"/>
      <c r="F8" s="265"/>
      <c r="G8" s="262"/>
    </row>
    <row r="9" spans="1:7" ht="12.75" customHeight="1">
      <c r="A9" s="10"/>
      <c r="B9" s="10"/>
      <c r="C9" s="10"/>
      <c r="D9" s="10"/>
    </row>
    <row r="10" spans="1:7" ht="12.75" customHeight="1">
      <c r="A10" s="10" t="s">
        <v>12</v>
      </c>
      <c r="B10" s="10" t="s">
        <v>19</v>
      </c>
      <c r="C10" s="27"/>
      <c r="D10" s="11" t="str">
        <f>"A"</f>
        <v>A</v>
      </c>
    </row>
    <row r="11" spans="1:7" ht="12.75" customHeight="1">
      <c r="A11" s="10" t="s">
        <v>13</v>
      </c>
      <c r="B11" s="10" t="s">
        <v>20</v>
      </c>
      <c r="C11" s="27"/>
      <c r="D11" s="11" t="str">
        <f>"B"</f>
        <v>B</v>
      </c>
    </row>
    <row r="12" spans="1:7" ht="12.75" customHeight="1">
      <c r="A12" s="10" t="s">
        <v>14</v>
      </c>
      <c r="B12" s="10" t="s">
        <v>21</v>
      </c>
      <c r="C12" s="27"/>
      <c r="D12" s="11" t="str">
        <f>"C"</f>
        <v>C</v>
      </c>
    </row>
    <row r="13" spans="1:7" ht="12.75" customHeight="1">
      <c r="A13" s="10" t="s">
        <v>16</v>
      </c>
      <c r="B13" s="10" t="s">
        <v>22</v>
      </c>
      <c r="C13" s="27"/>
      <c r="D13" s="11" t="s">
        <v>23</v>
      </c>
    </row>
    <row r="14" spans="1:7" ht="12.75" customHeight="1">
      <c r="A14" s="10" t="s">
        <v>15</v>
      </c>
      <c r="B14" s="10" t="s">
        <v>24</v>
      </c>
      <c r="C14" s="27"/>
      <c r="D14" s="11" t="s">
        <v>25</v>
      </c>
    </row>
    <row r="15" spans="1:7" ht="12.75" customHeight="1">
      <c r="A15" s="10" t="s">
        <v>26</v>
      </c>
      <c r="B15" s="10" t="s">
        <v>27</v>
      </c>
      <c r="C15" s="27"/>
      <c r="D15" s="11"/>
    </row>
    <row r="16" spans="1:7" ht="12.75" customHeight="1">
      <c r="A16" s="10" t="s">
        <v>28</v>
      </c>
      <c r="B16" s="10" t="s">
        <v>29</v>
      </c>
      <c r="C16" s="27"/>
      <c r="D16" s="11"/>
    </row>
    <row r="17" spans="1:4" ht="12.75" customHeight="1">
      <c r="A17" s="10" t="s">
        <v>30</v>
      </c>
      <c r="B17" s="10" t="s">
        <v>31</v>
      </c>
      <c r="C17" s="27"/>
      <c r="D17" s="11"/>
    </row>
    <row r="18" spans="1:4" ht="12.75" customHeight="1">
      <c r="A18" s="10"/>
      <c r="B18" s="10"/>
      <c r="C18" s="10"/>
      <c r="D18" s="11"/>
    </row>
    <row r="19" spans="1:4" ht="12.75" customHeight="1">
      <c r="A19" s="10"/>
      <c r="B19" s="10" t="s">
        <v>32</v>
      </c>
      <c r="C19" s="31">
        <f>(1+C10+C11+C12)*(1+C13)/(1-C14)-1</f>
        <v>0</v>
      </c>
      <c r="D19" s="11"/>
    </row>
  </sheetData>
  <sheetProtection selectLockedCells="1"/>
  <mergeCells count="3">
    <mergeCell ref="A5:D5"/>
    <mergeCell ref="A6:D6"/>
    <mergeCell ref="B7:D7"/>
  </mergeCells>
  <printOptions horizontalCentered="1"/>
  <pageMargins left="0.59055118110236227" right="0.59055118110236227" top="1.5748031496062993" bottom="0.98425196850393704" header="0.51181102362204722" footer="0.51181102362204722"/>
  <pageSetup firstPageNumber="0" orientation="portrait" horizontalDpi="300" verticalDpi="300" r:id="rId1"/>
  <headerFooter alignWithMargins="0">
    <oddHeader>&amp;CFundação Nacional de Saúde
Melhorias Sanitárias Domiciliares</oddHeader>
  </headerFooter>
  <legacyDrawing r:id="rId2"/>
  <oleObjects>
    <oleObject progId="Microsoft Equation 3.0" shapeId="8193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2:C53"/>
  <sheetViews>
    <sheetView workbookViewId="0">
      <selection activeCell="C47" sqref="C47"/>
    </sheetView>
  </sheetViews>
  <sheetFormatPr defaultColWidth="0" defaultRowHeight="12.75" customHeight="1"/>
  <cols>
    <col min="1" max="1" width="6.85546875" customWidth="1"/>
    <col min="2" max="2" width="68.5703125" customWidth="1"/>
    <col min="3" max="3" width="9" style="12" customWidth="1"/>
  </cols>
  <sheetData>
    <row r="2" spans="1:3" ht="12.75" customHeight="1">
      <c r="A2" s="28"/>
      <c r="B2" s="29" t="s">
        <v>89</v>
      </c>
    </row>
    <row r="5" spans="1:3" ht="12.75" customHeight="1">
      <c r="A5" s="299" t="s">
        <v>33</v>
      </c>
      <c r="B5" s="299"/>
      <c r="C5" s="299"/>
    </row>
    <row r="6" spans="1:3" ht="12.75" customHeight="1">
      <c r="A6" s="13"/>
      <c r="B6" s="4"/>
      <c r="C6" s="14"/>
    </row>
    <row r="7" spans="1:3" ht="12.75" customHeight="1">
      <c r="A7" s="299" t="s">
        <v>34</v>
      </c>
      <c r="B7" s="299"/>
      <c r="C7" s="299"/>
    </row>
    <row r="8" spans="1:3" ht="27.75" customHeight="1">
      <c r="A8" s="15" t="s">
        <v>1</v>
      </c>
      <c r="B8" s="300" t="s">
        <v>92</v>
      </c>
      <c r="C8" s="300"/>
    </row>
    <row r="9" spans="1:3" ht="12.75" customHeight="1">
      <c r="A9" s="2" t="s">
        <v>2</v>
      </c>
      <c r="B9" s="273" t="str">
        <f>'Composição BDI - PREENCHER'!B8:D8</f>
        <v>XX/XX/XXXX</v>
      </c>
      <c r="C9" s="14"/>
    </row>
    <row r="10" spans="1:3" ht="12.75" customHeight="1">
      <c r="A10" s="1"/>
      <c r="B10" s="1"/>
      <c r="C10" s="14"/>
    </row>
    <row r="11" spans="1:3" ht="12.75" customHeight="1">
      <c r="A11" s="299" t="s">
        <v>35</v>
      </c>
      <c r="B11" s="299"/>
      <c r="C11" s="299"/>
    </row>
    <row r="12" spans="1:3" ht="12.75" customHeight="1">
      <c r="A12" s="1"/>
      <c r="B12" s="1"/>
      <c r="C12" s="14"/>
    </row>
    <row r="13" spans="1:3" ht="12.75" customHeight="1">
      <c r="A13" s="5" t="s">
        <v>3</v>
      </c>
      <c r="B13" s="5" t="s">
        <v>36</v>
      </c>
      <c r="C13" s="16" t="s">
        <v>37</v>
      </c>
    </row>
    <row r="14" spans="1:3" ht="12.75" customHeight="1">
      <c r="A14" s="17" t="s">
        <v>38</v>
      </c>
      <c r="B14" s="18" t="s">
        <v>39</v>
      </c>
      <c r="C14" s="30"/>
    </row>
    <row r="15" spans="1:3" ht="12.75" customHeight="1">
      <c r="A15" s="17" t="s">
        <v>40</v>
      </c>
      <c r="B15" s="18" t="s">
        <v>41</v>
      </c>
      <c r="C15" s="30"/>
    </row>
    <row r="16" spans="1:3" ht="12.75" customHeight="1">
      <c r="A16" s="17" t="s">
        <v>42</v>
      </c>
      <c r="B16" s="18" t="s">
        <v>43</v>
      </c>
      <c r="C16" s="30"/>
    </row>
    <row r="17" spans="1:3" ht="12.75" customHeight="1">
      <c r="A17" s="17" t="s">
        <v>44</v>
      </c>
      <c r="B17" s="18" t="s">
        <v>45</v>
      </c>
      <c r="C17" s="30"/>
    </row>
    <row r="18" spans="1:3" ht="12.75" customHeight="1">
      <c r="A18" s="17" t="s">
        <v>46</v>
      </c>
      <c r="B18" s="18" t="s">
        <v>47</v>
      </c>
      <c r="C18" s="30"/>
    </row>
    <row r="19" spans="1:3" ht="12.75" customHeight="1">
      <c r="A19" s="17" t="s">
        <v>48</v>
      </c>
      <c r="B19" s="18" t="s">
        <v>49</v>
      </c>
      <c r="C19" s="30"/>
    </row>
    <row r="20" spans="1:3" ht="12.75" customHeight="1">
      <c r="A20" s="17" t="s">
        <v>50</v>
      </c>
      <c r="B20" s="18" t="s">
        <v>51</v>
      </c>
      <c r="C20" s="30"/>
    </row>
    <row r="21" spans="1:3" ht="12.75" customHeight="1">
      <c r="A21" s="17" t="s">
        <v>52</v>
      </c>
      <c r="B21" s="18" t="s">
        <v>53</v>
      </c>
      <c r="C21" s="30"/>
    </row>
    <row r="22" spans="1:3" ht="25.5" customHeight="1">
      <c r="A22" s="19" t="s">
        <v>54</v>
      </c>
      <c r="B22" s="20" t="s">
        <v>55</v>
      </c>
      <c r="C22" s="30"/>
    </row>
    <row r="23" spans="1:3" ht="12.75" customHeight="1">
      <c r="A23" s="21"/>
      <c r="B23" s="3" t="s">
        <v>56</v>
      </c>
      <c r="C23" s="22">
        <f>SUM(C14:C22)</f>
        <v>0</v>
      </c>
    </row>
    <row r="24" spans="1:3" ht="12.75" customHeight="1">
      <c r="A24" s="21"/>
      <c r="B24" s="1"/>
      <c r="C24" s="14"/>
    </row>
    <row r="25" spans="1:3" ht="12.75" customHeight="1">
      <c r="A25" s="299" t="s">
        <v>57</v>
      </c>
      <c r="B25" s="299"/>
      <c r="C25" s="299"/>
    </row>
    <row r="26" spans="1:3" ht="12.75" customHeight="1">
      <c r="A26" s="1"/>
      <c r="B26" s="1"/>
      <c r="C26" s="14"/>
    </row>
    <row r="27" spans="1:3" ht="12.75" customHeight="1">
      <c r="A27" s="5" t="s">
        <v>3</v>
      </c>
      <c r="B27" s="5" t="s">
        <v>36</v>
      </c>
      <c r="C27" s="16" t="s">
        <v>37</v>
      </c>
    </row>
    <row r="28" spans="1:3" ht="12.75" customHeight="1">
      <c r="A28" s="17" t="s">
        <v>38</v>
      </c>
      <c r="B28" s="18" t="s">
        <v>58</v>
      </c>
      <c r="C28" s="30"/>
    </row>
    <row r="29" spans="1:3" ht="12.75" customHeight="1">
      <c r="A29" s="17" t="s">
        <v>40</v>
      </c>
      <c r="B29" s="18" t="s">
        <v>59</v>
      </c>
      <c r="C29" s="30"/>
    </row>
    <row r="30" spans="1:3" ht="12.75" customHeight="1">
      <c r="A30" s="17" t="s">
        <v>42</v>
      </c>
      <c r="B30" s="18" t="s">
        <v>60</v>
      </c>
      <c r="C30" s="30"/>
    </row>
    <row r="31" spans="1:3" ht="12.75" customHeight="1">
      <c r="A31" s="17" t="s">
        <v>44</v>
      </c>
      <c r="B31" s="18" t="s">
        <v>61</v>
      </c>
      <c r="C31" s="30"/>
    </row>
    <row r="32" spans="1:3" ht="25.5" customHeight="1">
      <c r="A32" s="19" t="s">
        <v>46</v>
      </c>
      <c r="B32" s="20" t="s">
        <v>62</v>
      </c>
      <c r="C32" s="30"/>
    </row>
    <row r="33" spans="1:3" ht="12.75" customHeight="1">
      <c r="A33" s="23"/>
      <c r="B33" s="3" t="s">
        <v>56</v>
      </c>
      <c r="C33" s="22">
        <f>SUM(C28:C32)</f>
        <v>0</v>
      </c>
    </row>
    <row r="34" spans="1:3" ht="12.75" customHeight="1">
      <c r="A34" s="21"/>
      <c r="B34" s="1"/>
      <c r="C34" s="14"/>
    </row>
    <row r="35" spans="1:3" ht="12.75" customHeight="1">
      <c r="A35" s="301" t="s">
        <v>63</v>
      </c>
      <c r="B35" s="301"/>
      <c r="C35" s="301"/>
    </row>
    <row r="36" spans="1:3" ht="12.75" customHeight="1">
      <c r="A36" s="21"/>
      <c r="B36" s="1"/>
      <c r="C36" s="14"/>
    </row>
    <row r="37" spans="1:3" ht="12.75" customHeight="1">
      <c r="A37" s="5" t="s">
        <v>3</v>
      </c>
      <c r="B37" s="5" t="s">
        <v>36</v>
      </c>
      <c r="C37" s="16" t="s">
        <v>37</v>
      </c>
    </row>
    <row r="38" spans="1:3" ht="12.75" customHeight="1">
      <c r="A38" s="17" t="s">
        <v>38</v>
      </c>
      <c r="B38" s="18" t="s">
        <v>64</v>
      </c>
      <c r="C38" s="30"/>
    </row>
    <row r="39" spans="1:3" ht="12.75" customHeight="1">
      <c r="A39" s="17" t="s">
        <v>40</v>
      </c>
      <c r="B39" s="18" t="s">
        <v>65</v>
      </c>
      <c r="C39" s="30"/>
    </row>
    <row r="40" spans="1:3" ht="12.75" customHeight="1">
      <c r="A40" s="17" t="s">
        <v>42</v>
      </c>
      <c r="B40" s="18" t="s">
        <v>66</v>
      </c>
      <c r="C40" s="30"/>
    </row>
    <row r="41" spans="1:3" ht="12.75" customHeight="1">
      <c r="A41" s="1"/>
      <c r="B41" s="3" t="s">
        <v>56</v>
      </c>
      <c r="C41" s="22">
        <f>SUM(C38:C40)</f>
        <v>0</v>
      </c>
    </row>
    <row r="42" spans="1:3" ht="12.75" customHeight="1">
      <c r="A42" s="1"/>
      <c r="B42" s="1"/>
      <c r="C42" s="14"/>
    </row>
    <row r="43" spans="1:3" ht="12.75" customHeight="1">
      <c r="A43" s="299" t="s">
        <v>67</v>
      </c>
      <c r="B43" s="299"/>
      <c r="C43" s="299"/>
    </row>
    <row r="44" spans="1:3" ht="12.75" customHeight="1">
      <c r="A44" s="1"/>
      <c r="B44" s="1"/>
      <c r="C44" s="14"/>
    </row>
    <row r="45" spans="1:3" ht="12.75" customHeight="1">
      <c r="A45" s="5" t="s">
        <v>3</v>
      </c>
      <c r="B45" s="5" t="s">
        <v>36</v>
      </c>
      <c r="C45" s="16" t="s">
        <v>37</v>
      </c>
    </row>
    <row r="46" spans="1:3" ht="12.75" customHeight="1">
      <c r="A46" s="17" t="s">
        <v>38</v>
      </c>
      <c r="B46" s="18" t="s">
        <v>68</v>
      </c>
      <c r="C46" s="387">
        <f>C23*C33</f>
        <v>0</v>
      </c>
    </row>
    <row r="47" spans="1:3" ht="12.75" customHeight="1">
      <c r="A47" s="17" t="s">
        <v>40</v>
      </c>
      <c r="B47" s="18" t="s">
        <v>69</v>
      </c>
      <c r="C47" s="388">
        <f>C15*C40</f>
        <v>0</v>
      </c>
    </row>
    <row r="48" spans="1:3" ht="12.75" customHeight="1">
      <c r="A48" s="1"/>
      <c r="B48" s="3" t="s">
        <v>56</v>
      </c>
      <c r="C48" s="24">
        <f>SUM(C46:C47)</f>
        <v>0</v>
      </c>
    </row>
    <row r="49" spans="1:3" ht="12.75" customHeight="1">
      <c r="A49" s="1"/>
      <c r="B49" s="1"/>
      <c r="C49" s="14"/>
    </row>
    <row r="50" spans="1:3" ht="12.75" customHeight="1">
      <c r="A50" s="1"/>
      <c r="B50" s="3" t="s">
        <v>70</v>
      </c>
      <c r="C50" s="22">
        <f>C23+C33+C41+C48</f>
        <v>0</v>
      </c>
    </row>
    <row r="51" spans="1:3" ht="12.75" customHeight="1">
      <c r="A51" s="1"/>
      <c r="B51" s="1"/>
      <c r="C51" s="14"/>
    </row>
    <row r="52" spans="1:3" ht="12.75" customHeight="1">
      <c r="A52" s="25" t="s">
        <v>71</v>
      </c>
      <c r="B52" s="1"/>
      <c r="C52" s="14"/>
    </row>
    <row r="53" spans="1:3" ht="12.75" customHeight="1">
      <c r="A53" s="26" t="s">
        <v>72</v>
      </c>
      <c r="B53" s="1"/>
      <c r="C53" s="14"/>
    </row>
  </sheetData>
  <sheetProtection selectLockedCells="1"/>
  <mergeCells count="7">
    <mergeCell ref="A43:C43"/>
    <mergeCell ref="A5:C5"/>
    <mergeCell ref="A7:C7"/>
    <mergeCell ref="B8:C8"/>
    <mergeCell ref="A11:C11"/>
    <mergeCell ref="A25:C25"/>
    <mergeCell ref="A35:C35"/>
  </mergeCells>
  <pageMargins left="0.78749999999999998" right="0.78749999999999998" top="0.78749999999999998" bottom="0.78749999999999998" header="0.51180555555555551" footer="0.51180555555555551"/>
  <pageSetup scale="95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B1:J176"/>
  <sheetViews>
    <sheetView zoomScale="90" zoomScaleNormal="90" workbookViewId="0">
      <selection activeCell="C60" sqref="C60:G60"/>
    </sheetView>
  </sheetViews>
  <sheetFormatPr defaultRowHeight="15"/>
  <cols>
    <col min="2" max="2" width="9.28515625" style="162" customWidth="1"/>
    <col min="3" max="3" width="82.140625" style="163" customWidth="1"/>
    <col min="4" max="4" width="5.7109375" style="162" customWidth="1"/>
    <col min="5" max="5" width="11" style="164" customWidth="1"/>
    <col min="6" max="6" width="10.140625" style="164" customWidth="1"/>
    <col min="7" max="7" width="14" style="164" bestFit="1" customWidth="1"/>
    <col min="8" max="9" width="0" hidden="1" customWidth="1"/>
  </cols>
  <sheetData>
    <row r="1" spans="2:10" ht="15" customHeight="1">
      <c r="B1" s="356"/>
      <c r="C1" s="356"/>
      <c r="D1" s="356"/>
      <c r="E1" s="356"/>
      <c r="F1" s="356"/>
      <c r="G1" s="356"/>
      <c r="H1" s="356"/>
    </row>
    <row r="2" spans="2:10" ht="15" customHeight="1">
      <c r="B2" s="102"/>
      <c r="C2" s="102"/>
      <c r="D2" s="102"/>
      <c r="E2" s="102"/>
      <c r="F2" s="102"/>
      <c r="G2" s="102"/>
      <c r="H2" s="102"/>
    </row>
    <row r="3" spans="2:10" ht="15" customHeight="1">
      <c r="B3" s="103"/>
      <c r="C3" s="104" t="s">
        <v>89</v>
      </c>
      <c r="D3" s="102"/>
      <c r="E3" s="105"/>
      <c r="F3" s="102"/>
      <c r="G3" s="106"/>
      <c r="H3" s="106"/>
    </row>
    <row r="4" spans="2:10" ht="52.5" customHeight="1">
      <c r="B4" s="102"/>
      <c r="C4" s="365" t="s">
        <v>187</v>
      </c>
      <c r="D4" s="365"/>
      <c r="E4" s="365"/>
      <c r="F4" s="365"/>
      <c r="G4" s="365"/>
      <c r="H4" s="102"/>
    </row>
    <row r="5" spans="2:10" ht="15" customHeight="1" thickBot="1">
      <c r="B5" s="107"/>
      <c r="C5" s="102"/>
      <c r="D5" s="102"/>
      <c r="E5" s="105"/>
      <c r="F5" s="102"/>
      <c r="G5" s="106"/>
      <c r="H5" s="106"/>
    </row>
    <row r="6" spans="2:10" ht="15" customHeight="1">
      <c r="B6" s="357" t="s">
        <v>115</v>
      </c>
      <c r="C6" s="358"/>
      <c r="D6" s="358"/>
      <c r="E6" s="358"/>
      <c r="F6" s="358"/>
      <c r="G6" s="358"/>
      <c r="H6" s="359"/>
    </row>
    <row r="7" spans="2:10" ht="15" customHeight="1">
      <c r="B7" s="108" t="s">
        <v>116</v>
      </c>
      <c r="C7" s="109" t="s">
        <v>91</v>
      </c>
      <c r="D7" s="110" t="s">
        <v>117</v>
      </c>
      <c r="E7" s="111" t="s">
        <v>118</v>
      </c>
      <c r="F7" s="112" t="s">
        <v>119</v>
      </c>
      <c r="G7" s="112" t="str">
        <f>'Composição BDI - PREENCHER'!B8</f>
        <v>XX/XX/XXXX</v>
      </c>
      <c r="H7" s="113">
        <v>41487</v>
      </c>
    </row>
    <row r="8" spans="2:10" ht="15" customHeight="1">
      <c r="B8" s="360"/>
      <c r="C8" s="361"/>
      <c r="D8" s="361"/>
      <c r="E8" s="361"/>
      <c r="F8" s="361"/>
      <c r="G8" s="362"/>
      <c r="H8" s="114"/>
    </row>
    <row r="9" spans="2:10" ht="15" customHeight="1" thickBot="1">
      <c r="B9" s="115" t="s">
        <v>120</v>
      </c>
      <c r="C9" s="116" t="s">
        <v>121</v>
      </c>
      <c r="D9" s="117" t="s">
        <v>122</v>
      </c>
      <c r="E9" s="117" t="s">
        <v>123</v>
      </c>
      <c r="F9" s="118" t="s">
        <v>124</v>
      </c>
      <c r="G9" s="118" t="s">
        <v>125</v>
      </c>
      <c r="H9" s="119" t="s">
        <v>126</v>
      </c>
      <c r="I9" s="120" t="s">
        <v>127</v>
      </c>
      <c r="J9" s="1"/>
    </row>
    <row r="10" spans="2:10" s="127" customFormat="1" ht="15" customHeight="1">
      <c r="B10" s="121">
        <v>80000</v>
      </c>
      <c r="C10" s="122" t="s">
        <v>128</v>
      </c>
      <c r="D10" s="123" t="s">
        <v>73</v>
      </c>
      <c r="E10" s="124"/>
      <c r="F10" s="124"/>
      <c r="G10" s="125">
        <f>G19</f>
        <v>0</v>
      </c>
      <c r="H10" s="193">
        <v>6</v>
      </c>
      <c r="I10" s="126"/>
      <c r="J10" s="126"/>
    </row>
    <row r="11" spans="2:10" ht="15" customHeight="1">
      <c r="B11" s="128" t="s">
        <v>129</v>
      </c>
      <c r="C11" s="363"/>
      <c r="D11" s="363"/>
      <c r="E11" s="363"/>
      <c r="F11" s="363"/>
      <c r="G11" s="364"/>
      <c r="H11" s="194"/>
      <c r="I11" s="1"/>
      <c r="J11" s="1"/>
    </row>
    <row r="12" spans="2:10" ht="15" customHeight="1">
      <c r="B12" s="129"/>
      <c r="C12" s="130"/>
      <c r="D12" s="131"/>
      <c r="E12" s="131"/>
      <c r="F12" s="131"/>
      <c r="G12" s="132"/>
      <c r="H12" s="194"/>
      <c r="I12" s="1"/>
      <c r="J12" s="1"/>
    </row>
    <row r="13" spans="2:10" ht="15" customHeight="1">
      <c r="B13" s="128" t="s">
        <v>120</v>
      </c>
      <c r="C13" s="133" t="s">
        <v>121</v>
      </c>
      <c r="D13" s="134" t="s">
        <v>122</v>
      </c>
      <c r="E13" s="134" t="s">
        <v>123</v>
      </c>
      <c r="F13" s="135" t="s">
        <v>124</v>
      </c>
      <c r="G13" s="136" t="s">
        <v>125</v>
      </c>
      <c r="H13" s="194"/>
      <c r="I13" s="1"/>
      <c r="J13" s="1"/>
    </row>
    <row r="14" spans="2:10" ht="15" customHeight="1">
      <c r="B14" s="333" t="s">
        <v>130</v>
      </c>
      <c r="C14" s="334"/>
      <c r="D14" s="334"/>
      <c r="E14" s="334"/>
      <c r="F14" s="334"/>
      <c r="G14" s="335"/>
      <c r="H14" s="194"/>
      <c r="I14" s="1"/>
      <c r="J14" s="1"/>
    </row>
    <row r="15" spans="2:10" ht="15" customHeight="1">
      <c r="B15" s="338" t="s">
        <v>131</v>
      </c>
      <c r="C15" s="339"/>
      <c r="D15" s="339"/>
      <c r="E15" s="339"/>
      <c r="F15" s="339"/>
      <c r="G15" s="139">
        <v>0</v>
      </c>
      <c r="H15" s="194"/>
      <c r="I15" s="1"/>
      <c r="J15" s="1"/>
    </row>
    <row r="16" spans="2:10" ht="15" customHeight="1">
      <c r="B16" s="333" t="s">
        <v>132</v>
      </c>
      <c r="C16" s="334"/>
      <c r="D16" s="334"/>
      <c r="E16" s="334"/>
      <c r="F16" s="334"/>
      <c r="G16" s="335"/>
      <c r="H16" s="194"/>
      <c r="I16" s="1"/>
      <c r="J16" s="1"/>
    </row>
    <row r="17" spans="2:10" ht="15" customHeight="1">
      <c r="B17" s="140">
        <v>6111</v>
      </c>
      <c r="C17" s="141" t="s">
        <v>133</v>
      </c>
      <c r="D17" s="142" t="s">
        <v>134</v>
      </c>
      <c r="E17" s="143">
        <v>0.30000000000000004</v>
      </c>
      <c r="F17" s="144"/>
      <c r="G17" s="139">
        <f>E17*F17</f>
        <v>0</v>
      </c>
      <c r="H17" s="194">
        <v>1.8000000000000003</v>
      </c>
      <c r="I17" s="1"/>
      <c r="J17" s="1"/>
    </row>
    <row r="18" spans="2:10" ht="15" customHeight="1">
      <c r="B18" s="338" t="s">
        <v>135</v>
      </c>
      <c r="C18" s="339"/>
      <c r="D18" s="339"/>
      <c r="E18" s="339"/>
      <c r="F18" s="339"/>
      <c r="G18" s="145">
        <f>G17</f>
        <v>0</v>
      </c>
      <c r="H18" s="194"/>
      <c r="I18" s="1"/>
      <c r="J18" s="1"/>
    </row>
    <row r="19" spans="2:10" ht="15" customHeight="1">
      <c r="B19" s="338" t="s">
        <v>136</v>
      </c>
      <c r="C19" s="339"/>
      <c r="D19" s="339"/>
      <c r="E19" s="339"/>
      <c r="F19" s="339"/>
      <c r="G19" s="145">
        <f>G18</f>
        <v>0</v>
      </c>
      <c r="H19" s="194"/>
      <c r="I19" s="1"/>
      <c r="J19" s="1"/>
    </row>
    <row r="20" spans="2:10" ht="15" customHeight="1" thickBot="1">
      <c r="B20" s="366"/>
      <c r="C20" s="367"/>
      <c r="D20" s="367"/>
      <c r="E20" s="367"/>
      <c r="F20" s="367"/>
      <c r="G20" s="368"/>
      <c r="H20" s="195"/>
      <c r="I20" s="1"/>
      <c r="J20" s="1"/>
    </row>
    <row r="21" spans="2:10" s="192" customFormat="1" ht="37.5" customHeight="1" thickBot="1">
      <c r="B21" s="165"/>
      <c r="C21" s="165"/>
      <c r="D21" s="165"/>
      <c r="E21" s="165"/>
      <c r="F21" s="165"/>
      <c r="G21" s="165"/>
      <c r="H21" s="191"/>
      <c r="I21" s="191"/>
      <c r="J21" s="191"/>
    </row>
    <row r="22" spans="2:10" ht="15" customHeight="1">
      <c r="B22" s="146">
        <v>80038</v>
      </c>
      <c r="C22" s="147" t="s">
        <v>137</v>
      </c>
      <c r="D22" s="148" t="s">
        <v>73</v>
      </c>
      <c r="E22" s="149"/>
      <c r="F22" s="149"/>
      <c r="G22" s="150">
        <f>G32</f>
        <v>0</v>
      </c>
      <c r="H22" s="1"/>
      <c r="I22" s="1"/>
      <c r="J22" s="1"/>
    </row>
    <row r="23" spans="2:10" ht="15" customHeight="1">
      <c r="B23" s="151" t="s">
        <v>129</v>
      </c>
      <c r="C23" s="343" t="s">
        <v>138</v>
      </c>
      <c r="D23" s="343"/>
      <c r="E23" s="343"/>
      <c r="F23" s="343"/>
      <c r="G23" s="344"/>
      <c r="H23" s="1"/>
      <c r="I23" s="1"/>
      <c r="J23" s="1"/>
    </row>
    <row r="24" spans="2:10" ht="15" customHeight="1">
      <c r="B24" s="129"/>
      <c r="C24" s="130"/>
      <c r="D24" s="131"/>
      <c r="E24" s="131"/>
      <c r="F24" s="131"/>
      <c r="G24" s="132"/>
      <c r="H24" s="1"/>
      <c r="I24" s="1"/>
      <c r="J24" s="1"/>
    </row>
    <row r="25" spans="2:10" ht="15" customHeight="1">
      <c r="B25" s="128" t="s">
        <v>120</v>
      </c>
      <c r="C25" s="133" t="s">
        <v>121</v>
      </c>
      <c r="D25" s="134" t="s">
        <v>122</v>
      </c>
      <c r="E25" s="134" t="s">
        <v>123</v>
      </c>
      <c r="F25" s="135" t="s">
        <v>124</v>
      </c>
      <c r="G25" s="136" t="s">
        <v>125</v>
      </c>
      <c r="H25" s="1"/>
      <c r="I25" s="1"/>
      <c r="J25" s="1"/>
    </row>
    <row r="26" spans="2:10" ht="15" customHeight="1">
      <c r="B26" s="333" t="s">
        <v>130</v>
      </c>
      <c r="C26" s="334"/>
      <c r="D26" s="334"/>
      <c r="E26" s="334"/>
      <c r="F26" s="334"/>
      <c r="G26" s="335"/>
      <c r="H26" s="1"/>
      <c r="I26" s="1"/>
      <c r="J26" s="1"/>
    </row>
    <row r="27" spans="2:10" ht="15" customHeight="1">
      <c r="B27" s="338" t="s">
        <v>131</v>
      </c>
      <c r="C27" s="339"/>
      <c r="D27" s="339"/>
      <c r="E27" s="339"/>
      <c r="F27" s="339"/>
      <c r="G27" s="139">
        <v>0</v>
      </c>
      <c r="H27" s="1"/>
      <c r="I27" s="1"/>
      <c r="J27" s="1"/>
    </row>
    <row r="28" spans="2:10" ht="15" customHeight="1">
      <c r="B28" s="333" t="s">
        <v>132</v>
      </c>
      <c r="C28" s="334"/>
      <c r="D28" s="334"/>
      <c r="E28" s="334"/>
      <c r="F28" s="334"/>
      <c r="G28" s="335"/>
      <c r="H28" s="1"/>
      <c r="I28" s="1"/>
      <c r="J28" s="1"/>
    </row>
    <row r="29" spans="2:10" ht="15" customHeight="1">
      <c r="B29" s="140">
        <v>6111</v>
      </c>
      <c r="C29" s="141" t="s">
        <v>133</v>
      </c>
      <c r="D29" s="142" t="s">
        <v>134</v>
      </c>
      <c r="E29" s="143">
        <v>0.88235294117647112</v>
      </c>
      <c r="F29" s="144"/>
      <c r="G29" s="139">
        <f>E29*F29</f>
        <v>0</v>
      </c>
      <c r="H29" s="1"/>
      <c r="I29" s="1"/>
      <c r="J29" s="1"/>
    </row>
    <row r="30" spans="2:10" ht="15" customHeight="1">
      <c r="B30" s="140"/>
      <c r="C30" s="141" t="s">
        <v>139</v>
      </c>
      <c r="D30" s="142" t="s">
        <v>139</v>
      </c>
      <c r="E30" s="152"/>
      <c r="F30" s="153" t="s">
        <v>139</v>
      </c>
      <c r="G30" s="139" t="s">
        <v>139</v>
      </c>
      <c r="H30" s="1"/>
      <c r="I30" s="1"/>
      <c r="J30" s="1"/>
    </row>
    <row r="31" spans="2:10" ht="15" customHeight="1">
      <c r="B31" s="338" t="s">
        <v>135</v>
      </c>
      <c r="C31" s="339"/>
      <c r="D31" s="339"/>
      <c r="E31" s="339"/>
      <c r="F31" s="339"/>
      <c r="G31" s="145">
        <f>G29</f>
        <v>0</v>
      </c>
      <c r="H31" s="1"/>
      <c r="I31" s="1"/>
      <c r="J31" s="1"/>
    </row>
    <row r="32" spans="2:10" ht="15" customHeight="1">
      <c r="B32" s="345" t="s">
        <v>136</v>
      </c>
      <c r="C32" s="346"/>
      <c r="D32" s="346"/>
      <c r="E32" s="346"/>
      <c r="F32" s="346"/>
      <c r="G32" s="154">
        <f>G31</f>
        <v>0</v>
      </c>
      <c r="H32" s="1"/>
      <c r="I32" s="1"/>
      <c r="J32" s="1"/>
    </row>
    <row r="33" spans="2:10" ht="15" customHeight="1" thickBot="1">
      <c r="B33" s="347"/>
      <c r="C33" s="348"/>
      <c r="D33" s="348"/>
      <c r="E33" s="348"/>
      <c r="F33" s="348"/>
      <c r="G33" s="349"/>
      <c r="H33" s="1"/>
      <c r="I33" s="1"/>
      <c r="J33" s="1"/>
    </row>
    <row r="34" spans="2:10" s="192" customFormat="1" ht="32.25" customHeight="1" thickBot="1">
      <c r="B34" s="131"/>
      <c r="C34" s="131"/>
      <c r="D34" s="131"/>
      <c r="E34" s="131"/>
      <c r="F34" s="131"/>
      <c r="G34" s="131"/>
      <c r="H34" s="191"/>
      <c r="I34" s="191"/>
      <c r="J34" s="191"/>
    </row>
    <row r="35" spans="2:10" ht="15" customHeight="1">
      <c r="B35" s="166">
        <v>80003</v>
      </c>
      <c r="C35" s="167" t="s">
        <v>164</v>
      </c>
      <c r="D35" s="168" t="s">
        <v>74</v>
      </c>
      <c r="E35" s="169"/>
      <c r="F35" s="169"/>
      <c r="G35" s="170">
        <f>G42</f>
        <v>0</v>
      </c>
      <c r="H35" s="1"/>
      <c r="I35" s="1"/>
      <c r="J35" s="1"/>
    </row>
    <row r="36" spans="2:10" ht="15" customHeight="1">
      <c r="B36" s="171" t="s">
        <v>129</v>
      </c>
      <c r="C36" s="336"/>
      <c r="D36" s="336"/>
      <c r="E36" s="336"/>
      <c r="F36" s="336"/>
      <c r="G36" s="337"/>
      <c r="H36" s="1"/>
      <c r="I36" s="1"/>
      <c r="J36" s="1"/>
    </row>
    <row r="37" spans="2:10" ht="15" customHeight="1">
      <c r="B37" s="172"/>
      <c r="C37" s="173"/>
      <c r="D37" s="174"/>
      <c r="E37" s="174"/>
      <c r="F37" s="174"/>
      <c r="G37" s="175"/>
      <c r="H37" s="1"/>
      <c r="I37" s="1"/>
      <c r="J37" s="1"/>
    </row>
    <row r="38" spans="2:10" ht="15" customHeight="1">
      <c r="B38" s="171" t="s">
        <v>120</v>
      </c>
      <c r="C38" s="176" t="s">
        <v>121</v>
      </c>
      <c r="D38" s="177" t="s">
        <v>122</v>
      </c>
      <c r="E38" s="177" t="s">
        <v>123</v>
      </c>
      <c r="F38" s="178" t="s">
        <v>124</v>
      </c>
      <c r="G38" s="179" t="s">
        <v>125</v>
      </c>
      <c r="H38" s="1"/>
      <c r="I38" s="1"/>
      <c r="J38" s="1"/>
    </row>
    <row r="39" spans="2:10" ht="15" customHeight="1">
      <c r="B39" s="304" t="s">
        <v>132</v>
      </c>
      <c r="C39" s="305"/>
      <c r="D39" s="305"/>
      <c r="E39" s="305"/>
      <c r="F39" s="305"/>
      <c r="G39" s="306"/>
      <c r="H39" s="1"/>
      <c r="I39" s="1"/>
      <c r="J39" s="1"/>
    </row>
    <row r="40" spans="2:10" ht="15" customHeight="1">
      <c r="B40" s="180">
        <v>6111</v>
      </c>
      <c r="C40" s="181" t="s">
        <v>133</v>
      </c>
      <c r="D40" s="182" t="s">
        <v>134</v>
      </c>
      <c r="E40" s="183">
        <v>0.26470588235294101</v>
      </c>
      <c r="F40" s="184"/>
      <c r="G40" s="185">
        <f>E40*F40</f>
        <v>0</v>
      </c>
      <c r="H40" s="1"/>
      <c r="I40" s="1"/>
      <c r="J40" s="1"/>
    </row>
    <row r="41" spans="2:10" ht="15" customHeight="1">
      <c r="B41" s="307" t="s">
        <v>135</v>
      </c>
      <c r="C41" s="308"/>
      <c r="D41" s="308"/>
      <c r="E41" s="308"/>
      <c r="F41" s="308"/>
      <c r="G41" s="186">
        <f>G40</f>
        <v>0</v>
      </c>
      <c r="H41" s="1"/>
      <c r="I41" s="1"/>
      <c r="J41" s="1"/>
    </row>
    <row r="42" spans="2:10" ht="15" customHeight="1" thickBot="1">
      <c r="B42" s="302" t="s">
        <v>136</v>
      </c>
      <c r="C42" s="303"/>
      <c r="D42" s="303"/>
      <c r="E42" s="303"/>
      <c r="F42" s="303"/>
      <c r="G42" s="187">
        <f>G41</f>
        <v>0</v>
      </c>
      <c r="H42" s="1"/>
      <c r="I42" s="1"/>
      <c r="J42" s="1"/>
    </row>
    <row r="43" spans="2:10" ht="25.5" customHeight="1" thickBot="1">
      <c r="B43" s="189"/>
      <c r="C43" s="189"/>
      <c r="D43" s="189"/>
      <c r="E43" s="189"/>
      <c r="F43" s="189"/>
      <c r="G43" s="190"/>
      <c r="H43" s="1"/>
      <c r="I43" s="1"/>
      <c r="J43" s="1"/>
    </row>
    <row r="44" spans="2:10" ht="15" customHeight="1">
      <c r="B44" s="146">
        <v>80011</v>
      </c>
      <c r="C44" s="147" t="s">
        <v>179</v>
      </c>
      <c r="D44" s="148" t="s">
        <v>73</v>
      </c>
      <c r="E44" s="149" t="e">
        <f>SUMIF([1]Rascunho!$G$25:$G$252,$A44,[1]Rascunho!$L$25:$L$252)+SUMIF($A$1:$A$1409,$A44,$G$1:$G$1409)</f>
        <v>#VALUE!</v>
      </c>
      <c r="F44" s="149"/>
      <c r="G44" s="150">
        <f>G57</f>
        <v>0</v>
      </c>
      <c r="H44" s="1"/>
      <c r="I44" s="1"/>
      <c r="J44" s="1"/>
    </row>
    <row r="45" spans="2:10" ht="32.25" customHeight="1">
      <c r="B45" s="137" t="s">
        <v>129</v>
      </c>
      <c r="C45" s="353" t="s">
        <v>180</v>
      </c>
      <c r="D45" s="354"/>
      <c r="E45" s="354"/>
      <c r="F45" s="354"/>
      <c r="G45" s="355"/>
      <c r="H45" s="1"/>
      <c r="I45" s="1"/>
      <c r="J45" s="1"/>
    </row>
    <row r="46" spans="2:10" ht="15" customHeight="1">
      <c r="B46" s="129"/>
      <c r="C46" s="130"/>
      <c r="D46" s="131"/>
      <c r="E46" s="131"/>
      <c r="F46" s="131"/>
      <c r="G46" s="132"/>
      <c r="H46" s="1"/>
      <c r="I46" s="1"/>
      <c r="J46" s="1"/>
    </row>
    <row r="47" spans="2:10" ht="15" customHeight="1">
      <c r="B47" s="137" t="s">
        <v>120</v>
      </c>
      <c r="C47" s="133" t="s">
        <v>121</v>
      </c>
      <c r="D47" s="134" t="s">
        <v>122</v>
      </c>
      <c r="E47" s="134" t="s">
        <v>123</v>
      </c>
      <c r="F47" s="138" t="s">
        <v>124</v>
      </c>
      <c r="G47" s="136" t="s">
        <v>125</v>
      </c>
      <c r="H47" s="1"/>
      <c r="I47" s="1"/>
      <c r="J47" s="1"/>
    </row>
    <row r="48" spans="2:10" ht="15" customHeight="1">
      <c r="B48" s="333" t="s">
        <v>130</v>
      </c>
      <c r="C48" s="334"/>
      <c r="D48" s="334"/>
      <c r="E48" s="334"/>
      <c r="F48" s="334"/>
      <c r="G48" s="335"/>
      <c r="H48" s="1"/>
      <c r="I48" s="1"/>
      <c r="J48" s="1"/>
    </row>
    <row r="49" spans="2:10" ht="15" customHeight="1">
      <c r="B49" s="140">
        <v>80008</v>
      </c>
      <c r="C49" s="141" t="s">
        <v>147</v>
      </c>
      <c r="D49" s="142" t="s">
        <v>74</v>
      </c>
      <c r="E49" s="152">
        <v>5.7000000000000002E-2</v>
      </c>
      <c r="F49" s="153">
        <f>G73</f>
        <v>0</v>
      </c>
      <c r="G49" s="185">
        <f>E49*F49</f>
        <v>0</v>
      </c>
      <c r="H49" s="1"/>
      <c r="I49" s="1"/>
      <c r="J49" s="1"/>
    </row>
    <row r="50" spans="2:10" ht="15" customHeight="1">
      <c r="B50" s="140">
        <v>7255</v>
      </c>
      <c r="C50" s="141" t="s">
        <v>182</v>
      </c>
      <c r="D50" s="142" t="s">
        <v>183</v>
      </c>
      <c r="E50" s="152">
        <v>0.159</v>
      </c>
      <c r="F50" s="144"/>
      <c r="G50" s="185">
        <f>E50*F50</f>
        <v>0</v>
      </c>
      <c r="H50" s="1"/>
      <c r="I50" s="1"/>
      <c r="J50" s="1"/>
    </row>
    <row r="51" spans="2:10" ht="15" customHeight="1">
      <c r="B51" s="140"/>
      <c r="C51" s="141"/>
      <c r="D51" s="142"/>
      <c r="E51" s="152"/>
      <c r="F51" s="153"/>
      <c r="G51" s="139"/>
      <c r="H51" s="1"/>
      <c r="I51" s="1"/>
      <c r="J51" s="1"/>
    </row>
    <row r="52" spans="2:10" ht="15" customHeight="1">
      <c r="B52" s="338" t="s">
        <v>131</v>
      </c>
      <c r="C52" s="339"/>
      <c r="D52" s="339"/>
      <c r="E52" s="339"/>
      <c r="F52" s="339"/>
      <c r="G52" s="145">
        <f>SUM(G49:G51)</f>
        <v>0</v>
      </c>
      <c r="H52" s="1"/>
      <c r="I52" s="1"/>
      <c r="J52" s="1"/>
    </row>
    <row r="53" spans="2:10" ht="15" customHeight="1">
      <c r="B53" s="333" t="s">
        <v>132</v>
      </c>
      <c r="C53" s="334"/>
      <c r="D53" s="334"/>
      <c r="E53" s="334"/>
      <c r="F53" s="334"/>
      <c r="G53" s="335"/>
      <c r="H53" s="1"/>
      <c r="I53" s="1"/>
      <c r="J53" s="1"/>
    </row>
    <row r="54" spans="2:10" ht="15" customHeight="1">
      <c r="B54" s="140">
        <v>4750</v>
      </c>
      <c r="C54" s="141" t="s">
        <v>140</v>
      </c>
      <c r="D54" s="142" t="s">
        <v>134</v>
      </c>
      <c r="E54" s="143">
        <v>1.47058823529412</v>
      </c>
      <c r="F54" s="144"/>
      <c r="G54" s="185">
        <f>E54*F54</f>
        <v>0</v>
      </c>
      <c r="H54" s="1"/>
      <c r="I54" s="1"/>
      <c r="J54" s="1"/>
    </row>
    <row r="55" spans="2:10" ht="15" customHeight="1">
      <c r="B55" s="140">
        <v>6111</v>
      </c>
      <c r="C55" s="141" t="s">
        <v>133</v>
      </c>
      <c r="D55" s="142" t="s">
        <v>134</v>
      </c>
      <c r="E55" s="143">
        <v>1.47058823529412</v>
      </c>
      <c r="F55" s="144"/>
      <c r="G55" s="185">
        <f>E55*F55</f>
        <v>0</v>
      </c>
      <c r="H55" s="1"/>
      <c r="I55" s="1"/>
      <c r="J55" s="1"/>
    </row>
    <row r="56" spans="2:10" ht="15" customHeight="1">
      <c r="B56" s="338" t="s">
        <v>181</v>
      </c>
      <c r="C56" s="339"/>
      <c r="D56" s="339"/>
      <c r="E56" s="339"/>
      <c r="F56" s="339"/>
      <c r="G56" s="145">
        <f>SUM(G54:G55)</f>
        <v>0</v>
      </c>
      <c r="H56" s="1"/>
      <c r="I56" s="1"/>
      <c r="J56" s="1"/>
    </row>
    <row r="57" spans="2:10" s="192" customFormat="1" ht="15" customHeight="1" thickBot="1">
      <c r="B57" s="329" t="s">
        <v>136</v>
      </c>
      <c r="C57" s="330"/>
      <c r="D57" s="330"/>
      <c r="E57" s="330"/>
      <c r="F57" s="330"/>
      <c r="G57" s="157">
        <f>G56+G52</f>
        <v>0</v>
      </c>
      <c r="H57" s="191"/>
      <c r="I57" s="191"/>
      <c r="J57" s="191"/>
    </row>
    <row r="58" spans="2:10" s="192" customFormat="1" ht="39" customHeight="1">
      <c r="B58" s="271"/>
      <c r="C58" s="271"/>
      <c r="D58" s="271"/>
      <c r="E58" s="271"/>
      <c r="F58" s="271"/>
      <c r="G58" s="272"/>
      <c r="H58" s="191"/>
      <c r="I58" s="191"/>
      <c r="J58" s="191"/>
    </row>
    <row r="59" spans="2:10" s="192" customFormat="1" ht="15" customHeight="1">
      <c r="B59" s="121">
        <v>80010</v>
      </c>
      <c r="C59" s="122" t="s">
        <v>145</v>
      </c>
      <c r="D59" s="123" t="s">
        <v>73</v>
      </c>
      <c r="E59" s="124"/>
      <c r="F59" s="124"/>
      <c r="G59" s="125">
        <f>G71</f>
        <v>0</v>
      </c>
      <c r="H59" s="191"/>
      <c r="I59" s="191"/>
      <c r="J59" s="191"/>
    </row>
    <row r="60" spans="2:10" s="192" customFormat="1" ht="33.75" customHeight="1">
      <c r="B60" s="128" t="s">
        <v>129</v>
      </c>
      <c r="C60" s="350" t="s">
        <v>146</v>
      </c>
      <c r="D60" s="351"/>
      <c r="E60" s="351"/>
      <c r="F60" s="351"/>
      <c r="G60" s="352"/>
      <c r="H60" s="191"/>
      <c r="I60" s="191"/>
      <c r="J60" s="191"/>
    </row>
    <row r="61" spans="2:10" s="192" customFormat="1" ht="15" customHeight="1">
      <c r="B61" s="129"/>
      <c r="C61" s="130"/>
      <c r="D61" s="131"/>
      <c r="E61" s="131"/>
      <c r="F61" s="131"/>
      <c r="G61" s="132"/>
      <c r="H61" s="191"/>
      <c r="I61" s="191"/>
      <c r="J61" s="191"/>
    </row>
    <row r="62" spans="2:10" s="192" customFormat="1" ht="15" customHeight="1">
      <c r="B62" s="128" t="s">
        <v>120</v>
      </c>
      <c r="C62" s="133" t="s">
        <v>121</v>
      </c>
      <c r="D62" s="134" t="s">
        <v>122</v>
      </c>
      <c r="E62" s="134" t="s">
        <v>123</v>
      </c>
      <c r="F62" s="135" t="s">
        <v>124</v>
      </c>
      <c r="G62" s="136" t="s">
        <v>125</v>
      </c>
      <c r="H62" s="191"/>
      <c r="I62" s="191"/>
      <c r="J62" s="191"/>
    </row>
    <row r="63" spans="2:10" s="192" customFormat="1" ht="15" customHeight="1">
      <c r="B63" s="333" t="s">
        <v>130</v>
      </c>
      <c r="C63" s="334"/>
      <c r="D63" s="334"/>
      <c r="E63" s="334"/>
      <c r="F63" s="334"/>
      <c r="G63" s="335"/>
      <c r="H63" s="191"/>
      <c r="I63" s="191"/>
      <c r="J63" s="191"/>
    </row>
    <row r="64" spans="2:10" s="192" customFormat="1" ht="15" customHeight="1">
      <c r="B64" s="140">
        <v>80008</v>
      </c>
      <c r="C64" s="141" t="s">
        <v>147</v>
      </c>
      <c r="D64" s="142" t="s">
        <v>74</v>
      </c>
      <c r="E64" s="152">
        <v>0.01</v>
      </c>
      <c r="F64" s="155">
        <f>G73</f>
        <v>0</v>
      </c>
      <c r="G64" s="139">
        <f>E64*F64</f>
        <v>0</v>
      </c>
      <c r="H64" s="191"/>
      <c r="I64" s="191"/>
      <c r="J64" s="191"/>
    </row>
    <row r="65" spans="2:10" s="192" customFormat="1" ht="15" customHeight="1">
      <c r="B65" s="156">
        <v>7269</v>
      </c>
      <c r="C65" s="141" t="s">
        <v>148</v>
      </c>
      <c r="D65" s="142" t="s">
        <v>149</v>
      </c>
      <c r="E65" s="152">
        <v>25</v>
      </c>
      <c r="F65" s="144"/>
      <c r="G65" s="139">
        <f>E65*F65</f>
        <v>0</v>
      </c>
      <c r="H65" s="191"/>
      <c r="I65" s="191"/>
      <c r="J65" s="191"/>
    </row>
    <row r="66" spans="2:10" s="192" customFormat="1" ht="15" customHeight="1">
      <c r="B66" s="338" t="s">
        <v>131</v>
      </c>
      <c r="C66" s="339"/>
      <c r="D66" s="339"/>
      <c r="E66" s="339"/>
      <c r="F66" s="339"/>
      <c r="G66" s="145">
        <f>SUM(G64:G65)</f>
        <v>0</v>
      </c>
      <c r="H66" s="191"/>
      <c r="I66" s="191"/>
      <c r="J66" s="191"/>
    </row>
    <row r="67" spans="2:10" s="192" customFormat="1" ht="15" customHeight="1">
      <c r="B67" s="333" t="s">
        <v>132</v>
      </c>
      <c r="C67" s="334"/>
      <c r="D67" s="334"/>
      <c r="E67" s="334"/>
      <c r="F67" s="334"/>
      <c r="G67" s="335"/>
      <c r="H67" s="191"/>
      <c r="I67" s="191"/>
      <c r="J67" s="191"/>
    </row>
    <row r="68" spans="2:10" s="192" customFormat="1" ht="15" customHeight="1">
      <c r="B68" s="140">
        <v>4750</v>
      </c>
      <c r="C68" s="141" t="s">
        <v>140</v>
      </c>
      <c r="D68" s="142" t="s">
        <v>134</v>
      </c>
      <c r="E68" s="143">
        <v>0.20588235294117602</v>
      </c>
      <c r="F68" s="144"/>
      <c r="G68" s="139">
        <f>E68*F68</f>
        <v>0</v>
      </c>
      <c r="H68" s="191"/>
      <c r="I68" s="191"/>
      <c r="J68" s="191"/>
    </row>
    <row r="69" spans="2:10" s="192" customFormat="1" ht="15" customHeight="1">
      <c r="B69" s="140">
        <v>6111</v>
      </c>
      <c r="C69" s="141" t="s">
        <v>133</v>
      </c>
      <c r="D69" s="142" t="s">
        <v>134</v>
      </c>
      <c r="E69" s="143">
        <v>0.20588235294117602</v>
      </c>
      <c r="F69" s="144"/>
      <c r="G69" s="139">
        <f>E69*F69</f>
        <v>0</v>
      </c>
      <c r="H69" s="191"/>
      <c r="I69" s="191"/>
      <c r="J69" s="191"/>
    </row>
    <row r="70" spans="2:10" s="192" customFormat="1" ht="15" customHeight="1">
      <c r="B70" s="338" t="s">
        <v>135</v>
      </c>
      <c r="C70" s="339"/>
      <c r="D70" s="339"/>
      <c r="E70" s="339"/>
      <c r="F70" s="339"/>
      <c r="G70" s="145">
        <f>SUM(G68:G69)</f>
        <v>0</v>
      </c>
      <c r="H70" s="191"/>
      <c r="I70" s="191"/>
      <c r="J70" s="191"/>
    </row>
    <row r="71" spans="2:10" s="192" customFormat="1" ht="15" customHeight="1">
      <c r="B71" s="338" t="s">
        <v>136</v>
      </c>
      <c r="C71" s="339"/>
      <c r="D71" s="339"/>
      <c r="E71" s="339"/>
      <c r="F71" s="339"/>
      <c r="G71" s="145">
        <f>G66+G70</f>
        <v>0</v>
      </c>
      <c r="H71" s="191"/>
      <c r="I71" s="191"/>
      <c r="J71" s="191"/>
    </row>
    <row r="72" spans="2:10" s="192" customFormat="1" ht="15" customHeight="1" thickBot="1">
      <c r="B72" s="340"/>
      <c r="C72" s="341"/>
      <c r="D72" s="341"/>
      <c r="E72" s="341"/>
      <c r="F72" s="341"/>
      <c r="G72" s="342"/>
      <c r="H72" s="191"/>
      <c r="I72" s="191"/>
      <c r="J72" s="191"/>
    </row>
    <row r="73" spans="2:10" s="192" customFormat="1" ht="15" customHeight="1">
      <c r="B73" s="201">
        <v>80008</v>
      </c>
      <c r="C73" s="202" t="s">
        <v>147</v>
      </c>
      <c r="D73" s="203" t="s">
        <v>74</v>
      </c>
      <c r="E73" s="204"/>
      <c r="F73" s="205"/>
      <c r="G73" s="206">
        <f>G85</f>
        <v>0</v>
      </c>
      <c r="H73" s="191"/>
      <c r="I73" s="191"/>
      <c r="J73" s="191"/>
    </row>
    <row r="74" spans="2:10" s="192" customFormat="1" ht="15" customHeight="1">
      <c r="B74" s="151" t="s">
        <v>129</v>
      </c>
      <c r="C74" s="343" t="s">
        <v>150</v>
      </c>
      <c r="D74" s="343"/>
      <c r="E74" s="343"/>
      <c r="F74" s="343"/>
      <c r="G74" s="344"/>
      <c r="H74" s="191"/>
      <c r="I74" s="191"/>
      <c r="J74" s="191"/>
    </row>
    <row r="75" spans="2:10" s="192" customFormat="1" ht="15" customHeight="1">
      <c r="B75" s="129"/>
      <c r="C75" s="130"/>
      <c r="D75" s="131"/>
      <c r="E75" s="131"/>
      <c r="F75" s="131"/>
      <c r="G75" s="132"/>
      <c r="H75" s="191"/>
      <c r="I75" s="191"/>
      <c r="J75" s="191"/>
    </row>
    <row r="76" spans="2:10" s="192" customFormat="1" ht="15" customHeight="1">
      <c r="B76" s="128" t="s">
        <v>120</v>
      </c>
      <c r="C76" s="133" t="s">
        <v>121</v>
      </c>
      <c r="D76" s="134" t="s">
        <v>122</v>
      </c>
      <c r="E76" s="134" t="s">
        <v>123</v>
      </c>
      <c r="F76" s="135" t="s">
        <v>124</v>
      </c>
      <c r="G76" s="136" t="s">
        <v>125</v>
      </c>
      <c r="H76" s="191"/>
      <c r="I76" s="191"/>
      <c r="J76" s="191"/>
    </row>
    <row r="77" spans="2:10" s="192" customFormat="1" ht="15" customHeight="1">
      <c r="B77" s="333" t="s">
        <v>130</v>
      </c>
      <c r="C77" s="334"/>
      <c r="D77" s="334"/>
      <c r="E77" s="334"/>
      <c r="F77" s="334"/>
      <c r="G77" s="335"/>
      <c r="H77" s="191"/>
      <c r="I77" s="191"/>
      <c r="J77" s="191"/>
    </row>
    <row r="78" spans="2:10" s="192" customFormat="1" ht="15" customHeight="1">
      <c r="B78" s="140">
        <v>1379</v>
      </c>
      <c r="C78" s="141" t="s">
        <v>141</v>
      </c>
      <c r="D78" s="142" t="s">
        <v>142</v>
      </c>
      <c r="E78" s="152">
        <v>162</v>
      </c>
      <c r="F78" s="144"/>
      <c r="G78" s="139">
        <f>E78*F78</f>
        <v>0</v>
      </c>
      <c r="H78" s="191"/>
      <c r="I78" s="191"/>
      <c r="J78" s="191"/>
    </row>
    <row r="79" spans="2:10" s="192" customFormat="1" ht="15" customHeight="1">
      <c r="B79" s="140">
        <v>1106</v>
      </c>
      <c r="C79" s="141" t="s">
        <v>151</v>
      </c>
      <c r="D79" s="142" t="s">
        <v>142</v>
      </c>
      <c r="E79" s="152">
        <v>162</v>
      </c>
      <c r="F79" s="144"/>
      <c r="G79" s="139">
        <f>E79*F79</f>
        <v>0</v>
      </c>
      <c r="H79" s="191"/>
      <c r="I79" s="191"/>
      <c r="J79" s="191"/>
    </row>
    <row r="80" spans="2:10" s="192" customFormat="1" ht="15" customHeight="1">
      <c r="B80" s="140">
        <v>370</v>
      </c>
      <c r="C80" s="141" t="s">
        <v>143</v>
      </c>
      <c r="D80" s="142" t="s">
        <v>144</v>
      </c>
      <c r="E80" s="152">
        <v>1.216</v>
      </c>
      <c r="F80" s="144"/>
      <c r="G80" s="139">
        <f t="shared" ref="G80" si="0">E80*F80</f>
        <v>0</v>
      </c>
      <c r="H80" s="191"/>
      <c r="I80" s="191"/>
      <c r="J80" s="191"/>
    </row>
    <row r="81" spans="2:10" s="192" customFormat="1" ht="15" customHeight="1">
      <c r="B81" s="338" t="s">
        <v>131</v>
      </c>
      <c r="C81" s="339"/>
      <c r="D81" s="339"/>
      <c r="E81" s="339"/>
      <c r="F81" s="339"/>
      <c r="G81" s="145">
        <f>SUM(G78:G80)</f>
        <v>0</v>
      </c>
      <c r="H81" s="191"/>
      <c r="I81" s="191"/>
      <c r="J81" s="191"/>
    </row>
    <row r="82" spans="2:10" s="192" customFormat="1" ht="15" customHeight="1">
      <c r="B82" s="333" t="s">
        <v>132</v>
      </c>
      <c r="C82" s="334"/>
      <c r="D82" s="334"/>
      <c r="E82" s="334"/>
      <c r="F82" s="334"/>
      <c r="G82" s="335"/>
      <c r="H82" s="191"/>
      <c r="I82" s="191"/>
      <c r="J82" s="191"/>
    </row>
    <row r="83" spans="2:10" s="192" customFormat="1" ht="15" customHeight="1">
      <c r="B83" s="140">
        <v>6111</v>
      </c>
      <c r="C83" s="141" t="s">
        <v>133</v>
      </c>
      <c r="D83" s="142" t="s">
        <v>134</v>
      </c>
      <c r="E83" s="143">
        <v>2.9411764705882302</v>
      </c>
      <c r="F83" s="144"/>
      <c r="G83" s="139">
        <f>E83*F83</f>
        <v>0</v>
      </c>
      <c r="H83" s="191"/>
      <c r="I83" s="191"/>
      <c r="J83" s="191"/>
    </row>
    <row r="84" spans="2:10" s="192" customFormat="1" ht="15" customHeight="1">
      <c r="B84" s="326" t="s">
        <v>135</v>
      </c>
      <c r="C84" s="327"/>
      <c r="D84" s="327"/>
      <c r="E84" s="327"/>
      <c r="F84" s="328"/>
      <c r="G84" s="145">
        <f>G83</f>
        <v>0</v>
      </c>
      <c r="H84" s="191"/>
      <c r="I84" s="191"/>
      <c r="J84" s="191"/>
    </row>
    <row r="85" spans="2:10" ht="15" customHeight="1" thickBot="1">
      <c r="B85" s="329" t="s">
        <v>136</v>
      </c>
      <c r="C85" s="330"/>
      <c r="D85" s="330"/>
      <c r="E85" s="330"/>
      <c r="F85" s="330"/>
      <c r="G85" s="157">
        <f>G81+G84</f>
        <v>0</v>
      </c>
      <c r="H85" s="1"/>
      <c r="I85" s="1"/>
      <c r="J85" s="1"/>
    </row>
    <row r="86" spans="2:10" ht="45" customHeight="1" thickBot="1">
      <c r="B86" s="189"/>
      <c r="C86" s="189"/>
      <c r="D86" s="189"/>
      <c r="E86" s="189"/>
      <c r="F86" s="189"/>
      <c r="G86" s="190"/>
      <c r="H86" s="1"/>
      <c r="I86" s="1"/>
      <c r="J86" s="1"/>
    </row>
    <row r="87" spans="2:10" ht="15" customHeight="1">
      <c r="B87" s="225">
        <v>80013</v>
      </c>
      <c r="C87" s="226" t="s">
        <v>152</v>
      </c>
      <c r="D87" s="227" t="s">
        <v>73</v>
      </c>
      <c r="E87" s="228"/>
      <c r="F87" s="228"/>
      <c r="G87" s="229">
        <f>G98</f>
        <v>0</v>
      </c>
      <c r="H87" s="1"/>
      <c r="I87" s="1"/>
      <c r="J87" s="1"/>
    </row>
    <row r="88" spans="2:10" ht="15" customHeight="1">
      <c r="B88" s="230" t="s">
        <v>129</v>
      </c>
      <c r="C88" s="331" t="s">
        <v>153</v>
      </c>
      <c r="D88" s="331"/>
      <c r="E88" s="331"/>
      <c r="F88" s="331"/>
      <c r="G88" s="332"/>
      <c r="H88" s="1"/>
      <c r="I88" s="1"/>
      <c r="J88" s="1"/>
    </row>
    <row r="89" spans="2:10" ht="15" customHeight="1">
      <c r="B89" s="231"/>
      <c r="C89" s="215"/>
      <c r="D89" s="214"/>
      <c r="E89" s="214"/>
      <c r="F89" s="214"/>
      <c r="G89" s="232"/>
      <c r="H89" s="1"/>
      <c r="I89" s="1"/>
      <c r="J89" s="1"/>
    </row>
    <row r="90" spans="2:10" ht="15" customHeight="1">
      <c r="B90" s="230" t="s">
        <v>120</v>
      </c>
      <c r="C90" s="216" t="s">
        <v>121</v>
      </c>
      <c r="D90" s="217" t="s">
        <v>122</v>
      </c>
      <c r="E90" s="217" t="s">
        <v>123</v>
      </c>
      <c r="F90" s="213" t="s">
        <v>124</v>
      </c>
      <c r="G90" s="233" t="s">
        <v>125</v>
      </c>
      <c r="H90" s="1"/>
      <c r="I90" s="1"/>
      <c r="J90" s="1"/>
    </row>
    <row r="91" spans="2:10" ht="15" customHeight="1">
      <c r="B91" s="317" t="s">
        <v>130</v>
      </c>
      <c r="C91" s="318"/>
      <c r="D91" s="318"/>
      <c r="E91" s="318"/>
      <c r="F91" s="318"/>
      <c r="G91" s="319"/>
      <c r="H91" s="1"/>
      <c r="I91" s="1"/>
      <c r="J91" s="1"/>
    </row>
    <row r="92" spans="2:10" ht="15" customHeight="1">
      <c r="B92" s="231">
        <v>80012</v>
      </c>
      <c r="C92" s="215" t="s">
        <v>154</v>
      </c>
      <c r="D92" s="214" t="s">
        <v>74</v>
      </c>
      <c r="E92" s="218">
        <v>3.0000000000000001E-3</v>
      </c>
      <c r="F92" s="219">
        <f>G99</f>
        <v>0</v>
      </c>
      <c r="G92" s="234">
        <f>E92*F92</f>
        <v>0</v>
      </c>
      <c r="H92" s="1"/>
      <c r="I92" s="1"/>
      <c r="J92" s="1"/>
    </row>
    <row r="93" spans="2:10" ht="15" customHeight="1">
      <c r="B93" s="317" t="s">
        <v>131</v>
      </c>
      <c r="C93" s="318"/>
      <c r="D93" s="318"/>
      <c r="E93" s="318"/>
      <c r="F93" s="318"/>
      <c r="G93" s="235">
        <f>G92</f>
        <v>0</v>
      </c>
      <c r="H93" s="1"/>
      <c r="I93" s="1"/>
      <c r="J93" s="1"/>
    </row>
    <row r="94" spans="2:10" ht="15" customHeight="1">
      <c r="B94" s="317"/>
      <c r="C94" s="318"/>
      <c r="D94" s="318"/>
      <c r="E94" s="318"/>
      <c r="F94" s="318"/>
      <c r="G94" s="319"/>
      <c r="H94" s="1"/>
      <c r="I94" s="1"/>
      <c r="J94" s="1"/>
    </row>
    <row r="95" spans="2:10" ht="15" customHeight="1">
      <c r="B95" s="231">
        <v>4750</v>
      </c>
      <c r="C95" s="215" t="s">
        <v>140</v>
      </c>
      <c r="D95" s="214" t="s">
        <v>134</v>
      </c>
      <c r="E95" s="220">
        <v>5.8823529411764698E-2</v>
      </c>
      <c r="F95" s="221"/>
      <c r="G95" s="234">
        <f>E95*F95</f>
        <v>0</v>
      </c>
      <c r="H95" s="1"/>
      <c r="I95" s="1"/>
      <c r="J95" s="1"/>
    </row>
    <row r="96" spans="2:10" ht="15" customHeight="1">
      <c r="B96" s="231">
        <v>6111</v>
      </c>
      <c r="C96" s="215" t="s">
        <v>133</v>
      </c>
      <c r="D96" s="214" t="s">
        <v>134</v>
      </c>
      <c r="E96" s="220">
        <v>5.8823529411764698E-2</v>
      </c>
      <c r="F96" s="221"/>
      <c r="G96" s="234">
        <f>E96*F96</f>
        <v>0</v>
      </c>
      <c r="H96" s="1"/>
      <c r="I96" s="1"/>
      <c r="J96" s="1"/>
    </row>
    <row r="97" spans="2:10" ht="15" customHeight="1">
      <c r="B97" s="317" t="s">
        <v>135</v>
      </c>
      <c r="C97" s="318"/>
      <c r="D97" s="318"/>
      <c r="E97" s="318"/>
      <c r="F97" s="318"/>
      <c r="G97" s="235">
        <f>SUM(G95:G96)</f>
        <v>0</v>
      </c>
      <c r="H97" s="1"/>
      <c r="I97" s="1"/>
      <c r="J97" s="1"/>
    </row>
    <row r="98" spans="2:10" ht="15" customHeight="1">
      <c r="B98" s="317" t="s">
        <v>136</v>
      </c>
      <c r="C98" s="318"/>
      <c r="D98" s="318"/>
      <c r="E98" s="318"/>
      <c r="F98" s="318"/>
      <c r="G98" s="235">
        <f>G93+G97</f>
        <v>0</v>
      </c>
      <c r="H98" s="1"/>
      <c r="I98" s="1"/>
      <c r="J98" s="1"/>
    </row>
    <row r="99" spans="2:10" ht="15" customHeight="1">
      <c r="B99" s="236">
        <v>80012</v>
      </c>
      <c r="C99" s="223" t="s">
        <v>154</v>
      </c>
      <c r="D99" s="222" t="s">
        <v>74</v>
      </c>
      <c r="E99" s="224"/>
      <c r="F99" s="222"/>
      <c r="G99" s="237">
        <f>G110</f>
        <v>0</v>
      </c>
      <c r="H99" s="1"/>
      <c r="I99" s="1"/>
      <c r="J99" s="1"/>
    </row>
    <row r="100" spans="2:10" ht="15" customHeight="1">
      <c r="B100" s="230" t="s">
        <v>129</v>
      </c>
      <c r="C100" s="320" t="s">
        <v>155</v>
      </c>
      <c r="D100" s="320"/>
      <c r="E100" s="320"/>
      <c r="F100" s="320"/>
      <c r="G100" s="321"/>
      <c r="H100" s="1"/>
      <c r="I100" s="1"/>
      <c r="J100" s="1"/>
    </row>
    <row r="101" spans="2:10" ht="15" customHeight="1">
      <c r="B101" s="231"/>
      <c r="C101" s="215"/>
      <c r="D101" s="214"/>
      <c r="E101" s="214"/>
      <c r="F101" s="214"/>
      <c r="G101" s="232"/>
      <c r="H101" s="1"/>
      <c r="I101" s="1"/>
      <c r="J101" s="1"/>
    </row>
    <row r="102" spans="2:10" ht="15" customHeight="1">
      <c r="B102" s="230" t="s">
        <v>120</v>
      </c>
      <c r="C102" s="216" t="s">
        <v>121</v>
      </c>
      <c r="D102" s="217" t="s">
        <v>122</v>
      </c>
      <c r="E102" s="217" t="s">
        <v>123</v>
      </c>
      <c r="F102" s="213" t="s">
        <v>124</v>
      </c>
      <c r="G102" s="233" t="s">
        <v>125</v>
      </c>
      <c r="H102" s="1"/>
      <c r="I102" s="1"/>
      <c r="J102" s="1"/>
    </row>
    <row r="103" spans="2:10" ht="15" customHeight="1">
      <c r="B103" s="317" t="s">
        <v>130</v>
      </c>
      <c r="C103" s="318"/>
      <c r="D103" s="318"/>
      <c r="E103" s="318"/>
      <c r="F103" s="318"/>
      <c r="G103" s="319"/>
      <c r="H103" s="1"/>
      <c r="I103" s="1"/>
      <c r="J103" s="1"/>
    </row>
    <row r="104" spans="2:10" ht="15" customHeight="1">
      <c r="B104" s="231">
        <v>1379</v>
      </c>
      <c r="C104" s="215" t="s">
        <v>141</v>
      </c>
      <c r="D104" s="214" t="s">
        <v>142</v>
      </c>
      <c r="E104" s="218">
        <v>486</v>
      </c>
      <c r="F104" s="221"/>
      <c r="G104" s="234">
        <f>E104*F104</f>
        <v>0</v>
      </c>
      <c r="H104" s="1"/>
      <c r="I104" s="1"/>
      <c r="J104" s="1"/>
    </row>
    <row r="105" spans="2:10" ht="15" customHeight="1">
      <c r="B105" s="231">
        <v>370</v>
      </c>
      <c r="C105" s="215" t="s">
        <v>143</v>
      </c>
      <c r="D105" s="214" t="s">
        <v>144</v>
      </c>
      <c r="E105" s="218">
        <v>0.93540000000000001</v>
      </c>
      <c r="F105" s="221"/>
      <c r="G105" s="234">
        <f>E105*F105</f>
        <v>0</v>
      </c>
      <c r="H105" s="1"/>
      <c r="I105" s="1"/>
      <c r="J105" s="1"/>
    </row>
    <row r="106" spans="2:10" ht="15" customHeight="1">
      <c r="B106" s="317" t="s">
        <v>131</v>
      </c>
      <c r="C106" s="318"/>
      <c r="D106" s="318"/>
      <c r="E106" s="318"/>
      <c r="F106" s="318"/>
      <c r="G106" s="235">
        <f>SUM(G104:G105)</f>
        <v>0</v>
      </c>
      <c r="H106" s="1"/>
      <c r="I106" s="1"/>
      <c r="J106" s="1"/>
    </row>
    <row r="107" spans="2:10" ht="15" customHeight="1">
      <c r="B107" s="317" t="s">
        <v>132</v>
      </c>
      <c r="C107" s="318"/>
      <c r="D107" s="318"/>
      <c r="E107" s="318"/>
      <c r="F107" s="318"/>
      <c r="G107" s="319"/>
      <c r="H107" s="1"/>
      <c r="I107" s="1"/>
      <c r="J107" s="1"/>
    </row>
    <row r="108" spans="2:10" ht="15" customHeight="1">
      <c r="B108" s="231">
        <v>6111</v>
      </c>
      <c r="C108" s="215" t="s">
        <v>133</v>
      </c>
      <c r="D108" s="214" t="s">
        <v>134</v>
      </c>
      <c r="E108" s="220">
        <v>2.9411764705882302</v>
      </c>
      <c r="F108" s="221"/>
      <c r="G108" s="234">
        <f>E108*F108</f>
        <v>0</v>
      </c>
      <c r="H108" s="1"/>
      <c r="I108" s="1"/>
      <c r="J108" s="1"/>
    </row>
    <row r="109" spans="2:10" ht="15" customHeight="1">
      <c r="B109" s="317" t="s">
        <v>135</v>
      </c>
      <c r="C109" s="318"/>
      <c r="D109" s="318"/>
      <c r="E109" s="318"/>
      <c r="F109" s="318"/>
      <c r="G109" s="235">
        <f>SUM(G108)</f>
        <v>0</v>
      </c>
      <c r="H109" s="1"/>
      <c r="I109" s="1"/>
      <c r="J109" s="1"/>
    </row>
    <row r="110" spans="2:10" ht="15" customHeight="1" thickBot="1">
      <c r="B110" s="322" t="s">
        <v>136</v>
      </c>
      <c r="C110" s="323"/>
      <c r="D110" s="323"/>
      <c r="E110" s="323"/>
      <c r="F110" s="323"/>
      <c r="G110" s="238">
        <f>G106+G109</f>
        <v>0</v>
      </c>
      <c r="H110" s="1"/>
      <c r="I110" s="1"/>
      <c r="J110" s="1"/>
    </row>
    <row r="111" spans="2:10" ht="35.25" customHeight="1" thickBot="1">
      <c r="B111" s="189"/>
      <c r="C111" s="189"/>
      <c r="D111" s="189"/>
      <c r="E111" s="189"/>
      <c r="F111" s="189"/>
      <c r="G111" s="190"/>
      <c r="H111" s="1"/>
      <c r="I111" s="1"/>
      <c r="J111" s="1"/>
    </row>
    <row r="112" spans="2:10" ht="15" customHeight="1">
      <c r="B112" s="225">
        <v>80016</v>
      </c>
      <c r="C112" s="226" t="s">
        <v>166</v>
      </c>
      <c r="D112" s="227" t="s">
        <v>73</v>
      </c>
      <c r="E112" s="228"/>
      <c r="F112" s="228"/>
      <c r="G112" s="229">
        <f>G118+G122</f>
        <v>0</v>
      </c>
      <c r="H112" s="1"/>
      <c r="I112" s="1"/>
      <c r="J112" s="1"/>
    </row>
    <row r="113" spans="2:10" ht="15" customHeight="1">
      <c r="B113" s="230" t="s">
        <v>129</v>
      </c>
      <c r="C113" s="324" t="s">
        <v>167</v>
      </c>
      <c r="D113" s="324"/>
      <c r="E113" s="324"/>
      <c r="F113" s="324"/>
      <c r="G113" s="325"/>
      <c r="H113" s="1"/>
      <c r="I113" s="1"/>
      <c r="J113" s="1"/>
    </row>
    <row r="114" spans="2:10" ht="15" customHeight="1">
      <c r="B114" s="231"/>
      <c r="C114" s="215"/>
      <c r="D114" s="214"/>
      <c r="E114" s="214"/>
      <c r="F114" s="214"/>
      <c r="G114" s="232"/>
      <c r="H114" s="1"/>
      <c r="I114" s="1"/>
      <c r="J114" s="1"/>
    </row>
    <row r="115" spans="2:10" ht="15" customHeight="1">
      <c r="B115" s="230" t="s">
        <v>120</v>
      </c>
      <c r="C115" s="216" t="s">
        <v>121</v>
      </c>
      <c r="D115" s="217" t="s">
        <v>122</v>
      </c>
      <c r="E115" s="217" t="s">
        <v>123</v>
      </c>
      <c r="F115" s="213" t="s">
        <v>124</v>
      </c>
      <c r="G115" s="233" t="s">
        <v>125</v>
      </c>
      <c r="H115" s="1"/>
      <c r="I115" s="1"/>
      <c r="J115" s="1"/>
    </row>
    <row r="116" spans="2:10" ht="15" customHeight="1">
      <c r="B116" s="317" t="s">
        <v>130</v>
      </c>
      <c r="C116" s="318"/>
      <c r="D116" s="318"/>
      <c r="E116" s="318"/>
      <c r="F116" s="318"/>
      <c r="G116" s="319"/>
      <c r="H116" s="1"/>
      <c r="I116" s="1"/>
      <c r="J116" s="1"/>
    </row>
    <row r="117" spans="2:10" ht="15" customHeight="1">
      <c r="B117" s="231">
        <v>80014</v>
      </c>
      <c r="C117" s="215" t="s">
        <v>168</v>
      </c>
      <c r="D117" s="214" t="s">
        <v>74</v>
      </c>
      <c r="E117" s="218">
        <v>0.01</v>
      </c>
      <c r="F117" s="219">
        <f>G125</f>
        <v>0</v>
      </c>
      <c r="G117" s="234">
        <f t="shared" ref="G117" si="1">E117*F117</f>
        <v>0</v>
      </c>
      <c r="H117" s="1"/>
      <c r="I117" s="1"/>
      <c r="J117" s="1"/>
    </row>
    <row r="118" spans="2:10" ht="15" customHeight="1">
      <c r="B118" s="317" t="s">
        <v>131</v>
      </c>
      <c r="C118" s="318"/>
      <c r="D118" s="318"/>
      <c r="E118" s="318"/>
      <c r="F118" s="318"/>
      <c r="G118" s="235">
        <f>SUM(G117)</f>
        <v>0</v>
      </c>
      <c r="H118" s="1"/>
      <c r="I118" s="1"/>
      <c r="J118" s="1"/>
    </row>
    <row r="119" spans="2:10" ht="15" customHeight="1">
      <c r="B119" s="317" t="s">
        <v>132</v>
      </c>
      <c r="C119" s="318"/>
      <c r="D119" s="318"/>
      <c r="E119" s="318"/>
      <c r="F119" s="318"/>
      <c r="G119" s="319"/>
      <c r="H119" s="1"/>
      <c r="I119" s="1"/>
      <c r="J119" s="1"/>
    </row>
    <row r="120" spans="2:10" ht="15" customHeight="1">
      <c r="B120" s="231">
        <v>4750</v>
      </c>
      <c r="C120" s="215" t="s">
        <v>140</v>
      </c>
      <c r="D120" s="214" t="s">
        <v>134</v>
      </c>
      <c r="E120" s="218">
        <v>0.35294117647058804</v>
      </c>
      <c r="F120" s="221"/>
      <c r="G120" s="234">
        <f t="shared" ref="G120:G121" si="2">E120*F120</f>
        <v>0</v>
      </c>
      <c r="H120" s="1"/>
      <c r="I120" s="1"/>
      <c r="J120" s="1"/>
    </row>
    <row r="121" spans="2:10" ht="15" customHeight="1">
      <c r="B121" s="231">
        <v>6111</v>
      </c>
      <c r="C121" s="215" t="s">
        <v>133</v>
      </c>
      <c r="D121" s="214" t="s">
        <v>134</v>
      </c>
      <c r="E121" s="218">
        <v>0.35294117647058804</v>
      </c>
      <c r="F121" s="221"/>
      <c r="G121" s="234">
        <f t="shared" si="2"/>
        <v>0</v>
      </c>
      <c r="H121" s="1"/>
      <c r="I121" s="1"/>
      <c r="J121" s="1"/>
    </row>
    <row r="122" spans="2:10" ht="15" customHeight="1">
      <c r="B122" s="317" t="s">
        <v>135</v>
      </c>
      <c r="C122" s="318"/>
      <c r="D122" s="318"/>
      <c r="E122" s="318"/>
      <c r="F122" s="318"/>
      <c r="G122" s="235">
        <f>SUM(G120:G121)</f>
        <v>0</v>
      </c>
      <c r="H122" s="1"/>
      <c r="I122" s="1"/>
      <c r="J122" s="1"/>
    </row>
    <row r="123" spans="2:10" ht="15" customHeight="1">
      <c r="B123" s="317" t="s">
        <v>136</v>
      </c>
      <c r="C123" s="318"/>
      <c r="D123" s="318"/>
      <c r="E123" s="318"/>
      <c r="F123" s="318"/>
      <c r="G123" s="235">
        <f>G118+G122</f>
        <v>0</v>
      </c>
      <c r="H123" s="1"/>
      <c r="I123" s="1"/>
      <c r="J123" s="1"/>
    </row>
    <row r="124" spans="2:10" ht="15" customHeight="1">
      <c r="B124" s="244"/>
      <c r="C124" s="240"/>
      <c r="D124" s="239"/>
      <c r="E124" s="241"/>
      <c r="F124" s="241"/>
      <c r="G124" s="245"/>
      <c r="H124" s="1"/>
      <c r="I124" s="1"/>
      <c r="J124" s="1"/>
    </row>
    <row r="125" spans="2:10" ht="15" customHeight="1">
      <c r="B125" s="246">
        <v>80014</v>
      </c>
      <c r="C125" s="242" t="s">
        <v>168</v>
      </c>
      <c r="D125" s="224" t="s">
        <v>74</v>
      </c>
      <c r="E125" s="224">
        <v>0</v>
      </c>
      <c r="F125" s="224"/>
      <c r="G125" s="247">
        <f>G133+G136</f>
        <v>0</v>
      </c>
      <c r="H125" s="1"/>
      <c r="I125" s="1"/>
      <c r="J125" s="1"/>
    </row>
    <row r="126" spans="2:10" ht="15" customHeight="1">
      <c r="B126" s="230" t="s">
        <v>129</v>
      </c>
      <c r="C126" s="320" t="s">
        <v>169</v>
      </c>
      <c r="D126" s="320"/>
      <c r="E126" s="320"/>
      <c r="F126" s="320"/>
      <c r="G126" s="321"/>
      <c r="H126" s="1"/>
      <c r="I126" s="1"/>
      <c r="J126" s="1"/>
    </row>
    <row r="127" spans="2:10" s="161" customFormat="1" ht="12.75">
      <c r="B127" s="231"/>
      <c r="C127" s="215"/>
      <c r="D127" s="214"/>
      <c r="E127" s="214"/>
      <c r="F127" s="214"/>
      <c r="G127" s="232"/>
    </row>
    <row r="128" spans="2:10" s="161" customFormat="1" ht="12.75">
      <c r="B128" s="230" t="s">
        <v>120</v>
      </c>
      <c r="C128" s="216" t="s">
        <v>121</v>
      </c>
      <c r="D128" s="217" t="s">
        <v>122</v>
      </c>
      <c r="E128" s="217" t="s">
        <v>123</v>
      </c>
      <c r="F128" s="213" t="s">
        <v>124</v>
      </c>
      <c r="G128" s="233" t="s">
        <v>125</v>
      </c>
    </row>
    <row r="129" spans="2:7" s="161" customFormat="1" ht="12.75">
      <c r="B129" s="317" t="s">
        <v>130</v>
      </c>
      <c r="C129" s="318"/>
      <c r="D129" s="318"/>
      <c r="E129" s="318"/>
      <c r="F129" s="318"/>
      <c r="G129" s="319"/>
    </row>
    <row r="130" spans="2:7" s="161" customFormat="1" ht="12.75">
      <c r="B130" s="231">
        <v>1379</v>
      </c>
      <c r="C130" s="215" t="s">
        <v>141</v>
      </c>
      <c r="D130" s="214" t="s">
        <v>142</v>
      </c>
      <c r="E130" s="243">
        <v>133</v>
      </c>
      <c r="F130" s="221"/>
      <c r="G130" s="234">
        <f t="shared" ref="G130:G132" si="3">E130*F130</f>
        <v>0</v>
      </c>
    </row>
    <row r="131" spans="2:7" s="161" customFormat="1" ht="12.75">
      <c r="B131" s="231">
        <v>1106</v>
      </c>
      <c r="C131" s="215" t="s">
        <v>151</v>
      </c>
      <c r="D131" s="214" t="s">
        <v>142</v>
      </c>
      <c r="E131" s="243">
        <v>133</v>
      </c>
      <c r="F131" s="221"/>
      <c r="G131" s="234">
        <f t="shared" si="3"/>
        <v>0</v>
      </c>
    </row>
    <row r="132" spans="2:7" s="161" customFormat="1" ht="12.75">
      <c r="B132" s="231">
        <v>370</v>
      </c>
      <c r="C132" s="215" t="s">
        <v>143</v>
      </c>
      <c r="D132" s="214" t="s">
        <v>144</v>
      </c>
      <c r="E132" s="218">
        <v>1.216</v>
      </c>
      <c r="F132" s="221"/>
      <c r="G132" s="234">
        <f t="shared" si="3"/>
        <v>0</v>
      </c>
    </row>
    <row r="133" spans="2:7" s="161" customFormat="1" ht="12.75">
      <c r="B133" s="317" t="s">
        <v>131</v>
      </c>
      <c r="C133" s="318"/>
      <c r="D133" s="318"/>
      <c r="E133" s="318"/>
      <c r="F133" s="318"/>
      <c r="G133" s="235">
        <f>SUM(G130:G132)</f>
        <v>0</v>
      </c>
    </row>
    <row r="134" spans="2:7" s="161" customFormat="1" ht="12.75">
      <c r="B134" s="317" t="s">
        <v>132</v>
      </c>
      <c r="C134" s="318"/>
      <c r="D134" s="318"/>
      <c r="E134" s="318"/>
      <c r="F134" s="318"/>
      <c r="G134" s="319"/>
    </row>
    <row r="135" spans="2:7" ht="12.75">
      <c r="B135" s="231">
        <v>6111</v>
      </c>
      <c r="C135" s="215" t="s">
        <v>133</v>
      </c>
      <c r="D135" s="214" t="s">
        <v>134</v>
      </c>
      <c r="E135" s="218">
        <v>2.9411764705882302</v>
      </c>
      <c r="F135" s="221"/>
      <c r="G135" s="234">
        <f t="shared" ref="G135" si="4">E135*F135</f>
        <v>0</v>
      </c>
    </row>
    <row r="136" spans="2:7" ht="12.75">
      <c r="B136" s="317" t="s">
        <v>135</v>
      </c>
      <c r="C136" s="318"/>
      <c r="D136" s="318"/>
      <c r="E136" s="318"/>
      <c r="F136" s="318"/>
      <c r="G136" s="235">
        <f>SUM(G135)</f>
        <v>0</v>
      </c>
    </row>
    <row r="137" spans="2:7" ht="13.5" thickBot="1">
      <c r="B137" s="322" t="s">
        <v>136</v>
      </c>
      <c r="C137" s="323"/>
      <c r="D137" s="323"/>
      <c r="E137" s="323"/>
      <c r="F137" s="323"/>
      <c r="G137" s="238">
        <f>G133+G136</f>
        <v>0</v>
      </c>
    </row>
    <row r="138" spans="2:7" ht="30.75" customHeight="1">
      <c r="B138" s="189"/>
      <c r="C138" s="189"/>
      <c r="D138" s="189"/>
      <c r="E138" s="189"/>
      <c r="F138" s="189"/>
      <c r="G138" s="190"/>
    </row>
    <row r="139" spans="2:7" ht="12.75">
      <c r="B139" s="196">
        <v>80017</v>
      </c>
      <c r="C139" s="197" t="s">
        <v>156</v>
      </c>
      <c r="D139" s="198" t="s">
        <v>73</v>
      </c>
      <c r="E139" s="199"/>
      <c r="F139" s="199"/>
      <c r="G139" s="200">
        <f>G150</f>
        <v>0</v>
      </c>
    </row>
    <row r="140" spans="2:7" ht="12.75">
      <c r="B140" s="171" t="s">
        <v>129</v>
      </c>
      <c r="C140" s="314" t="s">
        <v>157</v>
      </c>
      <c r="D140" s="315"/>
      <c r="E140" s="315"/>
      <c r="F140" s="315"/>
      <c r="G140" s="316"/>
    </row>
    <row r="141" spans="2:7" ht="12.75">
      <c r="B141" s="172"/>
      <c r="C141" s="173"/>
      <c r="D141" s="174"/>
      <c r="E141" s="174"/>
      <c r="F141" s="174"/>
      <c r="G141" s="175"/>
    </row>
    <row r="142" spans="2:7" ht="12.75">
      <c r="B142" s="171" t="s">
        <v>120</v>
      </c>
      <c r="C142" s="176" t="s">
        <v>121</v>
      </c>
      <c r="D142" s="177" t="s">
        <v>122</v>
      </c>
      <c r="E142" s="177" t="s">
        <v>123</v>
      </c>
      <c r="F142" s="178" t="s">
        <v>124</v>
      </c>
      <c r="G142" s="179" t="s">
        <v>125</v>
      </c>
    </row>
    <row r="143" spans="2:7" ht="12.75">
      <c r="B143" s="304" t="s">
        <v>130</v>
      </c>
      <c r="C143" s="305"/>
      <c r="D143" s="305"/>
      <c r="E143" s="305"/>
      <c r="F143" s="305"/>
      <c r="G143" s="306"/>
    </row>
    <row r="144" spans="2:7" ht="12.75">
      <c r="B144" s="180">
        <v>80015</v>
      </c>
      <c r="C144" s="181" t="s">
        <v>158</v>
      </c>
      <c r="D144" s="182" t="s">
        <v>74</v>
      </c>
      <c r="E144" s="207">
        <v>3.0000000000000001E-3</v>
      </c>
      <c r="F144" s="248">
        <f>G152</f>
        <v>0</v>
      </c>
      <c r="G144" s="185">
        <f>E144*F144</f>
        <v>0</v>
      </c>
    </row>
    <row r="145" spans="2:7" ht="12.75">
      <c r="B145" s="307" t="s">
        <v>131</v>
      </c>
      <c r="C145" s="308"/>
      <c r="D145" s="308"/>
      <c r="E145" s="308"/>
      <c r="F145" s="308"/>
      <c r="G145" s="186">
        <f>SUM(G144)</f>
        <v>0</v>
      </c>
    </row>
    <row r="146" spans="2:7" ht="12.75">
      <c r="B146" s="304" t="s">
        <v>132</v>
      </c>
      <c r="C146" s="305"/>
      <c r="D146" s="305"/>
      <c r="E146" s="305"/>
      <c r="F146" s="305"/>
      <c r="G146" s="306"/>
    </row>
    <row r="147" spans="2:7" ht="12.75">
      <c r="B147" s="180">
        <v>4750</v>
      </c>
      <c r="C147" s="181" t="s">
        <v>140</v>
      </c>
      <c r="D147" s="182" t="s">
        <v>134</v>
      </c>
      <c r="E147" s="183">
        <v>0.47058823529411803</v>
      </c>
      <c r="F147" s="184"/>
      <c r="G147" s="185">
        <f>E147*F147</f>
        <v>0</v>
      </c>
    </row>
    <row r="148" spans="2:7" ht="12.75">
      <c r="B148" s="180">
        <v>6111</v>
      </c>
      <c r="C148" s="181" t="s">
        <v>133</v>
      </c>
      <c r="D148" s="182" t="s">
        <v>134</v>
      </c>
      <c r="E148" s="183">
        <v>0.47058823529411803</v>
      </c>
      <c r="F148" s="184"/>
      <c r="G148" s="185">
        <f>E148*F148</f>
        <v>0</v>
      </c>
    </row>
    <row r="149" spans="2:7" ht="12.75">
      <c r="B149" s="307" t="s">
        <v>135</v>
      </c>
      <c r="C149" s="308"/>
      <c r="D149" s="308"/>
      <c r="E149" s="308"/>
      <c r="F149" s="308"/>
      <c r="G149" s="186">
        <f>SUM(G147:G148)</f>
        <v>0</v>
      </c>
    </row>
    <row r="150" spans="2:7" ht="12.75">
      <c r="B150" s="309" t="s">
        <v>136</v>
      </c>
      <c r="C150" s="310"/>
      <c r="D150" s="310"/>
      <c r="E150" s="310"/>
      <c r="F150" s="310"/>
      <c r="G150" s="188">
        <f>G145+G149</f>
        <v>0</v>
      </c>
    </row>
    <row r="151" spans="2:7" ht="12.75">
      <c r="B151" s="311"/>
      <c r="C151" s="312"/>
      <c r="D151" s="312"/>
      <c r="E151" s="312"/>
      <c r="F151" s="312"/>
      <c r="G151" s="313"/>
    </row>
    <row r="152" spans="2:7" ht="12.75">
      <c r="B152" s="208">
        <v>80015</v>
      </c>
      <c r="C152" s="209" t="s">
        <v>158</v>
      </c>
      <c r="D152" s="210" t="s">
        <v>74</v>
      </c>
      <c r="E152" s="211"/>
      <c r="F152" s="211"/>
      <c r="G152" s="212">
        <f>G164</f>
        <v>0</v>
      </c>
    </row>
    <row r="153" spans="2:7" ht="12.75">
      <c r="B153" s="171" t="s">
        <v>129</v>
      </c>
      <c r="C153" s="314" t="s">
        <v>159</v>
      </c>
      <c r="D153" s="315"/>
      <c r="E153" s="315"/>
      <c r="F153" s="315"/>
      <c r="G153" s="316"/>
    </row>
    <row r="154" spans="2:7" ht="12.75">
      <c r="B154" s="172"/>
      <c r="C154" s="173"/>
      <c r="D154" s="174"/>
      <c r="E154" s="174"/>
      <c r="F154" s="174"/>
      <c r="G154" s="175"/>
    </row>
    <row r="155" spans="2:7" ht="12.75">
      <c r="B155" s="171" t="s">
        <v>120</v>
      </c>
      <c r="C155" s="176" t="s">
        <v>121</v>
      </c>
      <c r="D155" s="177" t="s">
        <v>122</v>
      </c>
      <c r="E155" s="177" t="s">
        <v>123</v>
      </c>
      <c r="F155" s="178" t="s">
        <v>124</v>
      </c>
      <c r="G155" s="179" t="s">
        <v>125</v>
      </c>
    </row>
    <row r="156" spans="2:7" ht="12.75">
      <c r="B156" s="304" t="s">
        <v>130</v>
      </c>
      <c r="C156" s="305"/>
      <c r="D156" s="305"/>
      <c r="E156" s="305"/>
      <c r="F156" s="305"/>
      <c r="G156" s="306"/>
    </row>
    <row r="157" spans="2:7" ht="12.75">
      <c r="B157" s="180">
        <v>1379</v>
      </c>
      <c r="C157" s="181" t="s">
        <v>141</v>
      </c>
      <c r="D157" s="182" t="s">
        <v>142</v>
      </c>
      <c r="E157" s="207">
        <v>753</v>
      </c>
      <c r="F157" s="184"/>
      <c r="G157" s="185">
        <f>E157*F157</f>
        <v>0</v>
      </c>
    </row>
    <row r="158" spans="2:7" ht="12.75">
      <c r="B158" s="180">
        <v>370</v>
      </c>
      <c r="C158" s="181" t="s">
        <v>143</v>
      </c>
      <c r="D158" s="182" t="s">
        <v>144</v>
      </c>
      <c r="E158" s="207">
        <v>0.72460000000000002</v>
      </c>
      <c r="F158" s="184"/>
      <c r="G158" s="185">
        <f t="shared" ref="G158:G159" si="5">E158*F158</f>
        <v>0</v>
      </c>
    </row>
    <row r="159" spans="2:7" ht="25.5">
      <c r="B159" s="249">
        <v>7325</v>
      </c>
      <c r="C159" s="250" t="s">
        <v>160</v>
      </c>
      <c r="D159" s="182" t="s">
        <v>142</v>
      </c>
      <c r="E159" s="207">
        <v>20</v>
      </c>
      <c r="F159" s="184"/>
      <c r="G159" s="185">
        <f t="shared" si="5"/>
        <v>0</v>
      </c>
    </row>
    <row r="160" spans="2:7" ht="12.75">
      <c r="B160" s="307" t="s">
        <v>131</v>
      </c>
      <c r="C160" s="308"/>
      <c r="D160" s="308"/>
      <c r="E160" s="308"/>
      <c r="F160" s="308"/>
      <c r="G160" s="186">
        <f>SUM(G157:G159)</f>
        <v>0</v>
      </c>
    </row>
    <row r="161" spans="2:7" ht="12.75">
      <c r="B161" s="304" t="s">
        <v>132</v>
      </c>
      <c r="C161" s="305"/>
      <c r="D161" s="305"/>
      <c r="E161" s="305"/>
      <c r="F161" s="305"/>
      <c r="G161" s="306"/>
    </row>
    <row r="162" spans="2:7" ht="12.75">
      <c r="B162" s="180">
        <v>6111</v>
      </c>
      <c r="C162" s="181" t="s">
        <v>133</v>
      </c>
      <c r="D162" s="182" t="s">
        <v>134</v>
      </c>
      <c r="E162" s="183">
        <v>2.9411764705882302</v>
      </c>
      <c r="F162" s="184"/>
      <c r="G162" s="185">
        <f>E162*F162</f>
        <v>0</v>
      </c>
    </row>
    <row r="163" spans="2:7" ht="12.75">
      <c r="B163" s="307" t="s">
        <v>135</v>
      </c>
      <c r="C163" s="308"/>
      <c r="D163" s="308"/>
      <c r="E163" s="308"/>
      <c r="F163" s="308"/>
      <c r="G163" s="186">
        <f>SUM(G162)</f>
        <v>0</v>
      </c>
    </row>
    <row r="164" spans="2:7" ht="13.5" thickBot="1">
      <c r="B164" s="302" t="s">
        <v>136</v>
      </c>
      <c r="C164" s="303"/>
      <c r="D164" s="303"/>
      <c r="E164" s="303"/>
      <c r="F164" s="303"/>
      <c r="G164" s="187">
        <f>G160+G163</f>
        <v>0</v>
      </c>
    </row>
    <row r="165" spans="2:7" ht="12.75">
      <c r="B165" s="189"/>
      <c r="C165" s="189"/>
      <c r="D165" s="189"/>
      <c r="E165" s="189"/>
      <c r="F165" s="189"/>
      <c r="G165" s="190"/>
    </row>
    <row r="166" spans="2:7" ht="12.75">
      <c r="B166" s="189"/>
      <c r="C166" s="189"/>
      <c r="D166" s="189"/>
      <c r="E166" s="189"/>
      <c r="F166" s="189"/>
      <c r="G166" s="190"/>
    </row>
    <row r="167" spans="2:7">
      <c r="B167" s="131"/>
      <c r="C167" s="131"/>
      <c r="D167" s="131"/>
      <c r="E167" s="131"/>
      <c r="F167" s="131"/>
      <c r="G167" s="131"/>
    </row>
    <row r="168" spans="2:7">
      <c r="B168" s="131"/>
      <c r="C168" s="131"/>
      <c r="D168" s="131"/>
      <c r="E168" s="131"/>
      <c r="F168" s="131"/>
      <c r="G168" s="131"/>
    </row>
    <row r="169" spans="2:7">
      <c r="B169" s="158"/>
      <c r="C169" s="159"/>
      <c r="D169" s="158"/>
      <c r="E169" s="160"/>
      <c r="F169" s="160"/>
      <c r="G169" s="160"/>
    </row>
    <row r="170" spans="2:7">
      <c r="B170" s="158"/>
      <c r="C170" s="159"/>
      <c r="D170" s="158"/>
      <c r="E170" s="160"/>
      <c r="F170" s="160"/>
      <c r="G170" s="160"/>
    </row>
    <row r="171" spans="2:7">
      <c r="B171" s="158"/>
      <c r="C171" s="159"/>
      <c r="D171" s="158"/>
      <c r="E171" s="160"/>
      <c r="F171" s="160"/>
      <c r="G171" s="160"/>
    </row>
    <row r="172" spans="2:7">
      <c r="B172" s="158"/>
      <c r="C172" s="159"/>
      <c r="D172" s="158"/>
      <c r="E172" s="160"/>
      <c r="F172" s="160"/>
      <c r="G172" s="160"/>
    </row>
    <row r="173" spans="2:7">
      <c r="B173" s="158"/>
      <c r="C173" s="159"/>
      <c r="D173" s="158"/>
      <c r="E173" s="160"/>
      <c r="F173" s="160"/>
      <c r="G173" s="160"/>
    </row>
    <row r="174" spans="2:7">
      <c r="B174" s="158"/>
      <c r="C174" s="159"/>
      <c r="D174" s="158"/>
      <c r="E174" s="160"/>
      <c r="F174" s="160"/>
      <c r="G174" s="160"/>
    </row>
    <row r="175" spans="2:7">
      <c r="B175" s="158"/>
      <c r="C175" s="159"/>
      <c r="D175" s="158"/>
      <c r="E175" s="160"/>
      <c r="F175" s="160"/>
      <c r="G175" s="160"/>
    </row>
    <row r="176" spans="2:7">
      <c r="B176" s="158"/>
      <c r="C176" s="159"/>
      <c r="D176" s="158"/>
      <c r="E176" s="160"/>
      <c r="F176" s="160"/>
      <c r="G176" s="160"/>
    </row>
  </sheetData>
  <mergeCells count="78">
    <mergeCell ref="B26:G26"/>
    <mergeCell ref="B1:H1"/>
    <mergeCell ref="B6:H6"/>
    <mergeCell ref="B8:G8"/>
    <mergeCell ref="C11:G11"/>
    <mergeCell ref="B14:G14"/>
    <mergeCell ref="B15:F15"/>
    <mergeCell ref="C4:G4"/>
    <mergeCell ref="B16:G16"/>
    <mergeCell ref="B18:F18"/>
    <mergeCell ref="B19:F19"/>
    <mergeCell ref="B20:G20"/>
    <mergeCell ref="C23:G23"/>
    <mergeCell ref="B137:F137"/>
    <mergeCell ref="C140:G140"/>
    <mergeCell ref="B123:F123"/>
    <mergeCell ref="B129:G129"/>
    <mergeCell ref="B27:F27"/>
    <mergeCell ref="B28:G28"/>
    <mergeCell ref="B31:F31"/>
    <mergeCell ref="B32:F32"/>
    <mergeCell ref="B33:G33"/>
    <mergeCell ref="B42:F42"/>
    <mergeCell ref="C60:G60"/>
    <mergeCell ref="B63:G63"/>
    <mergeCell ref="B66:F66"/>
    <mergeCell ref="C45:G45"/>
    <mergeCell ref="B48:G48"/>
    <mergeCell ref="B52:F52"/>
    <mergeCell ref="B77:G77"/>
    <mergeCell ref="C36:G36"/>
    <mergeCell ref="B39:G39"/>
    <mergeCell ref="B41:F41"/>
    <mergeCell ref="B134:G134"/>
    <mergeCell ref="B53:G53"/>
    <mergeCell ref="B56:F56"/>
    <mergeCell ref="B57:F57"/>
    <mergeCell ref="B67:G67"/>
    <mergeCell ref="B70:F70"/>
    <mergeCell ref="B71:F71"/>
    <mergeCell ref="B72:G72"/>
    <mergeCell ref="C74:G74"/>
    <mergeCell ref="B103:G103"/>
    <mergeCell ref="B81:F81"/>
    <mergeCell ref="B82:G82"/>
    <mergeCell ref="B84:F84"/>
    <mergeCell ref="B85:F85"/>
    <mergeCell ref="C88:G88"/>
    <mergeCell ref="B91:G91"/>
    <mergeCell ref="B93:F93"/>
    <mergeCell ref="B94:G94"/>
    <mergeCell ref="B97:F97"/>
    <mergeCell ref="B98:F98"/>
    <mergeCell ref="C100:G100"/>
    <mergeCell ref="B136:F136"/>
    <mergeCell ref="B106:F106"/>
    <mergeCell ref="B107:G107"/>
    <mergeCell ref="B109:F109"/>
    <mergeCell ref="B110:F110"/>
    <mergeCell ref="C113:G113"/>
    <mergeCell ref="B116:G116"/>
    <mergeCell ref="B118:F118"/>
    <mergeCell ref="B119:G119"/>
    <mergeCell ref="B122:F122"/>
    <mergeCell ref="C126:G126"/>
    <mergeCell ref="B133:F133"/>
    <mergeCell ref="B164:F164"/>
    <mergeCell ref="B143:G143"/>
    <mergeCell ref="B145:F145"/>
    <mergeCell ref="B146:G146"/>
    <mergeCell ref="B149:F149"/>
    <mergeCell ref="B150:F150"/>
    <mergeCell ref="B151:G151"/>
    <mergeCell ref="C153:G153"/>
    <mergeCell ref="B156:G156"/>
    <mergeCell ref="B160:F160"/>
    <mergeCell ref="B161:G161"/>
    <mergeCell ref="B163:F163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T785"/>
  <sheetViews>
    <sheetView workbookViewId="0">
      <selection activeCell="J49" sqref="J49"/>
    </sheetView>
  </sheetViews>
  <sheetFormatPr defaultRowHeight="12.75"/>
  <cols>
    <col min="1" max="1" width="11" style="32" customWidth="1"/>
    <col min="2" max="2" width="14" style="32" customWidth="1"/>
    <col min="3" max="3" width="60.140625" style="33" customWidth="1"/>
    <col min="4" max="4" width="6.7109375" style="33" customWidth="1"/>
    <col min="5" max="5" width="9.5703125" style="34" customWidth="1"/>
    <col min="6" max="6" width="9" style="35" customWidth="1"/>
    <col min="7" max="7" width="12.5703125" style="33" customWidth="1"/>
    <col min="8" max="8" width="9.140625" style="33"/>
    <col min="9" max="9" width="9.140625" style="266"/>
    <col min="10" max="10" width="9" style="267" customWidth="1"/>
    <col min="11" max="46" width="9.140625" style="266"/>
    <col min="47" max="16384" width="9.140625" style="33"/>
  </cols>
  <sheetData>
    <row r="1" spans="1:46" ht="15.75" thickBot="1">
      <c r="A1" s="82"/>
      <c r="B1" s="83" t="s">
        <v>94</v>
      </c>
      <c r="C1" s="83"/>
      <c r="D1" s="83"/>
      <c r="E1" s="83"/>
      <c r="F1" s="83"/>
      <c r="G1" s="83"/>
    </row>
    <row r="2" spans="1:46" ht="24.75" customHeight="1">
      <c r="A2" s="377"/>
      <c r="B2" s="377"/>
      <c r="C2" s="377"/>
      <c r="D2" s="377"/>
      <c r="E2" s="377"/>
      <c r="F2" s="377"/>
      <c r="G2" s="377"/>
    </row>
    <row r="5" spans="1:46" s="36" customFormat="1">
      <c r="A5" s="379" t="s">
        <v>90</v>
      </c>
      <c r="B5" s="379"/>
      <c r="C5" s="379"/>
      <c r="D5" s="379"/>
      <c r="E5" s="379"/>
      <c r="F5" s="379"/>
      <c r="G5" s="379"/>
      <c r="I5" s="268"/>
      <c r="J5" s="269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68"/>
      <c r="AL5" s="268"/>
      <c r="AM5" s="268"/>
      <c r="AN5" s="268"/>
      <c r="AO5" s="268"/>
      <c r="AP5" s="268"/>
      <c r="AQ5" s="268"/>
      <c r="AR5" s="268"/>
      <c r="AS5" s="268"/>
      <c r="AT5" s="268"/>
    </row>
    <row r="6" spans="1:46" s="36" customFormat="1">
      <c r="A6" s="37"/>
      <c r="B6" s="37"/>
      <c r="C6" s="38"/>
      <c r="D6" s="39"/>
      <c r="E6" s="40"/>
      <c r="F6" s="41"/>
      <c r="G6" s="40"/>
      <c r="I6" s="268"/>
      <c r="J6" s="269"/>
      <c r="K6" s="269"/>
      <c r="L6" s="269"/>
      <c r="M6" s="269"/>
      <c r="N6" s="268"/>
      <c r="O6" s="268"/>
      <c r="P6" s="268"/>
      <c r="Q6" s="268"/>
      <c r="R6" s="268"/>
      <c r="S6" s="268"/>
      <c r="T6" s="268"/>
      <c r="U6" s="268"/>
      <c r="V6" s="268"/>
      <c r="W6" s="268"/>
      <c r="X6" s="268"/>
      <c r="Y6" s="268"/>
      <c r="Z6" s="268"/>
      <c r="AA6" s="268"/>
      <c r="AB6" s="268"/>
      <c r="AC6" s="268"/>
      <c r="AD6" s="268"/>
      <c r="AE6" s="268"/>
      <c r="AF6" s="268"/>
      <c r="AG6" s="268"/>
      <c r="AH6" s="268"/>
      <c r="AI6" s="268"/>
      <c r="AJ6" s="268"/>
      <c r="AK6" s="268"/>
      <c r="AL6" s="268"/>
      <c r="AM6" s="268"/>
      <c r="AN6" s="268"/>
      <c r="AO6" s="268"/>
      <c r="AP6" s="268"/>
      <c r="AQ6" s="268"/>
      <c r="AR6" s="268"/>
      <c r="AS6" s="268"/>
      <c r="AT6" s="268"/>
    </row>
    <row r="7" spans="1:46" s="36" customFormat="1">
      <c r="A7" s="42" t="s">
        <v>110</v>
      </c>
      <c r="B7" s="42"/>
      <c r="C7" s="274" t="str">
        <f>'COMPOSIÇOES - PREENCHER'!C7</f>
        <v>XXXXXXX</v>
      </c>
      <c r="D7" s="39"/>
      <c r="E7" s="380" t="s">
        <v>0</v>
      </c>
      <c r="F7" s="380"/>
      <c r="G7" s="274" t="str">
        <f>'COMPOSIÇOES - PREENCHER'!E7</f>
        <v>XX</v>
      </c>
      <c r="I7" s="268"/>
      <c r="J7" s="269"/>
      <c r="K7" s="268"/>
      <c r="L7" s="268"/>
      <c r="M7" s="268"/>
      <c r="N7" s="268"/>
      <c r="O7" s="268"/>
      <c r="P7" s="268"/>
      <c r="Q7" s="268"/>
      <c r="R7" s="268"/>
      <c r="S7" s="268"/>
      <c r="T7" s="268"/>
      <c r="U7" s="268"/>
      <c r="V7" s="268"/>
      <c r="W7" s="268"/>
      <c r="X7" s="268"/>
      <c r="Y7" s="268"/>
      <c r="Z7" s="268"/>
      <c r="AA7" s="268"/>
      <c r="AB7" s="268"/>
      <c r="AC7" s="268"/>
      <c r="AD7" s="268"/>
      <c r="AE7" s="268"/>
      <c r="AF7" s="268"/>
      <c r="AG7" s="268"/>
      <c r="AH7" s="268"/>
      <c r="AI7" s="268"/>
      <c r="AJ7" s="268"/>
      <c r="AK7" s="268"/>
      <c r="AL7" s="268"/>
      <c r="AM7" s="268"/>
      <c r="AN7" s="268"/>
      <c r="AO7" s="268"/>
      <c r="AP7" s="268"/>
      <c r="AQ7" s="268"/>
      <c r="AR7" s="268"/>
      <c r="AS7" s="268"/>
      <c r="AT7" s="268"/>
    </row>
    <row r="8" spans="1:46" s="36" customFormat="1">
      <c r="A8" s="37"/>
      <c r="B8" s="37"/>
      <c r="C8" s="38"/>
      <c r="D8" s="39"/>
      <c r="E8" s="40"/>
      <c r="F8" s="41"/>
      <c r="G8" s="40"/>
      <c r="I8" s="268"/>
      <c r="J8" s="269"/>
      <c r="K8" s="268"/>
      <c r="L8" s="268"/>
      <c r="M8" s="268"/>
      <c r="N8" s="268"/>
      <c r="O8" s="268"/>
      <c r="P8" s="268"/>
      <c r="Q8" s="268"/>
      <c r="R8" s="268"/>
      <c r="S8" s="268"/>
      <c r="T8" s="268"/>
      <c r="U8" s="268"/>
      <c r="V8" s="268"/>
      <c r="W8" s="268"/>
      <c r="X8" s="268"/>
      <c r="Y8" s="268"/>
      <c r="Z8" s="268"/>
      <c r="AA8" s="268"/>
      <c r="AB8" s="268"/>
      <c r="AC8" s="268"/>
      <c r="AD8" s="268"/>
      <c r="AE8" s="268"/>
      <c r="AF8" s="268"/>
      <c r="AG8" s="268"/>
      <c r="AH8" s="268"/>
      <c r="AI8" s="268"/>
      <c r="AJ8" s="268"/>
      <c r="AK8" s="268"/>
      <c r="AL8" s="268"/>
      <c r="AM8" s="268"/>
      <c r="AN8" s="268"/>
      <c r="AO8" s="268"/>
      <c r="AP8" s="268"/>
      <c r="AQ8" s="268"/>
      <c r="AR8" s="268"/>
      <c r="AS8" s="268"/>
      <c r="AT8" s="268"/>
    </row>
    <row r="9" spans="1:46" s="36" customFormat="1" ht="14.85" customHeight="1">
      <c r="A9" s="42" t="s">
        <v>1</v>
      </c>
      <c r="B9" s="42"/>
      <c r="C9" s="381" t="s">
        <v>92</v>
      </c>
      <c r="D9" s="381"/>
      <c r="E9" s="381"/>
      <c r="F9" s="381"/>
      <c r="G9" s="381"/>
      <c r="I9" s="268"/>
      <c r="J9" s="269"/>
      <c r="K9" s="268"/>
      <c r="L9" s="268"/>
      <c r="M9" s="268"/>
      <c r="N9" s="268"/>
      <c r="O9" s="268"/>
      <c r="P9" s="268"/>
      <c r="Q9" s="268"/>
      <c r="R9" s="268"/>
      <c r="S9" s="268"/>
      <c r="T9" s="268"/>
      <c r="U9" s="268"/>
      <c r="V9" s="268"/>
      <c r="W9" s="268"/>
      <c r="X9" s="268"/>
      <c r="Y9" s="268"/>
      <c r="Z9" s="268"/>
      <c r="AA9" s="268"/>
      <c r="AB9" s="268"/>
      <c r="AC9" s="268"/>
      <c r="AD9" s="268"/>
      <c r="AE9" s="268"/>
      <c r="AF9" s="268"/>
      <c r="AG9" s="268"/>
      <c r="AH9" s="268"/>
      <c r="AI9" s="268"/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8"/>
    </row>
    <row r="10" spans="1:46" s="36" customFormat="1">
      <c r="A10" s="37"/>
      <c r="B10" s="37"/>
      <c r="C10" s="38"/>
      <c r="D10" s="39"/>
      <c r="E10" s="40"/>
      <c r="F10" s="41"/>
      <c r="G10" s="40"/>
      <c r="I10" s="268"/>
      <c r="J10" s="269"/>
      <c r="K10" s="268"/>
      <c r="L10" s="268"/>
      <c r="M10" s="268"/>
      <c r="N10" s="268"/>
      <c r="O10" s="268"/>
      <c r="P10" s="268"/>
      <c r="Q10" s="268"/>
      <c r="R10" s="268"/>
      <c r="S10" s="268"/>
      <c r="T10" s="268"/>
      <c r="U10" s="268"/>
      <c r="V10" s="268"/>
      <c r="W10" s="268"/>
      <c r="X10" s="268"/>
      <c r="Y10" s="268"/>
      <c r="Z10" s="268"/>
      <c r="AA10" s="268"/>
      <c r="AB10" s="268"/>
      <c r="AC10" s="268"/>
      <c r="AD10" s="268"/>
      <c r="AE10" s="268"/>
      <c r="AF10" s="268"/>
      <c r="AG10" s="268"/>
      <c r="AH10" s="268"/>
      <c r="AI10" s="268"/>
      <c r="AJ10" s="268"/>
      <c r="AK10" s="268"/>
      <c r="AL10" s="268"/>
      <c r="AM10" s="268"/>
      <c r="AN10" s="268"/>
      <c r="AO10" s="268"/>
      <c r="AP10" s="268"/>
      <c r="AQ10" s="268"/>
      <c r="AR10" s="268"/>
      <c r="AS10" s="268"/>
      <c r="AT10" s="268"/>
    </row>
    <row r="11" spans="1:46" s="36" customFormat="1">
      <c r="A11" s="42" t="s">
        <v>2</v>
      </c>
      <c r="B11" s="42"/>
      <c r="C11" s="274" t="str">
        <f>'Composição BDI - PREENCHER'!B8</f>
        <v>XX/XX/XXXX</v>
      </c>
      <c r="D11" s="380" t="s">
        <v>5</v>
      </c>
      <c r="E11" s="380"/>
      <c r="F11" s="380"/>
      <c r="G11" s="43">
        <f>'Encargos Sociais - PREENCHER'!C50</f>
        <v>0</v>
      </c>
      <c r="I11" s="268"/>
      <c r="J11" s="269"/>
      <c r="K11" s="268"/>
      <c r="L11" s="268"/>
      <c r="M11" s="268"/>
      <c r="N11" s="268"/>
      <c r="O11" s="268"/>
      <c r="P11" s="268"/>
      <c r="Q11" s="268"/>
      <c r="R11" s="268"/>
      <c r="S11" s="268"/>
      <c r="T11" s="268"/>
      <c r="U11" s="268"/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</row>
    <row r="12" spans="1:46" s="36" customFormat="1">
      <c r="A12" s="37"/>
      <c r="B12" s="37"/>
      <c r="C12" s="38"/>
      <c r="D12" s="39"/>
      <c r="E12" s="40"/>
      <c r="F12" s="44" t="s">
        <v>6</v>
      </c>
      <c r="G12" s="43">
        <f>'Composição BDI - PREENCHER'!C19</f>
        <v>0</v>
      </c>
      <c r="I12" s="268"/>
      <c r="J12" s="269"/>
      <c r="K12" s="268"/>
      <c r="L12" s="268"/>
      <c r="M12" s="268"/>
      <c r="N12" s="268"/>
      <c r="O12" s="268"/>
      <c r="P12" s="268"/>
      <c r="Q12" s="268"/>
      <c r="R12" s="268"/>
      <c r="S12" s="268"/>
      <c r="T12" s="268"/>
      <c r="U12" s="268"/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</row>
    <row r="13" spans="1:46" s="36" customFormat="1">
      <c r="A13" s="37"/>
      <c r="B13" s="37"/>
      <c r="C13" s="38"/>
      <c r="D13" s="39"/>
      <c r="E13" s="386" t="s">
        <v>93</v>
      </c>
      <c r="F13" s="386"/>
      <c r="G13" s="71">
        <v>10</v>
      </c>
      <c r="I13" s="268"/>
      <c r="J13" s="269"/>
      <c r="K13" s="268"/>
      <c r="L13" s="268"/>
      <c r="M13" s="268"/>
      <c r="N13" s="268"/>
      <c r="O13" s="268"/>
      <c r="P13" s="268"/>
      <c r="Q13" s="268"/>
      <c r="R13" s="268"/>
      <c r="S13" s="268"/>
      <c r="T13" s="268"/>
      <c r="U13" s="268"/>
      <c r="V13" s="268"/>
      <c r="W13" s="268"/>
      <c r="X13" s="268"/>
      <c r="Y13" s="268"/>
      <c r="Z13" s="268"/>
      <c r="AA13" s="268"/>
      <c r="AB13" s="268"/>
      <c r="AC13" s="268"/>
      <c r="AD13" s="268"/>
      <c r="AE13" s="268"/>
      <c r="AF13" s="268"/>
      <c r="AG13" s="268"/>
      <c r="AH13" s="268"/>
      <c r="AI13" s="268"/>
      <c r="AJ13" s="268"/>
      <c r="AK13" s="268"/>
      <c r="AL13" s="268"/>
      <c r="AM13" s="268"/>
      <c r="AN13" s="268"/>
      <c r="AO13" s="268"/>
      <c r="AP13" s="268"/>
      <c r="AQ13" s="268"/>
      <c r="AR13" s="268"/>
      <c r="AS13" s="268"/>
      <c r="AT13" s="268"/>
    </row>
    <row r="14" spans="1:46" s="36" customFormat="1">
      <c r="A14" s="37"/>
      <c r="B14" s="37"/>
      <c r="C14" s="38"/>
      <c r="D14" s="39"/>
      <c r="E14" s="40"/>
      <c r="F14" s="41"/>
      <c r="G14" s="40"/>
      <c r="I14" s="268"/>
      <c r="J14" s="269"/>
      <c r="K14" s="268"/>
      <c r="L14" s="268"/>
      <c r="M14" s="268"/>
      <c r="N14" s="268"/>
      <c r="O14" s="268"/>
      <c r="P14" s="268"/>
      <c r="Q14" s="268"/>
      <c r="R14" s="268"/>
      <c r="S14" s="268"/>
      <c r="T14" s="268"/>
      <c r="U14" s="268"/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</row>
    <row r="15" spans="1:46" s="36" customFormat="1">
      <c r="A15" s="375" t="s">
        <v>3</v>
      </c>
      <c r="B15" s="72"/>
      <c r="C15" s="382" t="s">
        <v>4</v>
      </c>
      <c r="D15" s="382" t="s">
        <v>7</v>
      </c>
      <c r="E15" s="383" t="s">
        <v>8</v>
      </c>
      <c r="F15" s="384" t="s">
        <v>9</v>
      </c>
      <c r="G15" s="384"/>
      <c r="H15" s="385"/>
      <c r="I15" s="378"/>
      <c r="J15" s="269"/>
      <c r="K15" s="268"/>
      <c r="L15" s="268"/>
      <c r="M15" s="268"/>
      <c r="N15" s="268"/>
      <c r="O15" s="268"/>
      <c r="P15" s="268"/>
      <c r="Q15" s="268"/>
      <c r="R15" s="268"/>
      <c r="S15" s="268"/>
      <c r="T15" s="268"/>
      <c r="U15" s="268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68"/>
      <c r="AL15" s="268"/>
      <c r="AM15" s="268"/>
      <c r="AN15" s="268"/>
      <c r="AO15" s="268"/>
      <c r="AP15" s="268"/>
      <c r="AQ15" s="268"/>
      <c r="AR15" s="268"/>
      <c r="AS15" s="268"/>
      <c r="AT15" s="268"/>
    </row>
    <row r="16" spans="1:46" s="36" customFormat="1" ht="38.25">
      <c r="A16" s="376"/>
      <c r="B16" s="73" t="s">
        <v>111</v>
      </c>
      <c r="C16" s="382"/>
      <c r="D16" s="382"/>
      <c r="E16" s="383"/>
      <c r="F16" s="74" t="s">
        <v>10</v>
      </c>
      <c r="G16" s="75" t="s">
        <v>11</v>
      </c>
      <c r="H16" s="385"/>
      <c r="I16" s="378"/>
      <c r="J16" s="269"/>
      <c r="K16" s="268"/>
      <c r="L16" s="268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68"/>
      <c r="AM16" s="268"/>
      <c r="AN16" s="268"/>
      <c r="AO16" s="268"/>
      <c r="AP16" s="268"/>
      <c r="AQ16" s="268"/>
      <c r="AR16" s="268"/>
      <c r="AS16" s="268"/>
      <c r="AT16" s="268"/>
    </row>
    <row r="17" spans="1:46" s="36" customFormat="1">
      <c r="A17" s="45" t="s">
        <v>12</v>
      </c>
      <c r="B17" s="46"/>
      <c r="C17" s="47" t="s">
        <v>88</v>
      </c>
      <c r="D17" s="48"/>
      <c r="E17" s="49"/>
      <c r="F17" s="50"/>
      <c r="G17" s="51"/>
      <c r="I17" s="269"/>
      <c r="J17" s="269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  <c r="AP17" s="268"/>
      <c r="AQ17" s="268"/>
      <c r="AR17" s="268"/>
      <c r="AS17" s="268"/>
      <c r="AT17" s="268"/>
    </row>
    <row r="18" spans="1:46" s="36" customFormat="1">
      <c r="A18" s="278" t="s">
        <v>13</v>
      </c>
      <c r="B18" s="279"/>
      <c r="C18" s="280" t="s">
        <v>75</v>
      </c>
      <c r="D18" s="281"/>
      <c r="E18" s="282"/>
      <c r="F18" s="283"/>
      <c r="G18" s="284"/>
      <c r="I18" s="269"/>
      <c r="J18" s="269"/>
      <c r="K18" s="268"/>
      <c r="L18" s="268"/>
      <c r="M18" s="268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  <c r="AP18" s="268"/>
      <c r="AQ18" s="268"/>
      <c r="AR18" s="268"/>
      <c r="AS18" s="268"/>
      <c r="AT18" s="268"/>
    </row>
    <row r="19" spans="1:46" s="36" customFormat="1" ht="38.25">
      <c r="A19" s="52" t="s">
        <v>95</v>
      </c>
      <c r="B19" s="76">
        <v>80000</v>
      </c>
      <c r="C19" s="77" t="s">
        <v>161</v>
      </c>
      <c r="D19" s="53" t="s">
        <v>73</v>
      </c>
      <c r="E19" s="99">
        <f>(1.85+0.75)*(1.57+0.75)</f>
        <v>6.0320000000000009</v>
      </c>
      <c r="F19" s="99">
        <f>'COMPOSIÇOES - PREENCHER'!G10</f>
        <v>0</v>
      </c>
      <c r="G19" s="56">
        <f>E19*F19</f>
        <v>0</v>
      </c>
      <c r="I19" s="269"/>
      <c r="J19" s="269"/>
      <c r="K19" s="268"/>
      <c r="L19" s="268"/>
      <c r="M19" s="268"/>
      <c r="N19" s="268"/>
      <c r="O19" s="268"/>
      <c r="P19" s="268"/>
      <c r="Q19" s="268"/>
      <c r="R19" s="268"/>
      <c r="S19" s="268"/>
      <c r="T19" s="268"/>
      <c r="U19" s="268"/>
      <c r="V19" s="268"/>
      <c r="W19" s="268"/>
      <c r="X19" s="268"/>
      <c r="Y19" s="268"/>
      <c r="Z19" s="268"/>
      <c r="AA19" s="268"/>
      <c r="AB19" s="268"/>
      <c r="AC19" s="268"/>
      <c r="AD19" s="268"/>
      <c r="AE19" s="268"/>
      <c r="AF19" s="268"/>
      <c r="AG19" s="268"/>
      <c r="AH19" s="268"/>
      <c r="AI19" s="268"/>
      <c r="AJ19" s="268"/>
      <c r="AK19" s="268"/>
      <c r="AL19" s="268"/>
      <c r="AM19" s="268"/>
      <c r="AN19" s="268"/>
      <c r="AO19" s="268"/>
      <c r="AP19" s="268"/>
      <c r="AQ19" s="268"/>
      <c r="AR19" s="268"/>
      <c r="AS19" s="268"/>
      <c r="AT19" s="268"/>
    </row>
    <row r="20" spans="1:46" s="36" customFormat="1">
      <c r="A20" s="57"/>
      <c r="B20" s="57"/>
      <c r="C20" s="58" t="s">
        <v>76</v>
      </c>
      <c r="D20" s="58"/>
      <c r="E20" s="58"/>
      <c r="F20" s="58"/>
      <c r="G20" s="59">
        <f>SUM(G19:G19)</f>
        <v>0</v>
      </c>
      <c r="I20" s="269"/>
      <c r="J20" s="269"/>
      <c r="K20" s="268"/>
      <c r="L20" s="268"/>
      <c r="M20" s="268"/>
      <c r="N20" s="268"/>
      <c r="O20" s="268"/>
      <c r="P20" s="268"/>
      <c r="Q20" s="268"/>
      <c r="R20" s="268"/>
      <c r="S20" s="268"/>
      <c r="T20" s="268"/>
      <c r="U20" s="268"/>
      <c r="V20" s="268"/>
      <c r="W20" s="268"/>
      <c r="X20" s="268"/>
      <c r="Y20" s="268"/>
      <c r="Z20" s="268"/>
      <c r="AA20" s="268"/>
      <c r="AB20" s="268"/>
      <c r="AC20" s="268"/>
      <c r="AD20" s="268"/>
      <c r="AE20" s="268"/>
      <c r="AF20" s="268"/>
      <c r="AG20" s="268"/>
      <c r="AH20" s="268"/>
      <c r="AI20" s="268"/>
      <c r="AJ20" s="268"/>
      <c r="AK20" s="268"/>
      <c r="AL20" s="268"/>
      <c r="AM20" s="268"/>
      <c r="AN20" s="268"/>
      <c r="AO20" s="268"/>
      <c r="AP20" s="268"/>
      <c r="AQ20" s="268"/>
      <c r="AR20" s="268"/>
      <c r="AS20" s="268"/>
      <c r="AT20" s="268"/>
    </row>
    <row r="21" spans="1:46" s="36" customFormat="1">
      <c r="A21" s="52" t="s">
        <v>14</v>
      </c>
      <c r="B21" s="52"/>
      <c r="C21" s="60" t="s">
        <v>77</v>
      </c>
      <c r="D21" s="61"/>
      <c r="E21" s="62"/>
      <c r="F21" s="63"/>
      <c r="G21" s="56"/>
      <c r="I21" s="269"/>
      <c r="J21" s="269"/>
      <c r="K21" s="268"/>
      <c r="L21" s="268"/>
      <c r="M21" s="268"/>
      <c r="N21" s="268"/>
      <c r="O21" s="268"/>
      <c r="P21" s="268"/>
      <c r="Q21" s="268"/>
      <c r="R21" s="268"/>
      <c r="S21" s="268"/>
      <c r="T21" s="268"/>
      <c r="U21" s="268"/>
      <c r="V21" s="268"/>
      <c r="W21" s="268"/>
      <c r="X21" s="268"/>
      <c r="Y21" s="268"/>
      <c r="Z21" s="268"/>
      <c r="AA21" s="268"/>
      <c r="AB21" s="268"/>
      <c r="AC21" s="268"/>
      <c r="AD21" s="268"/>
      <c r="AE21" s="268"/>
      <c r="AF21" s="268"/>
      <c r="AG21" s="268"/>
      <c r="AH21" s="268"/>
      <c r="AI21" s="268"/>
      <c r="AJ21" s="268"/>
      <c r="AK21" s="268"/>
      <c r="AL21" s="268"/>
      <c r="AM21" s="268"/>
      <c r="AN21" s="268"/>
      <c r="AO21" s="268"/>
      <c r="AP21" s="268"/>
      <c r="AQ21" s="268"/>
      <c r="AR21" s="268"/>
      <c r="AS21" s="268"/>
      <c r="AT21" s="268"/>
    </row>
    <row r="22" spans="1:46" s="36" customFormat="1">
      <c r="A22" s="52" t="s">
        <v>96</v>
      </c>
      <c r="B22" s="52">
        <v>73481</v>
      </c>
      <c r="C22" s="84" t="s">
        <v>112</v>
      </c>
      <c r="D22" s="85" t="s">
        <v>74</v>
      </c>
      <c r="E22" s="54">
        <f>6*0.4</f>
        <v>2.4000000000000004</v>
      </c>
      <c r="F22" s="55"/>
      <c r="G22" s="56">
        <f>E22*F22</f>
        <v>0</v>
      </c>
      <c r="I22" s="269"/>
      <c r="J22" s="269"/>
      <c r="K22" s="268"/>
      <c r="L22" s="268"/>
      <c r="M22" s="268"/>
      <c r="N22" s="268"/>
      <c r="O22" s="268"/>
      <c r="P22" s="268"/>
      <c r="Q22" s="268"/>
      <c r="R22" s="268"/>
      <c r="S22" s="268"/>
      <c r="T22" s="268"/>
      <c r="U22" s="268"/>
      <c r="V22" s="268"/>
      <c r="W22" s="268"/>
      <c r="X22" s="268"/>
      <c r="Y22" s="268"/>
      <c r="Z22" s="268"/>
      <c r="AA22" s="268"/>
      <c r="AB22" s="268"/>
      <c r="AC22" s="268"/>
      <c r="AD22" s="268"/>
      <c r="AE22" s="268"/>
      <c r="AF22" s="268"/>
      <c r="AG22" s="268"/>
      <c r="AH22" s="268"/>
      <c r="AI22" s="268"/>
      <c r="AJ22" s="268"/>
      <c r="AK22" s="268"/>
      <c r="AL22" s="268"/>
      <c r="AM22" s="268"/>
      <c r="AN22" s="268"/>
      <c r="AO22" s="268"/>
      <c r="AP22" s="268"/>
      <c r="AQ22" s="268"/>
      <c r="AR22" s="268"/>
      <c r="AS22" s="268"/>
      <c r="AT22" s="268"/>
    </row>
    <row r="23" spans="1:46" s="36" customFormat="1" ht="25.5">
      <c r="A23" s="52" t="s">
        <v>97</v>
      </c>
      <c r="B23" s="76">
        <v>80038</v>
      </c>
      <c r="C23" s="77" t="s">
        <v>162</v>
      </c>
      <c r="D23" s="85" t="s">
        <v>73</v>
      </c>
      <c r="E23" s="54">
        <f>(1.57*0.42*3)+(0.25*0.42)+(0.34*0.42)</f>
        <v>2.226</v>
      </c>
      <c r="F23" s="99">
        <f>'COMPOSIÇOES - PREENCHER'!G22</f>
        <v>0</v>
      </c>
      <c r="G23" s="56">
        <f t="shared" ref="G23:G25" si="0">E23*F23</f>
        <v>0</v>
      </c>
      <c r="I23" s="269"/>
      <c r="J23" s="269"/>
      <c r="K23" s="268"/>
      <c r="L23" s="268"/>
      <c r="M23" s="268"/>
      <c r="N23" s="268"/>
      <c r="O23" s="268"/>
      <c r="P23" s="268"/>
      <c r="Q23" s="268"/>
      <c r="R23" s="268"/>
      <c r="S23" s="268"/>
      <c r="T23" s="268"/>
      <c r="U23" s="268"/>
      <c r="V23" s="268"/>
      <c r="W23" s="268"/>
      <c r="X23" s="268"/>
      <c r="Y23" s="268"/>
      <c r="Z23" s="268"/>
      <c r="AA23" s="268"/>
      <c r="AB23" s="268"/>
      <c r="AC23" s="268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</row>
    <row r="24" spans="1:46" s="36" customFormat="1" ht="25.5">
      <c r="A24" s="52" t="s">
        <v>98</v>
      </c>
      <c r="B24" s="76">
        <v>80003</v>
      </c>
      <c r="C24" s="64" t="s">
        <v>163</v>
      </c>
      <c r="D24" s="53" t="s">
        <v>74</v>
      </c>
      <c r="E24" s="54">
        <f>0.4*((0.25*0.6*2)+(0.34*0.6*2))</f>
        <v>0.28320000000000001</v>
      </c>
      <c r="F24" s="99">
        <f>'COMPOSIÇOES - PREENCHER'!G35</f>
        <v>0</v>
      </c>
      <c r="G24" s="56">
        <f t="shared" si="0"/>
        <v>0</v>
      </c>
      <c r="I24" s="269"/>
      <c r="J24" s="269"/>
      <c r="K24" s="268"/>
      <c r="L24" s="268"/>
      <c r="M24" s="268"/>
      <c r="N24" s="268"/>
      <c r="O24" s="268"/>
      <c r="P24" s="268"/>
      <c r="Q24" s="268"/>
      <c r="R24" s="268"/>
      <c r="S24" s="268"/>
      <c r="T24" s="268"/>
      <c r="U24" s="268"/>
      <c r="V24" s="268"/>
      <c r="W24" s="268"/>
      <c r="X24" s="268"/>
      <c r="Y24" s="268"/>
      <c r="Z24" s="268"/>
      <c r="AA24" s="268"/>
      <c r="AB24" s="268"/>
      <c r="AC24" s="268"/>
      <c r="AD24" s="268"/>
      <c r="AE24" s="268"/>
      <c r="AF24" s="268"/>
      <c r="AG24" s="268"/>
      <c r="AH24" s="268"/>
      <c r="AI24" s="268"/>
      <c r="AJ24" s="268"/>
      <c r="AK24" s="268"/>
      <c r="AL24" s="268"/>
      <c r="AM24" s="268"/>
      <c r="AN24" s="268"/>
      <c r="AO24" s="268"/>
      <c r="AP24" s="268"/>
      <c r="AQ24" s="268"/>
      <c r="AR24" s="268"/>
      <c r="AS24" s="268"/>
      <c r="AT24" s="268"/>
    </row>
    <row r="25" spans="1:46" s="36" customFormat="1" ht="25.5">
      <c r="A25" s="52" t="s">
        <v>99</v>
      </c>
      <c r="B25" s="76">
        <v>80011</v>
      </c>
      <c r="C25" s="77" t="s">
        <v>184</v>
      </c>
      <c r="D25" s="85" t="s">
        <v>73</v>
      </c>
      <c r="E25" s="54">
        <f>(0.42*1.57*3)+(0.25*0.42)+(0.34*0.42)</f>
        <v>2.226</v>
      </c>
      <c r="F25" s="99">
        <f>'COMPOSIÇOES - PREENCHER'!G44</f>
        <v>0</v>
      </c>
      <c r="G25" s="56">
        <f t="shared" si="0"/>
        <v>0</v>
      </c>
      <c r="I25" s="269"/>
      <c r="J25" s="269"/>
      <c r="K25" s="268"/>
      <c r="L25" s="268"/>
      <c r="M25" s="268"/>
      <c r="N25" s="268"/>
      <c r="O25" s="268"/>
      <c r="P25" s="268"/>
      <c r="Q25" s="268"/>
      <c r="R25" s="268"/>
      <c r="S25" s="268"/>
      <c r="T25" s="268"/>
      <c r="U25" s="268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68"/>
      <c r="AL25" s="268"/>
      <c r="AM25" s="268"/>
      <c r="AN25" s="268"/>
      <c r="AO25" s="268"/>
      <c r="AP25" s="268"/>
      <c r="AQ25" s="268"/>
      <c r="AR25" s="268"/>
      <c r="AS25" s="268"/>
      <c r="AT25" s="268"/>
    </row>
    <row r="26" spans="1:46" s="36" customFormat="1">
      <c r="A26" s="57"/>
      <c r="B26" s="57"/>
      <c r="C26" s="58" t="s">
        <v>78</v>
      </c>
      <c r="D26" s="58"/>
      <c r="E26" s="58"/>
      <c r="F26" s="58"/>
      <c r="G26" s="59">
        <f>SUM(G22:G25)</f>
        <v>0</v>
      </c>
      <c r="I26" s="269"/>
      <c r="J26" s="269"/>
      <c r="K26" s="268"/>
      <c r="L26" s="268"/>
      <c r="M26" s="268"/>
      <c r="N26" s="268"/>
      <c r="O26" s="268"/>
      <c r="P26" s="268"/>
      <c r="Q26" s="268"/>
      <c r="R26" s="268"/>
      <c r="S26" s="268"/>
      <c r="T26" s="268"/>
      <c r="U26" s="268"/>
      <c r="V26" s="268"/>
      <c r="W26" s="268"/>
      <c r="X26" s="268"/>
      <c r="Y26" s="268"/>
      <c r="Z26" s="268"/>
      <c r="AA26" s="268"/>
      <c r="AB26" s="268"/>
      <c r="AC26" s="268"/>
      <c r="AD26" s="268"/>
      <c r="AE26" s="268"/>
      <c r="AF26" s="268"/>
      <c r="AG26" s="268"/>
      <c r="AH26" s="268"/>
      <c r="AI26" s="268"/>
      <c r="AJ26" s="268"/>
      <c r="AK26" s="268"/>
      <c r="AL26" s="268"/>
      <c r="AM26" s="268"/>
      <c r="AN26" s="268"/>
      <c r="AO26" s="268"/>
      <c r="AP26" s="268"/>
      <c r="AQ26" s="268"/>
      <c r="AR26" s="268"/>
      <c r="AS26" s="268"/>
      <c r="AT26" s="268"/>
    </row>
    <row r="27" spans="1:46" s="36" customFormat="1">
      <c r="A27" s="278" t="s">
        <v>15</v>
      </c>
      <c r="B27" s="285"/>
      <c r="C27" s="286" t="s">
        <v>79</v>
      </c>
      <c r="D27" s="287"/>
      <c r="E27" s="288"/>
      <c r="F27" s="289"/>
      <c r="G27" s="290"/>
      <c r="I27" s="269"/>
      <c r="J27" s="269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  <c r="X27" s="268"/>
      <c r="Y27" s="268"/>
      <c r="Z27" s="268"/>
      <c r="AA27" s="268"/>
      <c r="AB27" s="268"/>
      <c r="AC27" s="268"/>
      <c r="AD27" s="268"/>
      <c r="AE27" s="268"/>
      <c r="AF27" s="268"/>
      <c r="AG27" s="268"/>
      <c r="AH27" s="268"/>
      <c r="AI27" s="268"/>
      <c r="AJ27" s="268"/>
      <c r="AK27" s="268"/>
      <c r="AL27" s="268"/>
      <c r="AM27" s="268"/>
      <c r="AN27" s="268"/>
      <c r="AO27" s="268"/>
      <c r="AP27" s="268"/>
      <c r="AQ27" s="268"/>
      <c r="AR27" s="268"/>
      <c r="AS27" s="268"/>
      <c r="AT27" s="268"/>
    </row>
    <row r="28" spans="1:46" s="36" customFormat="1" ht="63.75">
      <c r="A28" s="52" t="s">
        <v>26</v>
      </c>
      <c r="B28" s="76">
        <v>80010</v>
      </c>
      <c r="C28" s="78" t="s">
        <v>165</v>
      </c>
      <c r="D28" s="53" t="s">
        <v>73</v>
      </c>
      <c r="E28" s="54">
        <f>(3*4.18*1.57)+(4.18*0.64)+(4.18*0.55)</f>
        <v>24.661999999999999</v>
      </c>
      <c r="F28" s="99">
        <f>'COMPOSIÇOES - PREENCHER'!G59</f>
        <v>0</v>
      </c>
      <c r="G28" s="56">
        <f t="shared" ref="G28" si="1">E28*F28</f>
        <v>0</v>
      </c>
      <c r="I28" s="269"/>
      <c r="J28" s="269"/>
      <c r="K28" s="268"/>
      <c r="L28" s="268"/>
      <c r="M28" s="268"/>
      <c r="N28" s="268"/>
      <c r="O28" s="268"/>
      <c r="P28" s="268"/>
      <c r="Q28" s="268"/>
      <c r="R28" s="268"/>
      <c r="S28" s="268"/>
      <c r="T28" s="268"/>
      <c r="U28" s="268"/>
      <c r="V28" s="268"/>
      <c r="W28" s="268"/>
      <c r="X28" s="268"/>
      <c r="Y28" s="268"/>
      <c r="Z28" s="268"/>
      <c r="AA28" s="268"/>
      <c r="AB28" s="268"/>
      <c r="AC28" s="268"/>
      <c r="AD28" s="268"/>
      <c r="AE28" s="268"/>
      <c r="AF28" s="268"/>
      <c r="AG28" s="268"/>
      <c r="AH28" s="268"/>
      <c r="AI28" s="268"/>
      <c r="AJ28" s="268"/>
      <c r="AK28" s="268"/>
      <c r="AL28" s="268"/>
      <c r="AM28" s="268"/>
      <c r="AN28" s="268"/>
      <c r="AO28" s="268"/>
      <c r="AP28" s="268"/>
      <c r="AQ28" s="268"/>
      <c r="AR28" s="268"/>
      <c r="AS28" s="268"/>
      <c r="AT28" s="268"/>
    </row>
    <row r="29" spans="1:46" s="36" customFormat="1">
      <c r="A29" s="57"/>
      <c r="B29" s="57"/>
      <c r="C29" s="58" t="s">
        <v>80</v>
      </c>
      <c r="D29" s="58"/>
      <c r="E29" s="58"/>
      <c r="F29" s="58"/>
      <c r="G29" s="59">
        <f>SUM(G28:G28)</f>
        <v>0</v>
      </c>
      <c r="I29" s="269"/>
      <c r="J29" s="269"/>
      <c r="K29" s="268"/>
      <c r="L29" s="268"/>
      <c r="M29" s="268"/>
      <c r="N29" s="268"/>
      <c r="O29" s="268"/>
      <c r="P29" s="268"/>
      <c r="Q29" s="268"/>
      <c r="R29" s="268"/>
      <c r="S29" s="268"/>
      <c r="T29" s="268"/>
      <c r="U29" s="268"/>
      <c r="V29" s="268"/>
      <c r="W29" s="268"/>
      <c r="X29" s="268"/>
      <c r="Y29" s="268"/>
      <c r="Z29" s="268"/>
      <c r="AA29" s="268"/>
      <c r="AB29" s="268"/>
      <c r="AC29" s="268"/>
      <c r="AD29" s="268"/>
      <c r="AE29" s="268"/>
      <c r="AF29" s="268"/>
      <c r="AG29" s="268"/>
      <c r="AH29" s="268"/>
      <c r="AI29" s="268"/>
      <c r="AJ29" s="268"/>
      <c r="AK29" s="268"/>
      <c r="AL29" s="268"/>
      <c r="AM29" s="268"/>
      <c r="AN29" s="268"/>
      <c r="AO29" s="268"/>
      <c r="AP29" s="268"/>
      <c r="AQ29" s="268"/>
      <c r="AR29" s="268"/>
      <c r="AS29" s="268"/>
      <c r="AT29" s="268"/>
    </row>
    <row r="30" spans="1:46" s="36" customFormat="1">
      <c r="A30" s="278" t="s">
        <v>16</v>
      </c>
      <c r="B30" s="285"/>
      <c r="C30" s="286" t="s">
        <v>81</v>
      </c>
      <c r="D30" s="287"/>
      <c r="E30" s="288"/>
      <c r="F30" s="289"/>
      <c r="G30" s="290"/>
      <c r="I30" s="269"/>
      <c r="J30" s="269"/>
      <c r="K30" s="268"/>
      <c r="L30" s="268"/>
      <c r="M30" s="268"/>
      <c r="N30" s="268"/>
      <c r="O30" s="268"/>
      <c r="P30" s="268"/>
      <c r="Q30" s="268"/>
      <c r="R30" s="268"/>
      <c r="S30" s="268"/>
      <c r="T30" s="268"/>
      <c r="U30" s="268"/>
      <c r="V30" s="268"/>
      <c r="W30" s="268"/>
      <c r="X30" s="268"/>
      <c r="Y30" s="268"/>
      <c r="Z30" s="268"/>
      <c r="AA30" s="268"/>
      <c r="AB30" s="268"/>
      <c r="AC30" s="268"/>
      <c r="AD30" s="268"/>
      <c r="AE30" s="268"/>
      <c r="AF30" s="268"/>
      <c r="AG30" s="268"/>
      <c r="AH30" s="268"/>
      <c r="AI30" s="268"/>
      <c r="AJ30" s="268"/>
      <c r="AK30" s="268"/>
      <c r="AL30" s="268"/>
      <c r="AM30" s="268"/>
      <c r="AN30" s="268"/>
      <c r="AO30" s="268"/>
      <c r="AP30" s="268"/>
      <c r="AQ30" s="268"/>
      <c r="AR30" s="268"/>
      <c r="AS30" s="268"/>
      <c r="AT30" s="268"/>
    </row>
    <row r="31" spans="1:46" s="36" customFormat="1" ht="38.25">
      <c r="A31" s="52" t="s">
        <v>100</v>
      </c>
      <c r="B31" s="76">
        <v>80013</v>
      </c>
      <c r="C31" s="78" t="s">
        <v>170</v>
      </c>
      <c r="D31" s="53" t="s">
        <v>73</v>
      </c>
      <c r="E31" s="54">
        <f>2*24.66</f>
        <v>49.32</v>
      </c>
      <c r="F31" s="99">
        <f>'COMPOSIÇOES - PREENCHER'!G87</f>
        <v>0</v>
      </c>
      <c r="G31" s="56">
        <f t="shared" ref="G31:G33" si="2">E31*F31</f>
        <v>0</v>
      </c>
      <c r="I31" s="269"/>
      <c r="J31" s="269"/>
      <c r="K31" s="268"/>
      <c r="L31" s="268"/>
      <c r="M31" s="268"/>
      <c r="N31" s="268"/>
      <c r="O31" s="268"/>
      <c r="P31" s="268"/>
      <c r="Q31" s="268"/>
      <c r="R31" s="268"/>
      <c r="S31" s="268"/>
      <c r="T31" s="268"/>
      <c r="U31" s="268"/>
      <c r="V31" s="268"/>
      <c r="W31" s="268"/>
      <c r="X31" s="268"/>
      <c r="Y31" s="268"/>
      <c r="Z31" s="268"/>
      <c r="AA31" s="268"/>
      <c r="AB31" s="268"/>
      <c r="AC31" s="268"/>
      <c r="AD31" s="268"/>
      <c r="AE31" s="268"/>
      <c r="AF31" s="268"/>
      <c r="AG31" s="268"/>
      <c r="AH31" s="268"/>
      <c r="AI31" s="268"/>
      <c r="AJ31" s="268"/>
      <c r="AK31" s="268"/>
      <c r="AL31" s="268"/>
      <c r="AM31" s="268"/>
      <c r="AN31" s="268"/>
      <c r="AO31" s="268"/>
      <c r="AP31" s="268"/>
      <c r="AQ31" s="268"/>
      <c r="AR31" s="268"/>
      <c r="AS31" s="268"/>
      <c r="AT31" s="268"/>
    </row>
    <row r="32" spans="1:46" s="36" customFormat="1" ht="51">
      <c r="A32" s="52" t="s">
        <v>101</v>
      </c>
      <c r="B32" s="76">
        <v>80016</v>
      </c>
      <c r="C32" s="79" t="s">
        <v>171</v>
      </c>
      <c r="D32" s="53" t="s">
        <v>73</v>
      </c>
      <c r="E32" s="54">
        <f>2*24.66</f>
        <v>49.32</v>
      </c>
      <c r="F32" s="99">
        <f>'COMPOSIÇOES - PREENCHER'!G112</f>
        <v>0</v>
      </c>
      <c r="G32" s="56">
        <f t="shared" si="2"/>
        <v>0</v>
      </c>
      <c r="I32" s="269"/>
      <c r="J32" s="269"/>
      <c r="K32" s="268"/>
      <c r="L32" s="268"/>
      <c r="M32" s="268"/>
      <c r="N32" s="268"/>
      <c r="O32" s="268"/>
      <c r="P32" s="268"/>
      <c r="Q32" s="268"/>
      <c r="R32" s="268"/>
      <c r="S32" s="268"/>
      <c r="T32" s="268"/>
      <c r="U32" s="268"/>
      <c r="V32" s="268"/>
      <c r="W32" s="268"/>
      <c r="X32" s="268"/>
      <c r="Y32" s="268"/>
      <c r="Z32" s="268"/>
      <c r="AA32" s="268"/>
      <c r="AB32" s="268"/>
      <c r="AC32" s="268"/>
      <c r="AD32" s="268"/>
      <c r="AE32" s="268"/>
      <c r="AF32" s="268"/>
      <c r="AG32" s="268"/>
      <c r="AH32" s="268"/>
      <c r="AI32" s="268"/>
      <c r="AJ32" s="268"/>
      <c r="AK32" s="268"/>
      <c r="AL32" s="268"/>
      <c r="AM32" s="268"/>
      <c r="AN32" s="268"/>
      <c r="AO32" s="268"/>
      <c r="AP32" s="268"/>
      <c r="AQ32" s="268"/>
      <c r="AR32" s="268"/>
      <c r="AS32" s="268"/>
      <c r="AT32" s="268"/>
    </row>
    <row r="33" spans="1:46" s="36" customFormat="1" ht="51">
      <c r="A33" s="52" t="s">
        <v>109</v>
      </c>
      <c r="B33" s="76">
        <v>80017</v>
      </c>
      <c r="C33" s="79" t="s">
        <v>172</v>
      </c>
      <c r="D33" s="53" t="s">
        <v>73</v>
      </c>
      <c r="E33" s="54">
        <f>2*24.66</f>
        <v>49.32</v>
      </c>
      <c r="F33" s="99">
        <f>'COMPOSIÇOES - PREENCHER'!G139</f>
        <v>0</v>
      </c>
      <c r="G33" s="56">
        <f t="shared" si="2"/>
        <v>0</v>
      </c>
      <c r="I33" s="269"/>
      <c r="J33" s="269"/>
      <c r="K33" s="268"/>
      <c r="L33" s="268"/>
      <c r="M33" s="268"/>
      <c r="N33" s="268"/>
      <c r="O33" s="268"/>
      <c r="P33" s="268"/>
      <c r="Q33" s="268"/>
      <c r="R33" s="268"/>
      <c r="S33" s="268"/>
      <c r="T33" s="268"/>
      <c r="U33" s="268"/>
      <c r="V33" s="268"/>
      <c r="W33" s="268"/>
      <c r="X33" s="268"/>
      <c r="Y33" s="268"/>
      <c r="Z33" s="268"/>
      <c r="AA33" s="268"/>
      <c r="AB33" s="268"/>
      <c r="AC33" s="268"/>
      <c r="AD33" s="268"/>
      <c r="AE33" s="268"/>
      <c r="AF33" s="268"/>
      <c r="AG33" s="268"/>
      <c r="AH33" s="268"/>
      <c r="AI33" s="268"/>
      <c r="AJ33" s="268"/>
      <c r="AK33" s="268"/>
      <c r="AL33" s="268"/>
      <c r="AM33" s="268"/>
      <c r="AN33" s="268"/>
      <c r="AO33" s="268"/>
      <c r="AP33" s="268"/>
      <c r="AQ33" s="268"/>
      <c r="AR33" s="268"/>
      <c r="AS33" s="268"/>
      <c r="AT33" s="268"/>
    </row>
    <row r="34" spans="1:46" s="36" customFormat="1">
      <c r="A34" s="57"/>
      <c r="B34" s="57"/>
      <c r="C34" s="58" t="s">
        <v>82</v>
      </c>
      <c r="D34" s="58"/>
      <c r="E34" s="58"/>
      <c r="F34" s="58"/>
      <c r="G34" s="59">
        <f>SUM(G31:G33)</f>
        <v>0</v>
      </c>
      <c r="I34" s="269"/>
      <c r="J34" s="269"/>
      <c r="K34" s="268"/>
      <c r="L34" s="268"/>
      <c r="M34" s="268"/>
      <c r="N34" s="268"/>
      <c r="O34" s="268"/>
      <c r="P34" s="268"/>
      <c r="Q34" s="268"/>
      <c r="R34" s="268"/>
      <c r="S34" s="268"/>
      <c r="T34" s="268"/>
      <c r="U34" s="268"/>
      <c r="V34" s="268"/>
      <c r="W34" s="268"/>
      <c r="X34" s="268"/>
      <c r="Y34" s="268"/>
      <c r="Z34" s="268"/>
      <c r="AA34" s="268"/>
      <c r="AB34" s="268"/>
      <c r="AC34" s="268"/>
      <c r="AD34" s="268"/>
      <c r="AE34" s="268"/>
      <c r="AF34" s="268"/>
      <c r="AG34" s="268"/>
      <c r="AH34" s="268"/>
      <c r="AI34" s="268"/>
      <c r="AJ34" s="268"/>
      <c r="AK34" s="268"/>
      <c r="AL34" s="268"/>
      <c r="AM34" s="268"/>
      <c r="AN34" s="268"/>
      <c r="AO34" s="268"/>
      <c r="AP34" s="268"/>
      <c r="AQ34" s="268"/>
      <c r="AR34" s="268"/>
      <c r="AS34" s="268"/>
      <c r="AT34" s="268"/>
    </row>
    <row r="35" spans="1:46" s="36" customFormat="1">
      <c r="A35" s="278" t="s">
        <v>102</v>
      </c>
      <c r="B35" s="285"/>
      <c r="C35" s="291" t="s">
        <v>83</v>
      </c>
      <c r="D35" s="287"/>
      <c r="E35" s="292"/>
      <c r="F35" s="293"/>
      <c r="G35" s="294"/>
      <c r="I35" s="269"/>
      <c r="J35" s="269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268"/>
      <c r="AG35" s="268"/>
      <c r="AH35" s="268"/>
      <c r="AI35" s="268"/>
      <c r="AJ35" s="268"/>
      <c r="AK35" s="268"/>
      <c r="AL35" s="268"/>
      <c r="AM35" s="268"/>
      <c r="AN35" s="268"/>
      <c r="AO35" s="268"/>
      <c r="AP35" s="268"/>
      <c r="AQ35" s="268"/>
      <c r="AR35" s="268"/>
      <c r="AS35" s="268"/>
      <c r="AT35" s="268"/>
    </row>
    <row r="36" spans="1:46" s="36" customFormat="1">
      <c r="A36" s="52" t="s">
        <v>103</v>
      </c>
      <c r="B36" s="80" t="s">
        <v>107</v>
      </c>
      <c r="C36" s="81" t="s">
        <v>108</v>
      </c>
      <c r="D36" s="53" t="s">
        <v>73</v>
      </c>
      <c r="E36" s="54">
        <f>2*24.66</f>
        <v>49.32</v>
      </c>
      <c r="F36" s="55"/>
      <c r="G36" s="56">
        <f t="shared" ref="G36" si="3">E36*F36</f>
        <v>0</v>
      </c>
      <c r="I36" s="269"/>
      <c r="J36" s="269"/>
      <c r="K36" s="268"/>
      <c r="L36" s="268"/>
      <c r="M36" s="268"/>
      <c r="N36" s="268"/>
      <c r="O36" s="268"/>
      <c r="P36" s="268"/>
      <c r="Q36" s="268"/>
      <c r="R36" s="268"/>
      <c r="S36" s="268"/>
      <c r="T36" s="268"/>
      <c r="U36" s="268"/>
      <c r="V36" s="268"/>
      <c r="W36" s="268"/>
      <c r="X36" s="268"/>
      <c r="Y36" s="268"/>
      <c r="Z36" s="268"/>
      <c r="AA36" s="268"/>
      <c r="AB36" s="268"/>
      <c r="AC36" s="268"/>
      <c r="AD36" s="268"/>
      <c r="AE36" s="268"/>
      <c r="AF36" s="268"/>
      <c r="AG36" s="268"/>
      <c r="AH36" s="268"/>
      <c r="AI36" s="268"/>
      <c r="AJ36" s="268"/>
      <c r="AK36" s="268"/>
      <c r="AL36" s="268"/>
      <c r="AM36" s="268"/>
      <c r="AN36" s="268"/>
      <c r="AO36" s="268"/>
      <c r="AP36" s="268"/>
      <c r="AQ36" s="268"/>
      <c r="AR36" s="268"/>
      <c r="AS36" s="268"/>
      <c r="AT36" s="268"/>
    </row>
    <row r="37" spans="1:46" s="36" customFormat="1">
      <c r="A37" s="57"/>
      <c r="B37" s="57"/>
      <c r="C37" s="58" t="s">
        <v>84</v>
      </c>
      <c r="D37" s="58"/>
      <c r="E37" s="58"/>
      <c r="F37" s="58"/>
      <c r="G37" s="59">
        <f>SUM(G36:G36)</f>
        <v>0</v>
      </c>
      <c r="I37" s="269"/>
      <c r="J37" s="269"/>
      <c r="K37" s="268"/>
      <c r="L37" s="268"/>
      <c r="M37" s="268"/>
      <c r="N37" s="268"/>
      <c r="O37" s="268"/>
      <c r="P37" s="268"/>
      <c r="Q37" s="268"/>
      <c r="R37" s="268"/>
      <c r="S37" s="268"/>
      <c r="T37" s="268"/>
      <c r="U37" s="268"/>
      <c r="V37" s="268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  <c r="AM37" s="268"/>
      <c r="AN37" s="268"/>
      <c r="AO37" s="268"/>
      <c r="AP37" s="268"/>
      <c r="AQ37" s="268"/>
      <c r="AR37" s="268"/>
      <c r="AS37" s="268"/>
      <c r="AT37" s="268"/>
    </row>
    <row r="38" spans="1:46" s="36" customFormat="1">
      <c r="A38" s="278" t="s">
        <v>104</v>
      </c>
      <c r="B38" s="285"/>
      <c r="C38" s="286" t="s">
        <v>85</v>
      </c>
      <c r="D38" s="281"/>
      <c r="E38" s="282"/>
      <c r="F38" s="283"/>
      <c r="G38" s="284"/>
      <c r="I38" s="269"/>
      <c r="J38" s="269"/>
      <c r="K38" s="268"/>
      <c r="L38" s="268"/>
      <c r="M38" s="268"/>
      <c r="N38" s="268"/>
      <c r="O38" s="268"/>
      <c r="P38" s="268"/>
      <c r="Q38" s="268"/>
      <c r="R38" s="268"/>
      <c r="S38" s="268"/>
      <c r="T38" s="268"/>
      <c r="U38" s="268"/>
      <c r="V38" s="268"/>
      <c r="W38" s="268"/>
      <c r="X38" s="268"/>
      <c r="Y38" s="268"/>
      <c r="Z38" s="268"/>
      <c r="AA38" s="268"/>
      <c r="AB38" s="268"/>
      <c r="AC38" s="268"/>
      <c r="AD38" s="268"/>
      <c r="AE38" s="268"/>
      <c r="AF38" s="268"/>
      <c r="AG38" s="268"/>
      <c r="AH38" s="268"/>
      <c r="AI38" s="268"/>
      <c r="AJ38" s="268"/>
      <c r="AK38" s="268"/>
      <c r="AL38" s="268"/>
      <c r="AM38" s="268"/>
      <c r="AN38" s="268"/>
      <c r="AO38" s="268"/>
      <c r="AP38" s="268"/>
      <c r="AQ38" s="268"/>
      <c r="AR38" s="268"/>
      <c r="AS38" s="268"/>
      <c r="AT38" s="268"/>
    </row>
    <row r="39" spans="1:46" s="36" customFormat="1">
      <c r="A39" s="52" t="s">
        <v>105</v>
      </c>
      <c r="B39" s="65"/>
      <c r="C39" s="66" t="s">
        <v>86</v>
      </c>
      <c r="D39" s="67"/>
      <c r="E39" s="68"/>
      <c r="F39" s="69"/>
      <c r="G39" s="70"/>
      <c r="I39" s="269"/>
      <c r="J39" s="269"/>
      <c r="K39" s="268"/>
      <c r="L39" s="268"/>
      <c r="M39" s="268"/>
      <c r="N39" s="268"/>
      <c r="O39" s="268"/>
      <c r="P39" s="268"/>
      <c r="Q39" s="268"/>
      <c r="R39" s="268"/>
      <c r="S39" s="268"/>
      <c r="T39" s="268"/>
      <c r="U39" s="268"/>
      <c r="V39" s="268"/>
      <c r="W39" s="268"/>
      <c r="X39" s="268"/>
      <c r="Y39" s="268"/>
      <c r="Z39" s="268"/>
      <c r="AA39" s="268"/>
      <c r="AB39" s="268"/>
      <c r="AC39" s="268"/>
      <c r="AD39" s="268"/>
      <c r="AE39" s="268"/>
      <c r="AF39" s="268"/>
      <c r="AG39" s="268"/>
      <c r="AH39" s="268"/>
      <c r="AI39" s="268"/>
      <c r="AJ39" s="268"/>
      <c r="AK39" s="268"/>
      <c r="AL39" s="268"/>
      <c r="AM39" s="268"/>
      <c r="AN39" s="268"/>
      <c r="AO39" s="268"/>
      <c r="AP39" s="268"/>
      <c r="AQ39" s="268"/>
      <c r="AR39" s="268"/>
      <c r="AS39" s="268"/>
      <c r="AT39" s="268"/>
    </row>
    <row r="40" spans="1:46" s="36" customFormat="1" ht="51">
      <c r="A40" s="86" t="s">
        <v>106</v>
      </c>
      <c r="B40" s="101" t="s">
        <v>113</v>
      </c>
      <c r="C40" s="100" t="s">
        <v>114</v>
      </c>
      <c r="D40" s="87" t="s">
        <v>17</v>
      </c>
      <c r="E40" s="88">
        <v>18</v>
      </c>
      <c r="F40" s="89"/>
      <c r="G40" s="90">
        <f t="shared" ref="G40" si="4">E40*F40</f>
        <v>0</v>
      </c>
      <c r="I40" s="269"/>
      <c r="J40" s="269"/>
      <c r="K40" s="268"/>
      <c r="L40" s="268"/>
      <c r="M40" s="268"/>
      <c r="N40" s="268"/>
      <c r="O40" s="268"/>
      <c r="P40" s="268"/>
      <c r="Q40" s="268"/>
      <c r="R40" s="268"/>
      <c r="S40" s="268"/>
      <c r="T40" s="268"/>
      <c r="U40" s="268"/>
      <c r="V40" s="268"/>
      <c r="W40" s="268"/>
      <c r="X40" s="268"/>
      <c r="Y40" s="268"/>
      <c r="Z40" s="268"/>
      <c r="AA40" s="268"/>
      <c r="AB40" s="268"/>
      <c r="AC40" s="268"/>
      <c r="AD40" s="268"/>
      <c r="AE40" s="268"/>
      <c r="AF40" s="268"/>
      <c r="AG40" s="268"/>
      <c r="AH40" s="268"/>
      <c r="AI40" s="268"/>
      <c r="AJ40" s="268"/>
      <c r="AK40" s="268"/>
      <c r="AL40" s="268"/>
      <c r="AM40" s="268"/>
      <c r="AN40" s="268"/>
      <c r="AO40" s="268"/>
      <c r="AP40" s="268"/>
      <c r="AQ40" s="268"/>
      <c r="AR40" s="268"/>
      <c r="AS40" s="268"/>
      <c r="AT40" s="268"/>
    </row>
    <row r="41" spans="1:46" s="36" customFormat="1">
      <c r="A41" s="91"/>
      <c r="B41" s="91"/>
      <c r="C41" s="92" t="s">
        <v>87</v>
      </c>
      <c r="D41" s="92"/>
      <c r="E41" s="92"/>
      <c r="F41" s="92"/>
      <c r="G41" s="93">
        <f>SUM(G40:G40)</f>
        <v>0</v>
      </c>
      <c r="I41" s="269"/>
      <c r="J41" s="269"/>
      <c r="K41" s="268"/>
      <c r="L41" s="268"/>
      <c r="M41" s="268"/>
      <c r="N41" s="268"/>
      <c r="O41" s="268"/>
      <c r="P41" s="268"/>
      <c r="Q41" s="268"/>
      <c r="R41" s="268"/>
      <c r="S41" s="268"/>
      <c r="T41" s="268"/>
      <c r="U41" s="268"/>
      <c r="V41" s="268"/>
      <c r="W41" s="268"/>
      <c r="X41" s="268"/>
      <c r="Y41" s="268"/>
      <c r="Z41" s="268"/>
      <c r="AA41" s="268"/>
      <c r="AB41" s="268"/>
      <c r="AC41" s="268"/>
      <c r="AD41" s="268"/>
      <c r="AE41" s="268"/>
      <c r="AF41" s="268"/>
      <c r="AG41" s="268"/>
      <c r="AH41" s="268"/>
      <c r="AI41" s="268"/>
      <c r="AJ41" s="268"/>
      <c r="AK41" s="268"/>
      <c r="AL41" s="268"/>
      <c r="AM41" s="268"/>
      <c r="AN41" s="268"/>
      <c r="AO41" s="268"/>
      <c r="AP41" s="268"/>
      <c r="AQ41" s="268"/>
      <c r="AR41" s="268"/>
      <c r="AS41" s="268"/>
      <c r="AT41" s="268"/>
    </row>
    <row r="42" spans="1:46" s="36" customFormat="1">
      <c r="A42" s="91"/>
      <c r="B42" s="91"/>
      <c r="C42" s="92"/>
      <c r="D42" s="92"/>
      <c r="E42" s="92"/>
      <c r="F42" s="92"/>
      <c r="G42" s="93"/>
      <c r="I42" s="269"/>
      <c r="J42" s="269"/>
      <c r="K42" s="268"/>
      <c r="L42" s="268"/>
      <c r="M42" s="268"/>
      <c r="N42" s="268"/>
      <c r="O42" s="268"/>
      <c r="P42" s="268"/>
      <c r="Q42" s="268"/>
      <c r="R42" s="268"/>
      <c r="S42" s="268"/>
      <c r="T42" s="268"/>
      <c r="U42" s="268"/>
      <c r="V42" s="268"/>
      <c r="W42" s="268"/>
      <c r="X42" s="268"/>
      <c r="Y42" s="268"/>
      <c r="Z42" s="268"/>
      <c r="AA42" s="268"/>
      <c r="AB42" s="268"/>
      <c r="AC42" s="268"/>
      <c r="AD42" s="268"/>
      <c r="AE42" s="268"/>
      <c r="AF42" s="268"/>
      <c r="AG42" s="268"/>
      <c r="AH42" s="268"/>
      <c r="AI42" s="268"/>
      <c r="AJ42" s="268"/>
      <c r="AK42" s="268"/>
      <c r="AL42" s="268"/>
      <c r="AM42" s="268"/>
      <c r="AN42" s="268"/>
      <c r="AO42" s="268"/>
      <c r="AP42" s="268"/>
      <c r="AQ42" s="268"/>
      <c r="AR42" s="268"/>
      <c r="AS42" s="268"/>
      <c r="AT42" s="268"/>
    </row>
    <row r="43" spans="1:46" s="36" customFormat="1">
      <c r="A43" s="91"/>
      <c r="B43" s="91"/>
      <c r="C43" s="92" t="s">
        <v>175</v>
      </c>
      <c r="D43" s="92"/>
      <c r="E43" s="92"/>
      <c r="F43" s="92"/>
      <c r="G43" s="93">
        <f>SUM(G41,G37,G34,G29,G26,G20)</f>
        <v>0</v>
      </c>
      <c r="I43" s="269"/>
      <c r="J43" s="269"/>
      <c r="K43" s="268"/>
      <c r="L43" s="268"/>
      <c r="M43" s="268"/>
      <c r="N43" s="268"/>
      <c r="O43" s="268"/>
      <c r="P43" s="268"/>
      <c r="Q43" s="268"/>
      <c r="R43" s="268"/>
      <c r="S43" s="268"/>
      <c r="T43" s="268"/>
      <c r="U43" s="268"/>
      <c r="V43" s="268"/>
      <c r="W43" s="268"/>
      <c r="X43" s="268"/>
      <c r="Y43" s="268"/>
      <c r="Z43" s="268"/>
      <c r="AA43" s="268"/>
      <c r="AB43" s="268"/>
      <c r="AC43" s="268"/>
      <c r="AD43" s="268"/>
      <c r="AE43" s="268"/>
      <c r="AF43" s="268"/>
      <c r="AG43" s="268"/>
      <c r="AH43" s="268"/>
      <c r="AI43" s="268"/>
      <c r="AJ43" s="268"/>
      <c r="AK43" s="268"/>
      <c r="AL43" s="268"/>
      <c r="AM43" s="268"/>
      <c r="AN43" s="268"/>
      <c r="AO43" s="268"/>
      <c r="AP43" s="268"/>
      <c r="AQ43" s="268"/>
      <c r="AR43" s="268"/>
      <c r="AS43" s="268"/>
      <c r="AT43" s="268"/>
    </row>
    <row r="44" spans="1:46" s="36" customFormat="1">
      <c r="A44" s="94"/>
      <c r="B44" s="94"/>
      <c r="C44" s="95"/>
      <c r="D44" s="96"/>
      <c r="E44" s="95"/>
      <c r="F44" s="97"/>
      <c r="G44" s="98"/>
      <c r="I44" s="268"/>
      <c r="J44" s="269"/>
      <c r="K44" s="268"/>
      <c r="L44" s="268"/>
      <c r="M44" s="268"/>
      <c r="N44" s="268"/>
      <c r="O44" s="268"/>
      <c r="P44" s="268"/>
      <c r="Q44" s="268"/>
      <c r="R44" s="268"/>
      <c r="S44" s="268"/>
      <c r="T44" s="268"/>
      <c r="U44" s="268"/>
      <c r="V44" s="268"/>
      <c r="W44" s="268"/>
      <c r="X44" s="268"/>
      <c r="Y44" s="268"/>
      <c r="Z44" s="268"/>
      <c r="AA44" s="268"/>
      <c r="AB44" s="268"/>
      <c r="AC44" s="268"/>
      <c r="AD44" s="268"/>
      <c r="AE44" s="268"/>
      <c r="AF44" s="268"/>
      <c r="AG44" s="268"/>
      <c r="AH44" s="268"/>
      <c r="AI44" s="268"/>
      <c r="AJ44" s="268"/>
      <c r="AK44" s="268"/>
      <c r="AL44" s="268"/>
      <c r="AM44" s="268"/>
      <c r="AN44" s="268"/>
      <c r="AO44" s="268"/>
      <c r="AP44" s="268"/>
      <c r="AQ44" s="268"/>
      <c r="AR44" s="268"/>
      <c r="AS44" s="268"/>
      <c r="AT44" s="268"/>
    </row>
    <row r="45" spans="1:46" ht="15">
      <c r="A45" s="369" t="s">
        <v>177</v>
      </c>
      <c r="B45" s="370"/>
      <c r="C45" s="370"/>
      <c r="D45" s="370"/>
      <c r="E45" s="370"/>
      <c r="F45" s="370"/>
      <c r="G45" s="251">
        <f>G43</f>
        <v>0</v>
      </c>
    </row>
    <row r="46" spans="1:46" ht="15">
      <c r="A46" s="252"/>
      <c r="B46" s="253"/>
      <c r="C46" s="370" t="s">
        <v>173</v>
      </c>
      <c r="D46" s="370"/>
      <c r="E46" s="254">
        <f>G12</f>
        <v>0</v>
      </c>
      <c r="F46" s="253"/>
      <c r="G46" s="251">
        <f>SUM(G45*(E46))</f>
        <v>0</v>
      </c>
    </row>
    <row r="47" spans="1:46" ht="15">
      <c r="A47" s="371" t="s">
        <v>178</v>
      </c>
      <c r="B47" s="372"/>
      <c r="C47" s="372"/>
      <c r="D47" s="372"/>
      <c r="E47" s="372"/>
      <c r="F47" s="372"/>
      <c r="G47" s="255">
        <f>G45+G46</f>
        <v>0</v>
      </c>
    </row>
    <row r="48" spans="1:46" ht="15">
      <c r="A48" s="256"/>
      <c r="B48" s="257"/>
      <c r="C48" s="257"/>
      <c r="D48" s="257"/>
      <c r="E48" s="258"/>
      <c r="F48" s="257"/>
      <c r="G48" s="259"/>
    </row>
    <row r="49" spans="1:10" ht="15">
      <c r="A49" s="371" t="s">
        <v>176</v>
      </c>
      <c r="B49" s="372"/>
      <c r="C49" s="372"/>
      <c r="D49" s="372"/>
      <c r="E49" s="372"/>
      <c r="F49" s="372"/>
      <c r="G49" s="251">
        <f>G47</f>
        <v>0</v>
      </c>
    </row>
    <row r="50" spans="1:10" ht="15">
      <c r="A50" s="256"/>
      <c r="B50" s="257"/>
      <c r="C50" s="257"/>
      <c r="D50" s="257"/>
      <c r="E50" s="258"/>
      <c r="F50" s="257"/>
      <c r="G50" s="259"/>
    </row>
    <row r="51" spans="1:10" ht="15">
      <c r="A51" s="373" t="s">
        <v>174</v>
      </c>
      <c r="B51" s="374"/>
      <c r="C51" s="374"/>
      <c r="D51" s="374"/>
      <c r="E51" s="374"/>
      <c r="F51" s="374"/>
      <c r="G51" s="260">
        <f>G49*G13</f>
        <v>0</v>
      </c>
    </row>
    <row r="53" spans="1:10" s="266" customFormat="1">
      <c r="A53" s="295"/>
      <c r="B53" s="295"/>
      <c r="E53" s="270"/>
      <c r="F53" s="267"/>
      <c r="J53" s="267"/>
    </row>
    <row r="54" spans="1:10" s="266" customFormat="1">
      <c r="A54" s="295"/>
      <c r="B54" s="295"/>
      <c r="E54" s="270"/>
      <c r="F54" s="267"/>
      <c r="J54" s="267"/>
    </row>
    <row r="55" spans="1:10" s="266" customFormat="1">
      <c r="A55" s="295"/>
      <c r="B55" s="295"/>
      <c r="E55" s="270"/>
      <c r="F55" s="267"/>
      <c r="J55" s="267"/>
    </row>
    <row r="56" spans="1:10" s="266" customFormat="1">
      <c r="A56" s="295"/>
      <c r="B56" s="295"/>
      <c r="E56" s="270"/>
      <c r="F56" s="267"/>
      <c r="J56" s="267"/>
    </row>
    <row r="57" spans="1:10" s="266" customFormat="1">
      <c r="A57" s="295"/>
      <c r="B57" s="295"/>
      <c r="E57" s="270"/>
      <c r="F57" s="267"/>
      <c r="J57" s="267"/>
    </row>
    <row r="58" spans="1:10" s="266" customFormat="1">
      <c r="A58" s="295"/>
      <c r="B58" s="295"/>
      <c r="E58" s="270"/>
      <c r="F58" s="267"/>
      <c r="J58" s="267"/>
    </row>
    <row r="59" spans="1:10" s="266" customFormat="1">
      <c r="A59" s="295"/>
      <c r="B59" s="295"/>
      <c r="E59" s="270"/>
      <c r="F59" s="267"/>
      <c r="J59" s="267"/>
    </row>
    <row r="60" spans="1:10" s="266" customFormat="1">
      <c r="A60" s="295"/>
      <c r="B60" s="295"/>
      <c r="E60" s="270"/>
      <c r="F60" s="267"/>
      <c r="J60" s="267"/>
    </row>
    <row r="61" spans="1:10" s="266" customFormat="1">
      <c r="A61" s="295"/>
      <c r="B61" s="295"/>
      <c r="E61" s="270"/>
      <c r="F61" s="267"/>
      <c r="J61" s="267"/>
    </row>
    <row r="62" spans="1:10" s="266" customFormat="1">
      <c r="A62" s="295"/>
      <c r="B62" s="295"/>
      <c r="E62" s="270"/>
      <c r="F62" s="267"/>
      <c r="J62" s="267"/>
    </row>
    <row r="63" spans="1:10" s="266" customFormat="1">
      <c r="A63" s="295"/>
      <c r="B63" s="295"/>
      <c r="E63" s="270"/>
      <c r="F63" s="267"/>
      <c r="J63" s="267"/>
    </row>
    <row r="64" spans="1:10" s="266" customFormat="1">
      <c r="A64" s="295"/>
      <c r="B64" s="295"/>
      <c r="E64" s="270"/>
      <c r="F64" s="267"/>
      <c r="J64" s="267"/>
    </row>
    <row r="65" spans="1:10" s="266" customFormat="1">
      <c r="A65" s="295"/>
      <c r="B65" s="295"/>
      <c r="E65" s="270"/>
      <c r="F65" s="267"/>
      <c r="J65" s="267"/>
    </row>
    <row r="66" spans="1:10" s="266" customFormat="1">
      <c r="A66" s="295"/>
      <c r="B66" s="295"/>
      <c r="E66" s="270"/>
      <c r="F66" s="267"/>
      <c r="J66" s="267"/>
    </row>
    <row r="67" spans="1:10" s="266" customFormat="1">
      <c r="A67" s="295"/>
      <c r="B67" s="295"/>
      <c r="E67" s="270"/>
      <c r="F67" s="267"/>
      <c r="J67" s="267"/>
    </row>
    <row r="68" spans="1:10" s="266" customFormat="1">
      <c r="A68" s="295"/>
      <c r="B68" s="295"/>
      <c r="E68" s="270"/>
      <c r="F68" s="267"/>
      <c r="J68" s="267"/>
    </row>
    <row r="69" spans="1:10" s="266" customFormat="1">
      <c r="A69" s="295"/>
      <c r="B69" s="295"/>
      <c r="E69" s="270"/>
      <c r="F69" s="267"/>
      <c r="J69" s="267"/>
    </row>
    <row r="70" spans="1:10" s="266" customFormat="1">
      <c r="A70" s="295"/>
      <c r="B70" s="295"/>
      <c r="E70" s="270"/>
      <c r="F70" s="267"/>
      <c r="J70" s="267"/>
    </row>
    <row r="71" spans="1:10" s="266" customFormat="1">
      <c r="A71" s="295"/>
      <c r="B71" s="295"/>
      <c r="E71" s="270"/>
      <c r="F71" s="267"/>
      <c r="J71" s="267"/>
    </row>
    <row r="72" spans="1:10" s="266" customFormat="1">
      <c r="A72" s="295"/>
      <c r="B72" s="295"/>
      <c r="E72" s="270"/>
      <c r="F72" s="267"/>
      <c r="J72" s="267"/>
    </row>
    <row r="73" spans="1:10" s="266" customFormat="1">
      <c r="A73" s="295"/>
      <c r="B73" s="295"/>
      <c r="E73" s="270"/>
      <c r="F73" s="267"/>
      <c r="J73" s="267"/>
    </row>
    <row r="74" spans="1:10" s="266" customFormat="1">
      <c r="A74" s="295"/>
      <c r="B74" s="295"/>
      <c r="E74" s="270"/>
      <c r="F74" s="267"/>
      <c r="J74" s="267"/>
    </row>
    <row r="75" spans="1:10" s="266" customFormat="1">
      <c r="A75" s="295"/>
      <c r="B75" s="295"/>
      <c r="E75" s="270"/>
      <c r="F75" s="267"/>
      <c r="J75" s="267"/>
    </row>
    <row r="76" spans="1:10" s="266" customFormat="1">
      <c r="A76" s="295"/>
      <c r="B76" s="295"/>
      <c r="E76" s="270"/>
      <c r="F76" s="267"/>
      <c r="J76" s="267"/>
    </row>
    <row r="77" spans="1:10" s="266" customFormat="1">
      <c r="A77" s="295"/>
      <c r="B77" s="295"/>
      <c r="E77" s="270"/>
      <c r="F77" s="267"/>
      <c r="J77" s="267"/>
    </row>
    <row r="78" spans="1:10" s="266" customFormat="1">
      <c r="A78" s="295"/>
      <c r="B78" s="295"/>
      <c r="E78" s="270"/>
      <c r="F78" s="267"/>
      <c r="J78" s="267"/>
    </row>
    <row r="79" spans="1:10" s="266" customFormat="1">
      <c r="A79" s="295"/>
      <c r="B79" s="295"/>
      <c r="E79" s="270"/>
      <c r="F79" s="267"/>
      <c r="J79" s="267"/>
    </row>
    <row r="80" spans="1:10" s="266" customFormat="1">
      <c r="A80" s="295"/>
      <c r="B80" s="295"/>
      <c r="E80" s="270"/>
      <c r="F80" s="267"/>
      <c r="J80" s="267"/>
    </row>
    <row r="81" spans="1:10" s="266" customFormat="1">
      <c r="A81" s="295"/>
      <c r="B81" s="295"/>
      <c r="E81" s="270"/>
      <c r="F81" s="267"/>
      <c r="J81" s="267"/>
    </row>
    <row r="82" spans="1:10" s="266" customFormat="1">
      <c r="A82" s="295"/>
      <c r="B82" s="295"/>
      <c r="E82" s="270"/>
      <c r="F82" s="267"/>
      <c r="J82" s="267"/>
    </row>
    <row r="83" spans="1:10" s="266" customFormat="1">
      <c r="A83" s="295"/>
      <c r="B83" s="295"/>
      <c r="E83" s="270"/>
      <c r="F83" s="267"/>
      <c r="J83" s="267"/>
    </row>
    <row r="84" spans="1:10" s="266" customFormat="1">
      <c r="A84" s="295"/>
      <c r="B84" s="295"/>
      <c r="E84" s="270"/>
      <c r="F84" s="267"/>
      <c r="J84" s="267"/>
    </row>
    <row r="85" spans="1:10" s="266" customFormat="1">
      <c r="A85" s="295"/>
      <c r="B85" s="295"/>
      <c r="E85" s="270"/>
      <c r="F85" s="267"/>
      <c r="J85" s="267"/>
    </row>
    <row r="86" spans="1:10" s="266" customFormat="1">
      <c r="A86" s="295"/>
      <c r="B86" s="295"/>
      <c r="E86" s="270"/>
      <c r="F86" s="267"/>
      <c r="J86" s="267"/>
    </row>
    <row r="87" spans="1:10" s="266" customFormat="1">
      <c r="A87" s="295"/>
      <c r="B87" s="295"/>
      <c r="E87" s="270"/>
      <c r="F87" s="267"/>
      <c r="J87" s="267"/>
    </row>
    <row r="88" spans="1:10" s="266" customFormat="1">
      <c r="A88" s="295"/>
      <c r="B88" s="295"/>
      <c r="E88" s="270"/>
      <c r="F88" s="267"/>
      <c r="J88" s="267"/>
    </row>
    <row r="89" spans="1:10" s="266" customFormat="1">
      <c r="A89" s="295"/>
      <c r="B89" s="295"/>
      <c r="E89" s="270"/>
      <c r="F89" s="267"/>
      <c r="J89" s="267"/>
    </row>
    <row r="90" spans="1:10" s="266" customFormat="1">
      <c r="A90" s="295"/>
      <c r="B90" s="295"/>
      <c r="E90" s="270"/>
      <c r="F90" s="267"/>
      <c r="J90" s="267"/>
    </row>
    <row r="91" spans="1:10" s="266" customFormat="1">
      <c r="A91" s="295"/>
      <c r="B91" s="295"/>
      <c r="E91" s="270"/>
      <c r="F91" s="267"/>
      <c r="J91" s="267"/>
    </row>
    <row r="92" spans="1:10" s="266" customFormat="1">
      <c r="A92" s="295"/>
      <c r="B92" s="295"/>
      <c r="E92" s="270"/>
      <c r="F92" s="267"/>
      <c r="J92" s="267"/>
    </row>
    <row r="93" spans="1:10" s="266" customFormat="1">
      <c r="A93" s="295"/>
      <c r="B93" s="295"/>
      <c r="E93" s="270"/>
      <c r="F93" s="267"/>
      <c r="J93" s="267"/>
    </row>
    <row r="94" spans="1:10" s="266" customFormat="1">
      <c r="A94" s="295"/>
      <c r="B94" s="295"/>
      <c r="E94" s="270"/>
      <c r="F94" s="267"/>
      <c r="J94" s="267"/>
    </row>
    <row r="95" spans="1:10" s="266" customFormat="1">
      <c r="A95" s="295"/>
      <c r="B95" s="295"/>
      <c r="E95" s="270"/>
      <c r="F95" s="267"/>
      <c r="J95" s="267"/>
    </row>
    <row r="96" spans="1:10" s="266" customFormat="1">
      <c r="A96" s="295"/>
      <c r="B96" s="295"/>
      <c r="E96" s="270"/>
      <c r="F96" s="267"/>
      <c r="J96" s="267"/>
    </row>
    <row r="97" spans="1:10" s="266" customFormat="1">
      <c r="A97" s="295"/>
      <c r="B97" s="295"/>
      <c r="E97" s="270"/>
      <c r="F97" s="267"/>
      <c r="J97" s="267"/>
    </row>
    <row r="98" spans="1:10" s="266" customFormat="1">
      <c r="A98" s="295"/>
      <c r="B98" s="295"/>
      <c r="E98" s="270"/>
      <c r="F98" s="267"/>
      <c r="J98" s="267"/>
    </row>
    <row r="99" spans="1:10" s="266" customFormat="1">
      <c r="A99" s="295"/>
      <c r="B99" s="295"/>
      <c r="E99" s="270"/>
      <c r="F99" s="267"/>
      <c r="J99" s="267"/>
    </row>
    <row r="100" spans="1:10" s="266" customFormat="1">
      <c r="A100" s="295"/>
      <c r="B100" s="295"/>
      <c r="E100" s="270"/>
      <c r="F100" s="267"/>
      <c r="J100" s="267"/>
    </row>
    <row r="101" spans="1:10" s="266" customFormat="1">
      <c r="A101" s="295"/>
      <c r="B101" s="295"/>
      <c r="E101" s="270"/>
      <c r="F101" s="267"/>
      <c r="J101" s="267"/>
    </row>
    <row r="102" spans="1:10" s="266" customFormat="1">
      <c r="A102" s="295"/>
      <c r="B102" s="295"/>
      <c r="E102" s="270"/>
      <c r="F102" s="267"/>
      <c r="J102" s="267"/>
    </row>
    <row r="103" spans="1:10" s="266" customFormat="1">
      <c r="A103" s="295"/>
      <c r="B103" s="295"/>
      <c r="E103" s="270"/>
      <c r="F103" s="267"/>
      <c r="J103" s="267"/>
    </row>
    <row r="104" spans="1:10" s="266" customFormat="1">
      <c r="A104" s="295"/>
      <c r="B104" s="295"/>
      <c r="E104" s="270"/>
      <c r="F104" s="267"/>
      <c r="J104" s="267"/>
    </row>
    <row r="105" spans="1:10" s="266" customFormat="1">
      <c r="A105" s="295"/>
      <c r="B105" s="295"/>
      <c r="E105" s="270"/>
      <c r="F105" s="267"/>
      <c r="J105" s="267"/>
    </row>
    <row r="106" spans="1:10" s="266" customFormat="1">
      <c r="A106" s="295"/>
      <c r="B106" s="295"/>
      <c r="E106" s="270"/>
      <c r="F106" s="267"/>
      <c r="J106" s="267"/>
    </row>
    <row r="107" spans="1:10" s="266" customFormat="1">
      <c r="A107" s="295"/>
      <c r="B107" s="295"/>
      <c r="E107" s="270"/>
      <c r="F107" s="267"/>
      <c r="J107" s="267"/>
    </row>
    <row r="108" spans="1:10" s="266" customFormat="1">
      <c r="A108" s="295"/>
      <c r="B108" s="295"/>
      <c r="E108" s="270"/>
      <c r="F108" s="267"/>
      <c r="J108" s="267"/>
    </row>
    <row r="109" spans="1:10" s="266" customFormat="1">
      <c r="A109" s="295"/>
      <c r="B109" s="295"/>
      <c r="E109" s="270"/>
      <c r="F109" s="267"/>
      <c r="J109" s="267"/>
    </row>
    <row r="110" spans="1:10" s="266" customFormat="1">
      <c r="A110" s="295"/>
      <c r="B110" s="295"/>
      <c r="E110" s="270"/>
      <c r="F110" s="267"/>
      <c r="J110" s="267"/>
    </row>
    <row r="111" spans="1:10" s="266" customFormat="1">
      <c r="A111" s="295"/>
      <c r="B111" s="295"/>
      <c r="E111" s="270"/>
      <c r="F111" s="267"/>
      <c r="J111" s="267"/>
    </row>
    <row r="112" spans="1:10" s="266" customFormat="1">
      <c r="A112" s="295"/>
      <c r="B112" s="295"/>
      <c r="E112" s="270"/>
      <c r="F112" s="267"/>
      <c r="J112" s="267"/>
    </row>
    <row r="113" spans="1:10" s="266" customFormat="1">
      <c r="A113" s="295"/>
      <c r="B113" s="295"/>
      <c r="E113" s="270"/>
      <c r="F113" s="267"/>
      <c r="J113" s="267"/>
    </row>
    <row r="114" spans="1:10" s="266" customFormat="1">
      <c r="A114" s="295"/>
      <c r="B114" s="295"/>
      <c r="E114" s="270"/>
      <c r="F114" s="267"/>
      <c r="J114" s="267"/>
    </row>
    <row r="115" spans="1:10" s="266" customFormat="1">
      <c r="A115" s="295"/>
      <c r="B115" s="295"/>
      <c r="E115" s="270"/>
      <c r="F115" s="267"/>
      <c r="J115" s="267"/>
    </row>
    <row r="116" spans="1:10" s="266" customFormat="1">
      <c r="A116" s="295"/>
      <c r="B116" s="295"/>
      <c r="E116" s="270"/>
      <c r="F116" s="267"/>
      <c r="J116" s="267"/>
    </row>
    <row r="117" spans="1:10" s="266" customFormat="1">
      <c r="A117" s="295"/>
      <c r="B117" s="295"/>
      <c r="E117" s="270"/>
      <c r="F117" s="267"/>
      <c r="J117" s="267"/>
    </row>
    <row r="118" spans="1:10" s="266" customFormat="1">
      <c r="A118" s="295"/>
      <c r="B118" s="295"/>
      <c r="E118" s="270"/>
      <c r="F118" s="267"/>
      <c r="J118" s="267"/>
    </row>
    <row r="119" spans="1:10" s="266" customFormat="1">
      <c r="A119" s="295"/>
      <c r="B119" s="295"/>
      <c r="E119" s="270"/>
      <c r="F119" s="267"/>
      <c r="J119" s="267"/>
    </row>
    <row r="120" spans="1:10" s="266" customFormat="1">
      <c r="A120" s="295"/>
      <c r="B120" s="295"/>
      <c r="E120" s="270"/>
      <c r="F120" s="267"/>
      <c r="J120" s="267"/>
    </row>
    <row r="121" spans="1:10" s="266" customFormat="1">
      <c r="A121" s="295"/>
      <c r="B121" s="295"/>
      <c r="E121" s="270"/>
      <c r="F121" s="267"/>
      <c r="J121" s="267"/>
    </row>
    <row r="122" spans="1:10" s="266" customFormat="1">
      <c r="A122" s="295"/>
      <c r="B122" s="295"/>
      <c r="E122" s="270"/>
      <c r="F122" s="267"/>
      <c r="J122" s="267"/>
    </row>
    <row r="123" spans="1:10" s="266" customFormat="1">
      <c r="A123" s="295"/>
      <c r="B123" s="295"/>
      <c r="E123" s="270"/>
      <c r="F123" s="267"/>
      <c r="J123" s="267"/>
    </row>
    <row r="124" spans="1:10" s="266" customFormat="1">
      <c r="A124" s="295"/>
      <c r="B124" s="295"/>
      <c r="E124" s="270"/>
      <c r="F124" s="267"/>
      <c r="J124" s="267"/>
    </row>
    <row r="125" spans="1:10" s="266" customFormat="1">
      <c r="A125" s="295"/>
      <c r="B125" s="295"/>
      <c r="E125" s="270"/>
      <c r="F125" s="267"/>
      <c r="J125" s="267"/>
    </row>
    <row r="126" spans="1:10" s="266" customFormat="1">
      <c r="A126" s="295"/>
      <c r="B126" s="295"/>
      <c r="E126" s="270"/>
      <c r="F126" s="267"/>
      <c r="J126" s="267"/>
    </row>
    <row r="127" spans="1:10" s="266" customFormat="1">
      <c r="A127" s="295"/>
      <c r="B127" s="295"/>
      <c r="E127" s="270"/>
      <c r="F127" s="267"/>
      <c r="J127" s="267"/>
    </row>
    <row r="128" spans="1:10" s="266" customFormat="1">
      <c r="A128" s="295"/>
      <c r="B128" s="295"/>
      <c r="E128" s="270"/>
      <c r="F128" s="267"/>
      <c r="J128" s="267"/>
    </row>
    <row r="129" spans="1:10" s="266" customFormat="1">
      <c r="A129" s="295"/>
      <c r="B129" s="295"/>
      <c r="E129" s="270"/>
      <c r="F129" s="267"/>
      <c r="J129" s="267"/>
    </row>
    <row r="130" spans="1:10" s="266" customFormat="1">
      <c r="A130" s="295"/>
      <c r="B130" s="295"/>
      <c r="E130" s="270"/>
      <c r="F130" s="267"/>
      <c r="J130" s="267"/>
    </row>
    <row r="131" spans="1:10" s="266" customFormat="1">
      <c r="A131" s="295"/>
      <c r="B131" s="295"/>
      <c r="E131" s="270"/>
      <c r="F131" s="267"/>
      <c r="J131" s="267"/>
    </row>
    <row r="132" spans="1:10" s="266" customFormat="1">
      <c r="A132" s="295"/>
      <c r="B132" s="295"/>
      <c r="E132" s="270"/>
      <c r="F132" s="267"/>
      <c r="J132" s="267"/>
    </row>
    <row r="133" spans="1:10" s="266" customFormat="1">
      <c r="A133" s="295"/>
      <c r="B133" s="295"/>
      <c r="E133" s="270"/>
      <c r="F133" s="267"/>
      <c r="J133" s="267"/>
    </row>
    <row r="134" spans="1:10" s="266" customFormat="1">
      <c r="A134" s="295"/>
      <c r="B134" s="295"/>
      <c r="E134" s="270"/>
      <c r="F134" s="267"/>
      <c r="J134" s="267"/>
    </row>
    <row r="135" spans="1:10" s="266" customFormat="1">
      <c r="A135" s="295"/>
      <c r="B135" s="295"/>
      <c r="E135" s="270"/>
      <c r="F135" s="267"/>
      <c r="J135" s="267"/>
    </row>
    <row r="136" spans="1:10" s="266" customFormat="1">
      <c r="A136" s="295"/>
      <c r="B136" s="295"/>
      <c r="E136" s="270"/>
      <c r="F136" s="267"/>
      <c r="J136" s="267"/>
    </row>
    <row r="137" spans="1:10" s="266" customFormat="1">
      <c r="A137" s="295"/>
      <c r="B137" s="295"/>
      <c r="E137" s="270"/>
      <c r="F137" s="267"/>
      <c r="J137" s="267"/>
    </row>
    <row r="138" spans="1:10" s="266" customFormat="1">
      <c r="A138" s="295"/>
      <c r="B138" s="295"/>
      <c r="E138" s="270"/>
      <c r="F138" s="267"/>
      <c r="J138" s="267"/>
    </row>
    <row r="139" spans="1:10" s="266" customFormat="1">
      <c r="A139" s="295"/>
      <c r="B139" s="295"/>
      <c r="E139" s="270"/>
      <c r="F139" s="267"/>
      <c r="J139" s="267"/>
    </row>
    <row r="140" spans="1:10" s="266" customFormat="1">
      <c r="A140" s="295"/>
      <c r="B140" s="295"/>
      <c r="E140" s="270"/>
      <c r="F140" s="267"/>
      <c r="J140" s="267"/>
    </row>
    <row r="141" spans="1:10" s="266" customFormat="1">
      <c r="A141" s="295"/>
      <c r="B141" s="295"/>
      <c r="E141" s="270"/>
      <c r="F141" s="267"/>
      <c r="J141" s="267"/>
    </row>
    <row r="142" spans="1:10" s="266" customFormat="1">
      <c r="A142" s="295"/>
      <c r="B142" s="295"/>
      <c r="E142" s="270"/>
      <c r="F142" s="267"/>
      <c r="J142" s="267"/>
    </row>
    <row r="143" spans="1:10" s="266" customFormat="1">
      <c r="A143" s="295"/>
      <c r="B143" s="295"/>
      <c r="E143" s="270"/>
      <c r="F143" s="267"/>
      <c r="J143" s="267"/>
    </row>
    <row r="144" spans="1:10" s="266" customFormat="1">
      <c r="A144" s="295"/>
      <c r="B144" s="295"/>
      <c r="E144" s="270"/>
      <c r="F144" s="267"/>
      <c r="J144" s="267"/>
    </row>
    <row r="145" spans="1:10" s="266" customFormat="1">
      <c r="A145" s="295"/>
      <c r="B145" s="295"/>
      <c r="E145" s="270"/>
      <c r="F145" s="267"/>
      <c r="J145" s="267"/>
    </row>
    <row r="146" spans="1:10" s="266" customFormat="1">
      <c r="A146" s="295"/>
      <c r="B146" s="295"/>
      <c r="E146" s="270"/>
      <c r="F146" s="267"/>
      <c r="J146" s="267"/>
    </row>
    <row r="147" spans="1:10" s="266" customFormat="1">
      <c r="A147" s="295"/>
      <c r="B147" s="295"/>
      <c r="E147" s="270"/>
      <c r="F147" s="267"/>
      <c r="J147" s="267"/>
    </row>
    <row r="148" spans="1:10" s="266" customFormat="1">
      <c r="A148" s="295"/>
      <c r="B148" s="295"/>
      <c r="E148" s="270"/>
      <c r="F148" s="267"/>
      <c r="J148" s="267"/>
    </row>
    <row r="149" spans="1:10" s="266" customFormat="1">
      <c r="A149" s="295"/>
      <c r="B149" s="295"/>
      <c r="E149" s="270"/>
      <c r="F149" s="267"/>
      <c r="J149" s="267"/>
    </row>
    <row r="150" spans="1:10" s="266" customFormat="1">
      <c r="A150" s="295"/>
      <c r="B150" s="295"/>
      <c r="E150" s="270"/>
      <c r="F150" s="267"/>
      <c r="J150" s="267"/>
    </row>
    <row r="151" spans="1:10" s="266" customFormat="1">
      <c r="A151" s="295"/>
      <c r="B151" s="295"/>
      <c r="E151" s="270"/>
      <c r="F151" s="267"/>
      <c r="J151" s="267"/>
    </row>
    <row r="152" spans="1:10" s="266" customFormat="1">
      <c r="A152" s="295"/>
      <c r="B152" s="295"/>
      <c r="E152" s="270"/>
      <c r="F152" s="267"/>
      <c r="J152" s="267"/>
    </row>
    <row r="153" spans="1:10" s="266" customFormat="1">
      <c r="A153" s="295"/>
      <c r="B153" s="295"/>
      <c r="E153" s="270"/>
      <c r="F153" s="267"/>
      <c r="J153" s="267"/>
    </row>
    <row r="154" spans="1:10" s="266" customFormat="1">
      <c r="A154" s="295"/>
      <c r="B154" s="295"/>
      <c r="E154" s="270"/>
      <c r="F154" s="267"/>
      <c r="J154" s="267"/>
    </row>
    <row r="155" spans="1:10" s="266" customFormat="1">
      <c r="A155" s="295"/>
      <c r="B155" s="295"/>
      <c r="E155" s="270"/>
      <c r="F155" s="267"/>
      <c r="J155" s="267"/>
    </row>
    <row r="156" spans="1:10" s="266" customFormat="1">
      <c r="A156" s="295"/>
      <c r="B156" s="295"/>
      <c r="E156" s="270"/>
      <c r="F156" s="267"/>
      <c r="J156" s="267"/>
    </row>
    <row r="157" spans="1:10" s="266" customFormat="1">
      <c r="A157" s="295"/>
      <c r="B157" s="295"/>
      <c r="E157" s="270"/>
      <c r="F157" s="267"/>
      <c r="J157" s="267"/>
    </row>
    <row r="158" spans="1:10" s="266" customFormat="1">
      <c r="A158" s="295"/>
      <c r="B158" s="295"/>
      <c r="E158" s="270"/>
      <c r="F158" s="267"/>
      <c r="J158" s="267"/>
    </row>
    <row r="159" spans="1:10" s="266" customFormat="1">
      <c r="A159" s="295"/>
      <c r="B159" s="295"/>
      <c r="E159" s="270"/>
      <c r="F159" s="267"/>
      <c r="J159" s="267"/>
    </row>
    <row r="160" spans="1:10" s="266" customFormat="1">
      <c r="A160" s="295"/>
      <c r="B160" s="295"/>
      <c r="E160" s="270"/>
      <c r="F160" s="267"/>
      <c r="J160" s="267"/>
    </row>
    <row r="161" spans="1:10" s="266" customFormat="1">
      <c r="A161" s="295"/>
      <c r="B161" s="295"/>
      <c r="E161" s="270"/>
      <c r="F161" s="267"/>
      <c r="J161" s="267"/>
    </row>
    <row r="162" spans="1:10" s="266" customFormat="1">
      <c r="A162" s="295"/>
      <c r="B162" s="295"/>
      <c r="E162" s="270"/>
      <c r="F162" s="267"/>
      <c r="J162" s="267"/>
    </row>
    <row r="163" spans="1:10" s="266" customFormat="1">
      <c r="A163" s="295"/>
      <c r="B163" s="295"/>
      <c r="E163" s="270"/>
      <c r="F163" s="267"/>
      <c r="J163" s="267"/>
    </row>
    <row r="164" spans="1:10" s="266" customFormat="1">
      <c r="A164" s="295"/>
      <c r="B164" s="295"/>
      <c r="E164" s="270"/>
      <c r="F164" s="267"/>
      <c r="J164" s="267"/>
    </row>
    <row r="165" spans="1:10" s="266" customFormat="1">
      <c r="A165" s="295"/>
      <c r="B165" s="295"/>
      <c r="E165" s="270"/>
      <c r="F165" s="267"/>
      <c r="J165" s="267"/>
    </row>
    <row r="166" spans="1:10" s="266" customFormat="1">
      <c r="A166" s="295"/>
      <c r="B166" s="295"/>
      <c r="E166" s="270"/>
      <c r="F166" s="267"/>
      <c r="J166" s="267"/>
    </row>
    <row r="167" spans="1:10" s="266" customFormat="1">
      <c r="A167" s="295"/>
      <c r="B167" s="295"/>
      <c r="E167" s="270"/>
      <c r="F167" s="267"/>
      <c r="J167" s="267"/>
    </row>
    <row r="168" spans="1:10" s="266" customFormat="1">
      <c r="A168" s="295"/>
      <c r="B168" s="295"/>
      <c r="E168" s="270"/>
      <c r="F168" s="267"/>
      <c r="J168" s="267"/>
    </row>
    <row r="169" spans="1:10" s="266" customFormat="1">
      <c r="A169" s="295"/>
      <c r="B169" s="295"/>
      <c r="E169" s="270"/>
      <c r="F169" s="267"/>
      <c r="J169" s="267"/>
    </row>
    <row r="170" spans="1:10" s="266" customFormat="1">
      <c r="A170" s="295"/>
      <c r="B170" s="295"/>
      <c r="E170" s="270"/>
      <c r="F170" s="267"/>
      <c r="J170" s="267"/>
    </row>
    <row r="171" spans="1:10" s="266" customFormat="1">
      <c r="A171" s="295"/>
      <c r="B171" s="295"/>
      <c r="E171" s="270"/>
      <c r="F171" s="267"/>
      <c r="J171" s="267"/>
    </row>
    <row r="172" spans="1:10" s="266" customFormat="1">
      <c r="A172" s="295"/>
      <c r="B172" s="295"/>
      <c r="E172" s="270"/>
      <c r="F172" s="267"/>
      <c r="J172" s="267"/>
    </row>
    <row r="173" spans="1:10" s="266" customFormat="1">
      <c r="A173" s="295"/>
      <c r="B173" s="295"/>
      <c r="E173" s="270"/>
      <c r="F173" s="267"/>
      <c r="J173" s="267"/>
    </row>
    <row r="174" spans="1:10" s="266" customFormat="1">
      <c r="A174" s="295"/>
      <c r="B174" s="295"/>
      <c r="E174" s="270"/>
      <c r="F174" s="267"/>
      <c r="J174" s="267"/>
    </row>
    <row r="175" spans="1:10" s="266" customFormat="1">
      <c r="A175" s="295"/>
      <c r="B175" s="295"/>
      <c r="E175" s="270"/>
      <c r="F175" s="267"/>
      <c r="J175" s="267"/>
    </row>
    <row r="176" spans="1:10" s="266" customFormat="1">
      <c r="A176" s="295"/>
      <c r="B176" s="295"/>
      <c r="E176" s="270"/>
      <c r="F176" s="267"/>
      <c r="J176" s="267"/>
    </row>
    <row r="177" spans="1:10" s="266" customFormat="1">
      <c r="A177" s="295"/>
      <c r="B177" s="295"/>
      <c r="E177" s="270"/>
      <c r="F177" s="267"/>
      <c r="J177" s="267"/>
    </row>
    <row r="178" spans="1:10" s="266" customFormat="1">
      <c r="A178" s="295"/>
      <c r="B178" s="295"/>
      <c r="E178" s="270"/>
      <c r="F178" s="267"/>
      <c r="J178" s="267"/>
    </row>
    <row r="179" spans="1:10" s="266" customFormat="1">
      <c r="A179" s="295"/>
      <c r="B179" s="295"/>
      <c r="E179" s="270"/>
      <c r="F179" s="267"/>
      <c r="J179" s="267"/>
    </row>
    <row r="180" spans="1:10" s="266" customFormat="1">
      <c r="A180" s="295"/>
      <c r="B180" s="295"/>
      <c r="E180" s="270"/>
      <c r="F180" s="267"/>
      <c r="J180" s="267"/>
    </row>
    <row r="181" spans="1:10" s="266" customFormat="1">
      <c r="A181" s="295"/>
      <c r="B181" s="295"/>
      <c r="E181" s="270"/>
      <c r="F181" s="267"/>
      <c r="J181" s="267"/>
    </row>
    <row r="182" spans="1:10" s="266" customFormat="1">
      <c r="A182" s="295"/>
      <c r="B182" s="295"/>
      <c r="E182" s="270"/>
      <c r="F182" s="267"/>
      <c r="J182" s="267"/>
    </row>
    <row r="183" spans="1:10" s="266" customFormat="1">
      <c r="A183" s="295"/>
      <c r="B183" s="295"/>
      <c r="E183" s="270"/>
      <c r="F183" s="267"/>
      <c r="J183" s="267"/>
    </row>
    <row r="184" spans="1:10" s="266" customFormat="1">
      <c r="A184" s="295"/>
      <c r="B184" s="295"/>
      <c r="E184" s="270"/>
      <c r="F184" s="267"/>
      <c r="J184" s="267"/>
    </row>
    <row r="185" spans="1:10" s="266" customFormat="1">
      <c r="A185" s="295"/>
      <c r="B185" s="295"/>
      <c r="E185" s="270"/>
      <c r="F185" s="267"/>
      <c r="J185" s="267"/>
    </row>
    <row r="186" spans="1:10" s="266" customFormat="1">
      <c r="A186" s="295"/>
      <c r="B186" s="295"/>
      <c r="E186" s="270"/>
      <c r="F186" s="267"/>
      <c r="J186" s="267"/>
    </row>
    <row r="187" spans="1:10" s="266" customFormat="1">
      <c r="A187" s="295"/>
      <c r="B187" s="295"/>
      <c r="E187" s="270"/>
      <c r="F187" s="267"/>
      <c r="J187" s="267"/>
    </row>
    <row r="188" spans="1:10" s="266" customFormat="1">
      <c r="A188" s="295"/>
      <c r="B188" s="295"/>
      <c r="E188" s="270"/>
      <c r="F188" s="267"/>
      <c r="J188" s="267"/>
    </row>
    <row r="189" spans="1:10" s="266" customFormat="1">
      <c r="A189" s="295"/>
      <c r="B189" s="295"/>
      <c r="E189" s="270"/>
      <c r="F189" s="267"/>
      <c r="J189" s="267"/>
    </row>
    <row r="190" spans="1:10" s="266" customFormat="1">
      <c r="A190" s="295"/>
      <c r="B190" s="295"/>
      <c r="E190" s="270"/>
      <c r="F190" s="267"/>
      <c r="J190" s="267"/>
    </row>
    <row r="191" spans="1:10" s="266" customFormat="1">
      <c r="A191" s="295"/>
      <c r="B191" s="295"/>
      <c r="E191" s="270"/>
      <c r="F191" s="267"/>
      <c r="J191" s="267"/>
    </row>
    <row r="192" spans="1:10" s="266" customFormat="1">
      <c r="A192" s="295"/>
      <c r="B192" s="295"/>
      <c r="E192" s="270"/>
      <c r="F192" s="267"/>
      <c r="J192" s="267"/>
    </row>
    <row r="193" spans="1:10" s="266" customFormat="1">
      <c r="A193" s="295"/>
      <c r="B193" s="295"/>
      <c r="E193" s="270"/>
      <c r="F193" s="267"/>
      <c r="J193" s="267"/>
    </row>
    <row r="194" spans="1:10" s="266" customFormat="1">
      <c r="A194" s="295"/>
      <c r="B194" s="295"/>
      <c r="E194" s="270"/>
      <c r="F194" s="267"/>
      <c r="J194" s="267"/>
    </row>
    <row r="195" spans="1:10" s="266" customFormat="1">
      <c r="A195" s="295"/>
      <c r="B195" s="295"/>
      <c r="E195" s="270"/>
      <c r="F195" s="267"/>
      <c r="J195" s="267"/>
    </row>
    <row r="196" spans="1:10" s="266" customFormat="1">
      <c r="A196" s="295"/>
      <c r="B196" s="295"/>
      <c r="E196" s="270"/>
      <c r="F196" s="267"/>
      <c r="J196" s="267"/>
    </row>
    <row r="197" spans="1:10" s="266" customFormat="1">
      <c r="A197" s="295"/>
      <c r="B197" s="295"/>
      <c r="E197" s="270"/>
      <c r="F197" s="267"/>
      <c r="J197" s="267"/>
    </row>
    <row r="198" spans="1:10" s="266" customFormat="1">
      <c r="A198" s="295"/>
      <c r="B198" s="295"/>
      <c r="E198" s="270"/>
      <c r="F198" s="267"/>
      <c r="J198" s="267"/>
    </row>
    <row r="199" spans="1:10" s="266" customFormat="1">
      <c r="A199" s="295"/>
      <c r="B199" s="295"/>
      <c r="E199" s="270"/>
      <c r="F199" s="267"/>
      <c r="J199" s="267"/>
    </row>
    <row r="200" spans="1:10" s="266" customFormat="1">
      <c r="A200" s="295"/>
      <c r="B200" s="295"/>
      <c r="E200" s="270"/>
      <c r="F200" s="267"/>
      <c r="J200" s="267"/>
    </row>
    <row r="201" spans="1:10" s="266" customFormat="1">
      <c r="A201" s="295"/>
      <c r="B201" s="295"/>
      <c r="E201" s="270"/>
      <c r="F201" s="267"/>
      <c r="J201" s="267"/>
    </row>
    <row r="202" spans="1:10" s="266" customFormat="1">
      <c r="A202" s="295"/>
      <c r="B202" s="295"/>
      <c r="E202" s="270"/>
      <c r="F202" s="267"/>
      <c r="J202" s="267"/>
    </row>
    <row r="203" spans="1:10" s="266" customFormat="1">
      <c r="A203" s="295"/>
      <c r="B203" s="295"/>
      <c r="E203" s="270"/>
      <c r="F203" s="267"/>
      <c r="J203" s="267"/>
    </row>
    <row r="204" spans="1:10" s="266" customFormat="1">
      <c r="A204" s="295"/>
      <c r="B204" s="295"/>
      <c r="E204" s="270"/>
      <c r="F204" s="267"/>
      <c r="J204" s="267"/>
    </row>
    <row r="205" spans="1:10" s="266" customFormat="1">
      <c r="A205" s="295"/>
      <c r="B205" s="295"/>
      <c r="E205" s="270"/>
      <c r="F205" s="267"/>
      <c r="J205" s="267"/>
    </row>
    <row r="206" spans="1:10" s="266" customFormat="1">
      <c r="A206" s="295"/>
      <c r="B206" s="295"/>
      <c r="E206" s="270"/>
      <c r="F206" s="267"/>
      <c r="J206" s="267"/>
    </row>
    <row r="207" spans="1:10" s="266" customFormat="1">
      <c r="A207" s="295"/>
      <c r="B207" s="295"/>
      <c r="E207" s="270"/>
      <c r="F207" s="267"/>
      <c r="J207" s="267"/>
    </row>
    <row r="208" spans="1:10" s="266" customFormat="1">
      <c r="A208" s="295"/>
      <c r="B208" s="295"/>
      <c r="E208" s="270"/>
      <c r="F208" s="267"/>
      <c r="J208" s="267"/>
    </row>
    <row r="209" spans="1:10" s="266" customFormat="1">
      <c r="A209" s="295"/>
      <c r="B209" s="295"/>
      <c r="E209" s="270"/>
      <c r="F209" s="267"/>
      <c r="J209" s="267"/>
    </row>
    <row r="210" spans="1:10" s="266" customFormat="1">
      <c r="A210" s="295"/>
      <c r="B210" s="295"/>
      <c r="E210" s="270"/>
      <c r="F210" s="267"/>
      <c r="J210" s="267"/>
    </row>
    <row r="211" spans="1:10" s="266" customFormat="1">
      <c r="A211" s="295"/>
      <c r="B211" s="295"/>
      <c r="E211" s="270"/>
      <c r="F211" s="267"/>
      <c r="J211" s="267"/>
    </row>
    <row r="212" spans="1:10" s="266" customFormat="1">
      <c r="A212" s="295"/>
      <c r="B212" s="295"/>
      <c r="E212" s="270"/>
      <c r="F212" s="267"/>
      <c r="J212" s="267"/>
    </row>
    <row r="213" spans="1:10" s="266" customFormat="1">
      <c r="A213" s="295"/>
      <c r="B213" s="295"/>
      <c r="E213" s="270"/>
      <c r="F213" s="267"/>
      <c r="J213" s="267"/>
    </row>
    <row r="214" spans="1:10" s="266" customFormat="1">
      <c r="A214" s="295"/>
      <c r="B214" s="295"/>
      <c r="E214" s="270"/>
      <c r="F214" s="267"/>
      <c r="J214" s="267"/>
    </row>
    <row r="215" spans="1:10" s="266" customFormat="1">
      <c r="A215" s="295"/>
      <c r="B215" s="295"/>
      <c r="E215" s="270"/>
      <c r="F215" s="267"/>
      <c r="J215" s="267"/>
    </row>
    <row r="216" spans="1:10" s="266" customFormat="1">
      <c r="A216" s="295"/>
      <c r="B216" s="295"/>
      <c r="E216" s="270"/>
      <c r="F216" s="267"/>
      <c r="J216" s="267"/>
    </row>
    <row r="217" spans="1:10" s="266" customFormat="1">
      <c r="A217" s="295"/>
      <c r="B217" s="295"/>
      <c r="E217" s="270"/>
      <c r="F217" s="267"/>
      <c r="J217" s="267"/>
    </row>
    <row r="218" spans="1:10" s="266" customFormat="1">
      <c r="A218" s="295"/>
      <c r="B218" s="295"/>
      <c r="E218" s="270"/>
      <c r="F218" s="267"/>
      <c r="J218" s="267"/>
    </row>
    <row r="219" spans="1:10" s="266" customFormat="1">
      <c r="A219" s="295"/>
      <c r="B219" s="295"/>
      <c r="E219" s="270"/>
      <c r="F219" s="267"/>
      <c r="J219" s="267"/>
    </row>
    <row r="220" spans="1:10" s="266" customFormat="1">
      <c r="A220" s="295"/>
      <c r="B220" s="295"/>
      <c r="E220" s="270"/>
      <c r="F220" s="267"/>
      <c r="J220" s="267"/>
    </row>
    <row r="221" spans="1:10" s="266" customFormat="1">
      <c r="A221" s="295"/>
      <c r="B221" s="295"/>
      <c r="E221" s="270"/>
      <c r="F221" s="267"/>
      <c r="J221" s="267"/>
    </row>
    <row r="222" spans="1:10" s="266" customFormat="1">
      <c r="A222" s="295"/>
      <c r="B222" s="295"/>
      <c r="E222" s="270"/>
      <c r="F222" s="267"/>
      <c r="J222" s="267"/>
    </row>
    <row r="223" spans="1:10" s="266" customFormat="1">
      <c r="A223" s="295"/>
      <c r="B223" s="295"/>
      <c r="E223" s="270"/>
      <c r="F223" s="267"/>
      <c r="J223" s="267"/>
    </row>
    <row r="224" spans="1:10" s="266" customFormat="1">
      <c r="A224" s="295"/>
      <c r="B224" s="295"/>
      <c r="E224" s="270"/>
      <c r="F224" s="267"/>
      <c r="J224" s="267"/>
    </row>
    <row r="225" spans="1:10" s="266" customFormat="1">
      <c r="A225" s="295"/>
      <c r="B225" s="295"/>
      <c r="E225" s="270"/>
      <c r="F225" s="267"/>
      <c r="J225" s="267"/>
    </row>
    <row r="226" spans="1:10" s="266" customFormat="1">
      <c r="A226" s="295"/>
      <c r="B226" s="295"/>
      <c r="E226" s="270"/>
      <c r="F226" s="267"/>
      <c r="J226" s="267"/>
    </row>
    <row r="227" spans="1:10" s="266" customFormat="1">
      <c r="A227" s="295"/>
      <c r="B227" s="295"/>
      <c r="E227" s="270"/>
      <c r="F227" s="267"/>
      <c r="J227" s="267"/>
    </row>
    <row r="228" spans="1:10" s="266" customFormat="1">
      <c r="A228" s="295"/>
      <c r="B228" s="295"/>
      <c r="E228" s="270"/>
      <c r="F228" s="267"/>
      <c r="J228" s="267"/>
    </row>
    <row r="229" spans="1:10" s="266" customFormat="1">
      <c r="A229" s="295"/>
      <c r="B229" s="295"/>
      <c r="E229" s="270"/>
      <c r="F229" s="267"/>
      <c r="J229" s="267"/>
    </row>
    <row r="230" spans="1:10" s="266" customFormat="1">
      <c r="A230" s="295"/>
      <c r="B230" s="295"/>
      <c r="E230" s="270"/>
      <c r="F230" s="267"/>
      <c r="J230" s="267"/>
    </row>
    <row r="231" spans="1:10" s="266" customFormat="1">
      <c r="A231" s="295"/>
      <c r="B231" s="295"/>
      <c r="E231" s="270"/>
      <c r="F231" s="267"/>
      <c r="J231" s="267"/>
    </row>
    <row r="232" spans="1:10" s="266" customFormat="1">
      <c r="A232" s="295"/>
      <c r="B232" s="295"/>
      <c r="E232" s="270"/>
      <c r="F232" s="267"/>
      <c r="J232" s="267"/>
    </row>
    <row r="233" spans="1:10" s="266" customFormat="1">
      <c r="A233" s="295"/>
      <c r="B233" s="295"/>
      <c r="E233" s="270"/>
      <c r="F233" s="267"/>
      <c r="J233" s="267"/>
    </row>
    <row r="234" spans="1:10" s="266" customFormat="1">
      <c r="A234" s="295"/>
      <c r="B234" s="295"/>
      <c r="E234" s="270"/>
      <c r="F234" s="267"/>
      <c r="J234" s="267"/>
    </row>
    <row r="235" spans="1:10" s="266" customFormat="1">
      <c r="A235" s="295"/>
      <c r="B235" s="295"/>
      <c r="E235" s="270"/>
      <c r="F235" s="267"/>
      <c r="J235" s="267"/>
    </row>
    <row r="236" spans="1:10" s="266" customFormat="1">
      <c r="A236" s="295"/>
      <c r="B236" s="295"/>
      <c r="E236" s="270"/>
      <c r="F236" s="267"/>
      <c r="J236" s="267"/>
    </row>
    <row r="237" spans="1:10" s="266" customFormat="1">
      <c r="A237" s="295"/>
      <c r="B237" s="295"/>
      <c r="E237" s="270"/>
      <c r="F237" s="267"/>
      <c r="J237" s="267"/>
    </row>
    <row r="238" spans="1:10" s="266" customFormat="1">
      <c r="A238" s="295"/>
      <c r="B238" s="295"/>
      <c r="E238" s="270"/>
      <c r="F238" s="267"/>
      <c r="J238" s="267"/>
    </row>
    <row r="239" spans="1:10" s="266" customFormat="1">
      <c r="A239" s="295"/>
      <c r="B239" s="295"/>
      <c r="E239" s="270"/>
      <c r="F239" s="267"/>
      <c r="J239" s="267"/>
    </row>
    <row r="240" spans="1:10" s="266" customFormat="1">
      <c r="A240" s="295"/>
      <c r="B240" s="295"/>
      <c r="E240" s="270"/>
      <c r="F240" s="267"/>
      <c r="J240" s="267"/>
    </row>
    <row r="241" spans="1:10" s="266" customFormat="1">
      <c r="A241" s="295"/>
      <c r="B241" s="295"/>
      <c r="E241" s="270"/>
      <c r="F241" s="267"/>
      <c r="J241" s="267"/>
    </row>
    <row r="242" spans="1:10" s="266" customFormat="1">
      <c r="A242" s="295"/>
      <c r="B242" s="295"/>
      <c r="E242" s="270"/>
      <c r="F242" s="267"/>
      <c r="J242" s="267"/>
    </row>
    <row r="243" spans="1:10" s="266" customFormat="1">
      <c r="A243" s="295"/>
      <c r="B243" s="295"/>
      <c r="E243" s="270"/>
      <c r="F243" s="267"/>
      <c r="J243" s="267"/>
    </row>
    <row r="244" spans="1:10" s="266" customFormat="1">
      <c r="A244" s="295"/>
      <c r="B244" s="295"/>
      <c r="E244" s="270"/>
      <c r="F244" s="267"/>
      <c r="J244" s="267"/>
    </row>
    <row r="245" spans="1:10" s="266" customFormat="1">
      <c r="A245" s="295"/>
      <c r="B245" s="295"/>
      <c r="E245" s="270"/>
      <c r="F245" s="267"/>
      <c r="J245" s="267"/>
    </row>
    <row r="246" spans="1:10" s="266" customFormat="1">
      <c r="A246" s="295"/>
      <c r="B246" s="295"/>
      <c r="E246" s="270"/>
      <c r="F246" s="267"/>
      <c r="J246" s="267"/>
    </row>
    <row r="247" spans="1:10" s="266" customFormat="1">
      <c r="A247" s="295"/>
      <c r="B247" s="295"/>
      <c r="E247" s="270"/>
      <c r="F247" s="267"/>
      <c r="J247" s="267"/>
    </row>
    <row r="248" spans="1:10" s="266" customFormat="1">
      <c r="A248" s="295"/>
      <c r="B248" s="295"/>
      <c r="E248" s="270"/>
      <c r="F248" s="267"/>
      <c r="J248" s="267"/>
    </row>
    <row r="249" spans="1:10" s="266" customFormat="1">
      <c r="A249" s="295"/>
      <c r="B249" s="295"/>
      <c r="E249" s="270"/>
      <c r="F249" s="267"/>
      <c r="J249" s="267"/>
    </row>
    <row r="250" spans="1:10" s="266" customFormat="1">
      <c r="A250" s="295"/>
      <c r="B250" s="295"/>
      <c r="E250" s="270"/>
      <c r="F250" s="267"/>
      <c r="J250" s="267"/>
    </row>
    <row r="251" spans="1:10" s="266" customFormat="1">
      <c r="A251" s="295"/>
      <c r="B251" s="295"/>
      <c r="E251" s="270"/>
      <c r="F251" s="267"/>
      <c r="J251" s="267"/>
    </row>
    <row r="252" spans="1:10" s="266" customFormat="1">
      <c r="A252" s="295"/>
      <c r="B252" s="295"/>
      <c r="E252" s="270"/>
      <c r="F252" s="267"/>
      <c r="J252" s="267"/>
    </row>
    <row r="253" spans="1:10" s="266" customFormat="1">
      <c r="A253" s="295"/>
      <c r="B253" s="295"/>
      <c r="E253" s="270"/>
      <c r="F253" s="267"/>
      <c r="J253" s="267"/>
    </row>
    <row r="254" spans="1:10" s="266" customFormat="1">
      <c r="A254" s="295"/>
      <c r="B254" s="295"/>
      <c r="E254" s="270"/>
      <c r="F254" s="267"/>
      <c r="J254" s="267"/>
    </row>
    <row r="255" spans="1:10" s="266" customFormat="1">
      <c r="A255" s="295"/>
      <c r="B255" s="295"/>
      <c r="E255" s="270"/>
      <c r="F255" s="267"/>
      <c r="J255" s="267"/>
    </row>
    <row r="256" spans="1:10" s="266" customFormat="1">
      <c r="A256" s="295"/>
      <c r="B256" s="295"/>
      <c r="E256" s="270"/>
      <c r="F256" s="267"/>
      <c r="J256" s="267"/>
    </row>
    <row r="257" spans="1:10" s="266" customFormat="1">
      <c r="A257" s="295"/>
      <c r="B257" s="295"/>
      <c r="E257" s="270"/>
      <c r="F257" s="267"/>
      <c r="J257" s="267"/>
    </row>
    <row r="258" spans="1:10" s="266" customFormat="1">
      <c r="A258" s="295"/>
      <c r="B258" s="295"/>
      <c r="E258" s="270"/>
      <c r="F258" s="267"/>
      <c r="J258" s="267"/>
    </row>
    <row r="259" spans="1:10" s="266" customFormat="1">
      <c r="A259" s="295"/>
      <c r="B259" s="295"/>
      <c r="E259" s="270"/>
      <c r="F259" s="267"/>
      <c r="J259" s="267"/>
    </row>
    <row r="260" spans="1:10" s="266" customFormat="1">
      <c r="A260" s="295"/>
      <c r="B260" s="295"/>
      <c r="E260" s="270"/>
      <c r="F260" s="267"/>
      <c r="J260" s="267"/>
    </row>
    <row r="261" spans="1:10" s="266" customFormat="1">
      <c r="A261" s="295"/>
      <c r="B261" s="295"/>
      <c r="E261" s="270"/>
      <c r="F261" s="267"/>
      <c r="J261" s="267"/>
    </row>
    <row r="262" spans="1:10" s="266" customFormat="1">
      <c r="A262" s="295"/>
      <c r="B262" s="295"/>
      <c r="E262" s="270"/>
      <c r="F262" s="267"/>
      <c r="J262" s="267"/>
    </row>
    <row r="263" spans="1:10" s="266" customFormat="1">
      <c r="A263" s="295"/>
      <c r="B263" s="295"/>
      <c r="E263" s="270"/>
      <c r="F263" s="267"/>
      <c r="J263" s="267"/>
    </row>
    <row r="264" spans="1:10" s="266" customFormat="1">
      <c r="A264" s="295"/>
      <c r="B264" s="295"/>
      <c r="E264" s="270"/>
      <c r="F264" s="267"/>
      <c r="J264" s="267"/>
    </row>
    <row r="265" spans="1:10" s="266" customFormat="1">
      <c r="A265" s="295"/>
      <c r="B265" s="295"/>
      <c r="E265" s="270"/>
      <c r="F265" s="267"/>
      <c r="J265" s="267"/>
    </row>
    <row r="266" spans="1:10" s="266" customFormat="1">
      <c r="A266" s="295"/>
      <c r="B266" s="295"/>
      <c r="E266" s="270"/>
      <c r="F266" s="267"/>
      <c r="J266" s="267"/>
    </row>
    <row r="267" spans="1:10" s="266" customFormat="1">
      <c r="A267" s="295"/>
      <c r="B267" s="295"/>
      <c r="E267" s="270"/>
      <c r="F267" s="267"/>
      <c r="J267" s="267"/>
    </row>
    <row r="268" spans="1:10" s="266" customFormat="1">
      <c r="A268" s="295"/>
      <c r="B268" s="295"/>
      <c r="E268" s="270"/>
      <c r="F268" s="267"/>
      <c r="J268" s="267"/>
    </row>
    <row r="269" spans="1:10" s="266" customFormat="1">
      <c r="A269" s="295"/>
      <c r="B269" s="295"/>
      <c r="E269" s="270"/>
      <c r="F269" s="267"/>
      <c r="J269" s="267"/>
    </row>
    <row r="270" spans="1:10" s="266" customFormat="1">
      <c r="A270" s="295"/>
      <c r="B270" s="295"/>
      <c r="E270" s="270"/>
      <c r="F270" s="267"/>
      <c r="J270" s="267"/>
    </row>
    <row r="271" spans="1:10" s="266" customFormat="1">
      <c r="A271" s="295"/>
      <c r="B271" s="295"/>
      <c r="E271" s="270"/>
      <c r="F271" s="267"/>
      <c r="J271" s="267"/>
    </row>
    <row r="272" spans="1:10" s="266" customFormat="1">
      <c r="A272" s="295"/>
      <c r="B272" s="295"/>
      <c r="E272" s="270"/>
      <c r="F272" s="267"/>
      <c r="J272" s="267"/>
    </row>
    <row r="273" spans="1:10" s="266" customFormat="1">
      <c r="A273" s="295"/>
      <c r="B273" s="295"/>
      <c r="E273" s="270"/>
      <c r="F273" s="267"/>
      <c r="J273" s="267"/>
    </row>
    <row r="274" spans="1:10" s="266" customFormat="1">
      <c r="A274" s="295"/>
      <c r="B274" s="295"/>
      <c r="E274" s="270"/>
      <c r="F274" s="267"/>
      <c r="J274" s="267"/>
    </row>
    <row r="275" spans="1:10" s="266" customFormat="1">
      <c r="A275" s="295"/>
      <c r="B275" s="295"/>
      <c r="E275" s="270"/>
      <c r="F275" s="267"/>
      <c r="J275" s="267"/>
    </row>
    <row r="276" spans="1:10" s="266" customFormat="1">
      <c r="A276" s="295"/>
      <c r="B276" s="295"/>
      <c r="E276" s="270"/>
      <c r="F276" s="267"/>
      <c r="J276" s="267"/>
    </row>
    <row r="277" spans="1:10" s="266" customFormat="1">
      <c r="A277" s="295"/>
      <c r="B277" s="295"/>
      <c r="E277" s="270"/>
      <c r="F277" s="267"/>
      <c r="J277" s="267"/>
    </row>
    <row r="278" spans="1:10" s="266" customFormat="1">
      <c r="A278" s="295"/>
      <c r="B278" s="295"/>
      <c r="E278" s="270"/>
      <c r="F278" s="267"/>
      <c r="J278" s="267"/>
    </row>
    <row r="279" spans="1:10" s="266" customFormat="1">
      <c r="A279" s="295"/>
      <c r="B279" s="295"/>
      <c r="E279" s="270"/>
      <c r="F279" s="267"/>
      <c r="J279" s="267"/>
    </row>
    <row r="280" spans="1:10" s="266" customFormat="1">
      <c r="A280" s="295"/>
      <c r="B280" s="295"/>
      <c r="E280" s="270"/>
      <c r="F280" s="267"/>
      <c r="J280" s="267"/>
    </row>
    <row r="281" spans="1:10" s="266" customFormat="1">
      <c r="A281" s="295"/>
      <c r="B281" s="295"/>
      <c r="E281" s="270"/>
      <c r="F281" s="267"/>
      <c r="J281" s="267"/>
    </row>
    <row r="282" spans="1:10" s="266" customFormat="1">
      <c r="A282" s="295"/>
      <c r="B282" s="295"/>
      <c r="E282" s="270"/>
      <c r="F282" s="267"/>
      <c r="J282" s="267"/>
    </row>
    <row r="283" spans="1:10" s="266" customFormat="1">
      <c r="A283" s="295"/>
      <c r="B283" s="295"/>
      <c r="E283" s="270"/>
      <c r="F283" s="267"/>
      <c r="J283" s="267"/>
    </row>
    <row r="284" spans="1:10" s="266" customFormat="1">
      <c r="A284" s="295"/>
      <c r="B284" s="295"/>
      <c r="E284" s="270"/>
      <c r="F284" s="267"/>
      <c r="J284" s="267"/>
    </row>
    <row r="285" spans="1:10" s="266" customFormat="1">
      <c r="A285" s="295"/>
      <c r="B285" s="295"/>
      <c r="E285" s="270"/>
      <c r="F285" s="267"/>
      <c r="J285" s="267"/>
    </row>
    <row r="286" spans="1:10" s="266" customFormat="1">
      <c r="A286" s="295"/>
      <c r="B286" s="295"/>
      <c r="E286" s="270"/>
      <c r="F286" s="267"/>
      <c r="J286" s="267"/>
    </row>
    <row r="287" spans="1:10" s="266" customFormat="1">
      <c r="A287" s="295"/>
      <c r="B287" s="295"/>
      <c r="E287" s="270"/>
      <c r="F287" s="267"/>
      <c r="J287" s="267"/>
    </row>
    <row r="288" spans="1:10" s="266" customFormat="1">
      <c r="A288" s="295"/>
      <c r="B288" s="295"/>
      <c r="E288" s="270"/>
      <c r="F288" s="267"/>
      <c r="J288" s="267"/>
    </row>
    <row r="289" spans="1:10" s="266" customFormat="1">
      <c r="A289" s="295"/>
      <c r="B289" s="295"/>
      <c r="E289" s="270"/>
      <c r="F289" s="267"/>
      <c r="J289" s="267"/>
    </row>
    <row r="290" spans="1:10" s="266" customFormat="1">
      <c r="A290" s="295"/>
      <c r="B290" s="295"/>
      <c r="E290" s="270"/>
      <c r="F290" s="267"/>
      <c r="J290" s="267"/>
    </row>
    <row r="291" spans="1:10" s="266" customFormat="1">
      <c r="A291" s="295"/>
      <c r="B291" s="295"/>
      <c r="E291" s="270"/>
      <c r="F291" s="267"/>
      <c r="J291" s="267"/>
    </row>
    <row r="292" spans="1:10" s="266" customFormat="1">
      <c r="A292" s="295"/>
      <c r="B292" s="295"/>
      <c r="E292" s="270"/>
      <c r="F292" s="267"/>
      <c r="J292" s="267"/>
    </row>
    <row r="293" spans="1:10" s="266" customFormat="1">
      <c r="A293" s="295"/>
      <c r="B293" s="295"/>
      <c r="E293" s="270"/>
      <c r="F293" s="267"/>
      <c r="J293" s="267"/>
    </row>
    <row r="294" spans="1:10" s="266" customFormat="1">
      <c r="A294" s="295"/>
      <c r="B294" s="295"/>
      <c r="E294" s="270"/>
      <c r="F294" s="267"/>
      <c r="J294" s="267"/>
    </row>
    <row r="295" spans="1:10" s="266" customFormat="1">
      <c r="A295" s="295"/>
      <c r="B295" s="295"/>
      <c r="E295" s="270"/>
      <c r="F295" s="267"/>
      <c r="J295" s="267"/>
    </row>
    <row r="296" spans="1:10" s="266" customFormat="1">
      <c r="A296" s="295"/>
      <c r="B296" s="295"/>
      <c r="E296" s="270"/>
      <c r="F296" s="267"/>
      <c r="J296" s="267"/>
    </row>
    <row r="297" spans="1:10" s="266" customFormat="1">
      <c r="A297" s="295"/>
      <c r="B297" s="295"/>
      <c r="E297" s="270"/>
      <c r="F297" s="267"/>
      <c r="J297" s="267"/>
    </row>
    <row r="298" spans="1:10" s="266" customFormat="1">
      <c r="A298" s="295"/>
      <c r="B298" s="295"/>
      <c r="E298" s="270"/>
      <c r="F298" s="267"/>
      <c r="J298" s="267"/>
    </row>
    <row r="299" spans="1:10" s="266" customFormat="1">
      <c r="A299" s="295"/>
      <c r="B299" s="295"/>
      <c r="E299" s="270"/>
      <c r="F299" s="267"/>
      <c r="J299" s="267"/>
    </row>
    <row r="300" spans="1:10" s="266" customFormat="1">
      <c r="A300" s="295"/>
      <c r="B300" s="295"/>
      <c r="E300" s="270"/>
      <c r="F300" s="267"/>
      <c r="J300" s="267"/>
    </row>
    <row r="301" spans="1:10" s="266" customFormat="1">
      <c r="A301" s="295"/>
      <c r="B301" s="295"/>
      <c r="E301" s="270"/>
      <c r="F301" s="267"/>
      <c r="J301" s="267"/>
    </row>
    <row r="302" spans="1:10" s="266" customFormat="1">
      <c r="A302" s="295"/>
      <c r="B302" s="295"/>
      <c r="E302" s="270"/>
      <c r="F302" s="267"/>
      <c r="J302" s="267"/>
    </row>
    <row r="303" spans="1:10" s="266" customFormat="1">
      <c r="A303" s="295"/>
      <c r="B303" s="295"/>
      <c r="E303" s="270"/>
      <c r="F303" s="267"/>
      <c r="J303" s="267"/>
    </row>
    <row r="304" spans="1:10" s="266" customFormat="1">
      <c r="A304" s="295"/>
      <c r="B304" s="295"/>
      <c r="E304" s="270"/>
      <c r="F304" s="267"/>
      <c r="J304" s="267"/>
    </row>
    <row r="305" spans="1:10" s="266" customFormat="1">
      <c r="A305" s="295"/>
      <c r="B305" s="295"/>
      <c r="E305" s="270"/>
      <c r="F305" s="267"/>
      <c r="J305" s="267"/>
    </row>
    <row r="306" spans="1:10" s="266" customFormat="1">
      <c r="A306" s="295"/>
      <c r="B306" s="295"/>
      <c r="E306" s="270"/>
      <c r="F306" s="267"/>
      <c r="J306" s="267"/>
    </row>
    <row r="307" spans="1:10" s="266" customFormat="1">
      <c r="A307" s="295"/>
      <c r="B307" s="295"/>
      <c r="E307" s="270"/>
      <c r="F307" s="267"/>
      <c r="J307" s="267"/>
    </row>
    <row r="308" spans="1:10" s="266" customFormat="1">
      <c r="A308" s="295"/>
      <c r="B308" s="295"/>
      <c r="E308" s="270"/>
      <c r="F308" s="267"/>
      <c r="J308" s="267"/>
    </row>
    <row r="309" spans="1:10" s="266" customFormat="1">
      <c r="A309" s="295"/>
      <c r="B309" s="295"/>
      <c r="E309" s="270"/>
      <c r="F309" s="267"/>
      <c r="J309" s="267"/>
    </row>
    <row r="310" spans="1:10" s="266" customFormat="1">
      <c r="A310" s="295"/>
      <c r="B310" s="295"/>
      <c r="E310" s="270"/>
      <c r="F310" s="267"/>
      <c r="J310" s="267"/>
    </row>
    <row r="311" spans="1:10" s="266" customFormat="1">
      <c r="A311" s="295"/>
      <c r="B311" s="295"/>
      <c r="E311" s="270"/>
      <c r="F311" s="267"/>
      <c r="J311" s="267"/>
    </row>
    <row r="312" spans="1:10" s="266" customFormat="1">
      <c r="A312" s="295"/>
      <c r="B312" s="295"/>
      <c r="E312" s="270"/>
      <c r="F312" s="267"/>
      <c r="J312" s="267"/>
    </row>
    <row r="313" spans="1:10" s="266" customFormat="1">
      <c r="A313" s="295"/>
      <c r="B313" s="295"/>
      <c r="E313" s="270"/>
      <c r="F313" s="267"/>
      <c r="J313" s="267"/>
    </row>
    <row r="314" spans="1:10" s="266" customFormat="1">
      <c r="A314" s="295"/>
      <c r="B314" s="295"/>
      <c r="E314" s="270"/>
      <c r="F314" s="267"/>
      <c r="J314" s="267"/>
    </row>
    <row r="315" spans="1:10" s="266" customFormat="1">
      <c r="A315" s="295"/>
      <c r="B315" s="295"/>
      <c r="E315" s="270"/>
      <c r="F315" s="267"/>
      <c r="J315" s="267"/>
    </row>
    <row r="316" spans="1:10" s="266" customFormat="1">
      <c r="A316" s="295"/>
      <c r="B316" s="295"/>
      <c r="E316" s="270"/>
      <c r="F316" s="267"/>
      <c r="J316" s="267"/>
    </row>
    <row r="317" spans="1:10" s="266" customFormat="1">
      <c r="A317" s="295"/>
      <c r="B317" s="295"/>
      <c r="E317" s="270"/>
      <c r="F317" s="267"/>
      <c r="J317" s="267"/>
    </row>
    <row r="318" spans="1:10" s="266" customFormat="1">
      <c r="A318" s="295"/>
      <c r="B318" s="295"/>
      <c r="E318" s="270"/>
      <c r="F318" s="267"/>
      <c r="J318" s="267"/>
    </row>
    <row r="319" spans="1:10" s="266" customFormat="1">
      <c r="A319" s="295"/>
      <c r="B319" s="295"/>
      <c r="E319" s="270"/>
      <c r="F319" s="267"/>
      <c r="J319" s="267"/>
    </row>
    <row r="320" spans="1:10" s="266" customFormat="1">
      <c r="A320" s="295"/>
      <c r="B320" s="295"/>
      <c r="E320" s="270"/>
      <c r="F320" s="267"/>
      <c r="J320" s="267"/>
    </row>
    <row r="321" spans="1:10" s="266" customFormat="1">
      <c r="A321" s="295"/>
      <c r="B321" s="295"/>
      <c r="E321" s="270"/>
      <c r="F321" s="267"/>
      <c r="J321" s="267"/>
    </row>
    <row r="322" spans="1:10" s="266" customFormat="1">
      <c r="A322" s="295"/>
      <c r="B322" s="295"/>
      <c r="E322" s="270"/>
      <c r="F322" s="267"/>
      <c r="J322" s="267"/>
    </row>
    <row r="323" spans="1:10" s="266" customFormat="1">
      <c r="A323" s="295"/>
      <c r="B323" s="295"/>
      <c r="E323" s="270"/>
      <c r="F323" s="267"/>
      <c r="J323" s="267"/>
    </row>
    <row r="324" spans="1:10" s="266" customFormat="1">
      <c r="A324" s="295"/>
      <c r="B324" s="295"/>
      <c r="E324" s="270"/>
      <c r="F324" s="267"/>
      <c r="J324" s="267"/>
    </row>
    <row r="325" spans="1:10" s="266" customFormat="1">
      <c r="A325" s="295"/>
      <c r="B325" s="295"/>
      <c r="E325" s="270"/>
      <c r="F325" s="267"/>
      <c r="J325" s="267"/>
    </row>
    <row r="326" spans="1:10" s="266" customFormat="1">
      <c r="A326" s="295"/>
      <c r="B326" s="295"/>
      <c r="E326" s="270"/>
      <c r="F326" s="267"/>
      <c r="J326" s="267"/>
    </row>
    <row r="327" spans="1:10" s="266" customFormat="1">
      <c r="A327" s="295"/>
      <c r="B327" s="295"/>
      <c r="E327" s="270"/>
      <c r="F327" s="267"/>
      <c r="J327" s="267"/>
    </row>
    <row r="328" spans="1:10" s="266" customFormat="1">
      <c r="A328" s="295"/>
      <c r="B328" s="295"/>
      <c r="E328" s="270"/>
      <c r="F328" s="267"/>
      <c r="J328" s="267"/>
    </row>
    <row r="329" spans="1:10" s="266" customFormat="1">
      <c r="A329" s="295"/>
      <c r="B329" s="295"/>
      <c r="E329" s="270"/>
      <c r="F329" s="267"/>
      <c r="J329" s="267"/>
    </row>
    <row r="330" spans="1:10" s="266" customFormat="1">
      <c r="A330" s="295"/>
      <c r="B330" s="295"/>
      <c r="E330" s="270"/>
      <c r="F330" s="267"/>
      <c r="J330" s="267"/>
    </row>
    <row r="331" spans="1:10" s="266" customFormat="1">
      <c r="A331" s="295"/>
      <c r="B331" s="295"/>
      <c r="E331" s="270"/>
      <c r="F331" s="267"/>
      <c r="J331" s="267"/>
    </row>
    <row r="332" spans="1:10" s="266" customFormat="1">
      <c r="A332" s="295"/>
      <c r="B332" s="295"/>
      <c r="E332" s="270"/>
      <c r="F332" s="267"/>
      <c r="J332" s="267"/>
    </row>
    <row r="333" spans="1:10" s="266" customFormat="1">
      <c r="A333" s="295"/>
      <c r="B333" s="295"/>
      <c r="E333" s="270"/>
      <c r="F333" s="267"/>
      <c r="J333" s="267"/>
    </row>
    <row r="334" spans="1:10" s="266" customFormat="1">
      <c r="A334" s="295"/>
      <c r="B334" s="295"/>
      <c r="E334" s="270"/>
      <c r="F334" s="267"/>
      <c r="J334" s="267"/>
    </row>
    <row r="335" spans="1:10" s="266" customFormat="1">
      <c r="A335" s="295"/>
      <c r="B335" s="295"/>
      <c r="E335" s="270"/>
      <c r="F335" s="267"/>
      <c r="J335" s="267"/>
    </row>
    <row r="336" spans="1:10" s="266" customFormat="1">
      <c r="A336" s="295"/>
      <c r="B336" s="295"/>
      <c r="E336" s="270"/>
      <c r="F336" s="267"/>
      <c r="J336" s="267"/>
    </row>
    <row r="337" spans="1:10" s="266" customFormat="1">
      <c r="A337" s="295"/>
      <c r="B337" s="295"/>
      <c r="E337" s="270"/>
      <c r="F337" s="267"/>
      <c r="J337" s="267"/>
    </row>
    <row r="338" spans="1:10" s="266" customFormat="1">
      <c r="A338" s="295"/>
      <c r="B338" s="295"/>
      <c r="E338" s="270"/>
      <c r="F338" s="267"/>
      <c r="J338" s="267"/>
    </row>
    <row r="339" spans="1:10" s="266" customFormat="1">
      <c r="A339" s="295"/>
      <c r="B339" s="295"/>
      <c r="E339" s="270"/>
      <c r="F339" s="267"/>
      <c r="J339" s="267"/>
    </row>
    <row r="340" spans="1:10" s="266" customFormat="1">
      <c r="A340" s="295"/>
      <c r="B340" s="295"/>
      <c r="E340" s="270"/>
      <c r="F340" s="267"/>
      <c r="J340" s="267"/>
    </row>
    <row r="341" spans="1:10" s="266" customFormat="1">
      <c r="A341" s="295"/>
      <c r="B341" s="295"/>
      <c r="E341" s="270"/>
      <c r="F341" s="267"/>
      <c r="J341" s="267"/>
    </row>
    <row r="342" spans="1:10" s="266" customFormat="1">
      <c r="A342" s="295"/>
      <c r="B342" s="295"/>
      <c r="E342" s="270"/>
      <c r="F342" s="267"/>
      <c r="J342" s="267"/>
    </row>
    <row r="343" spans="1:10" s="266" customFormat="1">
      <c r="A343" s="295"/>
      <c r="B343" s="295"/>
      <c r="E343" s="270"/>
      <c r="F343" s="267"/>
      <c r="J343" s="267"/>
    </row>
    <row r="344" spans="1:10" s="266" customFormat="1">
      <c r="A344" s="295"/>
      <c r="B344" s="295"/>
      <c r="E344" s="270"/>
      <c r="F344" s="267"/>
      <c r="J344" s="267"/>
    </row>
    <row r="345" spans="1:10" s="266" customFormat="1">
      <c r="A345" s="295"/>
      <c r="B345" s="295"/>
      <c r="E345" s="270"/>
      <c r="F345" s="267"/>
      <c r="J345" s="267"/>
    </row>
    <row r="346" spans="1:10" s="266" customFormat="1">
      <c r="A346" s="295"/>
      <c r="B346" s="295"/>
      <c r="E346" s="270"/>
      <c r="F346" s="267"/>
      <c r="J346" s="267"/>
    </row>
    <row r="347" spans="1:10" s="266" customFormat="1">
      <c r="A347" s="295"/>
      <c r="B347" s="295"/>
      <c r="E347" s="270"/>
      <c r="F347" s="267"/>
      <c r="J347" s="267"/>
    </row>
    <row r="348" spans="1:10" s="266" customFormat="1">
      <c r="A348" s="295"/>
      <c r="B348" s="295"/>
      <c r="E348" s="270"/>
      <c r="F348" s="267"/>
      <c r="J348" s="267"/>
    </row>
    <row r="349" spans="1:10" s="266" customFormat="1">
      <c r="A349" s="295"/>
      <c r="B349" s="295"/>
      <c r="E349" s="270"/>
      <c r="F349" s="267"/>
      <c r="J349" s="267"/>
    </row>
    <row r="350" spans="1:10" s="266" customFormat="1">
      <c r="A350" s="295"/>
      <c r="B350" s="295"/>
      <c r="E350" s="270"/>
      <c r="F350" s="267"/>
      <c r="J350" s="267"/>
    </row>
    <row r="351" spans="1:10" s="266" customFormat="1">
      <c r="A351" s="295"/>
      <c r="B351" s="295"/>
      <c r="E351" s="270"/>
      <c r="F351" s="267"/>
      <c r="J351" s="267"/>
    </row>
    <row r="352" spans="1:10" s="266" customFormat="1">
      <c r="A352" s="295"/>
      <c r="B352" s="295"/>
      <c r="E352" s="270"/>
      <c r="F352" s="267"/>
      <c r="J352" s="267"/>
    </row>
    <row r="353" spans="1:10" s="266" customFormat="1">
      <c r="A353" s="295"/>
      <c r="B353" s="295"/>
      <c r="E353" s="270"/>
      <c r="F353" s="267"/>
      <c r="J353" s="267"/>
    </row>
    <row r="354" spans="1:10" s="266" customFormat="1">
      <c r="A354" s="295"/>
      <c r="B354" s="295"/>
      <c r="E354" s="270"/>
      <c r="F354" s="267"/>
      <c r="J354" s="267"/>
    </row>
    <row r="355" spans="1:10" s="266" customFormat="1">
      <c r="A355" s="295"/>
      <c r="B355" s="295"/>
      <c r="E355" s="270"/>
      <c r="F355" s="267"/>
      <c r="J355" s="267"/>
    </row>
    <row r="356" spans="1:10" s="266" customFormat="1">
      <c r="A356" s="295"/>
      <c r="B356" s="295"/>
      <c r="E356" s="270"/>
      <c r="F356" s="267"/>
      <c r="J356" s="267"/>
    </row>
    <row r="357" spans="1:10" s="266" customFormat="1">
      <c r="A357" s="295"/>
      <c r="B357" s="295"/>
      <c r="E357" s="270"/>
      <c r="F357" s="267"/>
      <c r="J357" s="267"/>
    </row>
    <row r="358" spans="1:10" s="266" customFormat="1">
      <c r="A358" s="295"/>
      <c r="B358" s="295"/>
      <c r="E358" s="270"/>
      <c r="F358" s="267"/>
      <c r="J358" s="267"/>
    </row>
    <row r="359" spans="1:10" s="266" customFormat="1">
      <c r="A359" s="295"/>
      <c r="B359" s="295"/>
      <c r="E359" s="270"/>
      <c r="F359" s="267"/>
      <c r="J359" s="267"/>
    </row>
    <row r="360" spans="1:10" s="266" customFormat="1">
      <c r="A360" s="295"/>
      <c r="B360" s="295"/>
      <c r="E360" s="270"/>
      <c r="F360" s="267"/>
      <c r="J360" s="267"/>
    </row>
    <row r="361" spans="1:10" s="266" customFormat="1">
      <c r="A361" s="295"/>
      <c r="B361" s="295"/>
      <c r="E361" s="270"/>
      <c r="F361" s="267"/>
      <c r="J361" s="267"/>
    </row>
    <row r="362" spans="1:10" s="266" customFormat="1">
      <c r="A362" s="295"/>
      <c r="B362" s="295"/>
      <c r="E362" s="270"/>
      <c r="F362" s="267"/>
      <c r="J362" s="267"/>
    </row>
    <row r="363" spans="1:10" s="266" customFormat="1">
      <c r="A363" s="295"/>
      <c r="B363" s="295"/>
      <c r="E363" s="270"/>
      <c r="F363" s="267"/>
      <c r="J363" s="267"/>
    </row>
    <row r="364" spans="1:10" s="266" customFormat="1">
      <c r="A364" s="295"/>
      <c r="B364" s="295"/>
      <c r="E364" s="270"/>
      <c r="F364" s="267"/>
      <c r="J364" s="267"/>
    </row>
    <row r="365" spans="1:10" s="266" customFormat="1">
      <c r="A365" s="295"/>
      <c r="B365" s="295"/>
      <c r="E365" s="270"/>
      <c r="F365" s="267"/>
      <c r="J365" s="267"/>
    </row>
    <row r="366" spans="1:10" s="266" customFormat="1">
      <c r="A366" s="295"/>
      <c r="B366" s="295"/>
      <c r="E366" s="270"/>
      <c r="F366" s="267"/>
      <c r="J366" s="267"/>
    </row>
    <row r="367" spans="1:10" s="266" customFormat="1">
      <c r="A367" s="295"/>
      <c r="B367" s="295"/>
      <c r="E367" s="270"/>
      <c r="F367" s="267"/>
      <c r="J367" s="267"/>
    </row>
    <row r="368" spans="1:10" s="266" customFormat="1">
      <c r="A368" s="295"/>
      <c r="B368" s="295"/>
      <c r="E368" s="270"/>
      <c r="F368" s="267"/>
      <c r="J368" s="267"/>
    </row>
    <row r="369" spans="1:10" s="266" customFormat="1">
      <c r="A369" s="295"/>
      <c r="B369" s="295"/>
      <c r="E369" s="270"/>
      <c r="F369" s="267"/>
      <c r="J369" s="267"/>
    </row>
    <row r="370" spans="1:10" s="266" customFormat="1">
      <c r="A370" s="295"/>
      <c r="B370" s="295"/>
      <c r="E370" s="270"/>
      <c r="F370" s="267"/>
      <c r="J370" s="267"/>
    </row>
    <row r="371" spans="1:10" s="266" customFormat="1">
      <c r="A371" s="295"/>
      <c r="B371" s="295"/>
      <c r="E371" s="270"/>
      <c r="F371" s="267"/>
      <c r="J371" s="267"/>
    </row>
    <row r="372" spans="1:10" s="266" customFormat="1">
      <c r="A372" s="295"/>
      <c r="B372" s="295"/>
      <c r="E372" s="270"/>
      <c r="F372" s="267"/>
      <c r="J372" s="267"/>
    </row>
    <row r="373" spans="1:10" s="266" customFormat="1">
      <c r="A373" s="295"/>
      <c r="B373" s="295"/>
      <c r="E373" s="270"/>
      <c r="F373" s="267"/>
      <c r="J373" s="267"/>
    </row>
    <row r="374" spans="1:10" s="266" customFormat="1">
      <c r="A374" s="295"/>
      <c r="B374" s="295"/>
      <c r="E374" s="270"/>
      <c r="F374" s="267"/>
      <c r="J374" s="267"/>
    </row>
    <row r="375" spans="1:10" s="266" customFormat="1">
      <c r="A375" s="295"/>
      <c r="B375" s="295"/>
      <c r="E375" s="270"/>
      <c r="F375" s="267"/>
      <c r="J375" s="267"/>
    </row>
    <row r="376" spans="1:10" s="266" customFormat="1">
      <c r="A376" s="295"/>
      <c r="B376" s="295"/>
      <c r="E376" s="270"/>
      <c r="F376" s="267"/>
      <c r="J376" s="267"/>
    </row>
    <row r="377" spans="1:10" s="266" customFormat="1">
      <c r="A377" s="295"/>
      <c r="B377" s="295"/>
      <c r="E377" s="270"/>
      <c r="F377" s="267"/>
      <c r="J377" s="267"/>
    </row>
    <row r="378" spans="1:10" s="266" customFormat="1">
      <c r="A378" s="295"/>
      <c r="B378" s="295"/>
      <c r="E378" s="270"/>
      <c r="F378" s="267"/>
      <c r="J378" s="267"/>
    </row>
    <row r="379" spans="1:10" s="266" customFormat="1">
      <c r="A379" s="295"/>
      <c r="B379" s="295"/>
      <c r="E379" s="270"/>
      <c r="F379" s="267"/>
      <c r="J379" s="267"/>
    </row>
    <row r="380" spans="1:10" s="266" customFormat="1">
      <c r="A380" s="295"/>
      <c r="B380" s="295"/>
      <c r="E380" s="270"/>
      <c r="F380" s="267"/>
      <c r="J380" s="267"/>
    </row>
    <row r="381" spans="1:10" s="266" customFormat="1">
      <c r="A381" s="295"/>
      <c r="B381" s="295"/>
      <c r="E381" s="270"/>
      <c r="F381" s="267"/>
      <c r="J381" s="267"/>
    </row>
    <row r="382" spans="1:10" s="266" customFormat="1">
      <c r="A382" s="295"/>
      <c r="B382" s="295"/>
      <c r="E382" s="270"/>
      <c r="F382" s="267"/>
      <c r="J382" s="267"/>
    </row>
    <row r="383" spans="1:10" s="266" customFormat="1">
      <c r="A383" s="295"/>
      <c r="B383" s="295"/>
      <c r="E383" s="270"/>
      <c r="F383" s="267"/>
      <c r="J383" s="267"/>
    </row>
    <row r="384" spans="1:10" s="266" customFormat="1">
      <c r="A384" s="295"/>
      <c r="B384" s="295"/>
      <c r="E384" s="270"/>
      <c r="F384" s="267"/>
      <c r="J384" s="267"/>
    </row>
    <row r="385" spans="1:10" s="266" customFormat="1">
      <c r="A385" s="295"/>
      <c r="B385" s="295"/>
      <c r="E385" s="270"/>
      <c r="F385" s="267"/>
      <c r="J385" s="267"/>
    </row>
    <row r="386" spans="1:10" s="266" customFormat="1">
      <c r="A386" s="295"/>
      <c r="B386" s="295"/>
      <c r="E386" s="270"/>
      <c r="F386" s="267"/>
      <c r="J386" s="267"/>
    </row>
    <row r="387" spans="1:10" s="266" customFormat="1">
      <c r="A387" s="295"/>
      <c r="B387" s="295"/>
      <c r="E387" s="270"/>
      <c r="F387" s="267"/>
      <c r="J387" s="267"/>
    </row>
    <row r="388" spans="1:10" s="266" customFormat="1">
      <c r="A388" s="295"/>
      <c r="B388" s="295"/>
      <c r="E388" s="270"/>
      <c r="F388" s="267"/>
      <c r="J388" s="267"/>
    </row>
    <row r="389" spans="1:10" s="266" customFormat="1">
      <c r="A389" s="295"/>
      <c r="B389" s="295"/>
      <c r="E389" s="270"/>
      <c r="F389" s="267"/>
      <c r="J389" s="267"/>
    </row>
    <row r="390" spans="1:10" s="266" customFormat="1">
      <c r="A390" s="295"/>
      <c r="B390" s="295"/>
      <c r="E390" s="270"/>
      <c r="F390" s="267"/>
      <c r="J390" s="267"/>
    </row>
    <row r="391" spans="1:10" s="266" customFormat="1">
      <c r="A391" s="295"/>
      <c r="B391" s="295"/>
      <c r="E391" s="270"/>
      <c r="F391" s="267"/>
      <c r="J391" s="267"/>
    </row>
    <row r="392" spans="1:10" s="266" customFormat="1">
      <c r="A392" s="295"/>
      <c r="B392" s="295"/>
      <c r="E392" s="270"/>
      <c r="F392" s="267"/>
      <c r="J392" s="267"/>
    </row>
    <row r="393" spans="1:10" s="266" customFormat="1">
      <c r="A393" s="295"/>
      <c r="B393" s="295"/>
      <c r="E393" s="270"/>
      <c r="F393" s="267"/>
      <c r="J393" s="267"/>
    </row>
    <row r="394" spans="1:10" s="266" customFormat="1">
      <c r="A394" s="295"/>
      <c r="B394" s="295"/>
      <c r="E394" s="270"/>
      <c r="F394" s="267"/>
      <c r="J394" s="267"/>
    </row>
    <row r="395" spans="1:10" s="266" customFormat="1">
      <c r="A395" s="295"/>
      <c r="B395" s="295"/>
      <c r="E395" s="270"/>
      <c r="F395" s="267"/>
      <c r="J395" s="267"/>
    </row>
    <row r="396" spans="1:10" s="266" customFormat="1">
      <c r="A396" s="295"/>
      <c r="B396" s="295"/>
      <c r="E396" s="270"/>
      <c r="F396" s="267"/>
      <c r="J396" s="267"/>
    </row>
    <row r="397" spans="1:10" s="266" customFormat="1">
      <c r="A397" s="295"/>
      <c r="B397" s="295"/>
      <c r="E397" s="270"/>
      <c r="F397" s="267"/>
      <c r="J397" s="267"/>
    </row>
    <row r="398" spans="1:10" s="266" customFormat="1">
      <c r="A398" s="295"/>
      <c r="B398" s="295"/>
      <c r="E398" s="270"/>
      <c r="F398" s="267"/>
      <c r="J398" s="267"/>
    </row>
    <row r="399" spans="1:10" s="266" customFormat="1">
      <c r="A399" s="295"/>
      <c r="B399" s="295"/>
      <c r="E399" s="270"/>
      <c r="F399" s="267"/>
      <c r="J399" s="267"/>
    </row>
    <row r="400" spans="1:10" s="266" customFormat="1">
      <c r="A400" s="295"/>
      <c r="B400" s="295"/>
      <c r="E400" s="270"/>
      <c r="F400" s="267"/>
      <c r="J400" s="267"/>
    </row>
    <row r="401" spans="1:10" s="266" customFormat="1">
      <c r="A401" s="295"/>
      <c r="B401" s="295"/>
      <c r="E401" s="270"/>
      <c r="F401" s="267"/>
      <c r="J401" s="267"/>
    </row>
    <row r="402" spans="1:10" s="266" customFormat="1">
      <c r="A402" s="295"/>
      <c r="B402" s="295"/>
      <c r="E402" s="270"/>
      <c r="F402" s="267"/>
      <c r="J402" s="267"/>
    </row>
    <row r="403" spans="1:10" s="266" customFormat="1">
      <c r="A403" s="295"/>
      <c r="B403" s="295"/>
      <c r="E403" s="270"/>
      <c r="F403" s="267"/>
      <c r="J403" s="267"/>
    </row>
    <row r="404" spans="1:10" s="266" customFormat="1">
      <c r="A404" s="295"/>
      <c r="B404" s="295"/>
      <c r="E404" s="270"/>
      <c r="F404" s="267"/>
      <c r="J404" s="267"/>
    </row>
    <row r="405" spans="1:10" s="266" customFormat="1">
      <c r="A405" s="295"/>
      <c r="B405" s="295"/>
      <c r="E405" s="270"/>
      <c r="F405" s="267"/>
      <c r="J405" s="267"/>
    </row>
    <row r="406" spans="1:10" s="266" customFormat="1">
      <c r="A406" s="295"/>
      <c r="B406" s="295"/>
      <c r="E406" s="270"/>
      <c r="F406" s="267"/>
      <c r="J406" s="267"/>
    </row>
    <row r="407" spans="1:10" s="266" customFormat="1">
      <c r="A407" s="295"/>
      <c r="B407" s="295"/>
      <c r="E407" s="270"/>
      <c r="F407" s="267"/>
      <c r="J407" s="267"/>
    </row>
    <row r="408" spans="1:10" s="266" customFormat="1">
      <c r="A408" s="295"/>
      <c r="B408" s="295"/>
      <c r="E408" s="270"/>
      <c r="F408" s="267"/>
      <c r="J408" s="267"/>
    </row>
    <row r="409" spans="1:10" s="266" customFormat="1">
      <c r="A409" s="295"/>
      <c r="B409" s="295"/>
      <c r="E409" s="270"/>
      <c r="F409" s="267"/>
      <c r="J409" s="267"/>
    </row>
    <row r="410" spans="1:10" s="266" customFormat="1">
      <c r="A410" s="295"/>
      <c r="B410" s="295"/>
      <c r="E410" s="270"/>
      <c r="F410" s="267"/>
      <c r="J410" s="267"/>
    </row>
    <row r="411" spans="1:10" s="266" customFormat="1">
      <c r="A411" s="295"/>
      <c r="B411" s="295"/>
      <c r="E411" s="270"/>
      <c r="F411" s="267"/>
      <c r="J411" s="267"/>
    </row>
    <row r="412" spans="1:10" s="266" customFormat="1">
      <c r="A412" s="295"/>
      <c r="B412" s="295"/>
      <c r="E412" s="270"/>
      <c r="F412" s="267"/>
      <c r="J412" s="267"/>
    </row>
    <row r="413" spans="1:10" s="266" customFormat="1">
      <c r="A413" s="295"/>
      <c r="B413" s="295"/>
      <c r="E413" s="270"/>
      <c r="F413" s="267"/>
      <c r="J413" s="267"/>
    </row>
    <row r="414" spans="1:10" s="266" customFormat="1">
      <c r="A414" s="295"/>
      <c r="B414" s="295"/>
      <c r="E414" s="270"/>
      <c r="F414" s="267"/>
      <c r="J414" s="267"/>
    </row>
    <row r="415" spans="1:10" s="266" customFormat="1">
      <c r="A415" s="295"/>
      <c r="B415" s="295"/>
      <c r="E415" s="270"/>
      <c r="F415" s="267"/>
      <c r="J415" s="267"/>
    </row>
    <row r="416" spans="1:10" s="266" customFormat="1">
      <c r="A416" s="295"/>
      <c r="B416" s="295"/>
      <c r="E416" s="270"/>
      <c r="F416" s="267"/>
      <c r="J416" s="267"/>
    </row>
    <row r="417" spans="1:10" s="266" customFormat="1">
      <c r="A417" s="295"/>
      <c r="B417" s="295"/>
      <c r="E417" s="270"/>
      <c r="F417" s="267"/>
      <c r="J417" s="267"/>
    </row>
    <row r="418" spans="1:10" s="266" customFormat="1">
      <c r="A418" s="295"/>
      <c r="B418" s="295"/>
      <c r="E418" s="270"/>
      <c r="F418" s="267"/>
      <c r="J418" s="267"/>
    </row>
    <row r="419" spans="1:10" s="266" customFormat="1">
      <c r="A419" s="295"/>
      <c r="B419" s="295"/>
      <c r="E419" s="270"/>
      <c r="F419" s="267"/>
      <c r="J419" s="267"/>
    </row>
    <row r="420" spans="1:10" s="266" customFormat="1">
      <c r="A420" s="295"/>
      <c r="B420" s="295"/>
      <c r="E420" s="270"/>
      <c r="F420" s="267"/>
      <c r="J420" s="267"/>
    </row>
    <row r="421" spans="1:10" s="266" customFormat="1">
      <c r="A421" s="295"/>
      <c r="B421" s="295"/>
      <c r="E421" s="270"/>
      <c r="F421" s="267"/>
      <c r="J421" s="267"/>
    </row>
    <row r="422" spans="1:10" s="266" customFormat="1">
      <c r="A422" s="295"/>
      <c r="B422" s="295"/>
      <c r="E422" s="270"/>
      <c r="F422" s="267"/>
      <c r="J422" s="267"/>
    </row>
    <row r="423" spans="1:10" s="266" customFormat="1">
      <c r="A423" s="295"/>
      <c r="B423" s="295"/>
      <c r="E423" s="270"/>
      <c r="F423" s="267"/>
      <c r="J423" s="267"/>
    </row>
    <row r="424" spans="1:10" s="266" customFormat="1">
      <c r="A424" s="295"/>
      <c r="B424" s="295"/>
      <c r="E424" s="270"/>
      <c r="F424" s="267"/>
      <c r="J424" s="267"/>
    </row>
    <row r="425" spans="1:10" s="266" customFormat="1">
      <c r="A425" s="295"/>
      <c r="B425" s="295"/>
      <c r="E425" s="270"/>
      <c r="F425" s="267"/>
      <c r="J425" s="267"/>
    </row>
    <row r="426" spans="1:10" s="266" customFormat="1">
      <c r="A426" s="295"/>
      <c r="B426" s="295"/>
      <c r="E426" s="270"/>
      <c r="F426" s="267"/>
      <c r="J426" s="267"/>
    </row>
    <row r="427" spans="1:10" s="266" customFormat="1">
      <c r="A427" s="295"/>
      <c r="B427" s="295"/>
      <c r="E427" s="270"/>
      <c r="F427" s="267"/>
      <c r="J427" s="267"/>
    </row>
    <row r="428" spans="1:10" s="266" customFormat="1">
      <c r="A428" s="295"/>
      <c r="B428" s="295"/>
      <c r="E428" s="270"/>
      <c r="F428" s="267"/>
      <c r="J428" s="267"/>
    </row>
    <row r="429" spans="1:10" s="266" customFormat="1">
      <c r="A429" s="295"/>
      <c r="B429" s="295"/>
      <c r="E429" s="270"/>
      <c r="F429" s="267"/>
      <c r="J429" s="267"/>
    </row>
    <row r="430" spans="1:10" s="266" customFormat="1">
      <c r="A430" s="295"/>
      <c r="B430" s="295"/>
      <c r="E430" s="270"/>
      <c r="F430" s="267"/>
      <c r="J430" s="267"/>
    </row>
    <row r="431" spans="1:10" s="266" customFormat="1">
      <c r="A431" s="295"/>
      <c r="B431" s="295"/>
      <c r="E431" s="270"/>
      <c r="F431" s="267"/>
      <c r="J431" s="267"/>
    </row>
    <row r="432" spans="1:10" s="266" customFormat="1">
      <c r="A432" s="295"/>
      <c r="B432" s="295"/>
      <c r="E432" s="270"/>
      <c r="F432" s="267"/>
      <c r="J432" s="267"/>
    </row>
    <row r="433" spans="1:10" s="266" customFormat="1">
      <c r="A433" s="295"/>
      <c r="B433" s="295"/>
      <c r="E433" s="270"/>
      <c r="F433" s="267"/>
      <c r="J433" s="267"/>
    </row>
    <row r="434" spans="1:10" s="266" customFormat="1">
      <c r="A434" s="295"/>
      <c r="B434" s="295"/>
      <c r="E434" s="270"/>
      <c r="F434" s="267"/>
      <c r="J434" s="267"/>
    </row>
    <row r="435" spans="1:10" s="266" customFormat="1">
      <c r="A435" s="295"/>
      <c r="B435" s="295"/>
      <c r="E435" s="270"/>
      <c r="F435" s="267"/>
      <c r="J435" s="267"/>
    </row>
    <row r="436" spans="1:10" s="266" customFormat="1">
      <c r="A436" s="295"/>
      <c r="B436" s="295"/>
      <c r="E436" s="270"/>
      <c r="F436" s="267"/>
      <c r="J436" s="267"/>
    </row>
    <row r="437" spans="1:10" s="266" customFormat="1">
      <c r="A437" s="295"/>
      <c r="B437" s="295"/>
      <c r="E437" s="270"/>
      <c r="F437" s="267"/>
      <c r="J437" s="267"/>
    </row>
    <row r="438" spans="1:10" s="266" customFormat="1">
      <c r="A438" s="295"/>
      <c r="B438" s="295"/>
      <c r="E438" s="270"/>
      <c r="F438" s="267"/>
      <c r="J438" s="267"/>
    </row>
    <row r="439" spans="1:10" s="266" customFormat="1">
      <c r="A439" s="295"/>
      <c r="B439" s="295"/>
      <c r="E439" s="270"/>
      <c r="F439" s="267"/>
      <c r="J439" s="267"/>
    </row>
    <row r="440" spans="1:10" s="266" customFormat="1">
      <c r="A440" s="295"/>
      <c r="B440" s="295"/>
      <c r="E440" s="270"/>
      <c r="F440" s="267"/>
      <c r="J440" s="267"/>
    </row>
    <row r="441" spans="1:10" s="266" customFormat="1">
      <c r="A441" s="295"/>
      <c r="B441" s="295"/>
      <c r="E441" s="270"/>
      <c r="F441" s="267"/>
      <c r="J441" s="267"/>
    </row>
    <row r="442" spans="1:10" s="266" customFormat="1">
      <c r="A442" s="295"/>
      <c r="B442" s="295"/>
      <c r="E442" s="270"/>
      <c r="F442" s="267"/>
      <c r="J442" s="267"/>
    </row>
    <row r="443" spans="1:10" s="266" customFormat="1">
      <c r="A443" s="295"/>
      <c r="B443" s="295"/>
      <c r="E443" s="270"/>
      <c r="F443" s="267"/>
      <c r="J443" s="267"/>
    </row>
    <row r="444" spans="1:10" s="266" customFormat="1">
      <c r="A444" s="295"/>
      <c r="B444" s="295"/>
      <c r="E444" s="270"/>
      <c r="F444" s="267"/>
      <c r="J444" s="267"/>
    </row>
    <row r="445" spans="1:10" s="266" customFormat="1">
      <c r="A445" s="295"/>
      <c r="B445" s="295"/>
      <c r="E445" s="270"/>
      <c r="F445" s="267"/>
      <c r="J445" s="267"/>
    </row>
    <row r="446" spans="1:10" s="266" customFormat="1">
      <c r="A446" s="295"/>
      <c r="B446" s="295"/>
      <c r="E446" s="270"/>
      <c r="F446" s="267"/>
      <c r="J446" s="267"/>
    </row>
    <row r="447" spans="1:10" s="266" customFormat="1">
      <c r="A447" s="295"/>
      <c r="B447" s="295"/>
      <c r="E447" s="270"/>
      <c r="F447" s="267"/>
      <c r="J447" s="267"/>
    </row>
    <row r="448" spans="1:10" s="266" customFormat="1">
      <c r="A448" s="295"/>
      <c r="B448" s="295"/>
      <c r="E448" s="270"/>
      <c r="F448" s="267"/>
      <c r="J448" s="267"/>
    </row>
    <row r="449" spans="1:10" s="266" customFormat="1">
      <c r="A449" s="295"/>
      <c r="B449" s="295"/>
      <c r="E449" s="270"/>
      <c r="F449" s="267"/>
      <c r="J449" s="267"/>
    </row>
    <row r="450" spans="1:10" s="266" customFormat="1">
      <c r="A450" s="295"/>
      <c r="B450" s="295"/>
      <c r="E450" s="270"/>
      <c r="F450" s="267"/>
      <c r="J450" s="267"/>
    </row>
    <row r="451" spans="1:10" s="266" customFormat="1">
      <c r="A451" s="295"/>
      <c r="B451" s="295"/>
      <c r="E451" s="270"/>
      <c r="F451" s="267"/>
      <c r="J451" s="267"/>
    </row>
    <row r="452" spans="1:10" s="266" customFormat="1">
      <c r="A452" s="295"/>
      <c r="B452" s="295"/>
      <c r="E452" s="270"/>
      <c r="F452" s="267"/>
      <c r="J452" s="267"/>
    </row>
    <row r="453" spans="1:10" s="266" customFormat="1">
      <c r="A453" s="295"/>
      <c r="B453" s="295"/>
      <c r="E453" s="270"/>
      <c r="F453" s="267"/>
      <c r="J453" s="267"/>
    </row>
    <row r="454" spans="1:10" s="266" customFormat="1">
      <c r="A454" s="295"/>
      <c r="B454" s="295"/>
      <c r="E454" s="270"/>
      <c r="F454" s="267"/>
      <c r="J454" s="267"/>
    </row>
    <row r="455" spans="1:10" s="266" customFormat="1">
      <c r="A455" s="295"/>
      <c r="B455" s="295"/>
      <c r="E455" s="270"/>
      <c r="F455" s="267"/>
      <c r="J455" s="267"/>
    </row>
    <row r="456" spans="1:10" s="266" customFormat="1">
      <c r="A456" s="295"/>
      <c r="B456" s="295"/>
      <c r="E456" s="270"/>
      <c r="F456" s="267"/>
      <c r="J456" s="267"/>
    </row>
    <row r="457" spans="1:10" s="266" customFormat="1">
      <c r="A457" s="295"/>
      <c r="B457" s="295"/>
      <c r="E457" s="270"/>
      <c r="F457" s="267"/>
      <c r="J457" s="267"/>
    </row>
    <row r="458" spans="1:10" s="266" customFormat="1">
      <c r="A458" s="295"/>
      <c r="B458" s="295"/>
      <c r="E458" s="270"/>
      <c r="F458" s="267"/>
      <c r="J458" s="267"/>
    </row>
    <row r="459" spans="1:10" s="266" customFormat="1">
      <c r="A459" s="295"/>
      <c r="B459" s="295"/>
      <c r="E459" s="270"/>
      <c r="F459" s="267"/>
      <c r="J459" s="267"/>
    </row>
    <row r="460" spans="1:10" s="266" customFormat="1">
      <c r="A460" s="295"/>
      <c r="B460" s="295"/>
      <c r="E460" s="270"/>
      <c r="F460" s="267"/>
      <c r="J460" s="267"/>
    </row>
    <row r="461" spans="1:10" s="266" customFormat="1">
      <c r="A461" s="295"/>
      <c r="B461" s="295"/>
      <c r="E461" s="270"/>
      <c r="F461" s="267"/>
      <c r="J461" s="267"/>
    </row>
    <row r="462" spans="1:10" s="266" customFormat="1">
      <c r="A462" s="295"/>
      <c r="B462" s="295"/>
      <c r="E462" s="270"/>
      <c r="F462" s="267"/>
      <c r="J462" s="267"/>
    </row>
    <row r="463" spans="1:10" s="266" customFormat="1">
      <c r="A463" s="295"/>
      <c r="B463" s="295"/>
      <c r="E463" s="270"/>
      <c r="F463" s="267"/>
      <c r="J463" s="267"/>
    </row>
    <row r="464" spans="1:10" s="266" customFormat="1">
      <c r="A464" s="295"/>
      <c r="B464" s="295"/>
      <c r="E464" s="270"/>
      <c r="F464" s="267"/>
      <c r="J464" s="267"/>
    </row>
    <row r="465" spans="1:10" s="266" customFormat="1">
      <c r="A465" s="295"/>
      <c r="B465" s="295"/>
      <c r="E465" s="270"/>
      <c r="F465" s="267"/>
      <c r="J465" s="267"/>
    </row>
    <row r="466" spans="1:10" s="266" customFormat="1">
      <c r="A466" s="295"/>
      <c r="B466" s="295"/>
      <c r="E466" s="270"/>
      <c r="F466" s="267"/>
      <c r="J466" s="267"/>
    </row>
    <row r="467" spans="1:10" s="266" customFormat="1">
      <c r="A467" s="295"/>
      <c r="B467" s="295"/>
      <c r="E467" s="270"/>
      <c r="F467" s="267"/>
      <c r="J467" s="267"/>
    </row>
    <row r="468" spans="1:10" s="266" customFormat="1">
      <c r="A468" s="295"/>
      <c r="B468" s="295"/>
      <c r="E468" s="270"/>
      <c r="F468" s="267"/>
      <c r="J468" s="267"/>
    </row>
    <row r="469" spans="1:10" s="266" customFormat="1">
      <c r="A469" s="295"/>
      <c r="B469" s="295"/>
      <c r="E469" s="270"/>
      <c r="F469" s="267"/>
      <c r="J469" s="267"/>
    </row>
    <row r="470" spans="1:10" s="266" customFormat="1">
      <c r="A470" s="295"/>
      <c r="B470" s="295"/>
      <c r="E470" s="270"/>
      <c r="F470" s="267"/>
      <c r="J470" s="267"/>
    </row>
    <row r="471" spans="1:10" s="266" customFormat="1">
      <c r="A471" s="295"/>
      <c r="B471" s="295"/>
      <c r="E471" s="270"/>
      <c r="F471" s="267"/>
      <c r="J471" s="267"/>
    </row>
    <row r="472" spans="1:10" s="266" customFormat="1">
      <c r="A472" s="295"/>
      <c r="B472" s="295"/>
      <c r="E472" s="270"/>
      <c r="F472" s="267"/>
      <c r="J472" s="267"/>
    </row>
    <row r="473" spans="1:10" s="266" customFormat="1">
      <c r="A473" s="295"/>
      <c r="B473" s="295"/>
      <c r="E473" s="270"/>
      <c r="F473" s="267"/>
      <c r="J473" s="267"/>
    </row>
    <row r="474" spans="1:10" s="266" customFormat="1">
      <c r="A474" s="295"/>
      <c r="B474" s="295"/>
      <c r="E474" s="270"/>
      <c r="F474" s="267"/>
      <c r="J474" s="267"/>
    </row>
    <row r="475" spans="1:10" s="266" customFormat="1">
      <c r="A475" s="295"/>
      <c r="B475" s="295"/>
      <c r="E475" s="270"/>
      <c r="F475" s="267"/>
      <c r="J475" s="267"/>
    </row>
    <row r="476" spans="1:10" s="266" customFormat="1">
      <c r="A476" s="295"/>
      <c r="B476" s="295"/>
      <c r="E476" s="270"/>
      <c r="F476" s="267"/>
      <c r="J476" s="267"/>
    </row>
    <row r="477" spans="1:10" s="266" customFormat="1">
      <c r="A477" s="295"/>
      <c r="B477" s="295"/>
      <c r="E477" s="270"/>
      <c r="F477" s="267"/>
      <c r="J477" s="267"/>
    </row>
    <row r="478" spans="1:10" s="266" customFormat="1">
      <c r="A478" s="295"/>
      <c r="B478" s="295"/>
      <c r="E478" s="270"/>
      <c r="F478" s="267"/>
      <c r="J478" s="267"/>
    </row>
    <row r="479" spans="1:10" s="266" customFormat="1">
      <c r="A479" s="295"/>
      <c r="B479" s="295"/>
      <c r="E479" s="270"/>
      <c r="F479" s="267"/>
      <c r="J479" s="267"/>
    </row>
    <row r="480" spans="1:10" s="266" customFormat="1">
      <c r="A480" s="295"/>
      <c r="B480" s="295"/>
      <c r="E480" s="270"/>
      <c r="F480" s="267"/>
      <c r="J480" s="267"/>
    </row>
    <row r="481" spans="1:10" s="266" customFormat="1">
      <c r="A481" s="295"/>
      <c r="B481" s="295"/>
      <c r="E481" s="270"/>
      <c r="F481" s="267"/>
      <c r="J481" s="267"/>
    </row>
    <row r="482" spans="1:10" s="266" customFormat="1">
      <c r="A482" s="295"/>
      <c r="B482" s="295"/>
      <c r="E482" s="270"/>
      <c r="F482" s="267"/>
      <c r="J482" s="267"/>
    </row>
    <row r="483" spans="1:10" s="266" customFormat="1">
      <c r="A483" s="295"/>
      <c r="B483" s="295"/>
      <c r="E483" s="270"/>
      <c r="F483" s="267"/>
      <c r="J483" s="267"/>
    </row>
    <row r="484" spans="1:10" s="266" customFormat="1">
      <c r="A484" s="295"/>
      <c r="B484" s="295"/>
      <c r="E484" s="270"/>
      <c r="F484" s="267"/>
      <c r="J484" s="267"/>
    </row>
    <row r="485" spans="1:10" s="266" customFormat="1">
      <c r="A485" s="295"/>
      <c r="B485" s="295"/>
      <c r="E485" s="270"/>
      <c r="F485" s="267"/>
      <c r="J485" s="267"/>
    </row>
    <row r="486" spans="1:10" s="266" customFormat="1">
      <c r="A486" s="295"/>
      <c r="B486" s="295"/>
      <c r="E486" s="270"/>
      <c r="F486" s="267"/>
      <c r="J486" s="267"/>
    </row>
    <row r="487" spans="1:10" s="266" customFormat="1">
      <c r="A487" s="295"/>
      <c r="B487" s="295"/>
      <c r="E487" s="270"/>
      <c r="F487" s="267"/>
      <c r="J487" s="267"/>
    </row>
    <row r="488" spans="1:10" s="266" customFormat="1">
      <c r="A488" s="295"/>
      <c r="B488" s="295"/>
      <c r="E488" s="270"/>
      <c r="F488" s="267"/>
      <c r="J488" s="267"/>
    </row>
    <row r="489" spans="1:10" s="266" customFormat="1">
      <c r="A489" s="295"/>
      <c r="B489" s="295"/>
      <c r="E489" s="270"/>
      <c r="F489" s="267"/>
      <c r="J489" s="267"/>
    </row>
    <row r="490" spans="1:10" s="266" customFormat="1">
      <c r="A490" s="295"/>
      <c r="B490" s="295"/>
      <c r="E490" s="270"/>
      <c r="F490" s="267"/>
      <c r="J490" s="267"/>
    </row>
    <row r="491" spans="1:10" s="266" customFormat="1">
      <c r="A491" s="295"/>
      <c r="B491" s="295"/>
      <c r="E491" s="270"/>
      <c r="F491" s="267"/>
      <c r="J491" s="267"/>
    </row>
    <row r="492" spans="1:10" s="266" customFormat="1">
      <c r="A492" s="295"/>
      <c r="B492" s="295"/>
      <c r="E492" s="270"/>
      <c r="F492" s="267"/>
      <c r="J492" s="267"/>
    </row>
    <row r="493" spans="1:10" s="266" customFormat="1">
      <c r="A493" s="295"/>
      <c r="B493" s="295"/>
      <c r="E493" s="270"/>
      <c r="F493" s="267"/>
      <c r="J493" s="267"/>
    </row>
    <row r="494" spans="1:10" s="266" customFormat="1">
      <c r="A494" s="295"/>
      <c r="B494" s="295"/>
      <c r="E494" s="270"/>
      <c r="F494" s="267"/>
      <c r="J494" s="267"/>
    </row>
    <row r="495" spans="1:10" s="266" customFormat="1">
      <c r="A495" s="295"/>
      <c r="B495" s="295"/>
      <c r="E495" s="270"/>
      <c r="F495" s="267"/>
      <c r="J495" s="267"/>
    </row>
    <row r="496" spans="1:10" s="266" customFormat="1">
      <c r="A496" s="295"/>
      <c r="B496" s="295"/>
      <c r="E496" s="270"/>
      <c r="F496" s="267"/>
      <c r="J496" s="267"/>
    </row>
    <row r="497" spans="1:10" s="266" customFormat="1">
      <c r="A497" s="295"/>
      <c r="B497" s="295"/>
      <c r="E497" s="270"/>
      <c r="F497" s="267"/>
      <c r="J497" s="267"/>
    </row>
    <row r="498" spans="1:10" s="266" customFormat="1">
      <c r="A498" s="295"/>
      <c r="B498" s="295"/>
      <c r="E498" s="270"/>
      <c r="F498" s="267"/>
      <c r="J498" s="267"/>
    </row>
    <row r="499" spans="1:10" s="266" customFormat="1">
      <c r="A499" s="295"/>
      <c r="B499" s="295"/>
      <c r="E499" s="270"/>
      <c r="F499" s="267"/>
      <c r="J499" s="267"/>
    </row>
    <row r="500" spans="1:10" s="266" customFormat="1">
      <c r="A500" s="295"/>
      <c r="B500" s="295"/>
      <c r="E500" s="270"/>
      <c r="F500" s="267"/>
      <c r="J500" s="267"/>
    </row>
    <row r="501" spans="1:10" s="266" customFormat="1">
      <c r="A501" s="295"/>
      <c r="B501" s="295"/>
      <c r="E501" s="270"/>
      <c r="F501" s="267"/>
      <c r="J501" s="267"/>
    </row>
    <row r="502" spans="1:10" s="266" customFormat="1">
      <c r="A502" s="295"/>
      <c r="B502" s="295"/>
      <c r="E502" s="270"/>
      <c r="F502" s="267"/>
      <c r="J502" s="267"/>
    </row>
    <row r="503" spans="1:10" s="266" customFormat="1">
      <c r="A503" s="295"/>
      <c r="B503" s="295"/>
      <c r="E503" s="270"/>
      <c r="F503" s="267"/>
      <c r="J503" s="267"/>
    </row>
    <row r="504" spans="1:10" s="266" customFormat="1">
      <c r="A504" s="295"/>
      <c r="B504" s="295"/>
      <c r="E504" s="270"/>
      <c r="F504" s="267"/>
      <c r="J504" s="267"/>
    </row>
    <row r="505" spans="1:10" s="266" customFormat="1">
      <c r="A505" s="295"/>
      <c r="B505" s="295"/>
      <c r="E505" s="270"/>
      <c r="F505" s="267"/>
      <c r="J505" s="267"/>
    </row>
    <row r="506" spans="1:10" s="266" customFormat="1">
      <c r="A506" s="295"/>
      <c r="B506" s="295"/>
      <c r="E506" s="270"/>
      <c r="F506" s="267"/>
      <c r="J506" s="267"/>
    </row>
    <row r="507" spans="1:10" s="266" customFormat="1">
      <c r="A507" s="295"/>
      <c r="B507" s="295"/>
      <c r="E507" s="270"/>
      <c r="F507" s="267"/>
      <c r="J507" s="267"/>
    </row>
    <row r="508" spans="1:10" s="266" customFormat="1">
      <c r="A508" s="295"/>
      <c r="B508" s="295"/>
      <c r="E508" s="270"/>
      <c r="F508" s="267"/>
      <c r="J508" s="267"/>
    </row>
    <row r="509" spans="1:10" s="266" customFormat="1">
      <c r="A509" s="295"/>
      <c r="B509" s="295"/>
      <c r="E509" s="270"/>
      <c r="F509" s="267"/>
      <c r="J509" s="267"/>
    </row>
    <row r="510" spans="1:10" s="266" customFormat="1">
      <c r="A510" s="295"/>
      <c r="B510" s="295"/>
      <c r="E510" s="270"/>
      <c r="F510" s="267"/>
      <c r="J510" s="267"/>
    </row>
    <row r="511" spans="1:10" s="266" customFormat="1">
      <c r="A511" s="295"/>
      <c r="B511" s="295"/>
      <c r="E511" s="270"/>
      <c r="F511" s="267"/>
      <c r="J511" s="267"/>
    </row>
    <row r="512" spans="1:10" s="266" customFormat="1">
      <c r="A512" s="295"/>
      <c r="B512" s="295"/>
      <c r="E512" s="270"/>
      <c r="F512" s="267"/>
      <c r="J512" s="267"/>
    </row>
    <row r="513" spans="1:10" s="266" customFormat="1">
      <c r="A513" s="295"/>
      <c r="B513" s="295"/>
      <c r="E513" s="270"/>
      <c r="F513" s="267"/>
      <c r="J513" s="267"/>
    </row>
    <row r="514" spans="1:10" s="266" customFormat="1">
      <c r="A514" s="295"/>
      <c r="B514" s="295"/>
      <c r="E514" s="270"/>
      <c r="F514" s="267"/>
      <c r="J514" s="267"/>
    </row>
    <row r="515" spans="1:10" s="266" customFormat="1">
      <c r="A515" s="295"/>
      <c r="B515" s="295"/>
      <c r="E515" s="270"/>
      <c r="F515" s="267"/>
      <c r="J515" s="267"/>
    </row>
    <row r="516" spans="1:10" s="266" customFormat="1">
      <c r="A516" s="295"/>
      <c r="B516" s="295"/>
      <c r="E516" s="270"/>
      <c r="F516" s="267"/>
      <c r="J516" s="267"/>
    </row>
    <row r="517" spans="1:10" s="266" customFormat="1">
      <c r="A517" s="295"/>
      <c r="B517" s="295"/>
      <c r="E517" s="270"/>
      <c r="F517" s="267"/>
      <c r="J517" s="267"/>
    </row>
    <row r="518" spans="1:10" s="266" customFormat="1">
      <c r="A518" s="295"/>
      <c r="B518" s="295"/>
      <c r="E518" s="270"/>
      <c r="F518" s="267"/>
      <c r="J518" s="267"/>
    </row>
    <row r="519" spans="1:10" s="266" customFormat="1">
      <c r="A519" s="295"/>
      <c r="B519" s="295"/>
      <c r="E519" s="270"/>
      <c r="F519" s="267"/>
      <c r="J519" s="267"/>
    </row>
    <row r="520" spans="1:10" s="266" customFormat="1">
      <c r="A520" s="295"/>
      <c r="B520" s="295"/>
      <c r="E520" s="270"/>
      <c r="F520" s="267"/>
      <c r="J520" s="267"/>
    </row>
    <row r="521" spans="1:10" s="266" customFormat="1">
      <c r="A521" s="295"/>
      <c r="B521" s="295"/>
      <c r="E521" s="270"/>
      <c r="F521" s="267"/>
      <c r="J521" s="267"/>
    </row>
    <row r="522" spans="1:10" s="266" customFormat="1">
      <c r="A522" s="295"/>
      <c r="B522" s="295"/>
      <c r="E522" s="270"/>
      <c r="F522" s="267"/>
      <c r="J522" s="267"/>
    </row>
    <row r="523" spans="1:10" s="266" customFormat="1">
      <c r="A523" s="295"/>
      <c r="B523" s="295"/>
      <c r="E523" s="270"/>
      <c r="F523" s="267"/>
      <c r="J523" s="267"/>
    </row>
    <row r="524" spans="1:10" s="266" customFormat="1">
      <c r="A524" s="295"/>
      <c r="B524" s="295"/>
      <c r="E524" s="270"/>
      <c r="F524" s="267"/>
      <c r="J524" s="267"/>
    </row>
    <row r="525" spans="1:10" s="266" customFormat="1">
      <c r="A525" s="295"/>
      <c r="B525" s="295"/>
      <c r="E525" s="270"/>
      <c r="F525" s="267"/>
      <c r="J525" s="267"/>
    </row>
    <row r="526" spans="1:10" s="266" customFormat="1">
      <c r="A526" s="295"/>
      <c r="B526" s="295"/>
      <c r="E526" s="270"/>
      <c r="F526" s="267"/>
      <c r="J526" s="267"/>
    </row>
    <row r="527" spans="1:10" s="266" customFormat="1">
      <c r="A527" s="295"/>
      <c r="B527" s="295"/>
      <c r="E527" s="270"/>
      <c r="F527" s="267"/>
      <c r="J527" s="267"/>
    </row>
    <row r="528" spans="1:10" s="266" customFormat="1">
      <c r="A528" s="295"/>
      <c r="B528" s="295"/>
      <c r="E528" s="270"/>
      <c r="F528" s="267"/>
      <c r="J528" s="267"/>
    </row>
    <row r="529" spans="1:10" s="266" customFormat="1">
      <c r="A529" s="295"/>
      <c r="B529" s="295"/>
      <c r="E529" s="270"/>
      <c r="F529" s="267"/>
      <c r="J529" s="267"/>
    </row>
    <row r="530" spans="1:10" s="266" customFormat="1">
      <c r="A530" s="295"/>
      <c r="B530" s="295"/>
      <c r="E530" s="270"/>
      <c r="F530" s="267"/>
      <c r="J530" s="267"/>
    </row>
    <row r="531" spans="1:10" s="266" customFormat="1">
      <c r="A531" s="295"/>
      <c r="B531" s="295"/>
      <c r="E531" s="270"/>
      <c r="F531" s="267"/>
      <c r="J531" s="267"/>
    </row>
    <row r="532" spans="1:10" s="266" customFormat="1">
      <c r="A532" s="295"/>
      <c r="B532" s="295"/>
      <c r="E532" s="270"/>
      <c r="F532" s="267"/>
      <c r="J532" s="267"/>
    </row>
    <row r="533" spans="1:10" s="266" customFormat="1">
      <c r="A533" s="295"/>
      <c r="B533" s="295"/>
      <c r="E533" s="270"/>
      <c r="F533" s="267"/>
      <c r="J533" s="267"/>
    </row>
    <row r="534" spans="1:10" s="266" customFormat="1">
      <c r="A534" s="295"/>
      <c r="B534" s="295"/>
      <c r="E534" s="270"/>
      <c r="F534" s="267"/>
      <c r="J534" s="267"/>
    </row>
    <row r="535" spans="1:10" s="266" customFormat="1">
      <c r="A535" s="295"/>
      <c r="B535" s="295"/>
      <c r="E535" s="270"/>
      <c r="F535" s="267"/>
      <c r="J535" s="267"/>
    </row>
    <row r="536" spans="1:10" s="266" customFormat="1">
      <c r="A536" s="295"/>
      <c r="B536" s="295"/>
      <c r="E536" s="270"/>
      <c r="F536" s="267"/>
      <c r="J536" s="267"/>
    </row>
    <row r="537" spans="1:10" s="266" customFormat="1">
      <c r="A537" s="295"/>
      <c r="B537" s="295"/>
      <c r="E537" s="270"/>
      <c r="F537" s="267"/>
      <c r="J537" s="267"/>
    </row>
    <row r="538" spans="1:10" s="266" customFormat="1">
      <c r="A538" s="295"/>
      <c r="B538" s="295"/>
      <c r="E538" s="270"/>
      <c r="F538" s="267"/>
      <c r="J538" s="267"/>
    </row>
    <row r="539" spans="1:10" s="266" customFormat="1">
      <c r="A539" s="295"/>
      <c r="B539" s="295"/>
      <c r="E539" s="270"/>
      <c r="F539" s="267"/>
      <c r="J539" s="267"/>
    </row>
    <row r="540" spans="1:10" s="266" customFormat="1">
      <c r="A540" s="295"/>
      <c r="B540" s="295"/>
      <c r="E540" s="270"/>
      <c r="F540" s="267"/>
      <c r="J540" s="267"/>
    </row>
    <row r="541" spans="1:10" s="266" customFormat="1">
      <c r="A541" s="295"/>
      <c r="B541" s="295"/>
      <c r="E541" s="270"/>
      <c r="F541" s="267"/>
      <c r="J541" s="267"/>
    </row>
    <row r="542" spans="1:10" s="266" customFormat="1">
      <c r="A542" s="295"/>
      <c r="B542" s="295"/>
      <c r="E542" s="270"/>
      <c r="F542" s="267"/>
      <c r="J542" s="267"/>
    </row>
    <row r="543" spans="1:10" s="266" customFormat="1">
      <c r="A543" s="295"/>
      <c r="B543" s="295"/>
      <c r="E543" s="270"/>
      <c r="F543" s="267"/>
      <c r="J543" s="267"/>
    </row>
    <row r="544" spans="1:10" s="266" customFormat="1">
      <c r="A544" s="295"/>
      <c r="B544" s="295"/>
      <c r="E544" s="270"/>
      <c r="F544" s="267"/>
      <c r="J544" s="267"/>
    </row>
    <row r="545" spans="1:10" s="266" customFormat="1">
      <c r="A545" s="295"/>
      <c r="B545" s="295"/>
      <c r="E545" s="270"/>
      <c r="F545" s="267"/>
      <c r="J545" s="267"/>
    </row>
    <row r="546" spans="1:10" s="266" customFormat="1">
      <c r="A546" s="295"/>
      <c r="B546" s="295"/>
      <c r="E546" s="270"/>
      <c r="F546" s="267"/>
      <c r="J546" s="267"/>
    </row>
    <row r="547" spans="1:10" s="266" customFormat="1">
      <c r="A547" s="295"/>
      <c r="B547" s="295"/>
      <c r="E547" s="270"/>
      <c r="F547" s="267"/>
      <c r="J547" s="267"/>
    </row>
    <row r="548" spans="1:10" s="266" customFormat="1">
      <c r="A548" s="295"/>
      <c r="B548" s="295"/>
      <c r="E548" s="270"/>
      <c r="F548" s="267"/>
      <c r="J548" s="267"/>
    </row>
    <row r="549" spans="1:10" s="266" customFormat="1">
      <c r="A549" s="295"/>
      <c r="B549" s="295"/>
      <c r="E549" s="270"/>
      <c r="F549" s="267"/>
      <c r="J549" s="267"/>
    </row>
    <row r="550" spans="1:10" s="266" customFormat="1">
      <c r="A550" s="295"/>
      <c r="B550" s="295"/>
      <c r="E550" s="270"/>
      <c r="F550" s="267"/>
      <c r="J550" s="267"/>
    </row>
    <row r="551" spans="1:10" s="266" customFormat="1">
      <c r="A551" s="295"/>
      <c r="B551" s="295"/>
      <c r="E551" s="270"/>
      <c r="F551" s="267"/>
      <c r="J551" s="267"/>
    </row>
    <row r="552" spans="1:10" s="266" customFormat="1">
      <c r="A552" s="295"/>
      <c r="B552" s="295"/>
      <c r="E552" s="270"/>
      <c r="F552" s="267"/>
      <c r="J552" s="267"/>
    </row>
    <row r="553" spans="1:10" s="266" customFormat="1">
      <c r="A553" s="295"/>
      <c r="B553" s="295"/>
      <c r="E553" s="270"/>
      <c r="F553" s="267"/>
      <c r="J553" s="267"/>
    </row>
    <row r="554" spans="1:10" s="266" customFormat="1">
      <c r="A554" s="295"/>
      <c r="B554" s="295"/>
      <c r="E554" s="270"/>
      <c r="F554" s="267"/>
      <c r="J554" s="267"/>
    </row>
    <row r="555" spans="1:10" s="266" customFormat="1">
      <c r="A555" s="295"/>
      <c r="B555" s="295"/>
      <c r="E555" s="270"/>
      <c r="F555" s="267"/>
      <c r="J555" s="267"/>
    </row>
    <row r="556" spans="1:10" s="266" customFormat="1">
      <c r="A556" s="295"/>
      <c r="B556" s="295"/>
      <c r="E556" s="270"/>
      <c r="F556" s="267"/>
      <c r="J556" s="267"/>
    </row>
    <row r="557" spans="1:10" s="266" customFormat="1">
      <c r="A557" s="295"/>
      <c r="B557" s="295"/>
      <c r="E557" s="270"/>
      <c r="F557" s="267"/>
      <c r="J557" s="267"/>
    </row>
    <row r="558" spans="1:10" s="266" customFormat="1">
      <c r="A558" s="295"/>
      <c r="B558" s="295"/>
      <c r="E558" s="270"/>
      <c r="F558" s="267"/>
      <c r="J558" s="267"/>
    </row>
    <row r="559" spans="1:10" s="266" customFormat="1">
      <c r="A559" s="295"/>
      <c r="B559" s="295"/>
      <c r="E559" s="270"/>
      <c r="F559" s="267"/>
      <c r="J559" s="267"/>
    </row>
    <row r="560" spans="1:10" s="266" customFormat="1">
      <c r="A560" s="295"/>
      <c r="B560" s="295"/>
      <c r="E560" s="270"/>
      <c r="F560" s="267"/>
      <c r="J560" s="267"/>
    </row>
    <row r="561" spans="1:10" s="266" customFormat="1">
      <c r="A561" s="295"/>
      <c r="B561" s="295"/>
      <c r="E561" s="270"/>
      <c r="F561" s="267"/>
      <c r="J561" s="267"/>
    </row>
    <row r="562" spans="1:10" s="266" customFormat="1">
      <c r="A562" s="295"/>
      <c r="B562" s="295"/>
      <c r="E562" s="270"/>
      <c r="F562" s="267"/>
      <c r="J562" s="267"/>
    </row>
    <row r="563" spans="1:10" s="266" customFormat="1">
      <c r="A563" s="295"/>
      <c r="B563" s="295"/>
      <c r="E563" s="270"/>
      <c r="F563" s="267"/>
      <c r="J563" s="267"/>
    </row>
    <row r="564" spans="1:10" s="266" customFormat="1">
      <c r="A564" s="295"/>
      <c r="B564" s="295"/>
      <c r="E564" s="270"/>
      <c r="F564" s="267"/>
      <c r="J564" s="267"/>
    </row>
    <row r="565" spans="1:10" s="266" customFormat="1">
      <c r="A565" s="295"/>
      <c r="B565" s="295"/>
      <c r="E565" s="270"/>
      <c r="F565" s="267"/>
      <c r="J565" s="267"/>
    </row>
    <row r="566" spans="1:10" s="266" customFormat="1">
      <c r="A566" s="295"/>
      <c r="B566" s="295"/>
      <c r="E566" s="270"/>
      <c r="F566" s="267"/>
      <c r="J566" s="267"/>
    </row>
    <row r="567" spans="1:10" s="266" customFormat="1">
      <c r="A567" s="295"/>
      <c r="B567" s="295"/>
      <c r="E567" s="270"/>
      <c r="F567" s="267"/>
      <c r="J567" s="267"/>
    </row>
    <row r="568" spans="1:10" s="266" customFormat="1">
      <c r="A568" s="295"/>
      <c r="B568" s="295"/>
      <c r="E568" s="270"/>
      <c r="F568" s="267"/>
      <c r="J568" s="267"/>
    </row>
    <row r="569" spans="1:10" s="266" customFormat="1">
      <c r="A569" s="295"/>
      <c r="B569" s="295"/>
      <c r="E569" s="270"/>
      <c r="F569" s="267"/>
      <c r="J569" s="267"/>
    </row>
    <row r="570" spans="1:10" s="266" customFormat="1">
      <c r="A570" s="295"/>
      <c r="B570" s="295"/>
      <c r="E570" s="270"/>
      <c r="F570" s="267"/>
      <c r="J570" s="267"/>
    </row>
    <row r="571" spans="1:10" s="266" customFormat="1">
      <c r="A571" s="295"/>
      <c r="B571" s="295"/>
      <c r="E571" s="270"/>
      <c r="F571" s="267"/>
      <c r="J571" s="267"/>
    </row>
    <row r="572" spans="1:10" s="266" customFormat="1">
      <c r="A572" s="295"/>
      <c r="B572" s="295"/>
      <c r="E572" s="270"/>
      <c r="F572" s="267"/>
      <c r="J572" s="267"/>
    </row>
    <row r="573" spans="1:10" s="266" customFormat="1">
      <c r="A573" s="295"/>
      <c r="B573" s="295"/>
      <c r="E573" s="270"/>
      <c r="F573" s="267"/>
      <c r="J573" s="267"/>
    </row>
    <row r="574" spans="1:10" s="266" customFormat="1">
      <c r="A574" s="295"/>
      <c r="B574" s="295"/>
      <c r="E574" s="270"/>
      <c r="F574" s="267"/>
      <c r="J574" s="267"/>
    </row>
    <row r="575" spans="1:10" s="266" customFormat="1">
      <c r="A575" s="295"/>
      <c r="B575" s="295"/>
      <c r="E575" s="270"/>
      <c r="F575" s="267"/>
      <c r="J575" s="267"/>
    </row>
    <row r="576" spans="1:10" s="266" customFormat="1">
      <c r="A576" s="295"/>
      <c r="B576" s="295"/>
      <c r="E576" s="270"/>
      <c r="F576" s="267"/>
      <c r="J576" s="267"/>
    </row>
    <row r="577" spans="1:10" s="266" customFormat="1">
      <c r="A577" s="295"/>
      <c r="B577" s="295"/>
      <c r="E577" s="270"/>
      <c r="F577" s="267"/>
      <c r="J577" s="267"/>
    </row>
    <row r="578" spans="1:10" s="266" customFormat="1">
      <c r="A578" s="295"/>
      <c r="B578" s="295"/>
      <c r="E578" s="270"/>
      <c r="F578" s="267"/>
      <c r="J578" s="267"/>
    </row>
    <row r="579" spans="1:10" s="266" customFormat="1">
      <c r="A579" s="295"/>
      <c r="B579" s="295"/>
      <c r="E579" s="270"/>
      <c r="F579" s="267"/>
      <c r="J579" s="267"/>
    </row>
    <row r="580" spans="1:10" s="266" customFormat="1">
      <c r="A580" s="295"/>
      <c r="B580" s="295"/>
      <c r="E580" s="270"/>
      <c r="F580" s="267"/>
      <c r="J580" s="267"/>
    </row>
    <row r="581" spans="1:10" s="266" customFormat="1">
      <c r="A581" s="295"/>
      <c r="B581" s="295"/>
      <c r="E581" s="270"/>
      <c r="F581" s="267"/>
      <c r="J581" s="267"/>
    </row>
    <row r="582" spans="1:10" s="266" customFormat="1">
      <c r="A582" s="295"/>
      <c r="B582" s="295"/>
      <c r="E582" s="270"/>
      <c r="F582" s="267"/>
      <c r="J582" s="267"/>
    </row>
    <row r="583" spans="1:10" s="266" customFormat="1">
      <c r="A583" s="295"/>
      <c r="B583" s="295"/>
      <c r="E583" s="270"/>
      <c r="F583" s="267"/>
      <c r="J583" s="267"/>
    </row>
    <row r="584" spans="1:10" s="266" customFormat="1">
      <c r="A584" s="295"/>
      <c r="B584" s="295"/>
      <c r="E584" s="270"/>
      <c r="F584" s="267"/>
      <c r="J584" s="267"/>
    </row>
    <row r="585" spans="1:10" s="266" customFormat="1">
      <c r="A585" s="295"/>
      <c r="B585" s="295"/>
      <c r="E585" s="270"/>
      <c r="F585" s="267"/>
      <c r="J585" s="267"/>
    </row>
    <row r="586" spans="1:10" s="266" customFormat="1">
      <c r="A586" s="295"/>
      <c r="B586" s="295"/>
      <c r="E586" s="270"/>
      <c r="F586" s="267"/>
      <c r="J586" s="267"/>
    </row>
    <row r="587" spans="1:10" s="266" customFormat="1">
      <c r="A587" s="295"/>
      <c r="B587" s="295"/>
      <c r="E587" s="270"/>
      <c r="F587" s="267"/>
      <c r="J587" s="267"/>
    </row>
    <row r="588" spans="1:10" s="266" customFormat="1">
      <c r="A588" s="295"/>
      <c r="B588" s="295"/>
      <c r="E588" s="270"/>
      <c r="F588" s="267"/>
      <c r="J588" s="267"/>
    </row>
    <row r="589" spans="1:10" s="266" customFormat="1">
      <c r="A589" s="295"/>
      <c r="B589" s="295"/>
      <c r="E589" s="270"/>
      <c r="F589" s="267"/>
      <c r="J589" s="267"/>
    </row>
    <row r="590" spans="1:10" s="266" customFormat="1">
      <c r="A590" s="295"/>
      <c r="B590" s="295"/>
      <c r="E590" s="270"/>
      <c r="F590" s="267"/>
      <c r="J590" s="267"/>
    </row>
    <row r="591" spans="1:10" s="266" customFormat="1">
      <c r="A591" s="295"/>
      <c r="B591" s="295"/>
      <c r="E591" s="270"/>
      <c r="F591" s="267"/>
      <c r="J591" s="267"/>
    </row>
    <row r="592" spans="1:10" s="266" customFormat="1">
      <c r="A592" s="295"/>
      <c r="B592" s="295"/>
      <c r="E592" s="270"/>
      <c r="F592" s="267"/>
      <c r="J592" s="267"/>
    </row>
    <row r="593" spans="1:10" s="266" customFormat="1">
      <c r="A593" s="295"/>
      <c r="B593" s="295"/>
      <c r="E593" s="270"/>
      <c r="F593" s="267"/>
      <c r="J593" s="267"/>
    </row>
    <row r="594" spans="1:10" s="266" customFormat="1">
      <c r="A594" s="295"/>
      <c r="B594" s="295"/>
      <c r="E594" s="270"/>
      <c r="F594" s="267"/>
      <c r="J594" s="267"/>
    </row>
    <row r="595" spans="1:10" s="266" customFormat="1">
      <c r="A595" s="295"/>
      <c r="B595" s="295"/>
      <c r="E595" s="270"/>
      <c r="F595" s="267"/>
      <c r="J595" s="267"/>
    </row>
    <row r="596" spans="1:10" s="266" customFormat="1">
      <c r="A596" s="295"/>
      <c r="B596" s="295"/>
      <c r="E596" s="270"/>
      <c r="F596" s="267"/>
      <c r="J596" s="267"/>
    </row>
    <row r="597" spans="1:10" s="266" customFormat="1">
      <c r="A597" s="295"/>
      <c r="B597" s="295"/>
      <c r="E597" s="270"/>
      <c r="F597" s="267"/>
      <c r="J597" s="267"/>
    </row>
    <row r="598" spans="1:10" s="266" customFormat="1">
      <c r="A598" s="295"/>
      <c r="B598" s="295"/>
      <c r="E598" s="270"/>
      <c r="F598" s="267"/>
      <c r="J598" s="267"/>
    </row>
    <row r="599" spans="1:10" s="266" customFormat="1">
      <c r="A599" s="295"/>
      <c r="B599" s="295"/>
      <c r="E599" s="270"/>
      <c r="F599" s="267"/>
      <c r="J599" s="267"/>
    </row>
    <row r="600" spans="1:10" s="266" customFormat="1">
      <c r="A600" s="295"/>
      <c r="B600" s="295"/>
      <c r="E600" s="270"/>
      <c r="F600" s="267"/>
      <c r="J600" s="267"/>
    </row>
    <row r="601" spans="1:10" s="266" customFormat="1">
      <c r="A601" s="295"/>
      <c r="B601" s="295"/>
      <c r="E601" s="270"/>
      <c r="F601" s="267"/>
      <c r="J601" s="267"/>
    </row>
    <row r="602" spans="1:10" s="266" customFormat="1">
      <c r="A602" s="295"/>
      <c r="B602" s="295"/>
      <c r="E602" s="270"/>
      <c r="F602" s="267"/>
      <c r="J602" s="267"/>
    </row>
    <row r="603" spans="1:10" s="266" customFormat="1">
      <c r="A603" s="295"/>
      <c r="B603" s="295"/>
      <c r="E603" s="270"/>
      <c r="F603" s="267"/>
      <c r="J603" s="267"/>
    </row>
    <row r="604" spans="1:10" s="266" customFormat="1">
      <c r="A604" s="295"/>
      <c r="B604" s="295"/>
      <c r="E604" s="270"/>
      <c r="F604" s="267"/>
      <c r="J604" s="267"/>
    </row>
    <row r="605" spans="1:10" s="266" customFormat="1">
      <c r="A605" s="295"/>
      <c r="B605" s="295"/>
      <c r="E605" s="270"/>
      <c r="F605" s="267"/>
      <c r="J605" s="267"/>
    </row>
    <row r="606" spans="1:10" s="266" customFormat="1">
      <c r="A606" s="295"/>
      <c r="B606" s="295"/>
      <c r="E606" s="270"/>
      <c r="F606" s="267"/>
      <c r="J606" s="267"/>
    </row>
    <row r="607" spans="1:10" s="266" customFormat="1">
      <c r="A607" s="295"/>
      <c r="B607" s="295"/>
      <c r="E607" s="270"/>
      <c r="F607" s="267"/>
      <c r="J607" s="267"/>
    </row>
    <row r="608" spans="1:10" s="266" customFormat="1">
      <c r="A608" s="295"/>
      <c r="B608" s="295"/>
      <c r="E608" s="270"/>
      <c r="F608" s="267"/>
      <c r="J608" s="267"/>
    </row>
    <row r="609" spans="1:10" s="266" customFormat="1">
      <c r="A609" s="295"/>
      <c r="B609" s="295"/>
      <c r="E609" s="270"/>
      <c r="F609" s="267"/>
      <c r="J609" s="267"/>
    </row>
    <row r="610" spans="1:10" s="266" customFormat="1">
      <c r="A610" s="295"/>
      <c r="B610" s="295"/>
      <c r="E610" s="270"/>
      <c r="F610" s="267"/>
      <c r="J610" s="267"/>
    </row>
    <row r="611" spans="1:10" s="266" customFormat="1">
      <c r="A611" s="295"/>
      <c r="B611" s="295"/>
      <c r="E611" s="270"/>
      <c r="F611" s="267"/>
      <c r="J611" s="267"/>
    </row>
    <row r="612" spans="1:10" s="266" customFormat="1">
      <c r="A612" s="295"/>
      <c r="B612" s="295"/>
      <c r="E612" s="270"/>
      <c r="F612" s="267"/>
      <c r="J612" s="267"/>
    </row>
    <row r="613" spans="1:10" s="266" customFormat="1">
      <c r="A613" s="295"/>
      <c r="B613" s="295"/>
      <c r="E613" s="270"/>
      <c r="F613" s="267"/>
      <c r="J613" s="267"/>
    </row>
    <row r="614" spans="1:10" s="266" customFormat="1">
      <c r="A614" s="295"/>
      <c r="B614" s="295"/>
      <c r="E614" s="270"/>
      <c r="F614" s="267"/>
      <c r="J614" s="267"/>
    </row>
    <row r="615" spans="1:10" s="266" customFormat="1">
      <c r="A615" s="295"/>
      <c r="B615" s="295"/>
      <c r="E615" s="270"/>
      <c r="F615" s="267"/>
      <c r="J615" s="267"/>
    </row>
    <row r="616" spans="1:10" s="266" customFormat="1">
      <c r="A616" s="295"/>
      <c r="B616" s="295"/>
      <c r="E616" s="270"/>
      <c r="F616" s="267"/>
      <c r="J616" s="267"/>
    </row>
    <row r="617" spans="1:10" s="266" customFormat="1">
      <c r="A617" s="295"/>
      <c r="B617" s="295"/>
      <c r="E617" s="270"/>
      <c r="F617" s="267"/>
      <c r="J617" s="267"/>
    </row>
    <row r="618" spans="1:10" s="266" customFormat="1">
      <c r="A618" s="295"/>
      <c r="B618" s="295"/>
      <c r="E618" s="270"/>
      <c r="F618" s="267"/>
      <c r="J618" s="267"/>
    </row>
    <row r="619" spans="1:10" s="266" customFormat="1">
      <c r="A619" s="295"/>
      <c r="B619" s="295"/>
      <c r="E619" s="270"/>
      <c r="F619" s="267"/>
      <c r="J619" s="267"/>
    </row>
    <row r="620" spans="1:10" s="266" customFormat="1">
      <c r="A620" s="295"/>
      <c r="B620" s="295"/>
      <c r="E620" s="270"/>
      <c r="F620" s="267"/>
      <c r="J620" s="267"/>
    </row>
    <row r="621" spans="1:10" s="266" customFormat="1">
      <c r="A621" s="295"/>
      <c r="B621" s="295"/>
      <c r="E621" s="270"/>
      <c r="F621" s="267"/>
      <c r="J621" s="267"/>
    </row>
    <row r="622" spans="1:10" s="266" customFormat="1">
      <c r="A622" s="295"/>
      <c r="B622" s="295"/>
      <c r="E622" s="270"/>
      <c r="F622" s="267"/>
      <c r="J622" s="267"/>
    </row>
    <row r="623" spans="1:10" s="266" customFormat="1">
      <c r="A623" s="295"/>
      <c r="B623" s="295"/>
      <c r="E623" s="270"/>
      <c r="F623" s="267"/>
      <c r="J623" s="267"/>
    </row>
    <row r="624" spans="1:10" s="266" customFormat="1">
      <c r="A624" s="295"/>
      <c r="B624" s="295"/>
      <c r="E624" s="270"/>
      <c r="F624" s="267"/>
      <c r="J624" s="267"/>
    </row>
    <row r="625" spans="1:10" s="266" customFormat="1">
      <c r="A625" s="295"/>
      <c r="B625" s="295"/>
      <c r="E625" s="270"/>
      <c r="F625" s="267"/>
      <c r="J625" s="267"/>
    </row>
    <row r="626" spans="1:10" s="266" customFormat="1">
      <c r="A626" s="295"/>
      <c r="B626" s="295"/>
      <c r="E626" s="270"/>
      <c r="F626" s="267"/>
      <c r="J626" s="267"/>
    </row>
    <row r="627" spans="1:10" s="266" customFormat="1">
      <c r="A627" s="295"/>
      <c r="B627" s="295"/>
      <c r="E627" s="270"/>
      <c r="F627" s="267"/>
      <c r="J627" s="267"/>
    </row>
    <row r="628" spans="1:10" s="266" customFormat="1">
      <c r="A628" s="295"/>
      <c r="B628" s="295"/>
      <c r="E628" s="270"/>
      <c r="F628" s="267"/>
      <c r="J628" s="267"/>
    </row>
    <row r="629" spans="1:10" s="266" customFormat="1">
      <c r="A629" s="295"/>
      <c r="B629" s="295"/>
      <c r="E629" s="270"/>
      <c r="F629" s="267"/>
      <c r="J629" s="267"/>
    </row>
    <row r="630" spans="1:10" s="266" customFormat="1">
      <c r="A630" s="295"/>
      <c r="B630" s="295"/>
      <c r="E630" s="270"/>
      <c r="F630" s="267"/>
      <c r="J630" s="267"/>
    </row>
    <row r="631" spans="1:10" s="266" customFormat="1">
      <c r="A631" s="295"/>
      <c r="B631" s="295"/>
      <c r="E631" s="270"/>
      <c r="F631" s="267"/>
      <c r="J631" s="267"/>
    </row>
    <row r="632" spans="1:10" s="266" customFormat="1">
      <c r="A632" s="295"/>
      <c r="B632" s="295"/>
      <c r="E632" s="270"/>
      <c r="F632" s="267"/>
      <c r="J632" s="267"/>
    </row>
    <row r="633" spans="1:10" s="266" customFormat="1">
      <c r="A633" s="295"/>
      <c r="B633" s="295"/>
      <c r="E633" s="270"/>
      <c r="F633" s="267"/>
      <c r="J633" s="267"/>
    </row>
    <row r="634" spans="1:10" s="266" customFormat="1">
      <c r="A634" s="295"/>
      <c r="B634" s="295"/>
      <c r="E634" s="270"/>
      <c r="F634" s="267"/>
      <c r="J634" s="267"/>
    </row>
    <row r="635" spans="1:10" s="266" customFormat="1">
      <c r="A635" s="295"/>
      <c r="B635" s="295"/>
      <c r="E635" s="270"/>
      <c r="F635" s="267"/>
      <c r="J635" s="267"/>
    </row>
    <row r="636" spans="1:10" s="266" customFormat="1">
      <c r="A636" s="295"/>
      <c r="B636" s="295"/>
      <c r="E636" s="270"/>
      <c r="F636" s="267"/>
      <c r="J636" s="267"/>
    </row>
    <row r="637" spans="1:10" s="266" customFormat="1">
      <c r="A637" s="295"/>
      <c r="B637" s="295"/>
      <c r="E637" s="270"/>
      <c r="F637" s="267"/>
      <c r="J637" s="267"/>
    </row>
    <row r="638" spans="1:10" s="266" customFormat="1">
      <c r="A638" s="295"/>
      <c r="B638" s="295"/>
      <c r="E638" s="270"/>
      <c r="F638" s="267"/>
      <c r="J638" s="267"/>
    </row>
    <row r="639" spans="1:10" s="266" customFormat="1">
      <c r="A639" s="295"/>
      <c r="B639" s="295"/>
      <c r="E639" s="270"/>
      <c r="F639" s="267"/>
      <c r="J639" s="267"/>
    </row>
    <row r="640" spans="1:10" s="266" customFormat="1">
      <c r="A640" s="295"/>
      <c r="B640" s="295"/>
      <c r="E640" s="270"/>
      <c r="F640" s="267"/>
      <c r="J640" s="267"/>
    </row>
    <row r="641" spans="1:10" s="266" customFormat="1">
      <c r="A641" s="295"/>
      <c r="B641" s="295"/>
      <c r="E641" s="270"/>
      <c r="F641" s="267"/>
      <c r="J641" s="267"/>
    </row>
    <row r="642" spans="1:10" s="266" customFormat="1">
      <c r="A642" s="295"/>
      <c r="B642" s="295"/>
      <c r="E642" s="270"/>
      <c r="F642" s="267"/>
      <c r="J642" s="267"/>
    </row>
    <row r="643" spans="1:10" s="266" customFormat="1">
      <c r="A643" s="295"/>
      <c r="B643" s="295"/>
      <c r="E643" s="270"/>
      <c r="F643" s="267"/>
      <c r="J643" s="267"/>
    </row>
    <row r="644" spans="1:10">
      <c r="C644" s="266"/>
      <c r="D644" s="266"/>
      <c r="E644" s="270"/>
      <c r="F644" s="267"/>
      <c r="G644" s="266"/>
      <c r="H644" s="266"/>
    </row>
    <row r="645" spans="1:10">
      <c r="C645" s="266"/>
      <c r="D645" s="266"/>
      <c r="E645" s="270"/>
      <c r="F645" s="267"/>
      <c r="G645" s="266"/>
      <c r="H645" s="266"/>
    </row>
    <row r="646" spans="1:10">
      <c r="C646" s="266"/>
      <c r="D646" s="266"/>
      <c r="E646" s="270"/>
      <c r="F646" s="267"/>
      <c r="G646" s="266"/>
      <c r="H646" s="266"/>
    </row>
    <row r="647" spans="1:10">
      <c r="C647" s="266"/>
      <c r="D647" s="266"/>
      <c r="E647" s="270"/>
      <c r="F647" s="267"/>
      <c r="G647" s="266"/>
      <c r="H647" s="266"/>
    </row>
    <row r="648" spans="1:10">
      <c r="C648" s="266"/>
      <c r="D648" s="266"/>
      <c r="E648" s="270"/>
      <c r="F648" s="267"/>
      <c r="G648" s="266"/>
      <c r="H648" s="266"/>
    </row>
    <row r="649" spans="1:10">
      <c r="C649" s="266"/>
      <c r="D649" s="266"/>
      <c r="E649" s="270"/>
      <c r="F649" s="267"/>
      <c r="G649" s="266"/>
      <c r="H649" s="266"/>
    </row>
    <row r="650" spans="1:10">
      <c r="C650" s="266"/>
      <c r="D650" s="266"/>
      <c r="E650" s="270"/>
      <c r="F650" s="267"/>
      <c r="G650" s="266"/>
      <c r="H650" s="266"/>
    </row>
    <row r="651" spans="1:10">
      <c r="C651" s="266"/>
      <c r="D651" s="266"/>
      <c r="E651" s="270"/>
      <c r="F651" s="267"/>
      <c r="G651" s="266"/>
      <c r="H651" s="266"/>
    </row>
    <row r="652" spans="1:10">
      <c r="C652" s="266"/>
      <c r="D652" s="266"/>
      <c r="E652" s="270"/>
      <c r="F652" s="267"/>
      <c r="G652" s="266"/>
      <c r="H652" s="266"/>
    </row>
    <row r="653" spans="1:10">
      <c r="C653" s="266"/>
      <c r="D653" s="266"/>
      <c r="E653" s="270"/>
      <c r="F653" s="267"/>
      <c r="G653" s="266"/>
      <c r="H653" s="266"/>
    </row>
    <row r="654" spans="1:10">
      <c r="C654" s="266"/>
      <c r="D654" s="266"/>
      <c r="E654" s="270"/>
      <c r="F654" s="267"/>
      <c r="G654" s="266"/>
      <c r="H654" s="266"/>
    </row>
    <row r="655" spans="1:10">
      <c r="C655" s="266"/>
      <c r="D655" s="266"/>
      <c r="E655" s="270"/>
      <c r="F655" s="267"/>
      <c r="G655" s="266"/>
      <c r="H655" s="266"/>
    </row>
    <row r="656" spans="1:10">
      <c r="C656" s="266"/>
      <c r="D656" s="266"/>
      <c r="E656" s="270"/>
      <c r="F656" s="267"/>
      <c r="G656" s="266"/>
      <c r="H656" s="266"/>
    </row>
    <row r="657" spans="3:8">
      <c r="C657" s="266"/>
      <c r="D657" s="266"/>
      <c r="E657" s="270"/>
      <c r="F657" s="267"/>
      <c r="G657" s="266"/>
      <c r="H657" s="266"/>
    </row>
    <row r="658" spans="3:8">
      <c r="C658" s="266"/>
      <c r="D658" s="266"/>
      <c r="E658" s="270"/>
      <c r="F658" s="267"/>
      <c r="G658" s="266"/>
      <c r="H658" s="266"/>
    </row>
    <row r="659" spans="3:8">
      <c r="C659" s="266"/>
      <c r="D659" s="266"/>
      <c r="E659" s="270"/>
      <c r="F659" s="267"/>
      <c r="G659" s="266"/>
      <c r="H659" s="266"/>
    </row>
    <row r="660" spans="3:8">
      <c r="C660" s="266"/>
      <c r="D660" s="266"/>
      <c r="E660" s="270"/>
      <c r="F660" s="267"/>
      <c r="G660" s="266"/>
      <c r="H660" s="266"/>
    </row>
    <row r="661" spans="3:8">
      <c r="C661" s="266"/>
      <c r="D661" s="266"/>
      <c r="E661" s="270"/>
      <c r="F661" s="267"/>
      <c r="G661" s="266"/>
      <c r="H661" s="266"/>
    </row>
    <row r="662" spans="3:8">
      <c r="C662" s="266"/>
      <c r="D662" s="266"/>
      <c r="E662" s="270"/>
      <c r="F662" s="267"/>
      <c r="G662" s="266"/>
      <c r="H662" s="266"/>
    </row>
    <row r="663" spans="3:8">
      <c r="C663" s="266"/>
      <c r="D663" s="266"/>
      <c r="E663" s="270"/>
      <c r="F663" s="267"/>
      <c r="G663" s="266"/>
      <c r="H663" s="266"/>
    </row>
    <row r="664" spans="3:8">
      <c r="C664" s="266"/>
      <c r="D664" s="266"/>
      <c r="E664" s="270"/>
      <c r="F664" s="267"/>
      <c r="G664" s="266"/>
      <c r="H664" s="266"/>
    </row>
    <row r="665" spans="3:8">
      <c r="C665" s="266"/>
      <c r="D665" s="266"/>
      <c r="E665" s="270"/>
      <c r="F665" s="267"/>
      <c r="G665" s="266"/>
      <c r="H665" s="266"/>
    </row>
    <row r="666" spans="3:8">
      <c r="C666" s="266"/>
      <c r="D666" s="266"/>
      <c r="E666" s="270"/>
      <c r="F666" s="267"/>
      <c r="G666" s="266"/>
      <c r="H666" s="266"/>
    </row>
    <row r="667" spans="3:8">
      <c r="C667" s="266"/>
      <c r="D667" s="266"/>
      <c r="E667" s="270"/>
      <c r="F667" s="267"/>
      <c r="G667" s="266"/>
      <c r="H667" s="266"/>
    </row>
    <row r="668" spans="3:8">
      <c r="C668" s="266"/>
      <c r="D668" s="266"/>
      <c r="E668" s="270"/>
      <c r="F668" s="267"/>
      <c r="G668" s="266"/>
      <c r="H668" s="266"/>
    </row>
    <row r="669" spans="3:8">
      <c r="C669" s="266"/>
      <c r="D669" s="266"/>
      <c r="E669" s="270"/>
      <c r="F669" s="267"/>
      <c r="G669" s="266"/>
      <c r="H669" s="266"/>
    </row>
    <row r="670" spans="3:8">
      <c r="C670" s="266"/>
      <c r="D670" s="266"/>
      <c r="E670" s="270"/>
      <c r="F670" s="267"/>
      <c r="G670" s="266"/>
      <c r="H670" s="266"/>
    </row>
    <row r="671" spans="3:8">
      <c r="C671" s="266"/>
      <c r="D671" s="266"/>
      <c r="E671" s="270"/>
      <c r="F671" s="267"/>
      <c r="G671" s="266"/>
      <c r="H671" s="266"/>
    </row>
    <row r="672" spans="3:8">
      <c r="C672" s="266"/>
      <c r="D672" s="266"/>
      <c r="E672" s="270"/>
      <c r="F672" s="267"/>
      <c r="G672" s="266"/>
      <c r="H672" s="266"/>
    </row>
    <row r="673" spans="3:8">
      <c r="C673" s="266"/>
      <c r="D673" s="266"/>
      <c r="E673" s="270"/>
      <c r="F673" s="267"/>
      <c r="G673" s="266"/>
      <c r="H673" s="266"/>
    </row>
    <row r="674" spans="3:8">
      <c r="C674" s="266"/>
      <c r="D674" s="266"/>
      <c r="E674" s="270"/>
      <c r="F674" s="267"/>
      <c r="G674" s="266"/>
      <c r="H674" s="266"/>
    </row>
    <row r="675" spans="3:8">
      <c r="C675" s="266"/>
      <c r="D675" s="266"/>
      <c r="E675" s="270"/>
      <c r="F675" s="267"/>
      <c r="G675" s="266"/>
      <c r="H675" s="266"/>
    </row>
    <row r="676" spans="3:8">
      <c r="C676" s="266"/>
      <c r="D676" s="266"/>
      <c r="E676" s="270"/>
      <c r="F676" s="267"/>
      <c r="G676" s="266"/>
      <c r="H676" s="266"/>
    </row>
    <row r="677" spans="3:8">
      <c r="C677" s="266"/>
      <c r="D677" s="266"/>
      <c r="E677" s="270"/>
      <c r="F677" s="267"/>
      <c r="G677" s="266"/>
      <c r="H677" s="266"/>
    </row>
    <row r="678" spans="3:8">
      <c r="C678" s="266"/>
      <c r="D678" s="266"/>
      <c r="E678" s="270"/>
      <c r="F678" s="267"/>
      <c r="G678" s="266"/>
      <c r="H678" s="266"/>
    </row>
    <row r="679" spans="3:8">
      <c r="C679" s="266"/>
      <c r="D679" s="266"/>
      <c r="E679" s="270"/>
      <c r="F679" s="267"/>
      <c r="G679" s="266"/>
      <c r="H679" s="266"/>
    </row>
    <row r="680" spans="3:8">
      <c r="C680" s="266"/>
      <c r="D680" s="266"/>
      <c r="E680" s="270"/>
      <c r="F680" s="267"/>
      <c r="G680" s="266"/>
      <c r="H680" s="266"/>
    </row>
    <row r="681" spans="3:8">
      <c r="C681" s="266"/>
      <c r="D681" s="266"/>
      <c r="E681" s="270"/>
      <c r="F681" s="267"/>
      <c r="G681" s="266"/>
      <c r="H681" s="266"/>
    </row>
    <row r="682" spans="3:8">
      <c r="C682" s="266"/>
      <c r="D682" s="266"/>
      <c r="E682" s="270"/>
      <c r="F682" s="267"/>
      <c r="G682" s="266"/>
      <c r="H682" s="266"/>
    </row>
    <row r="683" spans="3:8">
      <c r="C683" s="266"/>
      <c r="D683" s="266"/>
      <c r="E683" s="270"/>
      <c r="F683" s="267"/>
      <c r="G683" s="266"/>
      <c r="H683" s="266"/>
    </row>
    <row r="684" spans="3:8">
      <c r="C684" s="266"/>
      <c r="D684" s="266"/>
      <c r="E684" s="270"/>
      <c r="F684" s="267"/>
      <c r="G684" s="266"/>
      <c r="H684" s="266"/>
    </row>
    <row r="685" spans="3:8">
      <c r="C685" s="266"/>
      <c r="D685" s="266"/>
      <c r="E685" s="270"/>
      <c r="F685" s="267"/>
      <c r="G685" s="266"/>
      <c r="H685" s="266"/>
    </row>
    <row r="686" spans="3:8">
      <c r="C686" s="266"/>
      <c r="D686" s="266"/>
      <c r="E686" s="270"/>
      <c r="F686" s="267"/>
      <c r="G686" s="266"/>
      <c r="H686" s="266"/>
    </row>
    <row r="687" spans="3:8">
      <c r="C687" s="266"/>
      <c r="D687" s="266"/>
      <c r="E687" s="270"/>
      <c r="F687" s="267"/>
      <c r="G687" s="266"/>
      <c r="H687" s="266"/>
    </row>
    <row r="688" spans="3:8">
      <c r="C688" s="266"/>
      <c r="D688" s="266"/>
      <c r="E688" s="270"/>
      <c r="F688" s="267"/>
      <c r="G688" s="266"/>
      <c r="H688" s="266"/>
    </row>
    <row r="689" spans="3:8">
      <c r="C689" s="266"/>
      <c r="D689" s="266"/>
      <c r="E689" s="270"/>
      <c r="F689" s="267"/>
      <c r="G689" s="266"/>
      <c r="H689" s="266"/>
    </row>
    <row r="690" spans="3:8">
      <c r="C690" s="266"/>
      <c r="D690" s="266"/>
      <c r="E690" s="270"/>
      <c r="F690" s="267"/>
      <c r="G690" s="266"/>
      <c r="H690" s="266"/>
    </row>
    <row r="691" spans="3:8">
      <c r="C691" s="266"/>
      <c r="D691" s="266"/>
      <c r="E691" s="270"/>
      <c r="F691" s="267"/>
      <c r="G691" s="266"/>
      <c r="H691" s="266"/>
    </row>
    <row r="692" spans="3:8">
      <c r="C692" s="266"/>
      <c r="D692" s="266"/>
      <c r="E692" s="270"/>
      <c r="F692" s="267"/>
      <c r="G692" s="266"/>
      <c r="H692" s="266"/>
    </row>
    <row r="693" spans="3:8">
      <c r="C693" s="266"/>
      <c r="D693" s="266"/>
      <c r="E693" s="270"/>
      <c r="F693" s="267"/>
      <c r="G693" s="266"/>
      <c r="H693" s="266"/>
    </row>
    <row r="694" spans="3:8">
      <c r="C694" s="266"/>
      <c r="D694" s="266"/>
      <c r="E694" s="270"/>
      <c r="F694" s="267"/>
      <c r="G694" s="266"/>
      <c r="H694" s="266"/>
    </row>
    <row r="695" spans="3:8">
      <c r="C695" s="266"/>
      <c r="D695" s="266"/>
      <c r="E695" s="270"/>
      <c r="F695" s="267"/>
      <c r="G695" s="266"/>
      <c r="H695" s="266"/>
    </row>
    <row r="696" spans="3:8">
      <c r="C696" s="266"/>
      <c r="D696" s="266"/>
      <c r="E696" s="270"/>
      <c r="F696" s="267"/>
      <c r="G696" s="266"/>
      <c r="H696" s="266"/>
    </row>
    <row r="697" spans="3:8">
      <c r="C697" s="266"/>
      <c r="D697" s="266"/>
      <c r="E697" s="270"/>
      <c r="F697" s="267"/>
      <c r="G697" s="266"/>
      <c r="H697" s="266"/>
    </row>
    <row r="698" spans="3:8">
      <c r="C698" s="266"/>
      <c r="D698" s="266"/>
      <c r="E698" s="270"/>
      <c r="F698" s="267"/>
      <c r="G698" s="266"/>
      <c r="H698" s="266"/>
    </row>
    <row r="699" spans="3:8">
      <c r="C699" s="266"/>
      <c r="D699" s="266"/>
      <c r="E699" s="270"/>
      <c r="F699" s="267"/>
      <c r="G699" s="266"/>
      <c r="H699" s="266"/>
    </row>
    <row r="700" spans="3:8">
      <c r="C700" s="266"/>
      <c r="D700" s="266"/>
      <c r="E700" s="270"/>
      <c r="F700" s="267"/>
      <c r="G700" s="266"/>
      <c r="H700" s="266"/>
    </row>
    <row r="701" spans="3:8">
      <c r="C701" s="266"/>
      <c r="D701" s="266"/>
      <c r="E701" s="270"/>
      <c r="F701" s="267"/>
      <c r="G701" s="266"/>
      <c r="H701" s="266"/>
    </row>
    <row r="702" spans="3:8">
      <c r="C702" s="266"/>
      <c r="D702" s="266"/>
      <c r="E702" s="270"/>
      <c r="F702" s="267"/>
      <c r="G702" s="266"/>
      <c r="H702" s="266"/>
    </row>
    <row r="703" spans="3:8">
      <c r="C703" s="266"/>
      <c r="D703" s="266"/>
      <c r="E703" s="270"/>
      <c r="F703" s="267"/>
      <c r="G703" s="266"/>
      <c r="H703" s="266"/>
    </row>
    <row r="704" spans="3:8">
      <c r="C704" s="266"/>
      <c r="D704" s="266"/>
      <c r="E704" s="270"/>
      <c r="F704" s="267"/>
      <c r="G704" s="266"/>
      <c r="H704" s="266"/>
    </row>
    <row r="705" spans="3:8">
      <c r="C705" s="266"/>
      <c r="D705" s="266"/>
      <c r="E705" s="270"/>
      <c r="F705" s="267"/>
      <c r="G705" s="266"/>
      <c r="H705" s="266"/>
    </row>
    <row r="706" spans="3:8">
      <c r="C706" s="266"/>
      <c r="D706" s="266"/>
      <c r="E706" s="270"/>
      <c r="F706" s="267"/>
      <c r="G706" s="266"/>
      <c r="H706" s="266"/>
    </row>
    <row r="707" spans="3:8">
      <c r="C707" s="266"/>
      <c r="D707" s="266"/>
      <c r="E707" s="270"/>
      <c r="F707" s="267"/>
      <c r="G707" s="266"/>
      <c r="H707" s="266"/>
    </row>
    <row r="708" spans="3:8">
      <c r="C708" s="266"/>
      <c r="D708" s="266"/>
      <c r="E708" s="270"/>
      <c r="F708" s="267"/>
      <c r="G708" s="266"/>
      <c r="H708" s="266"/>
    </row>
    <row r="709" spans="3:8">
      <c r="C709" s="266"/>
      <c r="D709" s="266"/>
      <c r="E709" s="270"/>
      <c r="F709" s="267"/>
      <c r="G709" s="266"/>
      <c r="H709" s="266"/>
    </row>
    <row r="710" spans="3:8">
      <c r="C710" s="266"/>
      <c r="D710" s="266"/>
      <c r="E710" s="270"/>
      <c r="F710" s="267"/>
      <c r="G710" s="266"/>
      <c r="H710" s="266"/>
    </row>
    <row r="711" spans="3:8">
      <c r="C711" s="266"/>
      <c r="D711" s="266"/>
      <c r="E711" s="270"/>
      <c r="F711" s="267"/>
      <c r="G711" s="266"/>
      <c r="H711" s="266"/>
    </row>
    <row r="712" spans="3:8">
      <c r="C712" s="266"/>
      <c r="D712" s="266"/>
      <c r="E712" s="270"/>
      <c r="F712" s="267"/>
      <c r="G712" s="266"/>
      <c r="H712" s="266"/>
    </row>
    <row r="713" spans="3:8">
      <c r="C713" s="266"/>
      <c r="D713" s="266"/>
      <c r="E713" s="270"/>
      <c r="F713" s="267"/>
      <c r="G713" s="266"/>
      <c r="H713" s="266"/>
    </row>
    <row r="714" spans="3:8">
      <c r="C714" s="266"/>
      <c r="D714" s="266"/>
      <c r="E714" s="270"/>
      <c r="F714" s="267"/>
      <c r="G714" s="266"/>
      <c r="H714" s="266"/>
    </row>
    <row r="715" spans="3:8">
      <c r="C715" s="266"/>
      <c r="D715" s="266"/>
      <c r="E715" s="270"/>
      <c r="F715" s="267"/>
      <c r="G715" s="266"/>
      <c r="H715" s="266"/>
    </row>
    <row r="716" spans="3:8">
      <c r="C716" s="266"/>
      <c r="D716" s="266"/>
      <c r="E716" s="270"/>
      <c r="F716" s="267"/>
      <c r="G716" s="266"/>
      <c r="H716" s="266"/>
    </row>
    <row r="717" spans="3:8">
      <c r="C717" s="266"/>
      <c r="D717" s="266"/>
      <c r="E717" s="270"/>
      <c r="F717" s="267"/>
      <c r="G717" s="266"/>
      <c r="H717" s="266"/>
    </row>
    <row r="718" spans="3:8">
      <c r="C718" s="266"/>
      <c r="D718" s="266"/>
      <c r="E718" s="270"/>
      <c r="F718" s="267"/>
      <c r="G718" s="266"/>
      <c r="H718" s="266"/>
    </row>
    <row r="719" spans="3:8">
      <c r="C719" s="266"/>
      <c r="D719" s="266"/>
      <c r="E719" s="270"/>
      <c r="F719" s="267"/>
      <c r="G719" s="266"/>
      <c r="H719" s="266"/>
    </row>
    <row r="720" spans="3:8">
      <c r="C720" s="266"/>
      <c r="D720" s="266"/>
      <c r="E720" s="270"/>
      <c r="F720" s="267"/>
      <c r="G720" s="266"/>
      <c r="H720" s="266"/>
    </row>
    <row r="721" spans="3:8">
      <c r="C721" s="266"/>
      <c r="D721" s="266"/>
      <c r="E721" s="270"/>
      <c r="F721" s="267"/>
      <c r="G721" s="266"/>
      <c r="H721" s="266"/>
    </row>
    <row r="722" spans="3:8">
      <c r="C722" s="266"/>
      <c r="D722" s="266"/>
      <c r="E722" s="270"/>
      <c r="F722" s="267"/>
      <c r="G722" s="266"/>
      <c r="H722" s="266"/>
    </row>
    <row r="723" spans="3:8">
      <c r="C723" s="266"/>
      <c r="D723" s="266"/>
      <c r="E723" s="270"/>
      <c r="F723" s="267"/>
      <c r="G723" s="266"/>
      <c r="H723" s="266"/>
    </row>
    <row r="724" spans="3:8">
      <c r="C724" s="266"/>
      <c r="D724" s="266"/>
      <c r="E724" s="270"/>
      <c r="F724" s="267"/>
      <c r="G724" s="266"/>
      <c r="H724" s="266"/>
    </row>
    <row r="725" spans="3:8">
      <c r="C725" s="266"/>
      <c r="D725" s="266"/>
      <c r="E725" s="270"/>
      <c r="F725" s="267"/>
      <c r="G725" s="266"/>
      <c r="H725" s="266"/>
    </row>
    <row r="726" spans="3:8">
      <c r="C726" s="266"/>
      <c r="D726" s="266"/>
      <c r="E726" s="270"/>
      <c r="F726" s="267"/>
      <c r="G726" s="266"/>
      <c r="H726" s="266"/>
    </row>
    <row r="727" spans="3:8">
      <c r="C727" s="266"/>
      <c r="D727" s="266"/>
      <c r="E727" s="270"/>
      <c r="F727" s="267"/>
      <c r="G727" s="266"/>
      <c r="H727" s="266"/>
    </row>
    <row r="728" spans="3:8">
      <c r="C728" s="266"/>
      <c r="D728" s="266"/>
      <c r="E728" s="270"/>
      <c r="F728" s="267"/>
      <c r="G728" s="266"/>
      <c r="H728" s="266"/>
    </row>
    <row r="729" spans="3:8">
      <c r="C729" s="266"/>
      <c r="D729" s="266"/>
      <c r="E729" s="270"/>
      <c r="F729" s="267"/>
      <c r="G729" s="266"/>
      <c r="H729" s="266"/>
    </row>
    <row r="730" spans="3:8">
      <c r="C730" s="266"/>
      <c r="D730" s="266"/>
      <c r="E730" s="270"/>
      <c r="F730" s="267"/>
      <c r="G730" s="266"/>
      <c r="H730" s="266"/>
    </row>
    <row r="731" spans="3:8">
      <c r="C731" s="266"/>
      <c r="D731" s="266"/>
      <c r="E731" s="270"/>
      <c r="F731" s="267"/>
      <c r="G731" s="266"/>
      <c r="H731" s="266"/>
    </row>
    <row r="732" spans="3:8">
      <c r="C732" s="266"/>
      <c r="D732" s="266"/>
      <c r="E732" s="270"/>
      <c r="F732" s="267"/>
      <c r="G732" s="266"/>
      <c r="H732" s="266"/>
    </row>
    <row r="733" spans="3:8">
      <c r="C733" s="266"/>
      <c r="D733" s="266"/>
      <c r="E733" s="270"/>
      <c r="F733" s="267"/>
      <c r="G733" s="266"/>
      <c r="H733" s="266"/>
    </row>
    <row r="734" spans="3:8">
      <c r="C734" s="266"/>
      <c r="D734" s="266"/>
      <c r="E734" s="270"/>
      <c r="F734" s="267"/>
      <c r="G734" s="266"/>
      <c r="H734" s="266"/>
    </row>
    <row r="735" spans="3:8">
      <c r="C735" s="266"/>
      <c r="D735" s="266"/>
      <c r="E735" s="270"/>
      <c r="F735" s="267"/>
      <c r="G735" s="266"/>
      <c r="H735" s="266"/>
    </row>
    <row r="736" spans="3:8">
      <c r="C736" s="266"/>
      <c r="D736" s="266"/>
      <c r="E736" s="270"/>
      <c r="F736" s="267"/>
      <c r="G736" s="266"/>
      <c r="H736" s="266"/>
    </row>
    <row r="737" spans="3:8">
      <c r="C737" s="266"/>
      <c r="D737" s="266"/>
      <c r="E737" s="270"/>
      <c r="F737" s="267"/>
      <c r="G737" s="266"/>
      <c r="H737" s="266"/>
    </row>
    <row r="738" spans="3:8">
      <c r="C738" s="266"/>
      <c r="D738" s="266"/>
      <c r="E738" s="270"/>
      <c r="F738" s="267"/>
      <c r="G738" s="266"/>
      <c r="H738" s="266"/>
    </row>
    <row r="739" spans="3:8">
      <c r="C739" s="266"/>
      <c r="D739" s="266"/>
      <c r="E739" s="270"/>
      <c r="F739" s="267"/>
      <c r="G739" s="266"/>
      <c r="H739" s="266"/>
    </row>
    <row r="740" spans="3:8">
      <c r="C740" s="266"/>
      <c r="D740" s="266"/>
      <c r="E740" s="270"/>
      <c r="F740" s="267"/>
      <c r="G740" s="266"/>
      <c r="H740" s="266"/>
    </row>
    <row r="741" spans="3:8">
      <c r="C741" s="266"/>
      <c r="D741" s="266"/>
      <c r="E741" s="270"/>
      <c r="F741" s="267"/>
      <c r="G741" s="266"/>
      <c r="H741" s="266"/>
    </row>
    <row r="742" spans="3:8">
      <c r="C742" s="266"/>
      <c r="D742" s="266"/>
      <c r="E742" s="270"/>
      <c r="F742" s="267"/>
      <c r="G742" s="266"/>
      <c r="H742" s="266"/>
    </row>
    <row r="743" spans="3:8">
      <c r="C743" s="266"/>
      <c r="D743" s="266"/>
      <c r="E743" s="270"/>
      <c r="F743" s="267"/>
      <c r="G743" s="266"/>
      <c r="H743" s="266"/>
    </row>
    <row r="744" spans="3:8">
      <c r="C744" s="266"/>
      <c r="D744" s="266"/>
      <c r="E744" s="270"/>
      <c r="F744" s="267"/>
      <c r="G744" s="266"/>
      <c r="H744" s="266"/>
    </row>
    <row r="745" spans="3:8">
      <c r="C745" s="266"/>
      <c r="D745" s="266"/>
      <c r="E745" s="270"/>
      <c r="F745" s="267"/>
      <c r="G745" s="266"/>
      <c r="H745" s="266"/>
    </row>
    <row r="746" spans="3:8">
      <c r="C746" s="266"/>
      <c r="D746" s="266"/>
      <c r="E746" s="270"/>
      <c r="F746" s="267"/>
      <c r="G746" s="266"/>
      <c r="H746" s="266"/>
    </row>
    <row r="747" spans="3:8">
      <c r="C747" s="266"/>
      <c r="D747" s="266"/>
      <c r="E747" s="270"/>
      <c r="F747" s="267"/>
      <c r="G747" s="266"/>
      <c r="H747" s="266"/>
    </row>
    <row r="748" spans="3:8">
      <c r="C748" s="266"/>
      <c r="D748" s="266"/>
      <c r="E748" s="270"/>
      <c r="F748" s="267"/>
      <c r="G748" s="266"/>
      <c r="H748" s="266"/>
    </row>
    <row r="749" spans="3:8">
      <c r="C749" s="266"/>
      <c r="D749" s="266"/>
      <c r="E749" s="270"/>
      <c r="F749" s="267"/>
      <c r="G749" s="266"/>
      <c r="H749" s="266"/>
    </row>
    <row r="750" spans="3:8">
      <c r="C750" s="266"/>
      <c r="D750" s="266"/>
      <c r="E750" s="270"/>
      <c r="F750" s="267"/>
      <c r="G750" s="266"/>
      <c r="H750" s="266"/>
    </row>
    <row r="751" spans="3:8">
      <c r="C751" s="266"/>
      <c r="D751" s="266"/>
      <c r="E751" s="270"/>
      <c r="F751" s="267"/>
      <c r="G751" s="266"/>
      <c r="H751" s="266"/>
    </row>
    <row r="752" spans="3:8">
      <c r="C752" s="266"/>
      <c r="D752" s="266"/>
      <c r="E752" s="270"/>
      <c r="F752" s="267"/>
      <c r="G752" s="266"/>
      <c r="H752" s="266"/>
    </row>
    <row r="753" spans="3:8">
      <c r="C753" s="266"/>
      <c r="D753" s="266"/>
      <c r="E753" s="270"/>
      <c r="F753" s="267"/>
      <c r="G753" s="266"/>
      <c r="H753" s="266"/>
    </row>
    <row r="754" spans="3:8">
      <c r="C754" s="266"/>
      <c r="D754" s="266"/>
      <c r="E754" s="270"/>
      <c r="F754" s="267"/>
      <c r="G754" s="266"/>
      <c r="H754" s="266"/>
    </row>
    <row r="755" spans="3:8">
      <c r="C755" s="266"/>
      <c r="D755" s="266"/>
      <c r="E755" s="270"/>
      <c r="F755" s="267"/>
      <c r="G755" s="266"/>
      <c r="H755" s="266"/>
    </row>
    <row r="756" spans="3:8">
      <c r="C756" s="266"/>
      <c r="D756" s="266"/>
      <c r="E756" s="270"/>
      <c r="F756" s="267"/>
      <c r="G756" s="266"/>
      <c r="H756" s="266"/>
    </row>
    <row r="757" spans="3:8">
      <c r="C757" s="266"/>
      <c r="D757" s="266"/>
      <c r="E757" s="270"/>
      <c r="F757" s="267"/>
      <c r="G757" s="266"/>
      <c r="H757" s="266"/>
    </row>
    <row r="758" spans="3:8">
      <c r="C758" s="266"/>
      <c r="D758" s="266"/>
      <c r="E758" s="270"/>
      <c r="F758" s="267"/>
      <c r="G758" s="266"/>
      <c r="H758" s="266"/>
    </row>
    <row r="759" spans="3:8">
      <c r="C759" s="266"/>
      <c r="D759" s="266"/>
      <c r="E759" s="270"/>
      <c r="F759" s="267"/>
      <c r="G759" s="266"/>
      <c r="H759" s="266"/>
    </row>
    <row r="760" spans="3:8">
      <c r="C760" s="266"/>
      <c r="D760" s="266"/>
      <c r="E760" s="270"/>
      <c r="F760" s="267"/>
      <c r="G760" s="266"/>
      <c r="H760" s="266"/>
    </row>
    <row r="761" spans="3:8">
      <c r="C761" s="266"/>
      <c r="D761" s="266"/>
      <c r="E761" s="270"/>
      <c r="F761" s="267"/>
      <c r="G761" s="266"/>
      <c r="H761" s="266"/>
    </row>
    <row r="762" spans="3:8">
      <c r="C762" s="266"/>
      <c r="D762" s="266"/>
      <c r="E762" s="270"/>
      <c r="F762" s="267"/>
      <c r="G762" s="266"/>
      <c r="H762" s="266"/>
    </row>
    <row r="763" spans="3:8">
      <c r="C763" s="266"/>
      <c r="D763" s="266"/>
      <c r="E763" s="270"/>
      <c r="F763" s="267"/>
      <c r="G763" s="266"/>
      <c r="H763" s="266"/>
    </row>
    <row r="764" spans="3:8">
      <c r="C764" s="266"/>
      <c r="D764" s="266"/>
      <c r="E764" s="270"/>
      <c r="F764" s="267"/>
      <c r="G764" s="266"/>
      <c r="H764" s="266"/>
    </row>
    <row r="765" spans="3:8">
      <c r="C765" s="266"/>
      <c r="D765" s="266"/>
      <c r="E765" s="270"/>
      <c r="F765" s="267"/>
      <c r="G765" s="266"/>
      <c r="H765" s="266"/>
    </row>
    <row r="766" spans="3:8">
      <c r="C766" s="266"/>
      <c r="D766" s="266"/>
      <c r="E766" s="270"/>
      <c r="F766" s="267"/>
      <c r="G766" s="266"/>
      <c r="H766" s="266"/>
    </row>
    <row r="767" spans="3:8">
      <c r="C767" s="266"/>
      <c r="D767" s="266"/>
      <c r="E767" s="270"/>
      <c r="F767" s="267"/>
      <c r="G767" s="266"/>
      <c r="H767" s="266"/>
    </row>
    <row r="768" spans="3:8">
      <c r="C768" s="266"/>
      <c r="D768" s="266"/>
      <c r="E768" s="270"/>
      <c r="F768" s="267"/>
      <c r="G768" s="266"/>
      <c r="H768" s="266"/>
    </row>
    <row r="769" spans="3:8">
      <c r="C769" s="266"/>
      <c r="D769" s="266"/>
      <c r="E769" s="270"/>
      <c r="F769" s="267"/>
      <c r="G769" s="266"/>
      <c r="H769" s="266"/>
    </row>
    <row r="770" spans="3:8">
      <c r="C770" s="266"/>
      <c r="D770" s="266"/>
      <c r="E770" s="270"/>
      <c r="F770" s="267"/>
      <c r="G770" s="266"/>
      <c r="H770" s="266"/>
    </row>
    <row r="771" spans="3:8">
      <c r="C771" s="266"/>
      <c r="D771" s="266"/>
      <c r="E771" s="270"/>
      <c r="F771" s="267"/>
      <c r="G771" s="266"/>
      <c r="H771" s="266"/>
    </row>
    <row r="772" spans="3:8">
      <c r="C772" s="266"/>
      <c r="D772" s="266"/>
      <c r="E772" s="270"/>
      <c r="F772" s="267"/>
      <c r="G772" s="266"/>
      <c r="H772" s="266"/>
    </row>
    <row r="773" spans="3:8">
      <c r="C773" s="266"/>
      <c r="D773" s="266"/>
      <c r="E773" s="270"/>
      <c r="F773" s="267"/>
      <c r="G773" s="266"/>
      <c r="H773" s="266"/>
    </row>
    <row r="774" spans="3:8">
      <c r="C774" s="266"/>
      <c r="D774" s="266"/>
      <c r="E774" s="270"/>
      <c r="F774" s="267"/>
      <c r="G774" s="266"/>
      <c r="H774" s="266"/>
    </row>
    <row r="775" spans="3:8">
      <c r="C775" s="266"/>
      <c r="D775" s="266"/>
      <c r="E775" s="270"/>
      <c r="F775" s="267"/>
      <c r="G775" s="266"/>
      <c r="H775" s="266"/>
    </row>
    <row r="776" spans="3:8">
      <c r="C776" s="266"/>
      <c r="D776" s="266"/>
      <c r="E776" s="270"/>
      <c r="F776" s="267"/>
      <c r="G776" s="266"/>
      <c r="H776" s="266"/>
    </row>
    <row r="777" spans="3:8">
      <c r="C777" s="266"/>
      <c r="D777" s="266"/>
      <c r="E777" s="270"/>
      <c r="F777" s="267"/>
      <c r="G777" s="266"/>
      <c r="H777" s="266"/>
    </row>
    <row r="778" spans="3:8">
      <c r="C778" s="266"/>
      <c r="D778" s="266"/>
      <c r="E778" s="270"/>
      <c r="F778" s="267"/>
      <c r="G778" s="266"/>
      <c r="H778" s="266"/>
    </row>
    <row r="779" spans="3:8">
      <c r="C779" s="266"/>
      <c r="D779" s="266"/>
      <c r="E779" s="270"/>
      <c r="F779" s="267"/>
      <c r="G779" s="266"/>
      <c r="H779" s="266"/>
    </row>
    <row r="780" spans="3:8">
      <c r="C780" s="266"/>
      <c r="D780" s="266"/>
      <c r="E780" s="270"/>
      <c r="F780" s="267"/>
      <c r="G780" s="266"/>
      <c r="H780" s="266"/>
    </row>
    <row r="781" spans="3:8">
      <c r="C781" s="266"/>
      <c r="D781" s="266"/>
      <c r="E781" s="270"/>
      <c r="F781" s="267"/>
      <c r="G781" s="266"/>
      <c r="H781" s="266"/>
    </row>
    <row r="782" spans="3:8">
      <c r="C782" s="266"/>
      <c r="D782" s="266"/>
      <c r="E782" s="270"/>
      <c r="F782" s="267"/>
      <c r="G782" s="266"/>
      <c r="H782" s="266"/>
    </row>
    <row r="783" spans="3:8">
      <c r="C783" s="266"/>
      <c r="D783" s="266"/>
      <c r="E783" s="270"/>
      <c r="F783" s="267"/>
      <c r="G783" s="266"/>
      <c r="H783" s="266"/>
    </row>
    <row r="784" spans="3:8">
      <c r="C784" s="266"/>
      <c r="D784" s="266"/>
      <c r="E784" s="270"/>
      <c r="F784" s="267"/>
      <c r="G784" s="266"/>
      <c r="H784" s="266"/>
    </row>
    <row r="785" spans="3:8">
      <c r="C785" s="266"/>
      <c r="D785" s="266"/>
      <c r="E785" s="270"/>
      <c r="F785" s="267"/>
      <c r="G785" s="266"/>
      <c r="H785" s="266"/>
    </row>
  </sheetData>
  <sheetProtection selectLockedCells="1"/>
  <mergeCells count="18">
    <mergeCell ref="A15:A16"/>
    <mergeCell ref="A2:G2"/>
    <mergeCell ref="I15:I16"/>
    <mergeCell ref="A5:G5"/>
    <mergeCell ref="E7:F7"/>
    <mergeCell ref="C9:G9"/>
    <mergeCell ref="D11:F11"/>
    <mergeCell ref="C15:C16"/>
    <mergeCell ref="D15:D16"/>
    <mergeCell ref="E15:E16"/>
    <mergeCell ref="F15:G15"/>
    <mergeCell ref="H15:H16"/>
    <mergeCell ref="E13:F13"/>
    <mergeCell ref="A45:F45"/>
    <mergeCell ref="C46:D46"/>
    <mergeCell ref="A47:F47"/>
    <mergeCell ref="A49:F49"/>
    <mergeCell ref="A51:F51"/>
  </mergeCells>
  <pageMargins left="0.19685039370078741" right="0.19685039370078741" top="1.5354330708661419" bottom="0.78740157480314965" header="0.98425196850393704" footer="0.51181102362204722"/>
  <pageSetup paperSize="9" scale="82" firstPageNumber="0" orientation="portrait" horizontalDpi="1200" verticalDpi="300" r:id="rId1"/>
  <headerFooter alignWithMargins="0">
    <oddHeader>&amp;C&amp;"-,Regular"&amp;12Fundação Nacional de Saúde&amp;"MS Sans Serif,Regular"&amp;10
&amp;"-,Regular"Melhorias Sanitárias Domiciliares&amp;"MS Sans Serif,Regular"
&amp;"-,Regular"Reservatório Elevado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5</vt:i4>
      </vt:variant>
    </vt:vector>
  </HeadingPairs>
  <TitlesOfParts>
    <vt:vector size="9" baseType="lpstr">
      <vt:lpstr>Composição BDI - PREENCHER</vt:lpstr>
      <vt:lpstr>Encargos Sociais - PREENCHER</vt:lpstr>
      <vt:lpstr>COMPOSIÇOES - PREENCHER</vt:lpstr>
      <vt:lpstr>Planilha Orçament - PREENCHER</vt:lpstr>
      <vt:lpstr>'Composição BDI - PREENCHER'!Area_de_impressao</vt:lpstr>
      <vt:lpstr>'Encargos Sociais - PREENCHER'!Area_de_impressao</vt:lpstr>
      <vt:lpstr>'Planilha Orçament - PREENCHER'!Area_de_impressao</vt:lpstr>
      <vt:lpstr>'Planilha Orçament - PREENCHER'!Excel_BuiltIn_Criteria</vt:lpstr>
      <vt:lpstr>Excel_BuiltIn_Print_Area_1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Eliezer SSJ</dc:creator>
  <cp:lastModifiedBy>cristiane.silva</cp:lastModifiedBy>
  <cp:lastPrinted>2013-11-21T17:25:56Z</cp:lastPrinted>
  <dcterms:created xsi:type="dcterms:W3CDTF">2013-10-03T16:05:10Z</dcterms:created>
  <dcterms:modified xsi:type="dcterms:W3CDTF">2013-11-29T12:50:10Z</dcterms:modified>
</cp:coreProperties>
</file>