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5010" windowWidth="24060" windowHeight="5070" tabRatio="821"/>
  </bookViews>
  <sheets>
    <sheet name="Composição BDI  - PREENCHER" sheetId="8" r:id="rId1"/>
    <sheet name="Encargos Sociais - PREENCHER" sheetId="9" r:id="rId2"/>
    <sheet name="Composições-PREENCHER" sheetId="18" r:id="rId3"/>
    <sheet name="Planilha Orçament - PREENCHER" sheetId="14" r:id="rId4"/>
  </sheets>
  <externalReferences>
    <externalReference r:id="rId5"/>
  </externalReference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 - PREENCHER'!$A$1:$F$45</definedName>
    <definedName name="_xlnm.Print_Area" localSheetId="1">'Encargos Sociais - PREENCHER'!$A$5:$C$53</definedName>
    <definedName name="_xlnm.Print_Area" localSheetId="3">'Planilha Orçament - PREENCHER'!$A$1:$G$81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 - PREENCHER'!#REF!</definedName>
    <definedName name="Excel_BuiltIn_Criteria" localSheetId="3">'Planilha Orçament - PREENCHER'!$H$14:$I$15</definedName>
    <definedName name="Excel_BuiltIn_Print_Area_1" localSheetId="3">'Planilha Orçament - PREENCHER'!$A$4:$G$83</definedName>
    <definedName name="Excel_BuiltIn_Print_Area_1">#REF!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3">#REF!+1</definedName>
    <definedName name="SHARED_FORMULA_0_12_0_12_1">#REF!+1</definedName>
    <definedName name="SHARED_FORMULA_0_246_0_246_1" localSheetId="3">#REF!+1</definedName>
    <definedName name="SHARED_FORMULA_0_246_0_246_1">#REF!+1</definedName>
    <definedName name="SHARED_FORMULA_0_7346_0_7346_2" localSheetId="3">#REF!+1</definedName>
    <definedName name="SHARED_FORMULA_0_7346_0_7346_2">#REF!+1</definedName>
    <definedName name="SHARED_FORMULA_1_13_1_13_1" localSheetId="3">#REF!-#REF!</definedName>
    <definedName name="SHARED_FORMULA_1_13_1_13_1">#REF!-#REF!</definedName>
    <definedName name="SHARED_FORMULA_1_141_1_141_1" localSheetId="3">#REF!-#REF!</definedName>
    <definedName name="SHARED_FORMULA_1_141_1_141_1">#REF!-#REF!</definedName>
    <definedName name="SHARED_FORMULA_1_205_1_205_1" localSheetId="3">#REF!-#REF!</definedName>
    <definedName name="SHARED_FORMULA_1_205_1_205_1">#REF!-#REF!</definedName>
    <definedName name="SHARED_FORMULA_1_77_1_77_1" localSheetId="3">#REF!-#REF!</definedName>
    <definedName name="SHARED_FORMULA_1_77_1_77_1">#REF!-#REF!</definedName>
    <definedName name="SHARED_FORMULA_11_12_11_12_1" localSheetId="3">ROUND(ROUND(#REF!,2)*ROUND(#REF!,2),2)</definedName>
    <definedName name="SHARED_FORMULA_11_12_11_12_1">ROUND(ROUND(#REF!,2)*ROUND(#REF!,2),2)</definedName>
    <definedName name="SHARED_FORMULA_11_163_11_163_1" localSheetId="3">IF(#REF!="","",ROUND(ROUND(#REF!,2)*ROUND(#REF!,2),2))</definedName>
    <definedName name="SHARED_FORMULA_11_163_11_163_1">IF(#REF!="","",ROUND(ROUND(#REF!,2)*ROUND(#REF!,2),2))</definedName>
    <definedName name="SHARED_FORMULA_11_173_11_173_1" localSheetId="3">IF(#REF!="","",ROUND(ROUND(#REF!,2)*ROUND(#REF!,2),2))</definedName>
    <definedName name="SHARED_FORMULA_11_173_11_173_1">IF(#REF!="","",ROUND(ROUND(#REF!,2)*ROUND(#REF!,2),2))</definedName>
    <definedName name="SHARED_FORMULA_11_185_11_185_1" localSheetId="3">IF(#REF!="","",ROUND(ROUND(#REF!,2)*ROUND(#REF!,2),2))</definedName>
    <definedName name="SHARED_FORMULA_11_185_11_185_1">IF(#REF!="","",ROUND(ROUND(#REF!,2)*ROUND(#REF!,2),2))</definedName>
    <definedName name="SHARED_FORMULA_11_195_11_195_1" localSheetId="3">IF(#REF!="","",ROUND(ROUND(#REF!,2)*ROUND(#REF!,2),2))</definedName>
    <definedName name="SHARED_FORMULA_11_195_11_195_1">IF(#REF!="","",ROUND(ROUND(#REF!,2)*ROUND(#REF!,2),2))</definedName>
    <definedName name="SHARED_FORMULA_11_78_11_78_1" localSheetId="3">IF(#REF!="","",ROUND(ROUND(#REF!,2)*ROUND(#REF!,2),2))</definedName>
    <definedName name="SHARED_FORMULA_11_78_11_78_1">IF(#REF!="","",ROUND(ROUND(#REF!,2)*ROUND(#REF!,2),2))</definedName>
    <definedName name="SHARED_FORMULA_2_12_2_12_1" localSheetId="3">#REF!</definedName>
    <definedName name="SHARED_FORMULA_2_12_2_12_1">#REF!</definedName>
    <definedName name="SHARED_FORMULA_2_125_2_125_1" localSheetId="3">#REF!</definedName>
    <definedName name="SHARED_FORMULA_2_125_2_125_1">#REF!</definedName>
    <definedName name="SHARED_FORMULA_2_163_2_163_1" localSheetId="3">#REF!</definedName>
    <definedName name="SHARED_FORMULA_2_163_2_163_1">#REF!</definedName>
    <definedName name="SHARED_FORMULA_2_173_2_173_1" localSheetId="3">#REF!</definedName>
    <definedName name="SHARED_FORMULA_2_173_2_173_1">#REF!</definedName>
    <definedName name="SHARED_FORMULA_2_185_2_185_1" localSheetId="3">#REF!</definedName>
    <definedName name="SHARED_FORMULA_2_185_2_185_1">#REF!</definedName>
    <definedName name="SHARED_FORMULA_2_195_2_195_1" localSheetId="3">#REF!</definedName>
    <definedName name="SHARED_FORMULA_2_195_2_195_1">#REF!</definedName>
    <definedName name="SHARED_FORMULA_2_203_2_203_1" localSheetId="3">#REF!</definedName>
    <definedName name="SHARED_FORMULA_2_203_2_203_1">#REF!</definedName>
    <definedName name="SHARED_FORMULA_2_240_2_240_1" localSheetId="3">#REF!</definedName>
    <definedName name="SHARED_FORMULA_2_240_2_240_1">#REF!</definedName>
    <definedName name="SHARED_FORMULA_2_30_2_30_1" localSheetId="3">#REF!</definedName>
    <definedName name="SHARED_FORMULA_2_30_2_30_1">#REF!</definedName>
    <definedName name="SHARED_FORMULA_2_62_2_62_1" localSheetId="3">#REF!</definedName>
    <definedName name="SHARED_FORMULA_2_62_2_62_1">#REF!</definedName>
    <definedName name="SHARED_FORMULA_2_87_2_87_1" localSheetId="3">#REF!</definedName>
    <definedName name="SHARED_FORMULA_2_87_2_87_1">#REF!</definedName>
    <definedName name="SHARED_FORMULA_5_1029_5_1029_7" localSheetId="3">IF(#REF!="","",#REF!*#REF!)</definedName>
    <definedName name="SHARED_FORMULA_5_1029_5_1029_7">IF(#REF!="","",#REF!*#REF!)</definedName>
    <definedName name="SHARED_FORMULA_5_106_5_106_7" localSheetId="3">IF(#REF!="","",#REF!*#REF!)</definedName>
    <definedName name="SHARED_FORMULA_5_106_5_106_7">IF(#REF!="","",#REF!*#REF!)</definedName>
    <definedName name="SHARED_FORMULA_5_1067_5_1067_7" localSheetId="3">IF(#REF!="","",#REF!*#REF!)</definedName>
    <definedName name="SHARED_FORMULA_5_1067_5_1067_7">IF(#REF!="","",#REF!*#REF!)</definedName>
    <definedName name="SHARED_FORMULA_5_1098_5_1098_7" localSheetId="3">IF(#REF!="","",#REF!*#REF!)</definedName>
    <definedName name="SHARED_FORMULA_5_1098_5_1098_7">IF(#REF!="","",#REF!*#REF!)</definedName>
    <definedName name="SHARED_FORMULA_5_1131_5_1131_7" localSheetId="3">IF(#REF!="","",#REF!*#REF!)</definedName>
    <definedName name="SHARED_FORMULA_5_1131_5_1131_7">IF(#REF!="","",#REF!*#REF!)</definedName>
    <definedName name="SHARED_FORMULA_5_1160_5_1160_7" localSheetId="3">IF(#REF!="","",#REF!*#REF!)</definedName>
    <definedName name="SHARED_FORMULA_5_1160_5_1160_7">IF(#REF!="","",#REF!*#REF!)</definedName>
    <definedName name="SHARED_FORMULA_5_1191_5_1191_7" localSheetId="3">IF(#REF!="","",#REF!*#REF!)</definedName>
    <definedName name="SHARED_FORMULA_5_1191_5_1191_7">IF(#REF!="","",#REF!*#REF!)</definedName>
    <definedName name="SHARED_FORMULA_5_1215_5_1215_7" localSheetId="3">IF(#REF!="","",#REF!*#REF!)</definedName>
    <definedName name="SHARED_FORMULA_5_1215_5_1215_7">IF(#REF!="","",#REF!*#REF!)</definedName>
    <definedName name="SHARED_FORMULA_5_1253_5_1253_7" localSheetId="3">IF(#REF!="","",#REF!*#REF!)</definedName>
    <definedName name="SHARED_FORMULA_5_1253_5_1253_7">IF(#REF!="","",#REF!*#REF!)</definedName>
    <definedName name="SHARED_FORMULA_5_1284_5_1284_7" localSheetId="3">IF(#REF!="","",#REF!*#REF!)</definedName>
    <definedName name="SHARED_FORMULA_5_1284_5_1284_7">IF(#REF!="","",#REF!*#REF!)</definedName>
    <definedName name="SHARED_FORMULA_5_13_5_13_7" localSheetId="3">IF(#REF!="","",#REF!*#REF!)</definedName>
    <definedName name="SHARED_FORMULA_5_13_5_13_7">IF(#REF!="","",#REF!*#REF!)</definedName>
    <definedName name="SHARED_FORMULA_5_1348_5_1348_7" localSheetId="3">IF(#REF!="","",#REF!*#REF!)</definedName>
    <definedName name="SHARED_FORMULA_5_1348_5_1348_7">IF(#REF!="","",#REF!*#REF!)</definedName>
    <definedName name="SHARED_FORMULA_5_1370_5_1370_7" localSheetId="3">IF(#REF!="","",#REF!*#REF!)</definedName>
    <definedName name="SHARED_FORMULA_5_1370_5_1370_7">IF(#REF!="","",#REF!*#REF!)</definedName>
    <definedName name="SHARED_FORMULA_5_1401_5_1401_7" localSheetId="3">IF(#REF!="","",#REF!*#REF!)</definedName>
    <definedName name="SHARED_FORMULA_5_1401_5_1401_7">IF(#REF!="","",#REF!*#REF!)</definedName>
    <definedName name="SHARED_FORMULA_5_1433_5_1433_7" localSheetId="3">IF(#REF!="","",#REF!*#REF!)</definedName>
    <definedName name="SHARED_FORMULA_5_1433_5_1433_7">IF(#REF!="","",#REF!*#REF!)</definedName>
    <definedName name="SHARED_FORMULA_5_168_5_168_7" localSheetId="3">IF(#REF!="","",#REF!*#REF!)</definedName>
    <definedName name="SHARED_FORMULA_5_168_5_168_7">IF(#REF!="","",#REF!*#REF!)</definedName>
    <definedName name="SHARED_FORMULA_5_200_5_200_7" localSheetId="3">IF(#REF!="","",#REF!*#REF!)</definedName>
    <definedName name="SHARED_FORMULA_5_200_5_200_7">IF(#REF!="","",#REF!*#REF!)</definedName>
    <definedName name="SHARED_FORMULA_5_230_5_230_7" localSheetId="3">IF(#REF!="","",#REF!*#REF!)</definedName>
    <definedName name="SHARED_FORMULA_5_230_5_230_7">IF(#REF!="","",#REF!*#REF!)</definedName>
    <definedName name="SHARED_FORMULA_5_263_5_263_7" localSheetId="3">IF(#REF!="","",#REF!*#REF!)</definedName>
    <definedName name="SHARED_FORMULA_5_263_5_263_7">IF(#REF!="","",#REF!*#REF!)</definedName>
    <definedName name="SHARED_FORMULA_5_293_5_293_7" localSheetId="3">IF(#REF!="","",#REF!*#REF!)</definedName>
    <definedName name="SHARED_FORMULA_5_293_5_293_7">IF(#REF!="","",#REF!*#REF!)</definedName>
    <definedName name="SHARED_FORMULA_5_325_5_325_7" localSheetId="3">IF(#REF!="","",#REF!*#REF!)</definedName>
    <definedName name="SHARED_FORMULA_5_325_5_325_7">IF(#REF!="","",#REF!*#REF!)</definedName>
    <definedName name="SHARED_FORMULA_5_355_5_355_7" localSheetId="3">IF(#REF!="","",#REF!*#REF!)</definedName>
    <definedName name="SHARED_FORMULA_5_355_5_355_7">IF(#REF!="","",#REF!*#REF!)</definedName>
    <definedName name="SHARED_FORMULA_5_386_5_386_7" localSheetId="3">IF(#REF!="","",#REF!*#REF!)</definedName>
    <definedName name="SHARED_FORMULA_5_386_5_386_7">IF(#REF!="","",#REF!*#REF!)</definedName>
    <definedName name="SHARED_FORMULA_5_416_5_416_7" localSheetId="3">IF(#REF!="","",#REF!*#REF!)</definedName>
    <definedName name="SHARED_FORMULA_5_416_5_416_7">IF(#REF!="","",#REF!*#REF!)</definedName>
    <definedName name="SHARED_FORMULA_5_44_5_44_7" localSheetId="3">IF(#REF!="","",#REF!*#REF!)</definedName>
    <definedName name="SHARED_FORMULA_5_44_5_44_7">IF(#REF!="","",#REF!*#REF!)</definedName>
    <definedName name="SHARED_FORMULA_5_449_5_449_7" localSheetId="3">IF(#REF!="","",#REF!*#REF!)</definedName>
    <definedName name="SHARED_FORMULA_5_449_5_449_7">IF(#REF!="","",#REF!*#REF!)</definedName>
    <definedName name="SHARED_FORMULA_5_480_5_480_7" localSheetId="3">IF(#REF!="","",#REF!*#REF!)</definedName>
    <definedName name="SHARED_FORMULA_5_480_5_480_7">IF(#REF!="","",#REF!*#REF!)</definedName>
    <definedName name="SHARED_FORMULA_5_509_5_509_7" localSheetId="3">IF(#REF!="","",#REF!*#REF!)</definedName>
    <definedName name="SHARED_FORMULA_5_509_5_509_7">IF(#REF!="","",#REF!*#REF!)</definedName>
    <definedName name="SHARED_FORMULA_5_540_5_540_7" localSheetId="3">IF(#REF!="","",#REF!*#REF!)</definedName>
    <definedName name="SHARED_FORMULA_5_540_5_540_7">IF(#REF!="","",#REF!*#REF!)</definedName>
    <definedName name="SHARED_FORMULA_5_571_5_571_7" localSheetId="3">IF(#REF!="","",#REF!*#REF!)</definedName>
    <definedName name="SHARED_FORMULA_5_571_5_571_7">IF(#REF!="","",#REF!*#REF!)</definedName>
    <definedName name="SHARED_FORMULA_5_603_5_603_7" localSheetId="3">IF(#REF!="","",#REF!*#REF!)</definedName>
    <definedName name="SHARED_FORMULA_5_603_5_603_7">IF(#REF!="","",#REF!*#REF!)</definedName>
    <definedName name="SHARED_FORMULA_5_635_5_635_7" localSheetId="3">IF(#REF!="","",#REF!*#REF!)</definedName>
    <definedName name="SHARED_FORMULA_5_635_5_635_7">IF(#REF!="","",#REF!*#REF!)</definedName>
    <definedName name="SHARED_FORMULA_5_664_5_664_7" localSheetId="3">IF(#REF!="","",#REF!*#REF!)</definedName>
    <definedName name="SHARED_FORMULA_5_664_5_664_7">IF(#REF!="","",#REF!*#REF!)</definedName>
    <definedName name="SHARED_FORMULA_5_695_5_695_7" localSheetId="3">IF(#REF!="","",#REF!*#REF!)</definedName>
    <definedName name="SHARED_FORMULA_5_695_5_695_7">IF(#REF!="","",#REF!*#REF!)</definedName>
    <definedName name="SHARED_FORMULA_5_719_5_719_7" localSheetId="3">IF(#REF!="","",#REF!*#REF!)</definedName>
    <definedName name="SHARED_FORMULA_5_719_5_719_7">IF(#REF!="","",#REF!*#REF!)</definedName>
    <definedName name="SHARED_FORMULA_5_75_5_75_7" localSheetId="3">IF(#REF!="","",#REF!*#REF!)</definedName>
    <definedName name="SHARED_FORMULA_5_75_5_75_7">IF(#REF!="","",#REF!*#REF!)</definedName>
    <definedName name="SHARED_FORMULA_5_750_5_750_7" localSheetId="3">IF(#REF!="","",#REF!*#REF!)</definedName>
    <definedName name="SHARED_FORMULA_5_750_5_750_7">IF(#REF!="","",#REF!*#REF!)</definedName>
    <definedName name="SHARED_FORMULA_5_788_5_788_7" localSheetId="3">IF(#REF!="","",#REF!*#REF!)</definedName>
    <definedName name="SHARED_FORMULA_5_788_5_788_7">IF(#REF!="","",#REF!*#REF!)</definedName>
    <definedName name="SHARED_FORMULA_5_812_5_812_7" localSheetId="3">IF(#REF!="","",#REF!*#REF!)</definedName>
    <definedName name="SHARED_FORMULA_5_812_5_812_7">IF(#REF!="","",#REF!*#REF!)</definedName>
    <definedName name="SHARED_FORMULA_5_874_5_874_7" localSheetId="3">IF(#REF!="","",ROUND(#REF!*#REF!,2))</definedName>
    <definedName name="SHARED_FORMULA_5_874_5_874_7">IF(#REF!="","",ROUND(#REF!*#REF!,2))</definedName>
    <definedName name="SHARED_FORMULA_5_905_5_905_7" localSheetId="3">IF(#REF!="","",#REF!*#REF!)</definedName>
    <definedName name="SHARED_FORMULA_5_905_5_905_7">IF(#REF!="","",#REF!*#REF!)</definedName>
    <definedName name="SHARED_FORMULA_5_944_5_944_7" localSheetId="3">IF(#REF!="","",#REF!*#REF!)</definedName>
    <definedName name="SHARED_FORMULA_5_944_5_944_7">IF(#REF!="","",#REF!*#REF!)</definedName>
    <definedName name="SHARED_FORMULA_5_976_5_976_7" localSheetId="3">IF(#REF!="","",#REF!*#REF!)</definedName>
    <definedName name="SHARED_FORMULA_5_976_5_976_7">IF(#REF!="","",#REF!*#REF!)</definedName>
    <definedName name="SHARED_FORMULA_5_998_5_998_7" localSheetId="3">IF(#REF!="","",#REF!*#REF!)</definedName>
    <definedName name="SHARED_FORMULA_5_998_5_998_7">IF(#REF!="","",#REF!*#REF!)</definedName>
    <definedName name="SHARED_FORMULA_6_1025_6_1025_7" localSheetId="3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3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 localSheetId="3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 localSheetId="3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 localSheetId="3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 localSheetId="3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3">IF(#REF!="","",#REF!&amp;#REF!)</definedName>
    <definedName name="SHARED_FORMULA_6_12_6_12_1">IF(#REF!="","",#REF!&amp;#REF!)</definedName>
    <definedName name="SHARED_FORMULA_6_1211_6_1211_7" localSheetId="3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3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 localSheetId="3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 localSheetId="3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 localSheetId="3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 localSheetId="3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 localSheetId="3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3">IF(#REF!="","",#REF!&amp;#REF!)</definedName>
    <definedName name="SHARED_FORMULA_6_137_6_137_1">IF(#REF!="","",#REF!&amp;#REF!)</definedName>
    <definedName name="SHARED_FORMULA_6_1397_6_1397_7" localSheetId="3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3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3">IF(#REF!="","",#REF!&amp;#REF!)</definedName>
    <definedName name="SHARED_FORMULA_6_162_6_162_1">IF(#REF!="","",#REF!&amp;#REF!)</definedName>
    <definedName name="SHARED_FORMULA_6_172_6_172_1" localSheetId="3">IF(#REF!="","",#REF!&amp;#REF!)</definedName>
    <definedName name="SHARED_FORMULA_6_172_6_172_1">IF(#REF!="","",#REF!&amp;#REF!)</definedName>
    <definedName name="SHARED_FORMULA_6_184_6_184_1" localSheetId="3">IF(#REF!="","",#REF!&amp;#REF!)</definedName>
    <definedName name="SHARED_FORMULA_6_184_6_184_1">IF(#REF!="","",#REF!&amp;#REF!)</definedName>
    <definedName name="SHARED_FORMULA_6_188_6_188_7" localSheetId="3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3">IF(#REF!="","",#REF!&amp;#REF!)</definedName>
    <definedName name="SHARED_FORMULA_6_194_6_194_1">IF(#REF!="","",#REF!&amp;#REF!)</definedName>
    <definedName name="SHARED_FORMULA_6_2_6_2_7" localSheetId="3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3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3">IF(#REF!="","",#REF!&amp;#REF!)</definedName>
    <definedName name="SHARED_FORMULA_6_233_6_233_1">IF(#REF!="","",#REF!&amp;#REF!)</definedName>
    <definedName name="SHARED_FORMULA_6_250_6_250_7" localSheetId="3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3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 localSheetId="3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 localSheetId="3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 localSheetId="3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 localSheetId="3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 localSheetId="3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 localSheetId="3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 localSheetId="3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 localSheetId="3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 localSheetId="3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 localSheetId="3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 localSheetId="3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 localSheetId="3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 localSheetId="3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 localSheetId="3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 localSheetId="3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 localSheetId="3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3">#REF!+#REF!-#REF!</definedName>
    <definedName name="SHARED_FORMULA_6_7345_6_7345_2">#REF!+#REF!-#REF!</definedName>
    <definedName name="SHARED_FORMULA_6_746_6_746_7" localSheetId="3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3">IF(#REF!="","",#REF!&amp;#REF!)</definedName>
    <definedName name="SHARED_FORMULA_6_77_6_77_1">IF(#REF!="","",#REF!&amp;#REF!)</definedName>
    <definedName name="SHARED_FORMULA_6_777_6_777_7" localSheetId="3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3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 localSheetId="3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 localSheetId="3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 localSheetId="3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 localSheetId="3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 localSheetId="3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 localSheetId="3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 localSheetId="3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3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G6" i="14"/>
  <c r="C10"/>
  <c r="C6"/>
  <c r="F6" i="18"/>
  <c r="B9" i="9"/>
  <c r="F259" i="18" l="1"/>
  <c r="F249"/>
  <c r="F245"/>
  <c r="F244"/>
  <c r="F107"/>
  <c r="F111"/>
  <c r="F41"/>
  <c r="F28"/>
  <c r="F469"/>
  <c r="F468"/>
  <c r="F470" s="1"/>
  <c r="F464"/>
  <c r="F465"/>
  <c r="F463"/>
  <c r="F454"/>
  <c r="F453"/>
  <c r="F450"/>
  <c r="F451" s="1"/>
  <c r="F441"/>
  <c r="F440"/>
  <c r="F432"/>
  <c r="F433"/>
  <c r="F434"/>
  <c r="F435"/>
  <c r="F436"/>
  <c r="F437"/>
  <c r="F431"/>
  <c r="F422"/>
  <c r="F421"/>
  <c r="F417"/>
  <c r="F418"/>
  <c r="F416"/>
  <c r="F393"/>
  <c r="F406"/>
  <c r="F400"/>
  <c r="F381"/>
  <c r="F370"/>
  <c r="F407"/>
  <c r="F408" s="1"/>
  <c r="F394"/>
  <c r="F395"/>
  <c r="F396"/>
  <c r="F397"/>
  <c r="F398"/>
  <c r="F399"/>
  <c r="F401"/>
  <c r="F402"/>
  <c r="F403"/>
  <c r="F382"/>
  <c r="F383" s="1"/>
  <c r="F365"/>
  <c r="F366"/>
  <c r="F367"/>
  <c r="F368"/>
  <c r="F369"/>
  <c r="F371"/>
  <c r="F372"/>
  <c r="F373"/>
  <c r="F374"/>
  <c r="F375"/>
  <c r="F376"/>
  <c r="F377"/>
  <c r="F378"/>
  <c r="F364"/>
  <c r="F350"/>
  <c r="F328"/>
  <c r="F329"/>
  <c r="F295"/>
  <c r="F277"/>
  <c r="F330"/>
  <c r="E330"/>
  <c r="C330"/>
  <c r="B330"/>
  <c r="C329"/>
  <c r="B329"/>
  <c r="C328"/>
  <c r="B328"/>
  <c r="F325"/>
  <c r="E325"/>
  <c r="C325"/>
  <c r="B325"/>
  <c r="C324"/>
  <c r="B324"/>
  <c r="F316"/>
  <c r="E316"/>
  <c r="C316"/>
  <c r="B316"/>
  <c r="F315"/>
  <c r="C315"/>
  <c r="B315"/>
  <c r="F314"/>
  <c r="C314"/>
  <c r="B314"/>
  <c r="F311"/>
  <c r="E311"/>
  <c r="C311"/>
  <c r="B311"/>
  <c r="A319"/>
  <c r="F355"/>
  <c r="F354"/>
  <c r="F340"/>
  <c r="F341"/>
  <c r="F342"/>
  <c r="F343"/>
  <c r="F344"/>
  <c r="F345"/>
  <c r="F346"/>
  <c r="F347"/>
  <c r="F348"/>
  <c r="F349"/>
  <c r="F351"/>
  <c r="F339"/>
  <c r="F302"/>
  <c r="F301"/>
  <c r="F294"/>
  <c r="F298"/>
  <c r="F293"/>
  <c r="F284"/>
  <c r="F278"/>
  <c r="F279"/>
  <c r="F283"/>
  <c r="F276"/>
  <c r="F266"/>
  <c r="F260"/>
  <c r="F261"/>
  <c r="F265"/>
  <c r="F267"/>
  <c r="E267"/>
  <c r="C267"/>
  <c r="B267"/>
  <c r="C266"/>
  <c r="B266"/>
  <c r="C265"/>
  <c r="B265"/>
  <c r="C261"/>
  <c r="B261"/>
  <c r="C260"/>
  <c r="B260"/>
  <c r="C259"/>
  <c r="B259"/>
  <c r="F250"/>
  <c r="E250"/>
  <c r="C250"/>
  <c r="B250"/>
  <c r="C249"/>
  <c r="B249"/>
  <c r="F246"/>
  <c r="E246"/>
  <c r="C246"/>
  <c r="B246"/>
  <c r="C245"/>
  <c r="B245"/>
  <c r="C244"/>
  <c r="B244"/>
  <c r="F466" l="1"/>
  <c r="F471" s="1"/>
  <c r="F458" s="1"/>
  <c r="F67" i="14" s="1"/>
  <c r="F455" i="18"/>
  <c r="F456" s="1"/>
  <c r="F445" s="1"/>
  <c r="F66" i="14" s="1"/>
  <c r="F438" i="18"/>
  <c r="F423"/>
  <c r="F442"/>
  <c r="F419"/>
  <c r="F379"/>
  <c r="F384" s="1"/>
  <c r="F359" s="1"/>
  <c r="F58" i="14" s="1"/>
  <c r="F317" i="18"/>
  <c r="F318" s="1"/>
  <c r="F306" s="1"/>
  <c r="F352"/>
  <c r="F331"/>
  <c r="F304"/>
  <c r="F285"/>
  <c r="F356"/>
  <c r="F263"/>
  <c r="F268"/>
  <c r="F281"/>
  <c r="F251"/>
  <c r="F247"/>
  <c r="F235"/>
  <c r="F236" s="1"/>
  <c r="F232"/>
  <c r="F231"/>
  <c r="F230"/>
  <c r="F221"/>
  <c r="F220"/>
  <c r="F208"/>
  <c r="F209" s="1"/>
  <c r="F205"/>
  <c r="F204"/>
  <c r="F203"/>
  <c r="F194"/>
  <c r="F193"/>
  <c r="F181"/>
  <c r="F182" s="1"/>
  <c r="F178"/>
  <c r="F177"/>
  <c r="F169"/>
  <c r="F168"/>
  <c r="F138"/>
  <c r="F156"/>
  <c r="F157" s="1"/>
  <c r="F153"/>
  <c r="F152"/>
  <c r="F151"/>
  <c r="F142"/>
  <c r="F141"/>
  <c r="F127"/>
  <c r="F126"/>
  <c r="F121"/>
  <c r="F128"/>
  <c r="E128"/>
  <c r="C128"/>
  <c r="B128"/>
  <c r="C127"/>
  <c r="B127"/>
  <c r="C126"/>
  <c r="B126"/>
  <c r="F123"/>
  <c r="E123"/>
  <c r="C123"/>
  <c r="B123"/>
  <c r="D122"/>
  <c r="C121"/>
  <c r="B121"/>
  <c r="F112"/>
  <c r="F113" s="1"/>
  <c r="E112"/>
  <c r="C112"/>
  <c r="B112"/>
  <c r="C111"/>
  <c r="B111"/>
  <c r="F108"/>
  <c r="E108"/>
  <c r="C108"/>
  <c r="B108"/>
  <c r="C107"/>
  <c r="B107"/>
  <c r="C106"/>
  <c r="B106"/>
  <c r="F96"/>
  <c r="F97"/>
  <c r="F98"/>
  <c r="E98"/>
  <c r="C98"/>
  <c r="B98"/>
  <c r="C97"/>
  <c r="B97"/>
  <c r="C96"/>
  <c r="B96"/>
  <c r="F77"/>
  <c r="F67"/>
  <c r="F83"/>
  <c r="F84" s="1"/>
  <c r="F80"/>
  <c r="F79"/>
  <c r="F78"/>
  <c r="F68"/>
  <c r="F443" l="1"/>
  <c r="F426" s="1"/>
  <c r="F65" i="14" s="1"/>
  <c r="F424" i="18"/>
  <c r="F411" s="1"/>
  <c r="F64" i="14" s="1"/>
  <c r="E296" i="18"/>
  <c r="F296" s="1"/>
  <c r="E391"/>
  <c r="F391" s="1"/>
  <c r="F357"/>
  <c r="F334" s="1"/>
  <c r="F55" i="14" s="1"/>
  <c r="F286" i="18"/>
  <c r="F271" s="1"/>
  <c r="F50" i="14" s="1"/>
  <c r="F269" i="18"/>
  <c r="F254" s="1"/>
  <c r="F47" i="14" s="1"/>
  <c r="F222" i="18"/>
  <c r="F143"/>
  <c r="F233"/>
  <c r="F179"/>
  <c r="F183" s="1"/>
  <c r="F172" s="1"/>
  <c r="E165" s="1"/>
  <c r="F165" s="1"/>
  <c r="F166" s="1"/>
  <c r="F252"/>
  <c r="F239" s="1"/>
  <c r="F46" i="14" s="1"/>
  <c r="F154" i="18"/>
  <c r="F158" s="1"/>
  <c r="F146" s="1"/>
  <c r="E137" s="1"/>
  <c r="F137" s="1"/>
  <c r="F139" s="1"/>
  <c r="F144" s="1"/>
  <c r="F132" s="1"/>
  <c r="F33" i="14" s="1"/>
  <c r="F195" i="18"/>
  <c r="F69"/>
  <c r="F170"/>
  <c r="F129"/>
  <c r="F237"/>
  <c r="F225" s="1"/>
  <c r="E217" s="1"/>
  <c r="F217" s="1"/>
  <c r="F218" s="1"/>
  <c r="F206"/>
  <c r="F210" s="1"/>
  <c r="F198" s="1"/>
  <c r="E190" s="1"/>
  <c r="F190" s="1"/>
  <c r="F191" s="1"/>
  <c r="F81"/>
  <c r="F99"/>
  <c r="F106"/>
  <c r="F109" s="1"/>
  <c r="F114" s="1"/>
  <c r="F85"/>
  <c r="F72" s="1"/>
  <c r="E64" s="1"/>
  <c r="F51"/>
  <c r="F55"/>
  <c r="F56" s="1"/>
  <c r="F52"/>
  <c r="F50"/>
  <c r="F42"/>
  <c r="F38"/>
  <c r="F26"/>
  <c r="F29"/>
  <c r="F30" s="1"/>
  <c r="F31" s="1"/>
  <c r="F20" s="1"/>
  <c r="E29"/>
  <c r="C29"/>
  <c r="B29"/>
  <c r="C28"/>
  <c r="B28"/>
  <c r="E25"/>
  <c r="C25"/>
  <c r="B25"/>
  <c r="F64" l="1"/>
  <c r="F65" s="1"/>
  <c r="F70" s="1"/>
  <c r="F59" s="1"/>
  <c r="F27" i="14" s="1"/>
  <c r="F23"/>
  <c r="F223" i="18"/>
  <c r="F212" s="1"/>
  <c r="F38" i="14" s="1"/>
  <c r="F171" i="18"/>
  <c r="F160" s="1"/>
  <c r="F36" i="14" s="1"/>
  <c r="F196" i="18"/>
  <c r="F185" s="1"/>
  <c r="F37" i="14" s="1"/>
  <c r="F101" i="18"/>
  <c r="E324" s="1"/>
  <c r="F324" s="1"/>
  <c r="F326" s="1"/>
  <c r="F332" s="1"/>
  <c r="F319" s="1"/>
  <c r="F43"/>
  <c r="F53"/>
  <c r="F57" s="1"/>
  <c r="F46" s="1"/>
  <c r="E37" s="1"/>
  <c r="F37" s="1"/>
  <c r="F39" s="1"/>
  <c r="E297" l="1"/>
  <c r="F297" s="1"/>
  <c r="F299" s="1"/>
  <c r="F305" s="1"/>
  <c r="F288" s="1"/>
  <c r="F54" i="14" s="1"/>
  <c r="E392" i="18"/>
  <c r="F392" s="1"/>
  <c r="F404" s="1"/>
  <c r="F409" s="1"/>
  <c r="F29" i="14"/>
  <c r="E92" i="18"/>
  <c r="E122"/>
  <c r="F44"/>
  <c r="F33" s="1"/>
  <c r="F24" i="14" s="1"/>
  <c r="F122" i="18" l="1"/>
  <c r="F124" s="1"/>
  <c r="F130" s="1"/>
  <c r="F116" s="1"/>
  <c r="F32" i="14" s="1"/>
  <c r="F386" i="18"/>
  <c r="F61" i="14" s="1"/>
  <c r="B122" i="18" l="1"/>
  <c r="C92" l="1"/>
  <c r="C122"/>
  <c r="B92"/>
  <c r="F92"/>
  <c r="F94" s="1"/>
  <c r="F100" l="1"/>
  <c r="F87" s="1"/>
  <c r="F28" i="14" s="1"/>
  <c r="F16" i="18" l="1"/>
  <c r="F17" s="1"/>
  <c r="F18" s="1"/>
  <c r="F9" s="1"/>
  <c r="F18" i="14" s="1"/>
  <c r="E23" l="1"/>
  <c r="G69" l="1"/>
  <c r="G70"/>
  <c r="G71"/>
  <c r="E43"/>
  <c r="E42"/>
  <c r="E38"/>
  <c r="G38" s="1"/>
  <c r="E39"/>
  <c r="G39" s="1"/>
  <c r="E37"/>
  <c r="E36"/>
  <c r="E33"/>
  <c r="G33" s="1"/>
  <c r="E29"/>
  <c r="E28"/>
  <c r="E27"/>
  <c r="E24"/>
  <c r="E22"/>
  <c r="E21"/>
  <c r="E18" l="1"/>
  <c r="G67" l="1"/>
  <c r="G68"/>
  <c r="G66"/>
  <c r="G65"/>
  <c r="G64"/>
  <c r="G61"/>
  <c r="G58"/>
  <c r="G57" s="1"/>
  <c r="G55"/>
  <c r="G54"/>
  <c r="G53" s="1"/>
  <c r="G50"/>
  <c r="G49" s="1"/>
  <c r="G47"/>
  <c r="G46"/>
  <c r="G43"/>
  <c r="G42"/>
  <c r="G37"/>
  <c r="G36"/>
  <c r="G32"/>
  <c r="G31" s="1"/>
  <c r="G29"/>
  <c r="G28"/>
  <c r="G27"/>
  <c r="G24"/>
  <c r="G23"/>
  <c r="G22"/>
  <c r="G21"/>
  <c r="G18"/>
  <c r="G17" s="1"/>
  <c r="G63" l="1"/>
  <c r="G60"/>
  <c r="G52" s="1"/>
  <c r="G41"/>
  <c r="G26"/>
  <c r="G35"/>
  <c r="G45"/>
  <c r="G20"/>
  <c r="G73" l="1"/>
  <c r="C33" i="9"/>
  <c r="E10" i="8"/>
  <c r="E11"/>
  <c r="E12"/>
  <c r="D19"/>
  <c r="G11" i="14" s="1"/>
  <c r="E74" s="1"/>
  <c r="C23" i="9"/>
  <c r="C41"/>
  <c r="C47"/>
  <c r="G74" i="14" l="1"/>
  <c r="G75" s="1"/>
  <c r="G78" s="1"/>
  <c r="G80" s="1"/>
  <c r="C46" i="9"/>
  <c r="C48" s="1"/>
  <c r="C50" l="1"/>
  <c r="G10" i="14" l="1"/>
</calcChain>
</file>

<file path=xl/sharedStrings.xml><?xml version="1.0" encoding="utf-8"?>
<sst xmlns="http://schemas.openxmlformats.org/spreadsheetml/2006/main" count="937" uniqueCount="313">
  <si>
    <t>ESTADO:</t>
  </si>
  <si>
    <t>OBRA:</t>
  </si>
  <si>
    <t>DATA:</t>
  </si>
  <si>
    <t>ITEM</t>
  </si>
  <si>
    <t>DESCRIÇÃO</t>
  </si>
  <si>
    <t>MELHORIAS SANITÁRIAS DOMICILIARES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</si>
  <si>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</si>
  <si>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</si>
  <si>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</si>
  <si>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</si>
  <si>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</si>
  <si>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</si>
  <si>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</si>
  <si>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</si>
  <si>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</si>
  <si>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</si>
  <si>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</si>
  <si>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</si>
  <si>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UN</t>
  </si>
  <si>
    <t>M</t>
  </si>
  <si>
    <t>H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</si>
  <si>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</si>
  <si>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</si>
  <si>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</si>
  <si>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</si>
  <si>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</si>
  <si>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</si>
  <si>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</si>
  <si>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</si>
  <si>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</si>
  <si>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</si>
  <si>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</si>
  <si>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</si>
  <si>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</si>
  <si>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</si>
  <si>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</si>
  <si>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</si>
  <si>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</si>
  <si>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</si>
  <si>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</si>
  <si>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</si>
  <si>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Previdência Social</t>
  </si>
  <si>
    <t>Fundo de Garantia por Tempo de Serviço</t>
  </si>
  <si>
    <t>Salário-Educação</t>
  </si>
  <si>
    <t>Serviço Social da Indústria (Sesi)</t>
  </si>
  <si>
    <t>Serviço Nacional de Aprendizagem Industrial (Senai)</t>
  </si>
  <si>
    <t>Serviço de Apoio a Pequena e Média Empresa (Sebrae)</t>
  </si>
  <si>
    <t>Instituto Nacional de Colonização e Reforma Agrária (Incra)</t>
  </si>
  <si>
    <t>Seguro contra os acidentes de trabalho (INSS)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</si>
  <si>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</si>
  <si>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</si>
  <si>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</si>
  <si>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</si>
  <si>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</si>
  <si>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</si>
  <si>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</si>
  <si>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</si>
  <si>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</si>
  <si>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</si>
  <si>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</si>
  <si>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</si>
  <si>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</si>
  <si>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</si>
  <si>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</si>
  <si>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</si>
  <si>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</si>
  <si>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Descrição</t>
  </si>
  <si>
    <t>M²</t>
  </si>
  <si>
    <t>M³</t>
  </si>
  <si>
    <t>Un</t>
  </si>
  <si>
    <t>Vb</t>
  </si>
  <si>
    <t>CONJUNTO SANITÁRIO</t>
  </si>
  <si>
    <t>SERVIÇOS PRELIMINARES</t>
  </si>
  <si>
    <t>FUNDAÇÃO</t>
  </si>
  <si>
    <t>PAVIMENTAÇÃO</t>
  </si>
  <si>
    <t>ALVENARIAS DE VEDAÇÃO</t>
  </si>
  <si>
    <t>REVESTIMENTOS DE PAREDES</t>
  </si>
  <si>
    <t>PINTURAS</t>
  </si>
  <si>
    <t>Pintura das paredes com tinta PVA em duas demãos</t>
  </si>
  <si>
    <t>COBERTURA</t>
  </si>
  <si>
    <t>ESQUADRIAS</t>
  </si>
  <si>
    <t>INSTALAÇÕES</t>
  </si>
  <si>
    <t>HIDRÁULICAS</t>
  </si>
  <si>
    <t>Assentamento das conexões soldáveis para tubos PVC rígido diâmetro 25 a 50 mm</t>
  </si>
  <si>
    <t>SANITÁRIAS</t>
  </si>
  <si>
    <t>ELÉTRICAS</t>
  </si>
  <si>
    <t>LOUÇAS E ACESSÓRIOS SANITÁRIOS</t>
  </si>
  <si>
    <t>Dias de chuva/faltas justificadas/acidentes de trabalho/greves/falta ou atraso na entrega de materiais ou serviços na obra/outras dificuldades (*)</t>
  </si>
  <si>
    <t>Preencher as células em amarelo</t>
  </si>
  <si>
    <t>XXXXXXX</t>
  </si>
  <si>
    <r>
      <t>MUNICÍPIO</t>
    </r>
    <r>
      <rPr>
        <sz val="11"/>
        <rFont val="Calibri"/>
        <family val="2"/>
        <scheme val="minor"/>
      </rPr>
      <t>:</t>
    </r>
  </si>
  <si>
    <t xml:space="preserve">Quantidade </t>
  </si>
  <si>
    <t>PLANILHA ORÇAMENTÁRIA</t>
  </si>
  <si>
    <t>1.1.1</t>
  </si>
  <si>
    <t>1.2.1</t>
  </si>
  <si>
    <t>1.2.2</t>
  </si>
  <si>
    <t>1.2.3</t>
  </si>
  <si>
    <t>1.2.4</t>
  </si>
  <si>
    <t>1.4.1</t>
  </si>
  <si>
    <t>1.4.2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</si>
  <si>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</si>
  <si>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</si>
  <si>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</si>
  <si>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</si>
  <si>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</si>
  <si>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</si>
  <si>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</si>
  <si>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</si>
  <si>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1.7</t>
  </si>
  <si>
    <t>1.7.1</t>
  </si>
  <si>
    <t>1.7.2</t>
  </si>
  <si>
    <t>1.8</t>
  </si>
  <si>
    <t>1.8.1</t>
  </si>
  <si>
    <t>1.9</t>
  </si>
  <si>
    <t>1.9.1</t>
  </si>
  <si>
    <t>1.9.1.1</t>
  </si>
  <si>
    <t>1.9.1.2</t>
  </si>
  <si>
    <t>1.9.2</t>
  </si>
  <si>
    <t>1.9.2.1</t>
  </si>
  <si>
    <t>1.9.3</t>
  </si>
  <si>
    <t>1.9.3.1</t>
  </si>
  <si>
    <t>1.10</t>
  </si>
  <si>
    <t>1.10.1</t>
  </si>
  <si>
    <t>1.10.2</t>
  </si>
  <si>
    <t>1.10.3</t>
  </si>
  <si>
    <t>1.10.4</t>
  </si>
  <si>
    <t>1.10.5</t>
  </si>
  <si>
    <t>1.10.6</t>
  </si>
  <si>
    <t>Piso em cerâmica esmaltada 20 x30 - PEI 4 padrão popular</t>
  </si>
  <si>
    <t>PEDREIRO</t>
  </si>
  <si>
    <t>SERVENTE</t>
  </si>
  <si>
    <t>TUBO PVC SERIE NORAL - ESGOTO    PREDIAL DN 40 - NBR 5688</t>
  </si>
  <si>
    <t>JOELHO PVC SOLD 90G BB P/ ESG PREDIAL DN 40MM</t>
  </si>
  <si>
    <t>CURVA PVC 90G CURTA PVC  P/ ESG PREDIAL DN 50MM</t>
  </si>
  <si>
    <t>CURVA PVC 90G CURTA PVC P/ ESG PREDIAL DN 100MM</t>
  </si>
  <si>
    <t>SOLUCAO LIMPADORA FRASCO PLASTICO C/ 1000CM3</t>
  </si>
  <si>
    <t>PASTA LUBRIFICANTE PARA TUBOS DE PVC C/ ANEL DE BORRACHA ( POTE 500G)</t>
  </si>
  <si>
    <t>ADESIVO PVC FRASCO C/ 850G</t>
  </si>
  <si>
    <t>ANEL BORRACHA P/ TUBO ESGOTO PREDIAL EB 608 DN 50MM</t>
  </si>
  <si>
    <t>ANEL BORRACHA P/ TUBO ESGOTO PREDIAL EB 608 DN 100MM</t>
  </si>
  <si>
    <t>CAIXA SIFONADA PVC 100 X 100 X 50MM C/ GRELHA REDONDA BRANCA</t>
  </si>
  <si>
    <t>PROLONGAMENTO PVC EB=608 P/ CX SIFONADA 100MMX10CM</t>
  </si>
  <si>
    <t>TUBO PVC EB-644 P/ REDE COLET ESG JE DN 100</t>
  </si>
  <si>
    <t>TUBO PVC EB-644 P/ REDE COLET ESG JE DN 250</t>
  </si>
  <si>
    <t>Abertura de rasgos em alvenaria</t>
  </si>
  <si>
    <t>Enchimento de rasgos em alvenaria</t>
  </si>
  <si>
    <t>CAIXA DE PASSAGEM 4" X 2" EM FERRO GALV"</t>
  </si>
  <si>
    <t>ELETRODUTO PVC SOLDAVEL NBR-6150 CL B - 20</t>
  </si>
  <si>
    <t>FIO RIGIDO, ISOLACAO E PVC 450/750V 2,52</t>
  </si>
  <si>
    <t>TOMADA EMBUTIR 2P IVERSAL REDONDA 10A/250V C/ PLACA, TIPO SILENTOQUE PIAL OU EQUIV</t>
  </si>
  <si>
    <t>INTERRUPTOR SIMPLES EMBUTIR 10A/250V S/PLACA, TIPO SILENTOQUE PIAL OU EQUIV</t>
  </si>
  <si>
    <t>QUADRO DE DISTRIBUICAO DE EMBUTIR SEM BARRAMENTO P/ 3 DISJTORES IPOLARES, COM PORTA EM CHAPA DE ACO GALV</t>
  </si>
  <si>
    <t>DISJTOR TERMOMAGNETICO MONOPOLAR 15A</t>
  </si>
  <si>
    <t>DISJTOR TERMOMAGNETICO MONOPOLAR 30A</t>
  </si>
  <si>
    <t>HASTE DE ATERRAMENTO, DN 3/4 X 3000MM , EM ACO REVESTIDO COM UMA CAMADA DE        COBRE ELETROLÍTICO - COM  CONECTOR.</t>
  </si>
  <si>
    <t>BOCAL/SOQUETE/RECEPTACULO DE PORCELANA</t>
  </si>
  <si>
    <t>LAMPADA INCANDESCENTE 60W</t>
  </si>
  <si>
    <t>ELETRICISTA OU OFICIAL ELETRICISTA</t>
  </si>
  <si>
    <t>CIMENTO PORTLAND COMUM CP I- 32</t>
  </si>
  <si>
    <t>KG</t>
  </si>
  <si>
    <t>CAL HIDRATADA, DE 1A. QUALIDADE, PARA ARGAMASSA</t>
  </si>
  <si>
    <t>AREIA MEDIA - POSTO JAZIDA / FORNECEDOR (SEM FRETE)</t>
  </si>
  <si>
    <t>M3</t>
  </si>
  <si>
    <t>TUBO PVC SOLDAVEL EB-892 P/AGUA FRIA PREDIAL DN 25</t>
  </si>
  <si>
    <t>TUBO PVC SOLDAVEL EB-892 P/AGUA FRIA PREDIAL DN 50</t>
  </si>
  <si>
    <t>JOELHO PVC SOLD 90G P/ AGUA FRIA PREDIAL 25 MM</t>
  </si>
  <si>
    <t>TE PVC SOLD 90G P/ AGUA FRIA PREDIAL 25MM</t>
  </si>
  <si>
    <t>JOELHO REDUCAO 90 PVC ROSCA E BUCHA DE LATAO 3/4" X 1/2"</t>
  </si>
  <si>
    <t>LUVA REDUCAO PVC SOLDAVEL / ROSCA C/ BUCHA LATAO 25MM X 1/2"</t>
  </si>
  <si>
    <t>ADAPTADOR PVC SOLDAVEL C/ FLANGES E ANEL DE VEDACAO P/ CAIXA D' AGUA 50MM X 11/2"</t>
  </si>
  <si>
    <t>ADAPTADOR PVC SOLDAVEL CURTO C/ BOLSA E ROSCA P/ REGISTRO 50MM      X 1 1/4"</t>
  </si>
  <si>
    <t>ADAPTADOR PVC SOLDAVEL FLANGES LIVRES P/ CAIXA D' AGUA 40MM X 1    1/4"</t>
  </si>
  <si>
    <t>REGISTRO PRESSAO 3/4" BRUTO REF 1400</t>
  </si>
  <si>
    <t>REGISTRO GAVETA 1.1/4" BRUTO LATAO REF 1502-B</t>
  </si>
  <si>
    <t>TE PVC SOLD 90G P/ AGUA FRIA PREDIAL 50MM</t>
  </si>
  <si>
    <t>TE REDUCAO PVC SOLD 90G P/ AGUA FRIA PREDIAL 50 MM X 25 MM</t>
  </si>
  <si>
    <t>NIPEL PVC C/ C/ ROSCA P/ AGUA FRIA PREDIAL 3/4"</t>
  </si>
  <si>
    <t>ADAPTADOR PVC SOLDAVEL CURTO C/ BOLSA E ROSCA P/ REGISTRO 25MM      X 3/4"</t>
  </si>
  <si>
    <t>VASO SANITARIO SIFONADO LOUCA BRANCA - PADRAO POPULAR</t>
  </si>
  <si>
    <t>BOLSA DE LIGACAO EM PVC FLEXIVEL P/ VASO SANITARIO 1.1/2" (40MM)</t>
  </si>
  <si>
    <t>BUCHA NYLON S-8 C/ PARAF ROSCA SOBERBA ACO ZINCADO CAB CHATA FENDA SIMPLES       4,8 X 75MM</t>
  </si>
  <si>
    <t>LAVATORIO LOUCA BRANCA SUSPENSO 29,5 X 39,0CM OU EQUIV-PADRAO POPULAR</t>
  </si>
  <si>
    <t>TORNEIRA METAL AMARELO 1/2" OU 3/4" CURTA REF 1120 P/ TANQUE</t>
  </si>
  <si>
    <t>ADAPTADOR PVC P/ VALVULA PIA OU LAVATORIO 40MM X 1"</t>
  </si>
  <si>
    <t>VALVULA EM PLASTICO BRANCO 1" SEM HO C/ LADRAO P/ LAVATORIO</t>
  </si>
  <si>
    <t>FITA VEDA ROSCA EM ROLOS 18MMX50M</t>
  </si>
  <si>
    <t>CAIXA DESCARGA PLASTICA, EXTERNA, COMPLETA COM TUBO DE DESCARGA, ENGATE FLEXIVEL, BOIA E SUPORTE PARA FIXACAO - CAPACIDADE 9L</t>
  </si>
  <si>
    <t>BUCHA NYLON S-6 C/ PARAFUSO ACO ZINC CAB CHATA ROSCA SOBERBA 4,2 X 45MM</t>
  </si>
  <si>
    <t>ENGATE OU RABICHO FLEXIVEL PLASTICO (PVC OU ABS) BRANCO 1/2" X 30CM</t>
  </si>
  <si>
    <t>Item</t>
  </si>
  <si>
    <t>Unid</t>
  </si>
  <si>
    <t>Quant.</t>
  </si>
  <si>
    <t>Unitário</t>
  </si>
  <si>
    <t>Total</t>
  </si>
  <si>
    <t>Encargos</t>
  </si>
  <si>
    <t>Materiais</t>
  </si>
  <si>
    <t>Sub-total dos materiais</t>
  </si>
  <si>
    <t>Mão de obra</t>
  </si>
  <si>
    <t>Sub-total da mão de obra com encargos sociais</t>
  </si>
  <si>
    <t>Custo Total</t>
  </si>
  <si>
    <t xml:space="preserve">Assentamento de tubos soldáveis de PVC </t>
  </si>
  <si>
    <t>Assentamento de tubos soldáveis de PVC rígido , marron</t>
  </si>
  <si>
    <t>Assentamento de conexões de PVC</t>
  </si>
  <si>
    <t>Instalação do reservatório de fibrocimento</t>
  </si>
  <si>
    <t>Instalação do reservatório de fibrocimento, capacidade 250 a 1000 l</t>
  </si>
  <si>
    <t>Instalação do lavatório</t>
  </si>
  <si>
    <t>Instalação de lavatório de louça, sem coluna, com torneira de pressão e acessórios</t>
  </si>
  <si>
    <t>Instalação de bacia sanitária</t>
  </si>
  <si>
    <t>Instalação de caixa de descarga de sobrepor de plástico</t>
  </si>
  <si>
    <t>Instalações sanitárias</t>
  </si>
  <si>
    <t>Instalações elétricas de caixa de passagem e eletrodutos, sem fiação.</t>
  </si>
  <si>
    <t>Instalação elétrica de caixa de passagem e eletrodutos, sem fiação</t>
  </si>
  <si>
    <t>Instalação da tubulação de esgoto, inclusive conexões, do abrigo do conjunto sanitário</t>
  </si>
  <si>
    <r>
      <t xml:space="preserve">Cod. Sinapi ou </t>
    </r>
    <r>
      <rPr>
        <b/>
        <sz val="11"/>
        <color rgb="FFFF0000"/>
        <rFont val="Calibri"/>
        <family val="2"/>
        <scheme val="minor"/>
      </rPr>
      <t>composição de custo</t>
    </r>
  </si>
  <si>
    <t>Escavação manual de valas em terra compacta, prof. até 1 metro</t>
  </si>
  <si>
    <t>ENCANADOR OU BOMBEIRO HIDRAULICO</t>
  </si>
  <si>
    <t xml:space="preserve">CAIXA D'AGUA FIBROCIMENTO (sem amianto) REDONDA C/ TAMPA 500L </t>
  </si>
  <si>
    <t>ENCANADOR OU BOMBEIRO HHIDRAULICO</t>
  </si>
  <si>
    <t>TUBO PVC SERIE NORMAL - ESGOTO    PREDIAL DN 40 - NBR 5688</t>
  </si>
  <si>
    <t>TUBO PVC  SERIE NORMAL - ESGOTO  PREDIAL DN 50 - NBR 5688</t>
  </si>
  <si>
    <t>TUBO PVC  SERIE NORMAL - ESGOTO  PREDIAL DN 100 - NBR 5688</t>
  </si>
  <si>
    <t>Assentameto de conexões soldáveis de PVC, marrom</t>
  </si>
  <si>
    <t>79498/1</t>
  </si>
  <si>
    <t>Pintura a óleo brilhante sobre superficie metálica, incluso uma demão de fundo anticorrosivo</t>
  </si>
  <si>
    <t>73750/1</t>
  </si>
  <si>
    <t>73946/1</t>
  </si>
  <si>
    <t>Revestimento cerâmico padrão popular PEI 4 assentado sobre argamassa de cimento colante rejuntado com cimento branco</t>
  </si>
  <si>
    <t xml:space="preserve">Chuveiro eletrico comum corpo plastico tipo ducha (Fornecimento e Instalação)  </t>
  </si>
  <si>
    <t xml:space="preserve">Papeleira de louca branca (Fornecimento e Instalação)  </t>
  </si>
  <si>
    <t xml:space="preserve">Saboneteira de louca branca 7,5x15cm (Fornecimento e Instalação)  </t>
  </si>
  <si>
    <t xml:space="preserve">Cabide de louca branca simples tipo gancho (Fornecimento e Instalação)  </t>
  </si>
  <si>
    <t>1.10.7</t>
  </si>
  <si>
    <t>1.10.8</t>
  </si>
  <si>
    <t xml:space="preserve">Regularização do fundo das valas </t>
  </si>
  <si>
    <r>
      <t>Raspagem e limpeza do terreno e Locação simples de construção sem gabarito de madeira</t>
    </r>
    <r>
      <rPr>
        <sz val="11"/>
        <color rgb="FFFF0000"/>
        <rFont val="Calibri"/>
        <family val="2"/>
        <scheme val="minor"/>
      </rPr>
      <t xml:space="preserve"> </t>
    </r>
  </si>
  <si>
    <t xml:space="preserve">Reaterro manual das valas de fundação </t>
  </si>
  <si>
    <t xml:space="preserve">Alvenaria de fundação com tijolos comuns, espessura = 20 cm </t>
  </si>
  <si>
    <t xml:space="preserve">Contrapiso da área interna do abrigo, com concreto não estrutural de cimento, areia média e brita 1 no traço 1:3:6, espessura = 5 cm </t>
  </si>
  <si>
    <t xml:space="preserve">Calçada do abrigo, com concreto não estrutural de cimento, areia e brita nº 1, no traço 1:3:6, espessura = 7 cm </t>
  </si>
  <si>
    <t xml:space="preserve">Aquisição e instalação de elemento vazado em concreto,  nas dimensões de 0.50 x 0.50 m , conforme projeto </t>
  </si>
  <si>
    <t xml:space="preserve">Alvenaria de vedação para as paredes do abrigo, com blocos cerâmicos 10x20x20, assentados com argamassa de cimento, cal e areia no traço de 1:2:9, espessura das juntas = 12 mm, espessura da parede sem revestimento = 9 cm. </t>
  </si>
  <si>
    <t>Chapisco sobre paredes internas e externas empregando argamassa de cimento e areia média sem peneirar no traço de 1:3, espessura = 3 mm.</t>
  </si>
  <si>
    <t xml:space="preserve">Emboço para as paredes internas e externas empregando argamassa mista de cimento, cal e areia média sem peneirar, no traço de 1:2:11, espessura = 1 cm. </t>
  </si>
  <si>
    <t xml:space="preserve">Reboco das paredes internas do abrigo, empregando argamassa de cimento e areia fina, no traço de 1:5, com aditivo impermeabilizante, espessura = 5 mm. </t>
  </si>
  <si>
    <t>Instalação de porta metálica 0,60x2,10</t>
  </si>
  <si>
    <t>Colocação e acabamento de portas de ferro tipo caixilho com uma ou duas folhas</t>
  </si>
  <si>
    <t>PORTA METALICA ABRIR TIPO VENEZIANA, COMPLETA, 60 A 80 X 210 CM - LINHA POPULAR (CHAPA FINA - NUM 20 A 24)</t>
  </si>
  <si>
    <t>Favor preencher os campos em amarelo.</t>
  </si>
  <si>
    <t>Estrutura de madeira para as telhas onduladas de fibrocimento 2,13x1,10.</t>
  </si>
  <si>
    <t>Cobertura com telha ondulada de fibrocimento (sem amianto em sua composição) 2,13x1,10, espessura 6 mm, com inclinação de 15º.</t>
  </si>
  <si>
    <t>Colocação e acabamento de porta metálica de uma folha, tipo veneziana, completa, 60 A 80 X 210 cm – linha popular (chapa fina - nº 20 A 24)</t>
  </si>
  <si>
    <t>Assentamento de tubos soldáveis de PVC rígido diâmetro 25 a 50 mm</t>
  </si>
  <si>
    <t>Instalação da tubulação de PVC para esgoto predial, inclusive conexões,  para o abrigo do conjunto sanitário.</t>
  </si>
  <si>
    <t>Instalação  eletrodutos , caixas de passagem, fiação, disjuntores, bocal, lâmpada, interruptor, tomada e aterramento, visando a instalação da iluminação interna do conjunto sanitário e do chuveiro elétrico.</t>
  </si>
  <si>
    <t>Bacia sanitária de louça branca, padrão popular, inclusive conexões (Fornecimento e Instalação)</t>
  </si>
  <si>
    <t>Lavatório de louça branca suspenso 29,5 x 39,0 cm ou equivalente, padrão popular., inclusive conexões (Fornecimento e Instalação)</t>
  </si>
  <si>
    <t>Reservatório de fibrocimento sem amianto, volume = 500 l, inclusive conexões (Fornecimento e Instalação).</t>
  </si>
  <si>
    <t>Caixa de descarga de sobrepor de plástico com capacidade de 9 litros, completa, com tubo de descarga, engate fléxível, bóia e suporte para fixação (Fornecimento e Instalação).</t>
  </si>
  <si>
    <t xml:space="preserve"> </t>
  </si>
  <si>
    <t>Caso não sejam utilizados os preços de insumos do SINAPI, incluir no preço unitário da mão de obra com o percentual de encargos sociais adotado.</t>
  </si>
  <si>
    <t>COMPOSIÇÕES DE PREÇOS UNITÁRIOS</t>
  </si>
  <si>
    <t>Município</t>
  </si>
  <si>
    <t>UF</t>
  </si>
  <si>
    <t>XX</t>
  </si>
  <si>
    <t>Data:</t>
  </si>
  <si>
    <t>XX/XX/XXXX</t>
  </si>
  <si>
    <t>MO</t>
  </si>
  <si>
    <t>Raspagem e limpeza do terreno  e locação simples de construção sem gabarito de madeira</t>
  </si>
  <si>
    <t>Reaterro de valas</t>
  </si>
  <si>
    <t>Alvenaria de elevação com tijolos comuns, esp.=20cm</t>
  </si>
  <si>
    <t>Alvenaria de elevação com tijolos cerâmicos maciços, dimensões 4,5x10x20 cm, assentados com argamassa, espessura das juntas 12 mm, espessura da parede sem revestimento: 20cm.</t>
  </si>
  <si>
    <t>Preparo de argamassa de cimento , cal e areia, traço 1:2:9</t>
  </si>
  <si>
    <t>TIJOLO CERAMICO MACICO 5 X 10 X 20CM</t>
  </si>
  <si>
    <t>MIL</t>
  </si>
  <si>
    <t>Preparo de argamassa mista de cimento, cal hidratada e areia sem peneirar, no traço 1:2:9</t>
  </si>
  <si>
    <t xml:space="preserve">Execução do lastro concreto </t>
  </si>
  <si>
    <t>Execução de lastro de concreto não estrutural, espessura 3 cm</t>
  </si>
  <si>
    <t>Preparo de concreto não estrutural para lastro de piso</t>
  </si>
  <si>
    <t>Preparo de concreto não estrutural sem betoneira, para lastro de piso</t>
  </si>
  <si>
    <t>PEDRA BRITADA N. 1 OU 19 MM - POSTO PEDREIRA / FORNECEDOR (SEM FRETE)</t>
  </si>
  <si>
    <t>PEDRA BRITADA N. 2 OU 25 MM - POSTO PEDREIRA / FORNECEDOR (SEM FRETE)</t>
  </si>
  <si>
    <t>Piso cimentado</t>
  </si>
  <si>
    <t>Cimentado empregando argamassa de cimento e areia média ou grossa sem peneirar, no traço 1;4, espessura 1,5 cm</t>
  </si>
  <si>
    <t>Preparo de argamassa cimento e areia 1:4</t>
  </si>
  <si>
    <t>Preparo de argamassa de cimento e areia sem peneirar no traço de 1:4</t>
  </si>
  <si>
    <t>Aquisição e instalação de elemento vazado</t>
  </si>
  <si>
    <t>Alvenaria de elevação com blocos cerâmicos furados, esp = 9 cm</t>
  </si>
  <si>
    <t>Alvenaria de elevação com blocos cerâmicos furados, dimensões 9x19x19 cm, assentados com argamassa, espessura das juntas 12 mm, espessura da parede sem revestimento: 9 cm.</t>
  </si>
  <si>
    <t>TIJOLO CERAMICO FURADO 6 FUROS 9 X 9 X 19CM</t>
  </si>
  <si>
    <t>Chapisco</t>
  </si>
  <si>
    <t>Chapisco sobre superfícies verticais empregando argamassa de cimento e areia média ou grossa sem peneirar no traço de 1:3, espessura de 3 mm.</t>
  </si>
  <si>
    <t>Preparo de argamassa cimento e areia 1:3</t>
  </si>
  <si>
    <t xml:space="preserve">Preparo de argamassa cimento e areia sem peneirar, no traço de 1:3 </t>
  </si>
  <si>
    <t>Emboço</t>
  </si>
  <si>
    <t>Emboço para paredes internas ou externas, empregando argamassa mista de cimento, cal hidratada e areia média ou grossa sem peneirar, no traço 1:2:11, espessura 10 mm.</t>
  </si>
  <si>
    <t>Preparo de argamassa de cimento , cal e areia, traço 1:2:11</t>
  </si>
  <si>
    <t>Preparo de argamassa mista de cimento, cal hidratada e areia sem peneirar, no traço 1:2:11</t>
  </si>
  <si>
    <t>Reboco com acabamento liso</t>
  </si>
  <si>
    <t>Reboco para paredes internas com acabamento liso, lustrado e cilindrado, empregando argamassa de cimento e areia média ou fina, no traço 1:1,5, com aditivo impermeabilizante, espessura 3 mm</t>
  </si>
  <si>
    <t>Preparo de argamassa de cimento e areia fina, traço 1:1,5</t>
  </si>
  <si>
    <t>Preparo de argamassa de cimento e areia média ou fina, seca e peneirada, no traço de 1:1,5, com aditivo impermeabilizante</t>
  </si>
  <si>
    <t>IMPERMEABILIZANTE P/ CONCRETO E ARGAMASSA TP VEDACIT OTTO BAUMGART OU MARCA EQUIVALENTE</t>
  </si>
  <si>
    <t>Estrutura de madeira para telhas onduladas de fibrocimento</t>
  </si>
  <si>
    <t>Por o caibro serrado sobre a parede e amarrá-lo com arame galvanizado chumbado na alvenaria</t>
  </si>
  <si>
    <t>Cobertura com telha de fibrocimento</t>
  </si>
  <si>
    <t>Cobertura com telha de fibrocimento perfil ondulado, espessura: 5,6 ou 8 mm, dimensões: altura 51 mm, largura útil 110 cm, com inclinação de 15° (27%)</t>
  </si>
  <si>
    <t>Abertura de rasgos em alvenaria para a passagem de tubulações de diametro 15 a 25 mm</t>
  </si>
  <si>
    <t>Enchimento de rasgos em alvenaria para tubulações diametro 15 a 25</t>
  </si>
  <si>
    <t>TOTAL DOS MATERIAIS / EQUIPAMENTOS SEM B.D.I.</t>
  </si>
  <si>
    <t>B.D.I. :</t>
  </si>
  <si>
    <t>VALOR GLOBAL</t>
  </si>
  <si>
    <t>TOTAL DOS MATERIAIS / EQUIPAMENTOS CONJUNTO SANITÁRIO COM B.D.I.</t>
  </si>
  <si>
    <t>VALOR TOTAL DO CONJUNTO SANITÁRIO</t>
  </si>
</sst>
</file>

<file path=xl/styles.xml><?xml version="1.0" encoding="utf-8"?>
<styleSheet xmlns="http://schemas.openxmlformats.org/spreadsheetml/2006/main">
  <numFmts count="12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2" formatCode="0.0000"/>
    <numFmt numFmtId="174" formatCode="#,##0.00000"/>
    <numFmt numFmtId="175" formatCode="dd/mm/yy;@"/>
    <numFmt numFmtId="176" formatCode="#,##0.00&quot;   &quot;;\-#,##0.00&quot;   &quot;"/>
  </numFmts>
  <fonts count="35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1"/>
      <color theme="0"/>
      <name val="Calibri"/>
      <family val="2"/>
      <scheme val="minor"/>
    </font>
    <font>
      <b/>
      <sz val="10"/>
      <color rgb="FFFF0000"/>
      <name val="MS Sans Serif"/>
      <family val="2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5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9" fontId="20" fillId="0" borderId="0" applyFont="0" applyFill="0" applyBorder="0" applyAlignment="0" applyProtection="0"/>
    <xf numFmtId="0" fontId="7" fillId="0" borderId="0"/>
  </cellStyleXfs>
  <cellXfs count="378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2" fillId="0" borderId="0" xfId="0" applyFont="1"/>
    <xf numFmtId="0" fontId="0" fillId="6" borderId="8" xfId="0" applyFill="1" applyBorder="1"/>
    <xf numFmtId="0" fontId="0" fillId="0" borderId="0" xfId="0" applyBorder="1" applyProtection="1">
      <protection hidden="1"/>
    </xf>
    <xf numFmtId="0" fontId="23" fillId="0" borderId="0" xfId="0" applyFont="1" applyBorder="1" applyProtection="1"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Protection="1">
      <protection hidden="1"/>
    </xf>
    <xf numFmtId="49" fontId="27" fillId="0" borderId="0" xfId="0" applyNumberFormat="1" applyFont="1" applyBorder="1" applyAlignment="1" applyProtection="1">
      <alignment horizontal="center" vertical="center"/>
      <protection hidden="1"/>
    </xf>
    <xf numFmtId="2" fontId="24" fillId="0" borderId="0" xfId="0" applyNumberFormat="1" applyFont="1" applyBorder="1" applyAlignment="1" applyProtection="1">
      <alignment horizontal="right" vertical="center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right" vertical="center"/>
      <protection hidden="1"/>
    </xf>
    <xf numFmtId="2" fontId="27" fillId="0" borderId="0" xfId="0" applyNumberFormat="1" applyFont="1" applyBorder="1" applyAlignment="1" applyProtection="1">
      <alignment vertical="center"/>
      <protection hidden="1"/>
    </xf>
    <xf numFmtId="0" fontId="27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10" fontId="27" fillId="0" borderId="0" xfId="0" applyNumberFormat="1" applyFont="1" applyBorder="1" applyAlignment="1" applyProtection="1">
      <alignment horizontal="right" vertical="center"/>
      <protection hidden="1"/>
    </xf>
    <xf numFmtId="0" fontId="21" fillId="5" borderId="8" xfId="0" applyFont="1" applyFill="1" applyBorder="1" applyAlignment="1" applyProtection="1">
      <alignment horizontal="right" vertical="center"/>
      <protection hidden="1"/>
    </xf>
    <xf numFmtId="0" fontId="27" fillId="0" borderId="8" xfId="0" applyNumberFormat="1" applyFont="1" applyBorder="1" applyAlignment="1" applyProtection="1">
      <alignment horizontal="center" vertical="center" wrapText="1"/>
      <protection hidden="1"/>
    </xf>
    <xf numFmtId="0" fontId="27" fillId="0" borderId="8" xfId="0" applyFont="1" applyBorder="1" applyAlignment="1" applyProtection="1">
      <alignment vertical="center" wrapText="1"/>
      <protection hidden="1"/>
    </xf>
    <xf numFmtId="0" fontId="27" fillId="0" borderId="8" xfId="0" applyFont="1" applyBorder="1" applyAlignment="1" applyProtection="1">
      <alignment horizontal="center" vertical="center" wrapText="1"/>
      <protection hidden="1"/>
    </xf>
    <xf numFmtId="49" fontId="27" fillId="0" borderId="8" xfId="0" applyNumberFormat="1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right" vertical="center"/>
      <protection hidden="1"/>
    </xf>
    <xf numFmtId="4" fontId="24" fillId="0" borderId="8" xfId="0" applyNumberFormat="1" applyFont="1" applyBorder="1" applyAlignment="1" applyProtection="1">
      <alignment horizontal="right" vertical="center"/>
      <protection hidden="1"/>
    </xf>
    <xf numFmtId="0" fontId="24" fillId="0" borderId="8" xfId="0" applyFont="1" applyBorder="1" applyAlignment="1" applyProtection="1">
      <alignment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center" vertical="center"/>
      <protection hidden="1"/>
    </xf>
    <xf numFmtId="0" fontId="27" fillId="0" borderId="8" xfId="0" applyFont="1" applyFill="1" applyBorder="1" applyAlignment="1" applyProtection="1">
      <alignment horizontal="justify" vertical="center"/>
      <protection hidden="1"/>
    </xf>
    <xf numFmtId="0" fontId="27" fillId="0" borderId="8" xfId="0" applyFont="1" applyBorder="1" applyAlignment="1" applyProtection="1">
      <alignment horizontal="justify" vertical="center" wrapText="1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5" fillId="0" borderId="8" xfId="0" applyFont="1" applyBorder="1" applyProtection="1">
      <protection hidden="1"/>
    </xf>
    <xf numFmtId="49" fontId="24" fillId="0" borderId="8" xfId="0" applyNumberFormat="1" applyFont="1" applyBorder="1" applyAlignment="1" applyProtection="1">
      <alignment horizontal="right" vertical="center"/>
      <protection hidden="1"/>
    </xf>
    <xf numFmtId="0" fontId="24" fillId="0" borderId="8" xfId="0" applyFont="1" applyFill="1" applyBorder="1" applyAlignment="1" applyProtection="1">
      <alignment horizontal="right" vertical="center"/>
      <protection hidden="1"/>
    </xf>
    <xf numFmtId="4" fontId="24" fillId="0" borderId="8" xfId="0" applyNumberFormat="1" applyFont="1" applyFill="1" applyBorder="1" applyAlignment="1" applyProtection="1">
      <alignment horizontal="right" vertical="center"/>
      <protection hidden="1"/>
    </xf>
    <xf numFmtId="4" fontId="27" fillId="0" borderId="8" xfId="0" applyNumberFormat="1" applyFont="1" applyFill="1" applyBorder="1" applyAlignment="1" applyProtection="1">
      <alignment horizontal="right" vertical="center"/>
      <protection hidden="1"/>
    </xf>
    <xf numFmtId="0" fontId="24" fillId="0" borderId="8" xfId="0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0" borderId="8" xfId="0" applyFont="1" applyBorder="1" applyProtection="1">
      <protection hidden="1"/>
    </xf>
    <xf numFmtId="10" fontId="25" fillId="7" borderId="8" xfId="0" applyNumberFormat="1" applyFont="1" applyFill="1" applyBorder="1" applyProtection="1">
      <protection hidden="1"/>
    </xf>
    <xf numFmtId="0" fontId="26" fillId="0" borderId="8" xfId="0" applyFont="1" applyBorder="1" applyAlignment="1" applyProtection="1">
      <alignment horizontal="center"/>
      <protection hidden="1"/>
    </xf>
    <xf numFmtId="10" fontId="26" fillId="0" borderId="8" xfId="0" applyNumberFormat="1" applyFont="1" applyBorder="1" applyProtection="1">
      <protection hidden="1"/>
    </xf>
    <xf numFmtId="0" fontId="25" fillId="0" borderId="0" xfId="0" applyFont="1" applyBorder="1" applyAlignment="1" applyProtection="1">
      <alignment horizontal="right"/>
      <protection hidden="1"/>
    </xf>
    <xf numFmtId="0" fontId="24" fillId="0" borderId="0" xfId="0" applyFont="1" applyBorder="1" applyAlignment="1" applyProtection="1">
      <alignment vertical="top"/>
      <protection hidden="1"/>
    </xf>
    <xf numFmtId="0" fontId="24" fillId="0" borderId="0" xfId="0" applyFont="1" applyBorder="1" applyProtection="1">
      <protection hidden="1"/>
    </xf>
    <xf numFmtId="49" fontId="25" fillId="0" borderId="0" xfId="0" applyNumberFormat="1" applyFont="1" applyBorder="1" applyProtection="1">
      <protection hidden="1"/>
    </xf>
    <xf numFmtId="0" fontId="23" fillId="0" borderId="0" xfId="0" applyFont="1" applyBorder="1" applyAlignment="1" applyProtection="1">
      <alignment horizontal="right"/>
      <protection hidden="1"/>
    </xf>
    <xf numFmtId="0" fontId="18" fillId="0" borderId="0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24" fillId="2" borderId="8" xfId="0" applyFont="1" applyFill="1" applyBorder="1" applyAlignment="1" applyProtection="1">
      <alignment horizontal="center"/>
      <protection hidden="1"/>
    </xf>
    <xf numFmtId="0" fontId="24" fillId="2" borderId="8" xfId="0" applyFont="1" applyFill="1" applyBorder="1" applyAlignment="1" applyProtection="1">
      <alignment horizontal="right"/>
      <protection hidden="1"/>
    </xf>
    <xf numFmtId="0" fontId="25" fillId="0" borderId="8" xfId="0" applyFont="1" applyBorder="1" applyAlignment="1" applyProtection="1">
      <alignment horizontal="left" vertical="center"/>
      <protection hidden="1"/>
    </xf>
    <xf numFmtId="10" fontId="25" fillId="7" borderId="8" xfId="0" applyNumberFormat="1" applyFont="1" applyFill="1" applyBorder="1" applyAlignment="1" applyProtection="1">
      <alignment horizontal="right"/>
      <protection hidden="1"/>
    </xf>
    <xf numFmtId="0" fontId="25" fillId="0" borderId="8" xfId="0" applyFont="1" applyBorder="1" applyAlignment="1" applyProtection="1">
      <alignment horizontal="left" vertical="center" wrapText="1"/>
      <protection hidden="1"/>
    </xf>
    <xf numFmtId="10" fontId="25" fillId="7" borderId="8" xfId="0" applyNumberFormat="1" applyFont="1" applyFill="1" applyBorder="1" applyAlignment="1" applyProtection="1">
      <alignment horizontal="right" wrapText="1"/>
      <protection hidden="1"/>
    </xf>
    <xf numFmtId="49" fontId="25" fillId="0" borderId="8" xfId="0" applyNumberFormat="1" applyFont="1" applyBorder="1" applyProtection="1">
      <protection hidden="1"/>
    </xf>
    <xf numFmtId="0" fontId="24" fillId="0" borderId="8" xfId="0" applyFont="1" applyBorder="1" applyAlignment="1" applyProtection="1">
      <alignment horizontal="right"/>
      <protection hidden="1"/>
    </xf>
    <xf numFmtId="10" fontId="24" fillId="0" borderId="8" xfId="0" applyNumberFormat="1" applyFont="1" applyBorder="1" applyAlignment="1" applyProtection="1">
      <alignment horizontal="right"/>
      <protection hidden="1"/>
    </xf>
    <xf numFmtId="49" fontId="25" fillId="0" borderId="8" xfId="0" applyNumberFormat="1" applyFont="1" applyBorder="1" applyAlignment="1" applyProtection="1">
      <alignment horizontal="center"/>
      <protection hidden="1"/>
    </xf>
    <xf numFmtId="0" fontId="25" fillId="0" borderId="8" xfId="0" applyFont="1" applyBorder="1" applyAlignment="1" applyProtection="1">
      <alignment horizontal="justify" wrapText="1"/>
      <protection hidden="1"/>
    </xf>
    <xf numFmtId="10" fontId="25" fillId="0" borderId="8" xfId="0" applyNumberFormat="1" applyFont="1" applyBorder="1" applyAlignment="1" applyProtection="1">
      <alignment horizontal="right"/>
      <protection hidden="1"/>
    </xf>
    <xf numFmtId="3" fontId="26" fillId="7" borderId="8" xfId="55" applyNumberFormat="1" applyFont="1" applyFill="1" applyBorder="1" applyAlignment="1" applyProtection="1">
      <alignment horizontal="center" vertical="center"/>
      <protection hidden="1"/>
    </xf>
    <xf numFmtId="0" fontId="0" fillId="9" borderId="0" xfId="0" applyFill="1"/>
    <xf numFmtId="0" fontId="0" fillId="9" borderId="0" xfId="0" applyFont="1" applyFill="1" applyAlignment="1">
      <alignment horizontal="center"/>
    </xf>
    <xf numFmtId="0" fontId="0" fillId="9" borderId="0" xfId="0" applyFill="1" applyAlignment="1"/>
    <xf numFmtId="4" fontId="0" fillId="9" borderId="0" xfId="0" applyNumberFormat="1" applyFill="1" applyBorder="1" applyAlignment="1" applyProtection="1">
      <alignment vertical="center"/>
      <protection locked="0"/>
    </xf>
    <xf numFmtId="0" fontId="4" fillId="9" borderId="0" xfId="0" applyFont="1" applyFill="1"/>
    <xf numFmtId="0" fontId="27" fillId="0" borderId="8" xfId="0" applyFont="1" applyFill="1" applyBorder="1" applyAlignment="1" applyProtection="1">
      <alignment vertical="center" wrapText="1"/>
      <protection hidden="1"/>
    </xf>
    <xf numFmtId="0" fontId="27" fillId="0" borderId="8" xfId="0" applyFont="1" applyFill="1" applyBorder="1" applyAlignment="1" applyProtection="1">
      <alignment horizontal="left" vertical="center" wrapText="1"/>
      <protection hidden="1"/>
    </xf>
    <xf numFmtId="0" fontId="27" fillId="0" borderId="8" xfId="0" applyFont="1" applyFill="1" applyBorder="1" applyAlignment="1" applyProtection="1">
      <alignment horizontal="center" vertical="center" wrapText="1"/>
      <protection hidden="1"/>
    </xf>
    <xf numFmtId="0" fontId="2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28" fillId="0" borderId="8" xfId="0" applyNumberFormat="1" applyFont="1" applyBorder="1" applyAlignment="1" applyProtection="1">
      <alignment horizontal="center" vertical="center" wrapText="1"/>
      <protection hidden="1"/>
    </xf>
    <xf numFmtId="49" fontId="28" fillId="0" borderId="8" xfId="0" applyNumberFormat="1" applyFont="1" applyBorder="1" applyAlignment="1" applyProtection="1">
      <alignment horizontal="center" vertical="center"/>
      <protection hidden="1"/>
    </xf>
    <xf numFmtId="0" fontId="29" fillId="0" borderId="8" xfId="0" applyNumberFormat="1" applyFont="1" applyBorder="1" applyAlignment="1" applyProtection="1">
      <alignment horizontal="center" vertical="center" wrapText="1"/>
      <protection hidden="1"/>
    </xf>
    <xf numFmtId="0" fontId="28" fillId="0" borderId="8" xfId="0" applyFont="1" applyBorder="1" applyProtection="1">
      <protection hidden="1"/>
    </xf>
    <xf numFmtId="0" fontId="2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8" xfId="0" applyFont="1" applyFill="1" applyBorder="1" applyAlignment="1" applyProtection="1">
      <alignment horizontal="justify" vertical="center" wrapText="1"/>
      <protection hidden="1"/>
    </xf>
    <xf numFmtId="0" fontId="27" fillId="0" borderId="8" xfId="0" applyFont="1" applyFill="1" applyBorder="1" applyAlignment="1" applyProtection="1">
      <alignment vertical="center"/>
      <protection hidden="1"/>
    </xf>
    <xf numFmtId="49" fontId="24" fillId="0" borderId="0" xfId="0" applyNumberFormat="1" applyFont="1" applyBorder="1" applyAlignment="1" applyProtection="1">
      <alignment horizontal="center" vertical="center"/>
      <protection hidden="1"/>
    </xf>
    <xf numFmtId="49" fontId="21" fillId="5" borderId="9" xfId="0" applyNumberFormat="1" applyFont="1" applyFill="1" applyBorder="1" applyAlignment="1" applyProtection="1">
      <alignment horizontal="center" vertical="center" wrapText="1"/>
      <protection hidden="1"/>
    </xf>
    <xf numFmtId="49" fontId="21" fillId="5" borderId="10" xfId="0" applyNumberFormat="1" applyFont="1" applyFill="1" applyBorder="1" applyAlignment="1" applyProtection="1">
      <alignment horizontal="center" vertical="center" wrapText="1"/>
      <protection hidden="1"/>
    </xf>
    <xf numFmtId="2" fontId="21" fillId="5" borderId="8" xfId="0" applyNumberFormat="1" applyFont="1" applyFill="1" applyBorder="1" applyAlignment="1" applyProtection="1">
      <alignment horizontal="center" vertical="center"/>
      <protection hidden="1"/>
    </xf>
    <xf numFmtId="0" fontId="26" fillId="0" borderId="8" xfId="0" applyNumberFormat="1" applyFont="1" applyBorder="1" applyAlignment="1" applyProtection="1">
      <alignment horizontal="center" vertical="center"/>
      <protection hidden="1"/>
    </xf>
    <xf numFmtId="0" fontId="26" fillId="0" borderId="8" xfId="0" applyNumberFormat="1" applyFont="1" applyBorder="1" applyAlignment="1" applyProtection="1">
      <alignment horizontal="center" vertical="center" wrapText="1"/>
      <protection hidden="1"/>
    </xf>
    <xf numFmtId="0" fontId="25" fillId="0" borderId="8" xfId="0" applyNumberFormat="1" applyFont="1" applyBorder="1" applyAlignment="1" applyProtection="1">
      <alignment horizontal="center"/>
      <protection hidden="1"/>
    </xf>
    <xf numFmtId="0" fontId="25" fillId="0" borderId="8" xfId="0" applyNumberFormat="1" applyFont="1" applyBorder="1" applyAlignment="1" applyProtection="1">
      <alignment horizontal="center" vertical="top"/>
      <protection hidden="1"/>
    </xf>
    <xf numFmtId="0" fontId="29" fillId="6" borderId="25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/>
    <xf numFmtId="0" fontId="25" fillId="8" borderId="0" xfId="0" applyFont="1" applyFill="1"/>
    <xf numFmtId="2" fontId="25" fillId="8" borderId="0" xfId="0" applyNumberFormat="1" applyFont="1" applyFill="1"/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2" fontId="25" fillId="0" borderId="0" xfId="0" applyNumberFormat="1" applyFont="1" applyBorder="1"/>
    <xf numFmtId="0" fontId="27" fillId="0" borderId="0" xfId="0" applyFont="1" applyBorder="1"/>
    <xf numFmtId="0" fontId="27" fillId="8" borderId="0" xfId="0" applyFont="1" applyFill="1"/>
    <xf numFmtId="2" fontId="27" fillId="8" borderId="0" xfId="0" applyNumberFormat="1" applyFont="1" applyFill="1"/>
    <xf numFmtId="0" fontId="21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21" fillId="4" borderId="8" xfId="0" applyFont="1" applyFill="1" applyBorder="1" applyAlignment="1" applyProtection="1">
      <alignment vertical="center"/>
      <protection hidden="1"/>
    </xf>
    <xf numFmtId="0" fontId="21" fillId="4" borderId="8" xfId="0" applyFont="1" applyFill="1" applyBorder="1" applyAlignment="1" applyProtection="1">
      <alignment horizontal="center" vertical="center"/>
      <protection hidden="1"/>
    </xf>
    <xf numFmtId="0" fontId="21" fillId="4" borderId="8" xfId="0" applyFont="1" applyFill="1" applyBorder="1" applyAlignment="1" applyProtection="1">
      <alignment horizontal="right" vertical="center"/>
      <protection hidden="1"/>
    </xf>
    <xf numFmtId="2" fontId="21" fillId="4" borderId="8" xfId="0" applyNumberFormat="1" applyFont="1" applyFill="1" applyBorder="1" applyAlignment="1" applyProtection="1">
      <alignment horizontal="right" vertical="center"/>
      <protection hidden="1"/>
    </xf>
    <xf numFmtId="4" fontId="21" fillId="4" borderId="8" xfId="0" applyNumberFormat="1" applyFont="1" applyFill="1" applyBorder="1" applyAlignment="1" applyProtection="1">
      <alignment horizontal="right" vertical="center"/>
      <protection hidden="1"/>
    </xf>
    <xf numFmtId="0" fontId="27" fillId="0" borderId="2" xfId="0" applyNumberFormat="1" applyFont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 applyProtection="1">
      <alignment vertical="center"/>
      <protection hidden="1"/>
    </xf>
    <xf numFmtId="4" fontId="24" fillId="8" borderId="0" xfId="0" applyNumberFormat="1" applyFont="1" applyFill="1" applyBorder="1" applyAlignment="1">
      <alignment horizontal="right" vertical="center"/>
    </xf>
    <xf numFmtId="2" fontId="25" fillId="0" borderId="0" xfId="0" applyNumberFormat="1" applyFont="1" applyBorder="1" applyProtection="1">
      <protection hidden="1"/>
    </xf>
    <xf numFmtId="0" fontId="25" fillId="8" borderId="0" xfId="0" applyFont="1" applyFill="1" applyBorder="1" applyAlignment="1">
      <alignment horizontal="center"/>
    </xf>
    <xf numFmtId="0" fontId="25" fillId="8" borderId="0" xfId="0" applyFont="1" applyFill="1" applyBorder="1"/>
    <xf numFmtId="0" fontId="25" fillId="8" borderId="0" xfId="0" applyFont="1" applyFill="1" applyBorder="1" applyAlignment="1">
      <alignment horizontal="right"/>
    </xf>
    <xf numFmtId="2" fontId="25" fillId="8" borderId="0" xfId="0" applyNumberFormat="1" applyFont="1" applyFill="1" applyBorder="1"/>
    <xf numFmtId="0" fontId="25" fillId="8" borderId="0" xfId="0" applyFont="1" applyFill="1" applyAlignment="1">
      <alignment horizontal="center"/>
    </xf>
    <xf numFmtId="0" fontId="25" fillId="8" borderId="0" xfId="0" applyFont="1" applyFill="1" applyAlignment="1">
      <alignment horizontal="right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5" fillId="0" borderId="0" xfId="0" applyFont="1" applyAlignment="1">
      <alignment horizontal="center"/>
    </xf>
    <xf numFmtId="2" fontId="27" fillId="0" borderId="8" xfId="0" applyNumberFormat="1" applyFont="1" applyFill="1" applyBorder="1" applyAlignment="1" applyProtection="1">
      <alignment horizontal="right" vertical="center"/>
      <protection hidden="1"/>
    </xf>
    <xf numFmtId="0" fontId="27" fillId="0" borderId="8" xfId="0" applyFont="1" applyFill="1" applyBorder="1" applyAlignment="1" applyProtection="1">
      <alignment horizontal="right" vertical="center"/>
      <protection hidden="1"/>
    </xf>
    <xf numFmtId="49" fontId="24" fillId="0" borderId="8" xfId="0" applyNumberFormat="1" applyFont="1" applyFill="1" applyBorder="1" applyAlignment="1" applyProtection="1">
      <alignment horizontal="right" vertical="center"/>
      <protection hidden="1"/>
    </xf>
    <xf numFmtId="0" fontId="25" fillId="0" borderId="0" xfId="0" applyFont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49" fontId="24" fillId="0" borderId="0" xfId="0" applyNumberFormat="1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27" fillId="0" borderId="0" xfId="0" applyFont="1" applyBorder="1" applyAlignment="1" applyProtection="1">
      <alignment horizontal="justify" vertical="center" wrapText="1"/>
      <protection hidden="1"/>
    </xf>
    <xf numFmtId="0" fontId="21" fillId="5" borderId="8" xfId="0" applyFont="1" applyFill="1" applyBorder="1" applyAlignment="1" applyProtection="1">
      <alignment horizontal="center" vertical="center" wrapText="1"/>
      <protection hidden="1"/>
    </xf>
    <xf numFmtId="49" fontId="21" fillId="5" borderId="9" xfId="0" applyNumberFormat="1" applyFont="1" applyFill="1" applyBorder="1" applyAlignment="1" applyProtection="1">
      <alignment horizontal="center" vertical="center" wrapText="1"/>
      <protection hidden="1"/>
    </xf>
    <xf numFmtId="49" fontId="21" fillId="5" borderId="10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Border="1" applyAlignment="1" applyProtection="1">
      <alignment horizontal="right" vertical="center"/>
      <protection hidden="1"/>
    </xf>
    <xf numFmtId="0" fontId="21" fillId="5" borderId="8" xfId="0" applyFont="1" applyFill="1" applyBorder="1" applyAlignment="1" applyProtection="1">
      <alignment horizontal="right" vertical="center" wrapText="1"/>
      <protection hidden="1"/>
    </xf>
    <xf numFmtId="2" fontId="21" fillId="5" borderId="8" xfId="0" applyNumberFormat="1" applyFont="1" applyFill="1" applyBorder="1" applyAlignment="1" applyProtection="1">
      <alignment horizontal="center" vertical="center"/>
      <protection hidden="1"/>
    </xf>
    <xf numFmtId="0" fontId="24" fillId="2" borderId="8" xfId="0" applyFont="1" applyFill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center" vertical="center"/>
      <protection hidden="1"/>
    </xf>
    <xf numFmtId="0" fontId="25" fillId="0" borderId="8" xfId="0" applyFont="1" applyBorder="1" applyAlignment="1" applyProtection="1">
      <alignment horizontal="left" vertical="center" wrapText="1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vertical="top" wrapText="1"/>
      <protection hidden="1"/>
    </xf>
    <xf numFmtId="49" fontId="24" fillId="0" borderId="0" xfId="0" applyNumberFormat="1" applyFont="1" applyBorder="1" applyAlignment="1" applyProtection="1">
      <alignment horizontal="center"/>
      <protection hidden="1"/>
    </xf>
    <xf numFmtId="0" fontId="30" fillId="0" borderId="0" xfId="89" applyFont="1" applyFill="1" applyBorder="1" applyAlignment="1">
      <alignment vertical="center"/>
    </xf>
    <xf numFmtId="0" fontId="30" fillId="0" borderId="0" xfId="89" applyFont="1" applyBorder="1" applyAlignment="1">
      <alignment vertical="center"/>
    </xf>
    <xf numFmtId="0" fontId="31" fillId="10" borderId="28" xfId="89" applyFont="1" applyFill="1" applyBorder="1" applyAlignment="1">
      <alignment horizontal="center" vertical="center"/>
    </xf>
    <xf numFmtId="0" fontId="31" fillId="10" borderId="29" xfId="89" applyFont="1" applyFill="1" applyBorder="1" applyAlignment="1">
      <alignment horizontal="center" vertical="center"/>
    </xf>
    <xf numFmtId="0" fontId="31" fillId="10" borderId="30" xfId="89" applyFont="1" applyFill="1" applyBorder="1" applyAlignment="1">
      <alignment horizontal="center" vertical="center"/>
    </xf>
    <xf numFmtId="175" fontId="30" fillId="6" borderId="32" xfId="89" applyNumberFormat="1" applyFont="1" applyFill="1" applyBorder="1" applyAlignment="1">
      <alignment horizontal="left" vertical="center"/>
    </xf>
    <xf numFmtId="175" fontId="30" fillId="6" borderId="38" xfId="89" applyNumberFormat="1" applyFont="1" applyFill="1" applyBorder="1" applyAlignment="1">
      <alignment horizontal="left" vertical="center"/>
    </xf>
    <xf numFmtId="0" fontId="26" fillId="0" borderId="33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 applyProtection="1">
      <alignment horizontal="left"/>
      <protection hidden="1"/>
    </xf>
    <xf numFmtId="0" fontId="24" fillId="0" borderId="34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 applyProtection="1">
      <alignment horizontal="center" vertical="center"/>
      <protection hidden="1"/>
    </xf>
    <xf numFmtId="0" fontId="0" fillId="0" borderId="27" xfId="0" applyFont="1" applyBorder="1" applyAlignment="1" applyProtection="1">
      <alignment horizontal="center"/>
      <protection hidden="1"/>
    </xf>
    <xf numFmtId="0" fontId="21" fillId="11" borderId="39" xfId="0" applyFont="1" applyFill="1" applyBorder="1" applyAlignment="1" applyProtection="1">
      <alignment horizontal="center" vertical="center"/>
      <protection hidden="1"/>
    </xf>
    <xf numFmtId="0" fontId="21" fillId="11" borderId="24" xfId="0" applyFont="1" applyFill="1" applyBorder="1" applyAlignment="1" applyProtection="1">
      <alignment horizontal="left" vertical="center"/>
      <protection hidden="1"/>
    </xf>
    <xf numFmtId="0" fontId="21" fillId="11" borderId="24" xfId="0" applyFont="1" applyFill="1" applyBorder="1" applyAlignment="1" applyProtection="1">
      <alignment horizontal="center" vertical="center"/>
      <protection hidden="1"/>
    </xf>
    <xf numFmtId="0" fontId="21" fillId="12" borderId="24" xfId="0" applyNumberFormat="1" applyFont="1" applyFill="1" applyBorder="1" applyAlignment="1" applyProtection="1">
      <alignment horizontal="center" vertical="center"/>
      <protection hidden="1"/>
    </xf>
    <xf numFmtId="2" fontId="21" fillId="11" borderId="4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left"/>
      <protection hidden="1"/>
    </xf>
    <xf numFmtId="0" fontId="25" fillId="0" borderId="18" xfId="0" applyFont="1" applyBorder="1" applyAlignment="1" applyProtection="1">
      <alignment horizontal="left"/>
      <protection hidden="1"/>
    </xf>
    <xf numFmtId="0" fontId="25" fillId="0" borderId="19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left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5" fillId="0" borderId="20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left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18" xfId="0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2" fontId="25" fillId="0" borderId="18" xfId="0" applyNumberFormat="1" applyFont="1" applyBorder="1" applyAlignment="1" applyProtection="1">
      <alignment horizontal="center" vertical="center"/>
      <protection hidden="1"/>
    </xf>
    <xf numFmtId="0" fontId="25" fillId="0" borderId="17" xfId="0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left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25" fillId="0" borderId="2" xfId="0" applyNumberFormat="1" applyFont="1" applyBorder="1" applyAlignment="1" applyProtection="1">
      <alignment horizontal="center" vertical="center"/>
      <protection hidden="1"/>
    </xf>
    <xf numFmtId="2" fontId="25" fillId="6" borderId="2" xfId="0" applyNumberFormat="1" applyFont="1" applyFill="1" applyBorder="1" applyAlignment="1" applyProtection="1">
      <alignment horizontal="center" vertical="center"/>
      <protection hidden="1"/>
    </xf>
    <xf numFmtId="2" fontId="26" fillId="0" borderId="18" xfId="0" applyNumberFormat="1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2" fontId="27" fillId="0" borderId="8" xfId="0" applyNumberFormat="1" applyFont="1" applyFill="1" applyBorder="1" applyAlignment="1" applyProtection="1">
      <alignment vertical="center"/>
      <protection hidden="1"/>
    </xf>
    <xf numFmtId="49" fontId="27" fillId="0" borderId="8" xfId="0" applyNumberFormat="1" applyFont="1" applyFill="1" applyBorder="1" applyAlignment="1" applyProtection="1">
      <alignment horizontal="right" vertical="center"/>
      <protection hidden="1"/>
    </xf>
    <xf numFmtId="0" fontId="27" fillId="0" borderId="8" xfId="0" applyFont="1" applyBorder="1" applyAlignment="1" applyProtection="1">
      <alignment horizontal="right" vertical="center"/>
      <protection hidden="1"/>
    </xf>
    <xf numFmtId="0" fontId="27" fillId="6" borderId="8" xfId="0" applyFont="1" applyFill="1" applyBorder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/>
      <protection hidden="1"/>
    </xf>
    <xf numFmtId="171" fontId="25" fillId="0" borderId="2" xfId="0" applyNumberFormat="1" applyFont="1" applyBorder="1" applyAlignment="1" applyProtection="1">
      <alignment horizontal="center" vertical="center"/>
      <protection hidden="1"/>
    </xf>
    <xf numFmtId="2" fontId="25" fillId="0" borderId="2" xfId="0" applyNumberFormat="1" applyFont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center" vertical="center"/>
      <protection hidden="1"/>
    </xf>
    <xf numFmtId="0" fontId="21" fillId="11" borderId="14" xfId="0" applyFont="1" applyFill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left" vertical="center"/>
      <protection hidden="1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21" fillId="12" borderId="15" xfId="0" applyNumberFormat="1" applyFont="1" applyFill="1" applyBorder="1" applyAlignment="1" applyProtection="1">
      <alignment horizontal="center" vertical="center"/>
      <protection hidden="1"/>
    </xf>
    <xf numFmtId="2" fontId="21" fillId="11" borderId="16" xfId="0" applyNumberFormat="1" applyFont="1" applyFill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horizontal="left" wrapText="1"/>
      <protection hidden="1"/>
    </xf>
    <xf numFmtId="0" fontId="25" fillId="0" borderId="12" xfId="0" applyFont="1" applyBorder="1" applyAlignment="1" applyProtection="1">
      <alignment horizontal="left" wrapText="1"/>
      <protection hidden="1"/>
    </xf>
    <xf numFmtId="0" fontId="25" fillId="0" borderId="41" xfId="0" applyFont="1" applyBorder="1" applyAlignment="1" applyProtection="1">
      <alignment horizontal="left" wrapText="1"/>
      <protection hidden="1"/>
    </xf>
    <xf numFmtId="0" fontId="26" fillId="0" borderId="42" xfId="0" applyFont="1" applyBorder="1" applyAlignment="1" applyProtection="1">
      <alignment horizontal="center" vertical="center"/>
      <protection hidden="1"/>
    </xf>
    <xf numFmtId="0" fontId="25" fillId="0" borderId="12" xfId="0" applyFont="1" applyBorder="1"/>
    <xf numFmtId="0" fontId="25" fillId="0" borderId="41" xfId="0" applyFont="1" applyBorder="1"/>
    <xf numFmtId="0" fontId="25" fillId="0" borderId="13" xfId="0" applyFont="1" applyBorder="1"/>
    <xf numFmtId="0" fontId="26" fillId="0" borderId="43" xfId="0" applyFont="1" applyBorder="1" applyAlignment="1" applyProtection="1">
      <alignment horizontal="center" vertical="center"/>
      <protection hidden="1"/>
    </xf>
    <xf numFmtId="0" fontId="25" fillId="0" borderId="44" xfId="0" applyFont="1" applyBorder="1"/>
    <xf numFmtId="0" fontId="25" fillId="0" borderId="45" xfId="0" applyFont="1" applyBorder="1"/>
    <xf numFmtId="2" fontId="26" fillId="0" borderId="46" xfId="0" applyNumberFormat="1" applyFont="1" applyBorder="1" applyAlignment="1" applyProtection="1">
      <alignment horizontal="center" vertical="center"/>
      <protection hidden="1"/>
    </xf>
    <xf numFmtId="2" fontId="26" fillId="0" borderId="20" xfId="0" applyNumberFormat="1" applyFont="1" applyBorder="1" applyAlignment="1" applyProtection="1">
      <alignment horizontal="center" vertical="center"/>
      <protection hidden="1"/>
    </xf>
    <xf numFmtId="0" fontId="25" fillId="14" borderId="47" xfId="0" applyFont="1" applyFill="1" applyBorder="1" applyAlignment="1" applyProtection="1">
      <alignment horizontal="center" vertical="center"/>
      <protection hidden="1"/>
    </xf>
    <xf numFmtId="0" fontId="25" fillId="14" borderId="48" xfId="0" applyFont="1" applyFill="1" applyBorder="1" applyAlignment="1" applyProtection="1">
      <alignment horizontal="left"/>
      <protection hidden="1"/>
    </xf>
    <xf numFmtId="0" fontId="25" fillId="14" borderId="48" xfId="0" applyFont="1" applyFill="1" applyBorder="1" applyAlignment="1" applyProtection="1">
      <alignment horizontal="center" vertical="center"/>
      <protection hidden="1"/>
    </xf>
    <xf numFmtId="0" fontId="27" fillId="14" borderId="36" xfId="0" applyFont="1" applyFill="1" applyBorder="1" applyAlignment="1" applyProtection="1">
      <alignment horizontal="center" vertical="center"/>
      <protection hidden="1"/>
    </xf>
    <xf numFmtId="0" fontId="25" fillId="14" borderId="36" xfId="0" applyFont="1" applyFill="1" applyBorder="1" applyAlignment="1" applyProtection="1">
      <alignment horizontal="center" vertical="center"/>
      <protection hidden="1"/>
    </xf>
    <xf numFmtId="2" fontId="25" fillId="14" borderId="49" xfId="0" applyNumberFormat="1" applyFont="1" applyFill="1" applyBorder="1" applyAlignment="1" applyProtection="1">
      <alignment horizontal="center" vertical="center"/>
      <protection hidden="1"/>
    </xf>
    <xf numFmtId="0" fontId="25" fillId="0" borderId="50" xfId="0" applyFont="1" applyBorder="1" applyAlignment="1" applyProtection="1">
      <protection hidden="1"/>
    </xf>
    <xf numFmtId="0" fontId="25" fillId="0" borderId="51" xfId="0" applyFont="1" applyBorder="1" applyAlignment="1" applyProtection="1">
      <protection hidden="1"/>
    </xf>
    <xf numFmtId="0" fontId="25" fillId="0" borderId="52" xfId="0" applyFont="1" applyBorder="1" applyAlignment="1" applyProtection="1">
      <protection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41" xfId="0" applyFont="1" applyBorder="1" applyAlignment="1" applyProtection="1">
      <alignment horizontal="center" vertical="center"/>
      <protection hidden="1"/>
    </xf>
    <xf numFmtId="0" fontId="25" fillId="0" borderId="53" xfId="0" applyFont="1" applyBorder="1" applyAlignment="1" applyProtection="1">
      <alignment horizontal="center" vertical="center"/>
      <protection hidden="1"/>
    </xf>
    <xf numFmtId="0" fontId="25" fillId="0" borderId="26" xfId="0" applyFont="1" applyBorder="1" applyAlignment="1" applyProtection="1">
      <alignment horizontal="left"/>
      <protection hidden="1"/>
    </xf>
    <xf numFmtId="0" fontId="25" fillId="0" borderId="26" xfId="0" applyFont="1" applyBorder="1" applyAlignment="1" applyProtection="1">
      <alignment horizontal="center" vertical="center"/>
      <protection hidden="1"/>
    </xf>
    <xf numFmtId="171" fontId="25" fillId="0" borderId="26" xfId="0" applyNumberFormat="1" applyFont="1" applyBorder="1" applyAlignment="1" applyProtection="1">
      <alignment horizontal="center" vertical="center"/>
      <protection hidden="1"/>
    </xf>
    <xf numFmtId="2" fontId="25" fillId="6" borderId="26" xfId="0" applyNumberFormat="1" applyFont="1" applyFill="1" applyBorder="1" applyAlignment="1" applyProtection="1">
      <alignment horizontal="center" vertical="center"/>
      <protection hidden="1"/>
    </xf>
    <xf numFmtId="0" fontId="26" fillId="0" borderId="31" xfId="0" applyFont="1" applyBorder="1" applyAlignment="1" applyProtection="1">
      <alignment horizontal="center" vertical="center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2" fontId="26" fillId="0" borderId="32" xfId="0" applyNumberFormat="1" applyFont="1" applyBorder="1" applyAlignment="1" applyProtection="1">
      <alignment horizontal="center" vertical="center"/>
      <protection hidden="1"/>
    </xf>
    <xf numFmtId="0" fontId="26" fillId="0" borderId="32" xfId="0" applyFont="1" applyBorder="1" applyAlignment="1" applyProtection="1">
      <alignment horizontal="center" vertical="center"/>
      <protection hidden="1"/>
    </xf>
    <xf numFmtId="0" fontId="25" fillId="0" borderId="31" xfId="0" applyFont="1" applyBorder="1" applyAlignment="1" applyProtection="1">
      <alignment horizontal="center" vertical="center"/>
      <protection hidden="1"/>
    </xf>
    <xf numFmtId="0" fontId="25" fillId="0" borderId="8" xfId="0" applyFont="1" applyBorder="1"/>
    <xf numFmtId="0" fontId="25" fillId="6" borderId="8" xfId="0" applyFont="1" applyFill="1" applyBorder="1" applyAlignment="1">
      <alignment horizontal="center"/>
    </xf>
    <xf numFmtId="2" fontId="26" fillId="0" borderId="54" xfId="0" applyNumberFormat="1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2" fontId="26" fillId="0" borderId="55" xfId="0" applyNumberFormat="1" applyFont="1" applyBorder="1" applyAlignment="1" applyProtection="1">
      <alignment horizontal="center" vertical="center"/>
      <protection hidden="1"/>
    </xf>
    <xf numFmtId="0" fontId="25" fillId="0" borderId="50" xfId="0" applyFont="1" applyBorder="1" applyAlignment="1" applyProtection="1">
      <alignment horizontal="left"/>
      <protection hidden="1"/>
    </xf>
    <xf numFmtId="0" fontId="25" fillId="0" borderId="51" xfId="0" applyFont="1" applyBorder="1" applyAlignment="1" applyProtection="1">
      <alignment horizontal="left"/>
      <protection hidden="1"/>
    </xf>
    <xf numFmtId="0" fontId="25" fillId="0" borderId="52" xfId="0" applyFont="1" applyBorder="1" applyAlignment="1" applyProtection="1">
      <alignment horizontal="left"/>
      <protection hidden="1"/>
    </xf>
    <xf numFmtId="0" fontId="25" fillId="0" borderId="17" xfId="0" applyFont="1" applyFill="1" applyBorder="1" applyAlignment="1" applyProtection="1">
      <alignment horizontal="center" vertical="center"/>
      <protection hidden="1"/>
    </xf>
    <xf numFmtId="2" fontId="25" fillId="0" borderId="2" xfId="0" applyNumberFormat="1" applyFont="1" applyFill="1" applyBorder="1" applyAlignment="1" applyProtection="1">
      <alignment horizontal="center" vertical="center"/>
      <protection hidden="1"/>
    </xf>
    <xf numFmtId="0" fontId="26" fillId="13" borderId="56" xfId="0" applyFont="1" applyFill="1" applyBorder="1" applyAlignment="1" applyProtection="1">
      <alignment horizontal="center" vertical="center"/>
      <protection hidden="1"/>
    </xf>
    <xf numFmtId="0" fontId="26" fillId="13" borderId="48" xfId="0" applyFont="1" applyFill="1" applyBorder="1" applyAlignment="1" applyProtection="1">
      <alignment horizontal="left"/>
      <protection hidden="1"/>
    </xf>
    <xf numFmtId="0" fontId="26" fillId="13" borderId="48" xfId="0" applyFont="1" applyFill="1" applyBorder="1" applyAlignment="1" applyProtection="1">
      <alignment horizontal="center" vertical="center"/>
      <protection hidden="1"/>
    </xf>
    <xf numFmtId="0" fontId="24" fillId="13" borderId="36" xfId="0" applyFont="1" applyFill="1" applyBorder="1" applyAlignment="1" applyProtection="1">
      <alignment horizontal="center" vertical="center"/>
      <protection hidden="1"/>
    </xf>
    <xf numFmtId="0" fontId="26" fillId="13" borderId="36" xfId="0" applyFont="1" applyFill="1" applyBorder="1" applyAlignment="1" applyProtection="1">
      <alignment horizontal="center" vertical="center"/>
      <protection hidden="1"/>
    </xf>
    <xf numFmtId="2" fontId="26" fillId="13" borderId="57" xfId="0" applyNumberFormat="1" applyFont="1" applyFill="1" applyBorder="1" applyAlignment="1" applyProtection="1">
      <alignment horizontal="center" vertical="center"/>
      <protection hidden="1"/>
    </xf>
    <xf numFmtId="0" fontId="25" fillId="0" borderId="24" xfId="0" applyFont="1" applyBorder="1" applyAlignment="1" applyProtection="1">
      <alignment horizontal="left"/>
      <protection hidden="1"/>
    </xf>
    <xf numFmtId="0" fontId="25" fillId="0" borderId="40" xfId="0" applyFont="1" applyBorder="1" applyAlignment="1" applyProtection="1">
      <alignment horizontal="left"/>
      <protection hidden="1"/>
    </xf>
    <xf numFmtId="2" fontId="27" fillId="6" borderId="2" xfId="0" applyNumberFormat="1" applyFont="1" applyFill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2" fontId="26" fillId="0" borderId="23" xfId="0" applyNumberFormat="1" applyFont="1" applyBorder="1" applyAlignment="1" applyProtection="1">
      <alignment horizontal="center" vertical="center"/>
      <protection hidden="1"/>
    </xf>
    <xf numFmtId="0" fontId="24" fillId="16" borderId="8" xfId="0" applyNumberFormat="1" applyFont="1" applyFill="1" applyBorder="1" applyAlignment="1" applyProtection="1">
      <alignment horizontal="center" vertical="center" wrapText="1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horizontal="center" vertical="center"/>
      <protection hidden="1"/>
    </xf>
    <xf numFmtId="0" fontId="24" fillId="16" borderId="8" xfId="0" applyFont="1" applyFill="1" applyBorder="1" applyAlignment="1" applyProtection="1">
      <alignment horizontal="right" vertical="center"/>
      <protection hidden="1"/>
    </xf>
    <xf numFmtId="2" fontId="24" fillId="16" borderId="8" xfId="0" applyNumberFormat="1" applyFont="1" applyFill="1" applyBorder="1" applyAlignment="1" applyProtection="1">
      <alignment horizontal="right" vertical="center"/>
      <protection hidden="1"/>
    </xf>
    <xf numFmtId="4" fontId="24" fillId="16" borderId="8" xfId="0" applyNumberFormat="1" applyFont="1" applyFill="1" applyBorder="1" applyAlignment="1" applyProtection="1">
      <alignment horizontal="right" vertical="center"/>
      <protection hidden="1"/>
    </xf>
    <xf numFmtId="0" fontId="29" fillId="16" borderId="8" xfId="0" applyNumberFormat="1" applyFont="1" applyFill="1" applyBorder="1" applyAlignment="1" applyProtection="1">
      <alignment horizontal="center" vertical="center" wrapText="1"/>
      <protection hidden="1"/>
    </xf>
    <xf numFmtId="0" fontId="27" fillId="16" borderId="8" xfId="0" applyFont="1" applyFill="1" applyBorder="1" applyAlignment="1" applyProtection="1">
      <alignment horizontal="center" vertical="center"/>
      <protection hidden="1"/>
    </xf>
    <xf numFmtId="171" fontId="27" fillId="16" borderId="8" xfId="0" applyNumberFormat="1" applyFont="1" applyFill="1" applyBorder="1" applyAlignment="1" applyProtection="1">
      <alignment horizontal="right" vertical="center"/>
      <protection hidden="1"/>
    </xf>
    <xf numFmtId="2" fontId="27" fillId="16" borderId="8" xfId="0" applyNumberFormat="1" applyFont="1" applyFill="1" applyBorder="1" applyAlignment="1" applyProtection="1">
      <alignment vertical="center"/>
      <protection hidden="1"/>
    </xf>
    <xf numFmtId="2" fontId="27" fillId="16" borderId="8" xfId="0" applyNumberFormat="1" applyFont="1" applyFill="1" applyBorder="1" applyAlignment="1" applyProtection="1">
      <alignment horizontal="right" vertical="center"/>
      <protection hidden="1"/>
    </xf>
    <xf numFmtId="0" fontId="25" fillId="0" borderId="17" xfId="0" applyFont="1" applyBorder="1" applyAlignment="1" applyProtection="1">
      <alignment horizontal="center" vertical="center"/>
      <protection hidden="1"/>
    </xf>
    <xf numFmtId="0" fontId="26" fillId="13" borderId="47" xfId="0" applyFont="1" applyFill="1" applyBorder="1" applyAlignment="1" applyProtection="1">
      <alignment horizontal="center" vertical="center"/>
      <protection hidden="1"/>
    </xf>
    <xf numFmtId="2" fontId="26" fillId="13" borderId="49" xfId="0" applyNumberFormat="1" applyFont="1" applyFill="1" applyBorder="1" applyAlignment="1" applyProtection="1">
      <alignment horizontal="center" vertical="center"/>
      <protection hidden="1"/>
    </xf>
    <xf numFmtId="0" fontId="26" fillId="0" borderId="58" xfId="0" applyFont="1" applyBorder="1" applyAlignment="1" applyProtection="1">
      <alignment horizontal="center" vertical="center"/>
      <protection hidden="1"/>
    </xf>
    <xf numFmtId="0" fontId="26" fillId="0" borderId="59" xfId="0" applyFont="1" applyBorder="1" applyAlignment="1" applyProtection="1">
      <alignment horizontal="center" vertical="center"/>
      <protection hidden="1"/>
    </xf>
    <xf numFmtId="0" fontId="26" fillId="0" borderId="60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2" fontId="26" fillId="0" borderId="0" xfId="0" applyNumberFormat="1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left" vertical="center" wrapText="1"/>
      <protection hidden="1"/>
    </xf>
    <xf numFmtId="0" fontId="27" fillId="0" borderId="12" xfId="0" applyFont="1" applyBorder="1" applyAlignment="1" applyProtection="1">
      <alignment horizontal="left" vertical="center" wrapText="1"/>
      <protection hidden="1"/>
    </xf>
    <xf numFmtId="0" fontId="27" fillId="0" borderId="41" xfId="0" applyFont="1" applyBorder="1" applyAlignment="1" applyProtection="1">
      <alignment horizontal="left" vertical="center" wrapText="1"/>
      <protection hidden="1"/>
    </xf>
    <xf numFmtId="0" fontId="26" fillId="0" borderId="53" xfId="0" applyFont="1" applyBorder="1" applyAlignment="1" applyProtection="1">
      <alignment horizontal="center" vertical="center"/>
      <protection hidden="1"/>
    </xf>
    <xf numFmtId="0" fontId="26" fillId="0" borderId="26" xfId="0" applyFont="1" applyBorder="1" applyAlignment="1" applyProtection="1">
      <alignment horizontal="center" vertical="center"/>
      <protection hidden="1"/>
    </xf>
    <xf numFmtId="2" fontId="26" fillId="0" borderId="61" xfId="0" applyNumberFormat="1" applyFont="1" applyBorder="1" applyAlignment="1" applyProtection="1">
      <alignment horizontal="center" vertical="center"/>
      <protection hidden="1"/>
    </xf>
    <xf numFmtId="0" fontId="26" fillId="14" borderId="47" xfId="0" applyFont="1" applyFill="1" applyBorder="1" applyAlignment="1" applyProtection="1">
      <alignment horizontal="center" vertical="center"/>
      <protection hidden="1"/>
    </xf>
    <xf numFmtId="0" fontId="26" fillId="14" borderId="48" xfId="0" applyFont="1" applyFill="1" applyBorder="1" applyAlignment="1" applyProtection="1">
      <alignment horizontal="left"/>
      <protection hidden="1"/>
    </xf>
    <xf numFmtId="0" fontId="26" fillId="14" borderId="48" xfId="0" applyFont="1" applyFill="1" applyBorder="1" applyAlignment="1" applyProtection="1">
      <alignment horizontal="center" vertical="center"/>
      <protection hidden="1"/>
    </xf>
    <xf numFmtId="0" fontId="24" fillId="14" borderId="36" xfId="0" applyFont="1" applyFill="1" applyBorder="1" applyAlignment="1" applyProtection="1">
      <alignment horizontal="center" vertical="center"/>
      <protection hidden="1"/>
    </xf>
    <xf numFmtId="0" fontId="26" fillId="14" borderId="36" xfId="0" applyFont="1" applyFill="1" applyBorder="1" applyAlignment="1" applyProtection="1">
      <alignment horizontal="center" vertical="center"/>
      <protection hidden="1"/>
    </xf>
    <xf numFmtId="2" fontId="26" fillId="14" borderId="49" xfId="0" applyNumberFormat="1" applyFont="1" applyFill="1" applyBorder="1" applyAlignment="1" applyProtection="1">
      <alignment horizontal="center" vertical="center"/>
      <protection hidden="1"/>
    </xf>
    <xf numFmtId="2" fontId="21" fillId="11" borderId="62" xfId="0" applyNumberFormat="1" applyFont="1" applyFill="1" applyBorder="1" applyAlignment="1" applyProtection="1">
      <alignment horizontal="center" vertical="center"/>
      <protection hidden="1"/>
    </xf>
    <xf numFmtId="0" fontId="25" fillId="0" borderId="35" xfId="0" applyFont="1" applyBorder="1" applyAlignment="1" applyProtection="1">
      <alignment horizontal="center" vertical="center"/>
      <protection hidden="1"/>
    </xf>
    <xf numFmtId="0" fontId="25" fillId="14" borderId="39" xfId="0" applyFont="1" applyFill="1" applyBorder="1" applyAlignment="1" applyProtection="1">
      <alignment horizontal="center" vertical="center"/>
      <protection hidden="1"/>
    </xf>
    <xf numFmtId="0" fontId="25" fillId="14" borderId="24" xfId="0" applyFont="1" applyFill="1" applyBorder="1" applyAlignment="1" applyProtection="1">
      <alignment horizontal="left"/>
      <protection hidden="1"/>
    </xf>
    <xf numFmtId="0" fontId="25" fillId="14" borderId="24" xfId="0" applyFont="1" applyFill="1" applyBorder="1" applyAlignment="1" applyProtection="1">
      <alignment horizontal="center" vertical="center"/>
      <protection hidden="1"/>
    </xf>
    <xf numFmtId="0" fontId="27" fillId="14" borderId="0" xfId="0" applyFont="1" applyFill="1" applyBorder="1" applyAlignment="1" applyProtection="1">
      <alignment horizontal="center" vertical="center"/>
      <protection hidden="1"/>
    </xf>
    <xf numFmtId="0" fontId="25" fillId="14" borderId="0" xfId="0" applyFont="1" applyFill="1" applyBorder="1" applyAlignment="1" applyProtection="1">
      <alignment horizontal="center" vertical="center"/>
      <protection hidden="1"/>
    </xf>
    <xf numFmtId="2" fontId="25" fillId="14" borderId="40" xfId="0" applyNumberFormat="1" applyFont="1" applyFill="1" applyBorder="1" applyAlignment="1" applyProtection="1">
      <alignment horizontal="center" vertical="center"/>
      <protection hidden="1"/>
    </xf>
    <xf numFmtId="0" fontId="25" fillId="0" borderId="35" xfId="0" applyFont="1" applyBorder="1" applyAlignment="1" applyProtection="1">
      <alignment horizontal="center" vertical="center"/>
      <protection hidden="1"/>
    </xf>
    <xf numFmtId="0" fontId="25" fillId="0" borderId="36" xfId="0" applyFont="1" applyBorder="1" applyAlignment="1" applyProtection="1">
      <alignment horizontal="center" vertical="center"/>
      <protection hidden="1"/>
    </xf>
    <xf numFmtId="0" fontId="25" fillId="0" borderId="63" xfId="0" applyFont="1" applyBorder="1" applyAlignment="1" applyProtection="1">
      <alignment horizontal="center" vertical="center"/>
      <protection hidden="1"/>
    </xf>
    <xf numFmtId="0" fontId="24" fillId="14" borderId="39" xfId="0" applyFont="1" applyFill="1" applyBorder="1" applyAlignment="1" applyProtection="1">
      <alignment horizontal="center" vertical="center"/>
      <protection hidden="1"/>
    </xf>
    <xf numFmtId="0" fontId="24" fillId="14" borderId="24" xfId="0" applyFont="1" applyFill="1" applyBorder="1" applyAlignment="1" applyProtection="1">
      <alignment horizontal="left"/>
      <protection hidden="1"/>
    </xf>
    <xf numFmtId="0" fontId="24" fillId="14" borderId="24" xfId="0" applyFont="1" applyFill="1" applyBorder="1" applyAlignment="1" applyProtection="1">
      <alignment horizontal="center" vertical="center"/>
      <protection hidden="1"/>
    </xf>
    <xf numFmtId="0" fontId="24" fillId="14" borderId="0" xfId="0" applyFont="1" applyFill="1" applyBorder="1" applyAlignment="1" applyProtection="1">
      <alignment horizontal="center" vertical="center"/>
      <protection hidden="1"/>
    </xf>
    <xf numFmtId="2" fontId="24" fillId="14" borderId="40" xfId="0" applyNumberFormat="1" applyFont="1" applyFill="1" applyBorder="1" applyAlignment="1" applyProtection="1">
      <alignment horizontal="center" vertical="center"/>
      <protection hidden="1"/>
    </xf>
    <xf numFmtId="0" fontId="25" fillId="0" borderId="2" xfId="0" applyFont="1" applyBorder="1" applyAlignment="1" applyProtection="1">
      <alignment horizontal="left" wrapText="1"/>
      <protection hidden="1"/>
    </xf>
    <xf numFmtId="176" fontId="25" fillId="0" borderId="2" xfId="0" applyNumberFormat="1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horizontal="left"/>
      <protection hidden="1"/>
    </xf>
    <xf numFmtId="0" fontId="25" fillId="0" borderId="12" xfId="0" applyFont="1" applyBorder="1" applyAlignment="1" applyProtection="1">
      <alignment horizontal="left"/>
      <protection hidden="1"/>
    </xf>
    <xf numFmtId="0" fontId="25" fillId="0" borderId="41" xfId="0" applyFont="1" applyBorder="1" applyAlignment="1" applyProtection="1">
      <alignment horizontal="left"/>
      <protection hidden="1"/>
    </xf>
    <xf numFmtId="0" fontId="25" fillId="0" borderId="31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32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44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5" fillId="0" borderId="35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2" fontId="26" fillId="0" borderId="32" xfId="0" applyNumberFormat="1" applyFont="1" applyBorder="1" applyAlignment="1">
      <alignment horizontal="center"/>
    </xf>
    <xf numFmtId="0" fontId="25" fillId="0" borderId="65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2" fontId="25" fillId="0" borderId="61" xfId="0" applyNumberFormat="1" applyFont="1" applyBorder="1" applyAlignment="1" applyProtection="1">
      <alignment horizontal="center" vertical="center"/>
      <protection hidden="1"/>
    </xf>
    <xf numFmtId="0" fontId="26" fillId="0" borderId="66" xfId="0" applyFont="1" applyBorder="1" applyAlignment="1" applyProtection="1">
      <alignment horizontal="center" vertical="center"/>
      <protection hidden="1"/>
    </xf>
    <xf numFmtId="0" fontId="26" fillId="0" borderId="67" xfId="0" applyFont="1" applyBorder="1" applyAlignment="1" applyProtection="1">
      <alignment horizontal="center" vertical="center"/>
      <protection hidden="1"/>
    </xf>
    <xf numFmtId="2" fontId="26" fillId="0" borderId="68" xfId="0" applyNumberFormat="1" applyFont="1" applyBorder="1" applyAlignment="1" applyProtection="1">
      <alignment horizontal="center" vertical="center"/>
      <protection hidden="1"/>
    </xf>
    <xf numFmtId="2" fontId="25" fillId="0" borderId="8" xfId="0" applyNumberFormat="1" applyFont="1" applyBorder="1" applyAlignment="1" applyProtection="1">
      <alignment horizontal="center" vertical="center"/>
      <protection hidden="1"/>
    </xf>
    <xf numFmtId="2" fontId="26" fillId="0" borderId="8" xfId="0" applyNumberFormat="1" applyFont="1" applyBorder="1" applyAlignment="1" applyProtection="1">
      <alignment horizontal="center" vertical="center"/>
      <protection hidden="1"/>
    </xf>
    <xf numFmtId="0" fontId="24" fillId="16" borderId="8" xfId="0" applyFont="1" applyFill="1" applyBorder="1" applyAlignment="1" applyProtection="1">
      <alignment horizontal="left" vertical="center"/>
      <protection hidden="1"/>
    </xf>
    <xf numFmtId="0" fontId="27" fillId="16" borderId="8" xfId="0" applyFont="1" applyFill="1" applyBorder="1" applyAlignment="1" applyProtection="1">
      <alignment horizontal="right" vertical="center"/>
      <protection hidden="1"/>
    </xf>
    <xf numFmtId="2" fontId="27" fillId="16" borderId="8" xfId="0" applyNumberFormat="1" applyFont="1" applyFill="1" applyBorder="1" applyAlignment="1" applyProtection="1">
      <alignment horizontal="center" vertical="center"/>
      <protection hidden="1"/>
    </xf>
    <xf numFmtId="172" fontId="25" fillId="0" borderId="2" xfId="0" applyNumberFormat="1" applyFont="1" applyBorder="1" applyAlignment="1" applyProtection="1">
      <alignment horizontal="center" vertical="center"/>
      <protection hidden="1"/>
    </xf>
    <xf numFmtId="2" fontId="21" fillId="11" borderId="14" xfId="0" applyNumberFormat="1" applyFont="1" applyFill="1" applyBorder="1" applyAlignment="1" applyProtection="1">
      <alignment horizontal="center" vertical="center"/>
      <protection hidden="1"/>
    </xf>
    <xf numFmtId="2" fontId="25" fillId="6" borderId="8" xfId="0" applyNumberFormat="1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0" fontId="32" fillId="15" borderId="31" xfId="89" applyFont="1" applyFill="1" applyBorder="1" applyAlignment="1">
      <alignment horizontal="right" vertical="center"/>
    </xf>
    <xf numFmtId="0" fontId="32" fillId="15" borderId="8" xfId="89" applyFont="1" applyFill="1" applyBorder="1" applyAlignment="1">
      <alignment horizontal="right" vertical="center"/>
    </xf>
    <xf numFmtId="4" fontId="32" fillId="15" borderId="32" xfId="89" applyNumberFormat="1" applyFont="1" applyFill="1" applyBorder="1" applyAlignment="1">
      <alignment vertical="center"/>
    </xf>
    <xf numFmtId="0" fontId="33" fillId="15" borderId="31" xfId="89" applyFont="1" applyFill="1" applyBorder="1" applyAlignment="1">
      <alignment vertical="center"/>
    </xf>
    <xf numFmtId="0" fontId="33" fillId="15" borderId="8" xfId="89" applyFont="1" applyFill="1" applyBorder="1" applyAlignment="1">
      <alignment vertical="center"/>
    </xf>
    <xf numFmtId="10" fontId="33" fillId="15" borderId="8" xfId="88" applyNumberFormat="1" applyFont="1" applyFill="1" applyBorder="1" applyAlignment="1">
      <alignment horizontal="center" vertical="center"/>
    </xf>
    <xf numFmtId="0" fontId="32" fillId="10" borderId="31" xfId="89" applyFont="1" applyFill="1" applyBorder="1" applyAlignment="1">
      <alignment horizontal="right" vertical="center"/>
    </xf>
    <xf numFmtId="0" fontId="32" fillId="10" borderId="8" xfId="89" applyFont="1" applyFill="1" applyBorder="1" applyAlignment="1">
      <alignment horizontal="right" vertical="center"/>
    </xf>
    <xf numFmtId="4" fontId="32" fillId="10" borderId="32" xfId="89" applyNumberFormat="1" applyFont="1" applyFill="1" applyBorder="1" applyAlignment="1">
      <alignment vertical="center"/>
    </xf>
    <xf numFmtId="0" fontId="33" fillId="0" borderId="31" xfId="89" applyFont="1" applyFill="1" applyBorder="1" applyAlignment="1">
      <alignment vertical="center"/>
    </xf>
    <xf numFmtId="0" fontId="33" fillId="0" borderId="8" xfId="89" applyFont="1" applyFill="1" applyBorder="1" applyAlignment="1">
      <alignment vertical="center"/>
    </xf>
    <xf numFmtId="0" fontId="32" fillId="0" borderId="8" xfId="89" applyFont="1" applyFill="1" applyBorder="1" applyAlignment="1">
      <alignment horizontal="right" vertical="center"/>
    </xf>
    <xf numFmtId="4" fontId="33" fillId="0" borderId="32" xfId="89" applyNumberFormat="1" applyFont="1" applyFill="1" applyBorder="1" applyAlignment="1">
      <alignment vertical="center"/>
    </xf>
    <xf numFmtId="4" fontId="33" fillId="0" borderId="8" xfId="89" applyNumberFormat="1" applyFont="1" applyFill="1" applyBorder="1" applyAlignment="1">
      <alignment vertical="center"/>
    </xf>
    <xf numFmtId="0" fontId="33" fillId="0" borderId="32" xfId="89" applyFont="1" applyFill="1" applyBorder="1" applyAlignment="1">
      <alignment vertical="center"/>
    </xf>
    <xf numFmtId="0" fontId="32" fillId="17" borderId="31" xfId="89" applyFont="1" applyFill="1" applyBorder="1" applyAlignment="1">
      <alignment horizontal="right" vertical="center"/>
    </xf>
    <xf numFmtId="0" fontId="32" fillId="17" borderId="8" xfId="89" applyFont="1" applyFill="1" applyBorder="1" applyAlignment="1">
      <alignment horizontal="right" vertical="center"/>
    </xf>
    <xf numFmtId="4" fontId="32" fillId="17" borderId="32" xfId="89" applyNumberFormat="1" applyFont="1" applyFill="1" applyBorder="1" applyAlignment="1">
      <alignment vertical="center"/>
    </xf>
    <xf numFmtId="170" fontId="25" fillId="0" borderId="0" xfId="0" applyNumberFormat="1" applyFont="1" applyFill="1" applyBorder="1" applyAlignment="1" applyProtection="1">
      <alignment horizontal="left"/>
      <protection hidden="1"/>
    </xf>
    <xf numFmtId="170" fontId="25" fillId="0" borderId="69" xfId="0" applyNumberFormat="1" applyFont="1" applyBorder="1" applyAlignment="1" applyProtection="1">
      <alignment vertical="center"/>
      <protection hidden="1"/>
    </xf>
    <xf numFmtId="170" fontId="25" fillId="0" borderId="36" xfId="0" applyNumberFormat="1" applyFont="1" applyBorder="1" applyAlignment="1" applyProtection="1">
      <alignment vertical="center"/>
      <protection hidden="1"/>
    </xf>
    <xf numFmtId="170" fontId="25" fillId="0" borderId="37" xfId="0" applyNumberFormat="1" applyFont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170" fontId="27" fillId="0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Fill="1" applyBorder="1" applyAlignment="1" applyProtection="1">
      <alignment horizontal="right" vertical="center"/>
      <protection hidden="1"/>
    </xf>
    <xf numFmtId="0" fontId="25" fillId="0" borderId="0" xfId="0" applyFont="1" applyAlignment="1">
      <alignment horizontal="left"/>
    </xf>
    <xf numFmtId="0" fontId="25" fillId="6" borderId="0" xfId="0" applyFont="1" applyFill="1" applyBorder="1"/>
    <xf numFmtId="0" fontId="29" fillId="0" borderId="0" xfId="0" applyFont="1" applyBorder="1"/>
    <xf numFmtId="0" fontId="27" fillId="0" borderId="0" xfId="89" applyFont="1" applyFill="1" applyBorder="1" applyAlignment="1">
      <alignment vertical="center"/>
    </xf>
    <xf numFmtId="174" fontId="27" fillId="0" borderId="0" xfId="89" applyNumberFormat="1" applyFont="1" applyFill="1" applyBorder="1" applyAlignment="1">
      <alignment vertical="center"/>
    </xf>
    <xf numFmtId="0" fontId="27" fillId="0" borderId="0" xfId="89" applyFont="1" applyBorder="1" applyAlignment="1">
      <alignment vertical="center"/>
    </xf>
    <xf numFmtId="0" fontId="24" fillId="0" borderId="0" xfId="89" applyFont="1" applyBorder="1" applyAlignment="1">
      <alignment horizontal="left" vertical="center"/>
    </xf>
    <xf numFmtId="0" fontId="24" fillId="0" borderId="31" xfId="89" applyFont="1" applyBorder="1" applyAlignment="1">
      <alignment horizontal="left" vertical="center"/>
    </xf>
    <xf numFmtId="0" fontId="27" fillId="6" borderId="8" xfId="89" applyFont="1" applyFill="1" applyBorder="1" applyAlignment="1">
      <alignment horizontal="left" vertical="center"/>
    </xf>
    <xf numFmtId="0" fontId="27" fillId="0" borderId="8" xfId="89" applyFont="1" applyFill="1" applyBorder="1" applyAlignment="1">
      <alignment horizontal="center" vertical="center"/>
    </xf>
    <xf numFmtId="174" fontId="27" fillId="6" borderId="8" xfId="89" applyNumberFormat="1" applyFont="1" applyFill="1" applyBorder="1" applyAlignment="1">
      <alignment horizontal="center" vertical="center"/>
    </xf>
    <xf numFmtId="0" fontId="27" fillId="0" borderId="8" xfId="89" applyFont="1" applyFill="1" applyBorder="1" applyAlignment="1">
      <alignment horizontal="right" vertical="center"/>
    </xf>
    <xf numFmtId="0" fontId="24" fillId="0" borderId="35" xfId="89" applyFont="1" applyBorder="1" applyAlignment="1">
      <alignment horizontal="center" vertical="center"/>
    </xf>
    <xf numFmtId="0" fontId="24" fillId="0" borderId="36" xfId="89" applyFont="1" applyBorder="1" applyAlignment="1">
      <alignment horizontal="center" vertical="center"/>
    </xf>
    <xf numFmtId="0" fontId="24" fillId="0" borderId="37" xfId="89" applyFont="1" applyBorder="1" applyAlignment="1">
      <alignment horizontal="center" vertical="center"/>
    </xf>
    <xf numFmtId="0" fontId="25" fillId="0" borderId="36" xfId="0" applyFont="1" applyBorder="1"/>
    <xf numFmtId="0" fontId="25" fillId="0" borderId="63" xfId="0" applyFont="1" applyBorder="1"/>
    <xf numFmtId="0" fontId="26" fillId="0" borderId="0" xfId="0" applyFont="1"/>
    <xf numFmtId="0" fontId="34" fillId="0" borderId="0" xfId="89" applyFont="1" applyFill="1" applyBorder="1" applyAlignment="1">
      <alignment horizontal="left" vertical="center" wrapText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9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8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cristiane.silva\Documents\C&#243;pia%20de%20Or&#231;amento%20M&#243;dulo%20Sanit&#225;rio%20NACIO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eçalho"/>
      <sheetName val="PT - IV"/>
      <sheetName val="PT- V"/>
      <sheetName val="PT - VI"/>
      <sheetName val="PlanilhaFinal"/>
      <sheetName val="sinapi"/>
      <sheetName val="Cronograma"/>
      <sheetName val="Composição BDI"/>
      <sheetName val="Encargos Sociais"/>
      <sheetName val="Composições"/>
      <sheetName val="Memo"/>
      <sheetName val="Rascunho"/>
      <sheetName val="Insum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1">
          <cell r="A11">
            <v>1</v>
          </cell>
          <cell r="B11" t="str">
            <v>ACETILENO (CILINDRO DE 7 A 9)</v>
          </cell>
          <cell r="C11" t="str">
            <v>KG</v>
          </cell>
          <cell r="E11">
            <v>28</v>
          </cell>
        </row>
        <row r="12">
          <cell r="A12">
            <v>2</v>
          </cell>
          <cell r="B12" t="str">
            <v>OXIGENIO</v>
          </cell>
          <cell r="C12" t="str">
            <v>M3</v>
          </cell>
          <cell r="E12">
            <v>10.79</v>
          </cell>
        </row>
        <row r="13">
          <cell r="A13">
            <v>3</v>
          </cell>
          <cell r="B13" t="str">
            <v>ACIDO MURIATICO (SOUCAO ACIDA)</v>
          </cell>
          <cell r="C13" t="str">
            <v>L</v>
          </cell>
          <cell r="E13">
            <v>3.03</v>
          </cell>
        </row>
        <row r="14">
          <cell r="A14">
            <v>4</v>
          </cell>
          <cell r="B14" t="str">
            <v>ACIDO MURIATICO (CONCENTRADO)</v>
          </cell>
          <cell r="C14" t="str">
            <v>KG</v>
          </cell>
          <cell r="E14">
            <v>2.78</v>
          </cell>
        </row>
        <row r="15">
          <cell r="A15">
            <v>5</v>
          </cell>
          <cell r="B15" t="str">
            <v>ACIDO CORIDRICO (SOUCAO ACIDA)</v>
          </cell>
          <cell r="C15" t="str">
            <v>L</v>
          </cell>
          <cell r="E15">
            <v>3.53</v>
          </cell>
        </row>
        <row r="16">
          <cell r="A16">
            <v>6</v>
          </cell>
          <cell r="B16" t="str">
            <v>AMONIA</v>
          </cell>
          <cell r="C16" t="str">
            <v>L</v>
          </cell>
          <cell r="E16">
            <v>2.4700000000000002</v>
          </cell>
        </row>
        <row r="17">
          <cell r="A17">
            <v>7</v>
          </cell>
          <cell r="B17" t="str">
            <v>SODA CAUSTICA</v>
          </cell>
          <cell r="C17" t="str">
            <v>KG</v>
          </cell>
          <cell r="E17">
            <v>4.04</v>
          </cell>
        </row>
        <row r="18">
          <cell r="A18">
            <v>9</v>
          </cell>
          <cell r="B18" t="str">
            <v>BALDE PLASTICO CAP 4L</v>
          </cell>
          <cell r="C18" t="str">
            <v>UN</v>
          </cell>
          <cell r="E18">
            <v>2.78</v>
          </cell>
        </row>
        <row r="19">
          <cell r="A19">
            <v>10</v>
          </cell>
          <cell r="B19" t="str">
            <v>BALDE PLASTICO CAP 10L</v>
          </cell>
          <cell r="C19" t="str">
            <v>UN</v>
          </cell>
          <cell r="E19">
            <v>4.63</v>
          </cell>
        </row>
        <row r="20">
          <cell r="A20">
            <v>11</v>
          </cell>
          <cell r="B20" t="str">
            <v>CERA</v>
          </cell>
          <cell r="C20" t="str">
            <v>KG</v>
          </cell>
          <cell r="E20">
            <v>18.940000000000001</v>
          </cell>
        </row>
        <row r="21">
          <cell r="A21">
            <v>12</v>
          </cell>
          <cell r="B21" t="str">
            <v>ESCOVA DE AÇO (USO MANUAL)</v>
          </cell>
          <cell r="C21" t="str">
            <v>UN</v>
          </cell>
          <cell r="E21">
            <v>5.0999999999999996</v>
          </cell>
        </row>
        <row r="22">
          <cell r="A22">
            <v>13</v>
          </cell>
          <cell r="B22" t="str">
            <v>ESTOPA</v>
          </cell>
          <cell r="C22" t="str">
            <v>KG</v>
          </cell>
          <cell r="E22">
            <v>5.15</v>
          </cell>
        </row>
        <row r="23">
          <cell r="A23">
            <v>14</v>
          </cell>
          <cell r="B23" t="str">
            <v>ESTOPA OU CORDA ALCATROADA P/ JUNTA DE TUBOS CONCRETO/CERAMICO</v>
          </cell>
          <cell r="C23" t="str">
            <v>KG</v>
          </cell>
          <cell r="E23">
            <v>5.4</v>
          </cell>
        </row>
        <row r="24">
          <cell r="A24">
            <v>16</v>
          </cell>
          <cell r="B24" t="str">
            <v>SABAO</v>
          </cell>
          <cell r="C24" t="str">
            <v>KG</v>
          </cell>
          <cell r="E24">
            <v>3.03</v>
          </cell>
        </row>
        <row r="25">
          <cell r="A25">
            <v>19</v>
          </cell>
          <cell r="B25" t="str">
            <v>ACO CA-25 3/4" (19,05 MM)</v>
          </cell>
          <cell r="C25" t="str">
            <v>KG</v>
          </cell>
          <cell r="E25">
            <v>3.77</v>
          </cell>
        </row>
        <row r="26">
          <cell r="A26">
            <v>20</v>
          </cell>
          <cell r="B26" t="str">
            <v>ACO CA-25 1/2" (12,70 MM)</v>
          </cell>
          <cell r="C26" t="str">
            <v>KG</v>
          </cell>
          <cell r="E26">
            <v>3.67</v>
          </cell>
        </row>
        <row r="27">
          <cell r="A27">
            <v>21</v>
          </cell>
          <cell r="B27" t="str">
            <v>ACO CA-25 5/8" (15,87 MM)</v>
          </cell>
          <cell r="C27" t="str">
            <v>KG</v>
          </cell>
          <cell r="E27">
            <v>3.98</v>
          </cell>
        </row>
        <row r="28">
          <cell r="A28">
            <v>22</v>
          </cell>
          <cell r="B28" t="str">
            <v>ACO CA-25 1/4" (6,35 MM)</v>
          </cell>
          <cell r="C28" t="str">
            <v>KG</v>
          </cell>
          <cell r="E28">
            <v>4.3499999999999996</v>
          </cell>
        </row>
        <row r="29">
          <cell r="A29">
            <v>23</v>
          </cell>
          <cell r="B29" t="str">
            <v>ACO CA-25 5/16" (7,94 MM)</v>
          </cell>
          <cell r="C29" t="str">
            <v>KG</v>
          </cell>
          <cell r="E29">
            <v>4.25</v>
          </cell>
        </row>
        <row r="30">
          <cell r="A30">
            <v>24</v>
          </cell>
          <cell r="B30" t="str">
            <v>ACO CA-25 7/8" (22,22 MM)</v>
          </cell>
          <cell r="C30" t="str">
            <v>KG</v>
          </cell>
          <cell r="E30">
            <v>3.67</v>
          </cell>
        </row>
        <row r="31">
          <cell r="A31">
            <v>25</v>
          </cell>
          <cell r="B31" t="str">
            <v>ACO CA-25 1" (25,40 MM)</v>
          </cell>
          <cell r="C31" t="str">
            <v>KG</v>
          </cell>
          <cell r="E31">
            <v>3.77</v>
          </cell>
        </row>
        <row r="32">
          <cell r="A32">
            <v>26</v>
          </cell>
          <cell r="B32" t="str">
            <v>ACO CA-25 3/8" (9,52 MM)</v>
          </cell>
          <cell r="C32" t="str">
            <v>KG</v>
          </cell>
          <cell r="E32">
            <v>3.83</v>
          </cell>
        </row>
        <row r="33">
          <cell r="A33">
            <v>27</v>
          </cell>
          <cell r="B33" t="str">
            <v>ACO CA-50 5/8" (15,87 MM)</v>
          </cell>
          <cell r="C33" t="str">
            <v>KG</v>
          </cell>
          <cell r="E33">
            <v>3.97</v>
          </cell>
        </row>
        <row r="34">
          <cell r="A34">
            <v>28</v>
          </cell>
          <cell r="B34" t="str">
            <v>ACO CA-50 1" (25,40 MM)</v>
          </cell>
          <cell r="C34" t="str">
            <v>KG</v>
          </cell>
          <cell r="E34">
            <v>3.86</v>
          </cell>
        </row>
        <row r="35">
          <cell r="A35">
            <v>29</v>
          </cell>
          <cell r="B35" t="str">
            <v>ACO CA-50 7/8" (22,22 MM)</v>
          </cell>
          <cell r="C35" t="str">
            <v>KG</v>
          </cell>
          <cell r="E35">
            <v>3.86</v>
          </cell>
        </row>
        <row r="36">
          <cell r="A36">
            <v>30</v>
          </cell>
          <cell r="B36" t="str">
            <v>ACO CA-50 3/4" (19,05 MM)</v>
          </cell>
          <cell r="C36" t="str">
            <v>KG</v>
          </cell>
          <cell r="E36">
            <v>3.86</v>
          </cell>
        </row>
        <row r="37">
          <cell r="A37">
            <v>31</v>
          </cell>
          <cell r="B37" t="str">
            <v>ACO CA-50 1/2" (12,70 MM)</v>
          </cell>
          <cell r="C37" t="str">
            <v>KG</v>
          </cell>
          <cell r="E37">
            <v>3.91</v>
          </cell>
        </row>
        <row r="38">
          <cell r="A38">
            <v>32</v>
          </cell>
          <cell r="B38" t="str">
            <v>ACO CA-50 1/4" (6,35 MM)</v>
          </cell>
          <cell r="C38" t="str">
            <v>KG</v>
          </cell>
          <cell r="E38">
            <v>4.54</v>
          </cell>
        </row>
        <row r="39">
          <cell r="A39">
            <v>33</v>
          </cell>
          <cell r="B39" t="str">
            <v>ACO CA-50 5/16" (7,94 MM)</v>
          </cell>
          <cell r="C39" t="str">
            <v>KG</v>
          </cell>
          <cell r="E39">
            <v>4.25</v>
          </cell>
        </row>
        <row r="40">
          <cell r="A40">
            <v>34</v>
          </cell>
          <cell r="B40" t="str">
            <v>ACO CA-50 3/8" (9,52 MM)</v>
          </cell>
          <cell r="C40" t="str">
            <v>KG</v>
          </cell>
          <cell r="E40">
            <v>4.03</v>
          </cell>
        </row>
        <row r="41">
          <cell r="A41">
            <v>35</v>
          </cell>
          <cell r="B41" t="str">
            <v>ACO CA-60 - 3,4MM</v>
          </cell>
          <cell r="C41" t="str">
            <v>KG</v>
          </cell>
          <cell r="E41">
            <v>4.88</v>
          </cell>
        </row>
        <row r="42">
          <cell r="A42">
            <v>36</v>
          </cell>
          <cell r="B42" t="str">
            <v>ACO CA-60 - 4,2MM</v>
          </cell>
          <cell r="C42" t="str">
            <v>KG</v>
          </cell>
          <cell r="E42">
            <v>4.54</v>
          </cell>
        </row>
        <row r="43">
          <cell r="A43">
            <v>37</v>
          </cell>
          <cell r="B43" t="str">
            <v>ACO CA-60 - 4,6MM</v>
          </cell>
          <cell r="C43" t="str">
            <v>KG</v>
          </cell>
          <cell r="E43">
            <v>4.6500000000000004</v>
          </cell>
        </row>
        <row r="44">
          <cell r="A44">
            <v>38</v>
          </cell>
          <cell r="B44" t="str">
            <v>ACO CA-60 - 8,0MM</v>
          </cell>
          <cell r="C44" t="str">
            <v>KG</v>
          </cell>
          <cell r="E44">
            <v>4.54</v>
          </cell>
        </row>
        <row r="45">
          <cell r="A45">
            <v>39</v>
          </cell>
          <cell r="B45" t="str">
            <v>ACO CA-60 - 5,0MM</v>
          </cell>
          <cell r="C45" t="str">
            <v>KG</v>
          </cell>
          <cell r="E45">
            <v>4.59</v>
          </cell>
        </row>
        <row r="46">
          <cell r="A46">
            <v>40</v>
          </cell>
          <cell r="B46" t="str">
            <v>ACO CA-60 - 6,0MM</v>
          </cell>
          <cell r="C46" t="str">
            <v>KG</v>
          </cell>
          <cell r="E46">
            <v>4.54</v>
          </cell>
        </row>
        <row r="47">
          <cell r="A47">
            <v>41</v>
          </cell>
          <cell r="B47" t="str">
            <v>ACO CA-60 - 6,4MM</v>
          </cell>
          <cell r="C47" t="str">
            <v>KG</v>
          </cell>
          <cell r="E47">
            <v>4.76</v>
          </cell>
        </row>
        <row r="48">
          <cell r="A48">
            <v>42</v>
          </cell>
          <cell r="B48" t="str">
            <v>ACO CA-60 - 7,0MM</v>
          </cell>
          <cell r="C48" t="str">
            <v>KG</v>
          </cell>
          <cell r="E48">
            <v>4.4800000000000004</v>
          </cell>
        </row>
        <row r="49">
          <cell r="A49">
            <v>43</v>
          </cell>
          <cell r="B49" t="str">
            <v>ADAPTADOR PVC PBA PONTA/ROSCA JE DN 75 / DE  85MM</v>
          </cell>
          <cell r="C49" t="str">
            <v>UN</v>
          </cell>
          <cell r="E49">
            <v>71.7</v>
          </cell>
        </row>
        <row r="50">
          <cell r="A50">
            <v>46</v>
          </cell>
          <cell r="B50" t="str">
            <v>ADAPTADOR PVC PBA JE BOLSA / ROSCA DN 75 / DE  85MM</v>
          </cell>
          <cell r="C50" t="str">
            <v>UN</v>
          </cell>
          <cell r="E50">
            <v>99.49</v>
          </cell>
        </row>
        <row r="51">
          <cell r="A51">
            <v>47</v>
          </cell>
          <cell r="B51" t="str">
            <v>ADAPTADOR PVC PBA JE BOLSA / ROSCA DN 100 / DE 110MM</v>
          </cell>
          <cell r="C51" t="str">
            <v>UN</v>
          </cell>
          <cell r="E51">
            <v>140.19999999999999</v>
          </cell>
        </row>
        <row r="52">
          <cell r="A52">
            <v>48</v>
          </cell>
          <cell r="B52" t="str">
            <v>ADAPTADOR PVC PBA JE BOLSA / ROSCA DN 50 / DE  60MM</v>
          </cell>
          <cell r="C52" t="str">
            <v>UN</v>
          </cell>
          <cell r="E52">
            <v>46.45</v>
          </cell>
        </row>
        <row r="53">
          <cell r="A53">
            <v>50</v>
          </cell>
          <cell r="B53" t="str">
            <v>ADAPTADOR PVC PBA A BOLSA DE FOFO JE DN 75 / DE  85MM</v>
          </cell>
          <cell r="C53" t="str">
            <v>UN</v>
          </cell>
          <cell r="E53">
            <v>126.91</v>
          </cell>
        </row>
        <row r="54">
          <cell r="A54">
            <v>51</v>
          </cell>
          <cell r="B54" t="str">
            <v>ADAPTADOR PVC PBA A BOLSA DE FOFO JE DN 100 / DE 110MM</v>
          </cell>
          <cell r="C54" t="str">
            <v>UN</v>
          </cell>
          <cell r="E54">
            <v>174.87</v>
          </cell>
        </row>
        <row r="55">
          <cell r="A55">
            <v>52</v>
          </cell>
          <cell r="B55" t="str">
            <v>ADAPTADOR PVC PBA PONTA/ROSCA JE DN 50 / DE  60MM</v>
          </cell>
          <cell r="C55" t="str">
            <v>UN</v>
          </cell>
          <cell r="E55">
            <v>26.38</v>
          </cell>
        </row>
        <row r="56">
          <cell r="A56">
            <v>55</v>
          </cell>
          <cell r="B56" t="str">
            <v>ADAPTADOR PVC P/ POLIETILENO PE-5 20 MM X 1/2"</v>
          </cell>
          <cell r="C56" t="str">
            <v>UN</v>
          </cell>
          <cell r="E56">
            <v>0.94</v>
          </cell>
        </row>
        <row r="57">
          <cell r="A57">
            <v>60</v>
          </cell>
          <cell r="B57" t="str">
            <v>ADAPTADOR PVC C/ REG P/ POLIETILENO PE-5 20 MM X 3/4"</v>
          </cell>
          <cell r="C57" t="str">
            <v>UN</v>
          </cell>
          <cell r="E57">
            <v>3.74</v>
          </cell>
        </row>
        <row r="58">
          <cell r="A58">
            <v>61</v>
          </cell>
          <cell r="B58" t="str">
            <v>ADAPTADOR PVC P/ POLIETILENO PE-5 20 MM X 3/4"</v>
          </cell>
          <cell r="C58" t="str">
            <v>UN</v>
          </cell>
          <cell r="E58">
            <v>0.96</v>
          </cell>
        </row>
        <row r="59">
          <cell r="A59">
            <v>62</v>
          </cell>
          <cell r="B59" t="str">
            <v>ADAPTADOR PVC P/ POLIETILENO PE-5 32 MM X 1"</v>
          </cell>
          <cell r="C59" t="str">
            <v>UN</v>
          </cell>
          <cell r="E59">
            <v>1.88</v>
          </cell>
        </row>
        <row r="60">
          <cell r="A60">
            <v>63</v>
          </cell>
          <cell r="B60" t="str">
            <v>KIT CAVALETE PVC C/ REGISTRO 3/4"</v>
          </cell>
          <cell r="C60" t="str">
            <v>UN</v>
          </cell>
          <cell r="E60">
            <v>47.77</v>
          </cell>
        </row>
        <row r="61">
          <cell r="A61">
            <v>64</v>
          </cell>
          <cell r="B61" t="str">
            <v>IAO PVC P/ POLIETILENO PE-5 20 MM</v>
          </cell>
          <cell r="C61" t="str">
            <v>UN</v>
          </cell>
          <cell r="E61">
            <v>1.77</v>
          </cell>
        </row>
        <row r="62">
          <cell r="A62">
            <v>65</v>
          </cell>
          <cell r="B62" t="str">
            <v>ADAPTADOR PVC SOLDAVEL CURTO C/ BOLSA E ROSCA P/ REGISTRO 25MM      X 3/4"</v>
          </cell>
          <cell r="C62" t="str">
            <v>UN</v>
          </cell>
          <cell r="E62">
            <v>0.59</v>
          </cell>
        </row>
        <row r="63">
          <cell r="A63">
            <v>66</v>
          </cell>
          <cell r="B63" t="str">
            <v>ADAPTADOR PVC SOLDAVEL FLANGES LIVRES P/ CAIXA D' AGUA 50MM X 1    1/2"</v>
          </cell>
          <cell r="C63" t="str">
            <v>UN</v>
          </cell>
          <cell r="E63">
            <v>28.32</v>
          </cell>
        </row>
        <row r="64">
          <cell r="A64">
            <v>67</v>
          </cell>
          <cell r="B64" t="str">
            <v>ADAPTADOR PVC ROSCAVEL C/ FLANGES E ANEL DE VEDACAO P/ CAIXA D' AGUA     1/2"</v>
          </cell>
          <cell r="C64" t="str">
            <v>UN</v>
          </cell>
          <cell r="E64">
            <v>7.32</v>
          </cell>
        </row>
        <row r="65">
          <cell r="A65">
            <v>68</v>
          </cell>
          <cell r="B65" t="str">
            <v>ADAPTADOR PVC SOLDAVEL FLANGES LIVRES P/ CAIXA D' AGUA 32MM X 1 "</v>
          </cell>
          <cell r="C65" t="str">
            <v>UN</v>
          </cell>
          <cell r="E65">
            <v>12.15</v>
          </cell>
        </row>
        <row r="66">
          <cell r="A66">
            <v>69</v>
          </cell>
          <cell r="B66" t="str">
            <v>ADAPTADOR PVC SOLDAVEL FLANGES LIVRES P/ CAIXA D' AGUA 60MM X 2 "</v>
          </cell>
          <cell r="C66" t="str">
            <v>UN</v>
          </cell>
          <cell r="E66">
            <v>40.590000000000003</v>
          </cell>
        </row>
        <row r="67">
          <cell r="A67">
            <v>70</v>
          </cell>
          <cell r="B67" t="str">
            <v>ADAPTADOR PVC ROSCAVEL C/ FLANGES E ANEL DE VEDACAO P/ CAIXA D' AGUA 1 1/4"</v>
          </cell>
          <cell r="C67" t="str">
            <v>UN</v>
          </cell>
          <cell r="E67">
            <v>15.46</v>
          </cell>
        </row>
        <row r="68">
          <cell r="A68">
            <v>71</v>
          </cell>
          <cell r="B68" t="str">
            <v>ADAPTADOR PVC ROSCAVEL C/ FLANGES E ANEL DE VEDACAO P/ CAIXA D' AGUA     1"</v>
          </cell>
          <cell r="C68" t="str">
            <v>UN</v>
          </cell>
          <cell r="E68">
            <v>12.8</v>
          </cell>
        </row>
        <row r="69">
          <cell r="A69">
            <v>72</v>
          </cell>
          <cell r="B69" t="str">
            <v>ADAPTADOR PVC ROSCAVEL C/ FLANGES E ANEL DE VEDACAO P/CAIXA D'A GUA 1 1/2"</v>
          </cell>
          <cell r="C69" t="str">
            <v>UN</v>
          </cell>
          <cell r="E69">
            <v>17.78</v>
          </cell>
        </row>
        <row r="70">
          <cell r="A70">
            <v>73</v>
          </cell>
          <cell r="B70" t="str">
            <v>ADAPTADOR PVC ROSCAVEL C/ FLANGES E ANEL DE VEDACAO P/ CAIXA D' AGUA     3/4"</v>
          </cell>
          <cell r="C70" t="str">
            <v>UN</v>
          </cell>
          <cell r="E70">
            <v>9.0299999999999994</v>
          </cell>
        </row>
        <row r="71">
          <cell r="A71">
            <v>74</v>
          </cell>
          <cell r="B71" t="str">
            <v>ADAPTADOR PVC SOLDAVEL FLANGES LIVRES P/ CAIXA D' AGUA 85 MM  X 3"</v>
          </cell>
          <cell r="C71" t="str">
            <v>UN</v>
          </cell>
          <cell r="E71">
            <v>170.75</v>
          </cell>
        </row>
        <row r="72">
          <cell r="A72">
            <v>75</v>
          </cell>
          <cell r="B72" t="str">
            <v>ADAPTADOR PVC SOLDAVEL FLANGES LIVRES P/ CAIXA D' AGUA 110MM X    4"</v>
          </cell>
          <cell r="C72" t="str">
            <v>UN</v>
          </cell>
          <cell r="E72">
            <v>244.32</v>
          </cell>
        </row>
        <row r="73">
          <cell r="A73">
            <v>76</v>
          </cell>
          <cell r="B73" t="str">
            <v>ADAPTADOR PVC P/ SIFAO 40MM X 1 1/4"</v>
          </cell>
          <cell r="C73" t="str">
            <v>UN</v>
          </cell>
          <cell r="E73">
            <v>2.36</v>
          </cell>
        </row>
        <row r="74">
          <cell r="A74">
            <v>77</v>
          </cell>
          <cell r="B74" t="str">
            <v>ADAPTADOR PVC P/ SIFAO METALICO C/ANEL BORRACHA 40MM X 1 1/2"</v>
          </cell>
          <cell r="C74" t="str">
            <v>UN</v>
          </cell>
          <cell r="E74">
            <v>2.95</v>
          </cell>
        </row>
        <row r="75">
          <cell r="A75">
            <v>79</v>
          </cell>
          <cell r="B75" t="str">
            <v>ADAPTADOR PVC 101,6MM X CERAMICO 100,0MM BOLSA/PONTA EB-644 P/ REDE COLET ESG</v>
          </cell>
          <cell r="C75" t="str">
            <v>UN</v>
          </cell>
          <cell r="E75">
            <v>29.8</v>
          </cell>
        </row>
        <row r="76">
          <cell r="A76">
            <v>80</v>
          </cell>
          <cell r="B76" t="str">
            <v>ADAPTADOR PVC 110,0MM X CERAMICO 100,0MM BOLSA/PONTA EB-644 P/ REDE COLET ESG</v>
          </cell>
          <cell r="C76" t="str">
            <v>UN</v>
          </cell>
          <cell r="E76">
            <v>28.56</v>
          </cell>
        </row>
        <row r="77">
          <cell r="A77">
            <v>81</v>
          </cell>
          <cell r="B77" t="str">
            <v>ADAPTADOR PVC SOLDAVEL LONGO C/ FLANGE LIVRE P/ CAIXA D' AGUA 6 0MM X 2"</v>
          </cell>
          <cell r="C77" t="str">
            <v>UN</v>
          </cell>
          <cell r="E77">
            <v>44.66</v>
          </cell>
        </row>
        <row r="78">
          <cell r="A78">
            <v>82</v>
          </cell>
          <cell r="B78" t="str">
            <v>ADAPTADOR PVC SOLDAVEL LONGO C/ FLANGE LIVRE P/ CAIXA D' AGUA 7 5MM X 2 1/2"</v>
          </cell>
          <cell r="C78" t="str">
            <v>UN</v>
          </cell>
          <cell r="E78">
            <v>139.36000000000001</v>
          </cell>
        </row>
        <row r="79">
          <cell r="A79">
            <v>83</v>
          </cell>
          <cell r="B79" t="str">
            <v>ADAPTADOR PVC SOLDAVEL FLANGES LIVRES P/ CAIXA D' AGUA 75MM X 2 1/2'</v>
          </cell>
          <cell r="C79" t="str">
            <v>UN</v>
          </cell>
          <cell r="E79">
            <v>126.73</v>
          </cell>
        </row>
        <row r="80">
          <cell r="A80">
            <v>84</v>
          </cell>
          <cell r="B80" t="str">
            <v>ADAPTADOR PVC P/ VALVULA PIA OU LAVATORIO 40MM X 1"</v>
          </cell>
          <cell r="C80" t="str">
            <v>UN</v>
          </cell>
          <cell r="E80">
            <v>1.77</v>
          </cell>
        </row>
        <row r="81">
          <cell r="A81">
            <v>85</v>
          </cell>
          <cell r="B81" t="str">
            <v>ADAPTADOR PVC ROSCAVEL C/ FLANGES E ANEL DE VEDACAO P/ CAIXA D' AGUA 2"</v>
          </cell>
          <cell r="C81" t="str">
            <v>UN</v>
          </cell>
          <cell r="E81">
            <v>21.94</v>
          </cell>
        </row>
        <row r="82">
          <cell r="A82">
            <v>86</v>
          </cell>
          <cell r="B82" t="str">
            <v>ADAPTADOR PVC SOLDAVEL FLANGES LIVRES P/ CAIXA D' AGUA 40MM X 1    1/4"</v>
          </cell>
          <cell r="C82" t="str">
            <v>UN</v>
          </cell>
          <cell r="E82">
            <v>15.05</v>
          </cell>
        </row>
        <row r="83">
          <cell r="A83">
            <v>87</v>
          </cell>
          <cell r="B83" t="str">
            <v>ADAPTADOR PVC SOLDAVEL LONGO C/ FLANGE LIVRE P/ CAIXA D' AGUA 2 5MM X 3/4"</v>
          </cell>
          <cell r="C83" t="str">
            <v>UN</v>
          </cell>
          <cell r="E83">
            <v>11.45</v>
          </cell>
        </row>
        <row r="84">
          <cell r="A84">
            <v>88</v>
          </cell>
          <cell r="B84" t="str">
            <v>ADAPTADOR PVC SOLDAVEL LONGO C/ FLANGE LIVRE P/ CAIXA D' AGUA 32MM X 1</v>
          </cell>
          <cell r="C84" t="str">
            <v>UN</v>
          </cell>
          <cell r="E84">
            <v>14.04</v>
          </cell>
        </row>
        <row r="85">
          <cell r="A85">
            <v>89</v>
          </cell>
          <cell r="B85" t="str">
            <v>ADAPTADOR PVC SOLDAVEL LONGO C/ FLANGE LIVRE P/ CAIXA D' AGUA 4 0MM X 1 1/4"</v>
          </cell>
          <cell r="C85" t="str">
            <v>UN</v>
          </cell>
          <cell r="E85">
            <v>17.46</v>
          </cell>
        </row>
        <row r="86">
          <cell r="A86">
            <v>90</v>
          </cell>
          <cell r="B86" t="str">
            <v>ADAPTADOR PVC SOLDAVEL LONGO C/ FLANGE LIVRE P/ CAIXA D' AGUA 5 0MM X 1 1/2"</v>
          </cell>
          <cell r="C86" t="str">
            <v>UN</v>
          </cell>
          <cell r="E86">
            <v>32.75</v>
          </cell>
        </row>
        <row r="87">
          <cell r="A87">
            <v>95</v>
          </cell>
          <cell r="B87" t="str">
            <v>ADAPTADOR PVC SOLDAVEL C/ FLANGES E ANEL DE VEDACAO P/ CAIXA D' AGUA 20MM X 1/2"</v>
          </cell>
          <cell r="C87" t="str">
            <v>UN</v>
          </cell>
          <cell r="E87">
            <v>7.02</v>
          </cell>
        </row>
        <row r="88">
          <cell r="A88">
            <v>96</v>
          </cell>
          <cell r="B88" t="str">
            <v>ADAPTADOR PVC SOLDAVEL C/ FLANGES E ANEL DE VEDACAO P/ CAIXA D' AGUA 25MM X 3/4"</v>
          </cell>
          <cell r="C88" t="str">
            <v>UN</v>
          </cell>
          <cell r="E88">
            <v>8.67</v>
          </cell>
        </row>
        <row r="89">
          <cell r="A89">
            <v>97</v>
          </cell>
          <cell r="B89" t="str">
            <v>ADAPTADOR PVC SOLDAVEL C/ FLANGES E ANEL DE VEDACAO P/ CAIXA D' AGUA 32MM X 1"</v>
          </cell>
          <cell r="C89" t="str">
            <v>UN</v>
          </cell>
          <cell r="E89">
            <v>14.93</v>
          </cell>
        </row>
        <row r="90">
          <cell r="A90">
            <v>98</v>
          </cell>
          <cell r="B90" t="str">
            <v>ADAPTADOR PVC SOLDAVEL C/ FLANGES E ANEL DE VEDACAO P/ CAIXA D' AGUA 40MM 11/4"</v>
          </cell>
          <cell r="C90" t="str">
            <v>UN</v>
          </cell>
          <cell r="E90">
            <v>19.47</v>
          </cell>
        </row>
        <row r="91">
          <cell r="A91">
            <v>99</v>
          </cell>
          <cell r="B91" t="str">
            <v>ADAPTADOR PVC SOLDAVEL C/ FLANGES E ANEL DE VEDACAO P/ CAIXA D' AGUA 50MM X 11/2"</v>
          </cell>
          <cell r="C91" t="str">
            <v>UN</v>
          </cell>
          <cell r="E91">
            <v>20</v>
          </cell>
        </row>
        <row r="92">
          <cell r="A92">
            <v>100</v>
          </cell>
          <cell r="B92" t="str">
            <v>ADAPTADOR PVC SOLDAVEL C/ FLANGES E ANEL DE VEDACAO P/ CAIXA D' AGUA 60MM X 2"</v>
          </cell>
          <cell r="C92" t="str">
            <v>UN</v>
          </cell>
          <cell r="E92">
            <v>31.39</v>
          </cell>
        </row>
        <row r="93">
          <cell r="A93">
            <v>102</v>
          </cell>
          <cell r="B93" t="str">
            <v>ADAPTADOR PVC SOLDAVEL CURTO C/ BOLSA E ROSCA P/ REGISTRO 85MM      X 3"</v>
          </cell>
          <cell r="C93" t="str">
            <v>UN</v>
          </cell>
          <cell r="E93">
            <v>26.49</v>
          </cell>
        </row>
        <row r="94">
          <cell r="A94">
            <v>103</v>
          </cell>
          <cell r="B94" t="str">
            <v>ADAPTADOR PVC SOLDAVEL CURTO C/ BOLSA E ROSCA P/ REGISTRO 110MM      X 4"</v>
          </cell>
          <cell r="C94" t="str">
            <v>UN</v>
          </cell>
          <cell r="E94">
            <v>41.12</v>
          </cell>
        </row>
        <row r="95">
          <cell r="A95">
            <v>104</v>
          </cell>
          <cell r="B95" t="str">
            <v>ADAPTADOR PVC SOLDAVEL CURTO C/ BOLSA E ROSCA P/ REGISTRO 75MM      X 2 1/2"</v>
          </cell>
          <cell r="C95" t="str">
            <v>UN</v>
          </cell>
          <cell r="E95">
            <v>16.7</v>
          </cell>
        </row>
        <row r="96">
          <cell r="A96">
            <v>105</v>
          </cell>
          <cell r="B96" t="str">
            <v>ADAPTADOR PVC SOLDAVEL LONGO C/ FLANGE LIVRE P/ CAIXA D' AGUA 8 5MM X 3"</v>
          </cell>
          <cell r="C96" t="str">
            <v>UN</v>
          </cell>
          <cell r="E96">
            <v>187.86</v>
          </cell>
        </row>
        <row r="97">
          <cell r="A97">
            <v>106</v>
          </cell>
          <cell r="B97" t="str">
            <v>ADAPTADOR PVC SOLDAVEL LONGO C/ FLANGE LIVRE P/ CAIXA D' AGUA 1 10MM X 4"</v>
          </cell>
          <cell r="C97" t="str">
            <v>UN</v>
          </cell>
          <cell r="E97">
            <v>268.86</v>
          </cell>
        </row>
        <row r="98">
          <cell r="A98">
            <v>107</v>
          </cell>
          <cell r="B98" t="str">
            <v>ADAPTADOR PVC SOLDAVEL CURTO C/ BOLSA E ROSCA P/ REGISTRO 20MM      X 1/2"</v>
          </cell>
          <cell r="C98" t="str">
            <v>UN</v>
          </cell>
          <cell r="E98">
            <v>0.47</v>
          </cell>
        </row>
        <row r="99">
          <cell r="A99">
            <v>108</v>
          </cell>
          <cell r="B99" t="str">
            <v>ADAPTADOR PVC SOLDAVEL CURTO C/ BOLSA E ROSCA P/ REGISTRO 32MM      X 1"</v>
          </cell>
          <cell r="C99" t="str">
            <v>UN</v>
          </cell>
          <cell r="E99">
            <v>1.24</v>
          </cell>
        </row>
        <row r="100">
          <cell r="A100">
            <v>109</v>
          </cell>
          <cell r="B100" t="str">
            <v>ADAPTADOR PVC SOLDAVEL CURTO C/ BOLSA E ROSCA P/ REGISTRO 40MM      X 1 1/4"</v>
          </cell>
          <cell r="C100" t="str">
            <v>UN</v>
          </cell>
          <cell r="E100">
            <v>2.66</v>
          </cell>
        </row>
        <row r="101">
          <cell r="A101">
            <v>110</v>
          </cell>
          <cell r="B101" t="str">
            <v>ADAPTADOR PVC SOLDAVEL CURTO C/ BOLSA E ROSCA P/ REGISTRO 40MM      X 1 1/2"</v>
          </cell>
          <cell r="C101" t="str">
            <v>UN</v>
          </cell>
          <cell r="E101">
            <v>5.43</v>
          </cell>
        </row>
        <row r="102">
          <cell r="A102">
            <v>111</v>
          </cell>
          <cell r="B102" t="str">
            <v>ADAPTADOR PVC SOLDAVEL CURTO C/ BOLSA E ROSCA P/ REGISTRO 50MM      X 1 1/4"</v>
          </cell>
          <cell r="C102" t="str">
            <v>UN</v>
          </cell>
          <cell r="E102">
            <v>5.72</v>
          </cell>
        </row>
        <row r="103">
          <cell r="A103">
            <v>112</v>
          </cell>
          <cell r="B103" t="str">
            <v>ADAPTADOR PVC SOLDAVEL CURTO C/ BOLSA E ROSCA P/ REGISTRO 50MM      X 1 1/2"</v>
          </cell>
          <cell r="C103" t="str">
            <v>UN</v>
          </cell>
          <cell r="E103">
            <v>3.25</v>
          </cell>
        </row>
        <row r="104">
          <cell r="A104">
            <v>113</v>
          </cell>
          <cell r="B104" t="str">
            <v>ADAPTADOR PVC SOLDAVEL CURTO C/ BOLSA E ROSCA P/ REGISTRO 60MM      X 2"</v>
          </cell>
          <cell r="C104" t="str">
            <v>UN</v>
          </cell>
          <cell r="E104">
            <v>8.56</v>
          </cell>
        </row>
        <row r="105">
          <cell r="A105">
            <v>114</v>
          </cell>
          <cell r="B105" t="str">
            <v>ADAPTADOR PVC SOLDAVEL FLANGES LIVRES P/ CAIXA D' AGUA 25MM X 3/4'</v>
          </cell>
          <cell r="C105" t="str">
            <v>UN</v>
          </cell>
          <cell r="E105">
            <v>9.85</v>
          </cell>
        </row>
        <row r="106">
          <cell r="A106">
            <v>116</v>
          </cell>
          <cell r="B106" t="str">
            <v>REVESTIMENTO IMPERMEABILIZANTE SEMI-FLEXIVEL BI-COMPONENTE TP VIAPLUS 1000 VIAPOL OU MARCA EQUIVALENTE</v>
          </cell>
          <cell r="C106" t="str">
            <v>KG</v>
          </cell>
          <cell r="E106">
            <v>3.03</v>
          </cell>
        </row>
        <row r="107">
          <cell r="A107">
            <v>117</v>
          </cell>
          <cell r="B107" t="str">
            <v>ADESIVO P/ PVC BISNAGA C/ 17G</v>
          </cell>
          <cell r="C107" t="str">
            <v>UN</v>
          </cell>
          <cell r="E107">
            <v>1.87</v>
          </cell>
        </row>
        <row r="108">
          <cell r="A108">
            <v>118</v>
          </cell>
          <cell r="B108" t="str">
            <v>PASTA VEDA JTAS LATA C/ 0,50 KG TIPO PASTA NIAGARA OU SIMILAR</v>
          </cell>
          <cell r="C108" t="str">
            <v>UN</v>
          </cell>
          <cell r="E108">
            <v>50.45</v>
          </cell>
        </row>
        <row r="109">
          <cell r="A109">
            <v>119</v>
          </cell>
          <cell r="B109" t="str">
            <v>ADESIVO PARA PVC BISNAGA COM 75 GR</v>
          </cell>
          <cell r="C109" t="str">
            <v>UN</v>
          </cell>
          <cell r="E109">
            <v>3.55</v>
          </cell>
        </row>
        <row r="110">
          <cell r="A110">
            <v>122</v>
          </cell>
          <cell r="B110" t="str">
            <v>ADESIVO PVC FRASCO C/ 850G</v>
          </cell>
          <cell r="C110" t="str">
            <v>UN</v>
          </cell>
          <cell r="E110">
            <v>28.87</v>
          </cell>
        </row>
        <row r="111">
          <cell r="A111">
            <v>123</v>
          </cell>
          <cell r="B111" t="str">
            <v>ADITIVO IMPERMEABIIZANTE PEGA NORMA PARA ARGAMASSA SIKA1 OU EQUIVAENTE</v>
          </cell>
          <cell r="C111" t="str">
            <v>L</v>
          </cell>
          <cell r="E111">
            <v>3.39</v>
          </cell>
        </row>
        <row r="112">
          <cell r="A112">
            <v>124</v>
          </cell>
          <cell r="B112" t="str">
            <v>ADITIVO ACEERADOR DE PEGA E ENDURECIMENTO PARA ARGAMASSA E CONCRETOS NÃO ARMADO SIKA 3 OU EQUIVALENTE</v>
          </cell>
          <cell r="C112" t="str">
            <v>L</v>
          </cell>
          <cell r="E112">
            <v>8.4600000000000009</v>
          </cell>
        </row>
        <row r="113">
          <cell r="A113">
            <v>125</v>
          </cell>
          <cell r="B113" t="str">
            <v>COLA CONCENTRADA P/ ARGAMASSA, REBOCO, CHAPISCO E PASTA DE CIMENTO, SIKA CHAPISCO OU EQUIVALENTE</v>
          </cell>
          <cell r="C113" t="str">
            <v>KG</v>
          </cell>
          <cell r="E113">
            <v>7.61</v>
          </cell>
        </row>
        <row r="114">
          <cell r="A114">
            <v>126</v>
          </cell>
          <cell r="B114" t="str">
            <v>IMPERMEABIIZANTE ACEERADOR DE PEGA PARA ARGAMASSA</v>
          </cell>
          <cell r="C114" t="str">
            <v>L</v>
          </cell>
          <cell r="E114">
            <v>6.53</v>
          </cell>
        </row>
        <row r="115">
          <cell r="A115">
            <v>127</v>
          </cell>
          <cell r="B115" t="str">
            <v>ADITIVO IMPERMEABIIZANTE DE PEGA UTRA-RAPIDA PARA    UTIIZAÇÃO EM PASTA DE CIMENTO SIKA 2 OU EQUIVALENTE</v>
          </cell>
          <cell r="C115" t="str">
            <v>L</v>
          </cell>
          <cell r="E115">
            <v>9.2100000000000009</v>
          </cell>
        </row>
        <row r="116">
          <cell r="A116">
            <v>129</v>
          </cell>
          <cell r="B116" t="str">
            <v>ARGAMASSA CORRETIVA PARA REVESTIMENTO DE ESTRUTURA DE CONCRETO</v>
          </cell>
          <cell r="C116" t="str">
            <v>KG</v>
          </cell>
          <cell r="E116">
            <v>2.83</v>
          </cell>
        </row>
        <row r="117">
          <cell r="A117">
            <v>130</v>
          </cell>
          <cell r="B117" t="str">
            <v>ARGAMASSA PARA REPARO ESTRUTURAL TIPO SIKA TOP 122 OU EQUIVALENTE</v>
          </cell>
          <cell r="C117" t="str">
            <v>KG</v>
          </cell>
          <cell r="E117">
            <v>6.47</v>
          </cell>
        </row>
        <row r="118">
          <cell r="A118">
            <v>131</v>
          </cell>
          <cell r="B118" t="str">
            <v>ADESIVO ESTRUTURAL A BASE DE RESINA EPOXI TIPO SIKADUR 31 OU EQUIVALENTE</v>
          </cell>
          <cell r="C118" t="str">
            <v>KG</v>
          </cell>
          <cell r="E118">
            <v>84.21</v>
          </cell>
        </row>
        <row r="119">
          <cell r="A119">
            <v>132</v>
          </cell>
          <cell r="B119" t="str">
            <v>ADITIVO PLASTIFICANTE E RETARDADOR DE PEGA PARA CONCRETO  PLASTIMENT VZ SIKA OU EQUIVALENTE</v>
          </cell>
          <cell r="C119" t="str">
            <v>KG</v>
          </cell>
          <cell r="E119">
            <v>2.7</v>
          </cell>
        </row>
        <row r="120">
          <cell r="A120">
            <v>133</v>
          </cell>
          <cell r="B120" t="str">
            <v>INCORPORADOR DE AR PARA CONCRETOS E ARGAMASSAS SIKA AER OU EQUIVALENTE</v>
          </cell>
          <cell r="C120" t="str">
            <v>KG</v>
          </cell>
          <cell r="E120">
            <v>2.85</v>
          </cell>
        </row>
        <row r="121">
          <cell r="A121">
            <v>134</v>
          </cell>
          <cell r="B121" t="str">
            <v>ARGAMASSA AUTONIVELANTE PARA GROUTEAMENTO EM GERAL SIKAGROUT OU EQUIVALENTE</v>
          </cell>
          <cell r="C121" t="str">
            <v>KG</v>
          </cell>
          <cell r="E121">
            <v>1.78</v>
          </cell>
        </row>
        <row r="122">
          <cell r="A122">
            <v>135</v>
          </cell>
          <cell r="B122" t="str">
            <v>ARGAMASSA IMPERMEAVEL SIKA 101 OU EQUIVALENTE</v>
          </cell>
          <cell r="C122" t="str">
            <v>KG</v>
          </cell>
          <cell r="E122">
            <v>2.69</v>
          </cell>
        </row>
        <row r="123">
          <cell r="A123">
            <v>136</v>
          </cell>
          <cell r="B123" t="str">
            <v>DESMOLDANTE PROTETOR DE FORMA SEPAROL TOP SIKA OU EQUIVALENTE</v>
          </cell>
          <cell r="C123" t="str">
            <v>KG</v>
          </cell>
          <cell r="E123">
            <v>6.26</v>
          </cell>
        </row>
        <row r="124">
          <cell r="A124">
            <v>139</v>
          </cell>
          <cell r="B124" t="str">
            <v>REVESTIMENTO IMPERMEABILIZANTE SEMI FLEXIVEL PARA SUPERFICIE SIKA TOP 107 OU EQUIVALENTE</v>
          </cell>
          <cell r="C124" t="str">
            <v>KG</v>
          </cell>
          <cell r="E124">
            <v>11.57</v>
          </cell>
        </row>
        <row r="125">
          <cell r="A125">
            <v>140</v>
          </cell>
          <cell r="B125" t="str">
            <v>IMPERMEABILIZANTE FLEXIVEL DE BASE ACRILICA PARA COBERTURA EM GERAL IGOLFLEX BRANCO SIKA OU EQUIVALENTE</v>
          </cell>
          <cell r="C125" t="str">
            <v>KG</v>
          </cell>
          <cell r="E125">
            <v>18.95</v>
          </cell>
        </row>
        <row r="126">
          <cell r="A126">
            <v>141</v>
          </cell>
          <cell r="B126" t="str">
            <v>IMPERMEABILIZANTE FLEXÍVEL A BASE DE ELASTÔMERO IGOLFLEX PRETO SIKA OU EQUIVALENTE</v>
          </cell>
          <cell r="C126" t="str">
            <v>KG</v>
          </cell>
          <cell r="E126">
            <v>9.92</v>
          </cell>
        </row>
        <row r="127">
          <cell r="A127">
            <v>142</v>
          </cell>
          <cell r="B127" t="str">
            <v>SELANTE ELÁSTICO MONOCOMPONENTE À BASE DE POLIURETANO SIKAFLEX 1A PLUS OU EQUIVALENTE</v>
          </cell>
          <cell r="C127" t="str">
            <v>310ML</v>
          </cell>
          <cell r="E127">
            <v>47.81</v>
          </cell>
        </row>
        <row r="128">
          <cell r="A128">
            <v>144</v>
          </cell>
          <cell r="B128" t="str">
            <v>SELANTE E ADESIVO DE ELASTICIDADE PERMANENTE TIPO SIKAFLEX-11 FC OU EQUIVALENTE</v>
          </cell>
          <cell r="C128" t="str">
            <v>300ML</v>
          </cell>
          <cell r="E128">
            <v>39.36</v>
          </cell>
        </row>
        <row r="129">
          <cell r="A129">
            <v>148</v>
          </cell>
          <cell r="B129" t="str">
            <v>ADITIVO À BASE DE EMUSÃO DE POÍMERO SINTÉTICO PARA ARGAMASSA E CHAPISCO SIKAFIX SUPER OU EQUIVALENTE</v>
          </cell>
          <cell r="C129" t="str">
            <v>L</v>
          </cell>
          <cell r="E129">
            <v>7.61</v>
          </cell>
        </row>
        <row r="130">
          <cell r="A130">
            <v>151</v>
          </cell>
          <cell r="B130" t="str">
            <v>IMPERMEABIIZANTE INCOOR PARA TRATAMENTO SUPERFICIA DE FACHADAS COM SIICONE SUPER CONSERVADO 5 SIKA OU EQUIVALENTE</v>
          </cell>
          <cell r="C130" t="str">
            <v>L</v>
          </cell>
          <cell r="E130">
            <v>17.27</v>
          </cell>
        </row>
        <row r="131">
          <cell r="A131">
            <v>153</v>
          </cell>
          <cell r="B131" t="str">
            <v>TINTA PROTETORA EMUSAO AQUOSA, BASE EPOXI, TIPO SIKAGUARD 67</v>
          </cell>
          <cell r="C131" t="str">
            <v>L</v>
          </cell>
          <cell r="E131">
            <v>83.8</v>
          </cell>
        </row>
        <row r="132">
          <cell r="A132">
            <v>154</v>
          </cell>
          <cell r="B132" t="str">
            <v>TINTA A BASE DE RESINA EPOXI ACATRÃO, (PASTA PARA REVESTIMENTO)</v>
          </cell>
          <cell r="C132" t="str">
            <v>L</v>
          </cell>
          <cell r="E132">
            <v>32.99</v>
          </cell>
        </row>
        <row r="133">
          <cell r="A133">
            <v>155</v>
          </cell>
          <cell r="B133" t="str">
            <v>TINTA À BASE DE ACATRÃO E EPOXI, COMPOUND COA TAR EPOXI,  OTTO BAUMGART OU EQUIVAENTE</v>
          </cell>
          <cell r="C133" t="str">
            <v>L</v>
          </cell>
          <cell r="E133">
            <v>25.25</v>
          </cell>
        </row>
        <row r="134">
          <cell r="A134">
            <v>156</v>
          </cell>
          <cell r="B134" t="str">
            <v>ADESIVO ESTRUTURAL À BASE DE RESINA EPOXI SIKADUR 32 OU EQUIVALENTE</v>
          </cell>
          <cell r="C134" t="str">
            <v>KG</v>
          </cell>
          <cell r="E134">
            <v>54.61</v>
          </cell>
        </row>
        <row r="135">
          <cell r="A135">
            <v>157</v>
          </cell>
          <cell r="B135" t="str">
            <v>ADESIVO EPOXI DE BAIXA VISCOSIDADE PARA INJEÇÃO EM TRINCAS E FISSURAS ESTRUTURAIS, SIKADUR 52 OU EQUIVALENTE</v>
          </cell>
          <cell r="C135" t="str">
            <v>KG</v>
          </cell>
          <cell r="E135">
            <v>97.17</v>
          </cell>
        </row>
        <row r="136">
          <cell r="A136">
            <v>158</v>
          </cell>
          <cell r="B136" t="str">
            <v>IMUNIZANTE PARA MADEIRAS BRUTAS TIPO CARBOINEUM OU EQUIVAENTE</v>
          </cell>
          <cell r="C136" t="str">
            <v>L</v>
          </cell>
          <cell r="E136">
            <v>18.920000000000002</v>
          </cell>
        </row>
        <row r="137">
          <cell r="A137">
            <v>159</v>
          </cell>
          <cell r="B137" t="str">
            <v>ADUBO ORGANICO BOVINO</v>
          </cell>
          <cell r="C137" t="str">
            <v>M3</v>
          </cell>
          <cell r="E137">
            <v>120</v>
          </cell>
        </row>
        <row r="138">
          <cell r="A138">
            <v>164</v>
          </cell>
          <cell r="B138" t="str">
            <v>ADUELA/BATENTE DUPLO/CAIXAO/GRADE CAIXA 15 X 3CM P/ PORTA 0,60 A 1,20 X 2,10M MADEIRA IPE/MOGNO/CEREJEIRA OU SIMILAR</v>
          </cell>
          <cell r="C138" t="str">
            <v>JG</v>
          </cell>
          <cell r="E138">
            <v>110.96</v>
          </cell>
        </row>
        <row r="139">
          <cell r="A139">
            <v>173</v>
          </cell>
          <cell r="B139" t="str">
            <v>ADUELA/BATENTE DUPLO/CAIXAO/GRADE CAIXA 13 X 3CM P/ PORTA 0,60 A 1,20 X 2,10M MADEIRA CEDRO/IMBUIA/JEQUITIBA OU SIMILAR.</v>
          </cell>
          <cell r="C139" t="str">
            <v>JG</v>
          </cell>
          <cell r="E139">
            <v>38.380000000000003</v>
          </cell>
        </row>
        <row r="140">
          <cell r="A140">
            <v>174</v>
          </cell>
          <cell r="B140" t="str">
            <v>ADUELA/BATENTE DUPLO/CAIXAO/GRADE CAIXA 13 X 3,5CM P/ PORTA 0,60 A 1,20 X 2,10M MADEIRA IPE/MOGNO/CEREJEIRA OU SIMILAR</v>
          </cell>
          <cell r="C140" t="str">
            <v>JG</v>
          </cell>
          <cell r="E140">
            <v>98.09</v>
          </cell>
        </row>
        <row r="141">
          <cell r="A141">
            <v>175</v>
          </cell>
          <cell r="B141" t="str">
            <v>ADUELA/BATENTE DUPLO/CAIXAO/GRADE CAIXA 15 X 3,5CM P/ PORTA 0,60 A 1,20 X 2,10M MADEIRA IPE/MOGNO/CEREJEIRA OU SIMILAR</v>
          </cell>
          <cell r="C141" t="str">
            <v>JG</v>
          </cell>
          <cell r="E141">
            <v>117.76</v>
          </cell>
        </row>
        <row r="142">
          <cell r="A142">
            <v>181</v>
          </cell>
          <cell r="B142" t="str">
            <v>ADUELA/BATENTE DUPLO/CAIXAO/GRADE CAIXA 15 X 3CM P/ PORTA 0,60 A 1,20 X 2,10M MADEIRA CEDRO/IMBUIA/JEQUITIBA OU SIMILAR</v>
          </cell>
          <cell r="C142" t="str">
            <v>JG</v>
          </cell>
          <cell r="E142">
            <v>49.39</v>
          </cell>
        </row>
        <row r="143">
          <cell r="A143">
            <v>183</v>
          </cell>
          <cell r="B143" t="str">
            <v>ADUELA/BATENTE DUPLO/CAIXAO/GRADE CAIXA 13 X 3CM P/ PORTA 0,60 A 1,20 X 2,10M MADEIRA IPE/MOGNO/CEREJEIRA OU SIMILAR</v>
          </cell>
          <cell r="C143" t="str">
            <v>JG</v>
          </cell>
          <cell r="E143">
            <v>83.32</v>
          </cell>
        </row>
        <row r="144">
          <cell r="A144">
            <v>184</v>
          </cell>
          <cell r="B144" t="str">
            <v>ADUELA/BATENTE DUPLO/CAIXAO/GRADE CAIXA 13 X 3CM P/ PORTA 0,60 A 1,20 X 2,10M MADEIRA CEDRINHO/PINHO/CANELA OU SIMILAR</v>
          </cell>
          <cell r="C144" t="str">
            <v>JG</v>
          </cell>
          <cell r="E144">
            <v>31.56</v>
          </cell>
        </row>
        <row r="145">
          <cell r="A145">
            <v>185</v>
          </cell>
          <cell r="B145" t="str">
            <v>ALIZAR / GUARNICAO 4 X 1C ADEIRA IPE/OGNO/CEREJEIRA OU SIILAR</v>
          </cell>
          <cell r="C145" t="str">
            <v>M</v>
          </cell>
          <cell r="E145">
            <v>2.5300000000000002</v>
          </cell>
        </row>
        <row r="146">
          <cell r="A146">
            <v>186</v>
          </cell>
          <cell r="B146" t="str">
            <v>ALIZAR / GUARNICAO 5 X 1C ADEIRA IPE/OGNO/CEREJEIRA OU SIILAR</v>
          </cell>
          <cell r="C146" t="str">
            <v>M</v>
          </cell>
          <cell r="E146">
            <v>2.5300000000000002</v>
          </cell>
        </row>
        <row r="147">
          <cell r="A147">
            <v>187</v>
          </cell>
          <cell r="B147" t="str">
            <v>ALIZAR / GUARNICAO 5 X 2C ADEIRA IPE/OGNO/CEREJEIRA OU SIILAR</v>
          </cell>
          <cell r="C147" t="str">
            <v>M</v>
          </cell>
          <cell r="E147">
            <v>6.1</v>
          </cell>
        </row>
        <row r="148">
          <cell r="A148">
            <v>188</v>
          </cell>
          <cell r="B148" t="str">
            <v>ALIZAR / GUARNICAO 5 X 1,5C ADEIRA IPE/OGNO/CEREJEIRA OU SIILAR</v>
          </cell>
          <cell r="C148" t="str">
            <v>M</v>
          </cell>
          <cell r="E148">
            <v>2.75</v>
          </cell>
        </row>
        <row r="149">
          <cell r="A149">
            <v>190</v>
          </cell>
          <cell r="B149" t="str">
            <v>MARCO/ARO/BATENTE SIMPLES/ GRADE CANTO 7 X 3CM P/ PORTA 0,60 A 1,20 X 2,10M MADEIRA REGIONAL 1A</v>
          </cell>
          <cell r="C149" t="str">
            <v>JG</v>
          </cell>
          <cell r="E149">
            <v>57.36</v>
          </cell>
        </row>
        <row r="150">
          <cell r="A150">
            <v>191</v>
          </cell>
          <cell r="B150" t="str">
            <v>MARCO/ARO/BATENTE SIMPLES / GRADE CANTO 7 X 3,5CM P/ PORTA 0,60 A 1,20 X 2,10M          MADEIRA REGIONAL 1A</v>
          </cell>
          <cell r="C150" t="str">
            <v>JG</v>
          </cell>
          <cell r="E150">
            <v>65.680000000000007</v>
          </cell>
        </row>
        <row r="151">
          <cell r="A151">
            <v>194</v>
          </cell>
          <cell r="B151" t="str">
            <v>MARCO/ARO/BATENTE SIMPLES / GRADE CANTO 7 X 3CM P/ PORTA 0,60 A 1,20 X 2,10M MADEIRA REGIONAL 2A</v>
          </cell>
          <cell r="C151" t="str">
            <v>JG</v>
          </cell>
          <cell r="E151">
            <v>22.18</v>
          </cell>
        </row>
        <row r="152">
          <cell r="A152">
            <v>195</v>
          </cell>
          <cell r="B152" t="str">
            <v>MARCO/ARO/BATENTE SIMPLES / GRADE CANTO 7 X 3,5CM P/ PORTA 0,60 A 1,20 X 2,10M MADEIRA REGIONAL 2A</v>
          </cell>
          <cell r="C152" t="str">
            <v>JG</v>
          </cell>
          <cell r="E152">
            <v>35.83</v>
          </cell>
        </row>
        <row r="153">
          <cell r="A153">
            <v>234</v>
          </cell>
          <cell r="B153" t="str">
            <v>AGREGADO DE ALTA RESISTENCIA P/ PISO INDUSTRIAL</v>
          </cell>
          <cell r="C153" t="str">
            <v>KG</v>
          </cell>
          <cell r="E153">
            <v>0.7</v>
          </cell>
        </row>
        <row r="154">
          <cell r="A154">
            <v>235</v>
          </cell>
          <cell r="B154" t="str">
            <v>AGREGADO ALTA RESISTENCIA P/ PISO INDUSTRIAL   COR BRANCA</v>
          </cell>
          <cell r="C154" t="str">
            <v>KG</v>
          </cell>
          <cell r="E154">
            <v>0.7</v>
          </cell>
        </row>
        <row r="155">
          <cell r="A155">
            <v>236</v>
          </cell>
          <cell r="B155" t="str">
            <v>AGREGADO ALTA RESISTENCIA P/ PISO INDUSTRIAL   COR CINZA</v>
          </cell>
          <cell r="C155" t="str">
            <v>KG</v>
          </cell>
          <cell r="E155">
            <v>0.85</v>
          </cell>
        </row>
        <row r="156">
          <cell r="A156">
            <v>237</v>
          </cell>
          <cell r="B156" t="str">
            <v>AGREGADO ALTA RESISTENCIA P/ PISO INDUSTRIAL   MARROM     (INCLUI PIGMENTO COR)</v>
          </cell>
          <cell r="C156" t="str">
            <v>KG</v>
          </cell>
          <cell r="E156">
            <v>0.88</v>
          </cell>
        </row>
        <row r="157">
          <cell r="A157">
            <v>238</v>
          </cell>
          <cell r="B157" t="str">
            <v>AGREGADO ALTA RESISTENCIA P/ PISO INDUSTRIAL   COR PRETA   (INCLUI PIGMENTO COR)</v>
          </cell>
          <cell r="C157" t="str">
            <v>KG</v>
          </cell>
          <cell r="E157">
            <v>0.74</v>
          </cell>
        </row>
        <row r="158">
          <cell r="A158">
            <v>239</v>
          </cell>
          <cell r="B158" t="str">
            <v>AGREGADO ALTA RESISTENCIA P/ PISO INDUSTRIAL   VERMELHO    (INCLUI PIGMENTO COR)</v>
          </cell>
          <cell r="C158" t="str">
            <v>KG</v>
          </cell>
          <cell r="E158">
            <v>1</v>
          </cell>
        </row>
        <row r="159">
          <cell r="A159">
            <v>240</v>
          </cell>
          <cell r="B159" t="str">
            <v>AGREGADO ALTA RESISTENCIA P/ PISO INDUSTRIAL   COR VERDE    (INCLUI PIGMENTO COR)</v>
          </cell>
          <cell r="C159" t="str">
            <v>KG</v>
          </cell>
          <cell r="E159">
            <v>1.31</v>
          </cell>
        </row>
        <row r="160">
          <cell r="A160">
            <v>242</v>
          </cell>
          <cell r="B160" t="str">
            <v>AJUDANTE ESPECIALIZADO</v>
          </cell>
          <cell r="C160" t="str">
            <v>H</v>
          </cell>
          <cell r="E160">
            <v>12.59</v>
          </cell>
        </row>
        <row r="161">
          <cell r="A161">
            <v>243</v>
          </cell>
          <cell r="B161" t="str">
            <v>AJUDANTE ESPECIALIZADO EM SONDAGEM</v>
          </cell>
          <cell r="C161" t="str">
            <v>H</v>
          </cell>
          <cell r="E161">
            <v>15.19</v>
          </cell>
        </row>
        <row r="162">
          <cell r="A162">
            <v>244</v>
          </cell>
          <cell r="B162" t="str">
            <v>AUXILIAR DE TOPOGRAFIA</v>
          </cell>
          <cell r="C162" t="str">
            <v>H</v>
          </cell>
          <cell r="E162">
            <v>3.71</v>
          </cell>
        </row>
        <row r="163">
          <cell r="A163">
            <v>245</v>
          </cell>
          <cell r="B163" t="str">
            <v>AUXILIAR DE LABORATORIO</v>
          </cell>
          <cell r="C163" t="str">
            <v>H</v>
          </cell>
          <cell r="E163">
            <v>8.86</v>
          </cell>
        </row>
        <row r="164">
          <cell r="A164">
            <v>246</v>
          </cell>
          <cell r="B164" t="str">
            <v>AUXILIAR DE ENCANADOR OU BOMBEIRO IDRAULICO</v>
          </cell>
          <cell r="C164" t="str">
            <v>H</v>
          </cell>
          <cell r="E164">
            <v>8.68</v>
          </cell>
        </row>
        <row r="165">
          <cell r="A165">
            <v>247</v>
          </cell>
          <cell r="B165" t="str">
            <v>AUXILIAR DE ELETRICISTA</v>
          </cell>
          <cell r="C165" t="str">
            <v>H</v>
          </cell>
          <cell r="E165">
            <v>8.68</v>
          </cell>
        </row>
        <row r="166">
          <cell r="A166">
            <v>248</v>
          </cell>
          <cell r="B166" t="str">
            <v>AJUDANTE DE OPERACAO EM GERAL</v>
          </cell>
          <cell r="C166" t="str">
            <v>H</v>
          </cell>
          <cell r="E166">
            <v>12.59</v>
          </cell>
        </row>
        <row r="167">
          <cell r="A167">
            <v>251</v>
          </cell>
          <cell r="B167" t="str">
            <v>AUXILIAR DE MECANICO</v>
          </cell>
          <cell r="C167" t="str">
            <v>H</v>
          </cell>
          <cell r="E167">
            <v>7.69</v>
          </cell>
        </row>
        <row r="168">
          <cell r="A168">
            <v>252</v>
          </cell>
          <cell r="B168" t="str">
            <v>AUXILIAR DE SERRALEIRO</v>
          </cell>
          <cell r="C168" t="str">
            <v>H</v>
          </cell>
          <cell r="E168">
            <v>8.68</v>
          </cell>
        </row>
        <row r="169">
          <cell r="A169">
            <v>253</v>
          </cell>
          <cell r="B169" t="str">
            <v>ALMOXARIFE</v>
          </cell>
          <cell r="C169" t="str">
            <v>H</v>
          </cell>
          <cell r="E169">
            <v>9.86</v>
          </cell>
        </row>
        <row r="170">
          <cell r="A170">
            <v>295</v>
          </cell>
          <cell r="B170" t="str">
            <v>ANEL BORRACHA P/ TUBO ESGOTO PREDIAL EB 608 DN 40MM</v>
          </cell>
          <cell r="C170" t="str">
            <v>UN</v>
          </cell>
          <cell r="E170">
            <v>0.64</v>
          </cell>
        </row>
        <row r="171">
          <cell r="A171">
            <v>296</v>
          </cell>
          <cell r="B171" t="str">
            <v>ANEL BORRACHA P/ TUBO ESGOTO PREDIAL EB 608 DN 50MM</v>
          </cell>
          <cell r="C171" t="str">
            <v>UN</v>
          </cell>
          <cell r="E171">
            <v>0.68</v>
          </cell>
        </row>
        <row r="172">
          <cell r="A172">
            <v>297</v>
          </cell>
          <cell r="B172" t="str">
            <v>ANEL BORRACHA P/ TUBO ESGOTO PREDIAL EB 608 DN 75MM</v>
          </cell>
          <cell r="C172" t="str">
            <v>UN</v>
          </cell>
          <cell r="E172">
            <v>0.87</v>
          </cell>
        </row>
        <row r="173">
          <cell r="A173">
            <v>298</v>
          </cell>
          <cell r="B173" t="str">
            <v>ANEL BORRACHA P/ TUBO SERIE R DN 75MM</v>
          </cell>
          <cell r="C173" t="str">
            <v>UN</v>
          </cell>
          <cell r="E173">
            <v>0.95</v>
          </cell>
        </row>
        <row r="174">
          <cell r="A174">
            <v>299</v>
          </cell>
          <cell r="B174" t="str">
            <v>ANEL BORRACHA P/ TUBO SERIE R DN 100MM</v>
          </cell>
          <cell r="C174" t="str">
            <v>UN</v>
          </cell>
          <cell r="E174">
            <v>1.29</v>
          </cell>
        </row>
        <row r="175">
          <cell r="A175">
            <v>300</v>
          </cell>
          <cell r="B175" t="str">
            <v>ANEL BORRACHA P/ TUBO SERIE R DN 150MM</v>
          </cell>
          <cell r="C175" t="str">
            <v>UN</v>
          </cell>
          <cell r="E175">
            <v>7.39</v>
          </cell>
        </row>
        <row r="176">
          <cell r="A176">
            <v>301</v>
          </cell>
          <cell r="B176" t="str">
            <v>ANEL BORRACHA P/ TUBO ESGOTO PREDIAL EB 608 DN 100MM</v>
          </cell>
          <cell r="C176" t="str">
            <v>UN</v>
          </cell>
          <cell r="E176">
            <v>1.25</v>
          </cell>
        </row>
        <row r="177">
          <cell r="A177">
            <v>303</v>
          </cell>
          <cell r="B177" t="str">
            <v>ANEL BORRACHA P/ TUBO PVC REDE ESGOTO EB 644 DN 100MM</v>
          </cell>
          <cell r="C177" t="str">
            <v>UN</v>
          </cell>
          <cell r="E177">
            <v>2.0499999999999998</v>
          </cell>
        </row>
        <row r="178">
          <cell r="A178">
            <v>304</v>
          </cell>
          <cell r="B178" t="str">
            <v>ANEL BORRACHA P/ TUBO PVC REDE ESGOTO EB 644 DN 125MM</v>
          </cell>
          <cell r="C178" t="str">
            <v>UN</v>
          </cell>
          <cell r="E178">
            <v>3.9</v>
          </cell>
        </row>
        <row r="179">
          <cell r="A179">
            <v>305</v>
          </cell>
          <cell r="B179" t="str">
            <v>ANEL BORRACHA P/ TUBO PVC REDE ESGOTO EB 644 DN 150MM</v>
          </cell>
          <cell r="C179" t="str">
            <v>UN</v>
          </cell>
          <cell r="E179">
            <v>5</v>
          </cell>
        </row>
        <row r="180">
          <cell r="A180">
            <v>306</v>
          </cell>
          <cell r="B180" t="str">
            <v>ANEL BORRACHA P/ TUBO PVC REDE ESGOTO EB 644 DN 200MM</v>
          </cell>
          <cell r="C180" t="str">
            <v>UN</v>
          </cell>
          <cell r="E180">
            <v>7.42</v>
          </cell>
        </row>
        <row r="181">
          <cell r="A181">
            <v>307</v>
          </cell>
          <cell r="B181" t="str">
            <v>ANEL BORRACHA P/ TUBO PVC REDE ESGOTO EB 644 DN 250MM</v>
          </cell>
          <cell r="C181" t="str">
            <v>UN</v>
          </cell>
          <cell r="E181">
            <v>14.36</v>
          </cell>
        </row>
        <row r="182">
          <cell r="A182">
            <v>308</v>
          </cell>
          <cell r="B182" t="str">
            <v>ANEL BORRACHA P/ TUBO PVC REDE ESGOTO EB 644 DN 300MM</v>
          </cell>
          <cell r="C182" t="str">
            <v>UN</v>
          </cell>
          <cell r="E182">
            <v>25.53</v>
          </cell>
        </row>
        <row r="183">
          <cell r="A183">
            <v>309</v>
          </cell>
          <cell r="B183" t="str">
            <v>ANEL BORRACHA P/ TUBO PVC REDE ESGOTO EB 644 DN 350MM</v>
          </cell>
          <cell r="C183" t="str">
            <v>UN</v>
          </cell>
          <cell r="E183">
            <v>30.64</v>
          </cell>
        </row>
        <row r="184">
          <cell r="A184">
            <v>310</v>
          </cell>
          <cell r="B184" t="str">
            <v>ANEL BORRACHA P/ TUBO PVC REDE ESGOTO EB 644 DN 400MM</v>
          </cell>
          <cell r="C184" t="str">
            <v>UN</v>
          </cell>
          <cell r="E184">
            <v>38.479999999999997</v>
          </cell>
        </row>
        <row r="185">
          <cell r="A185">
            <v>311</v>
          </cell>
          <cell r="B185" t="str">
            <v>ANEL BORRACHA P/ TUBO PVC DE FOFO EB-1208 DN 100</v>
          </cell>
          <cell r="C185" t="str">
            <v>UN</v>
          </cell>
          <cell r="E185">
            <v>3.11</v>
          </cell>
        </row>
        <row r="186">
          <cell r="A186">
            <v>314</v>
          </cell>
          <cell r="B186" t="str">
            <v>ANEL BORRACHA P/ TUBO PVC DE FOFO EB-1208 DN 300</v>
          </cell>
          <cell r="C186" t="str">
            <v>UN</v>
          </cell>
          <cell r="E186">
            <v>28.41</v>
          </cell>
        </row>
        <row r="187">
          <cell r="A187">
            <v>318</v>
          </cell>
          <cell r="B187" t="str">
            <v>ANEL BORRACHA P/ TUBO PVC DE FOFO EB-1208 DN 150</v>
          </cell>
          <cell r="C187" t="str">
            <v>UN</v>
          </cell>
          <cell r="E187">
            <v>5.15</v>
          </cell>
        </row>
        <row r="188">
          <cell r="A188">
            <v>319</v>
          </cell>
          <cell r="B188" t="str">
            <v>ANEL BORRACHA P/ TUBO PVC DE FOFO EB-1208 DN 200</v>
          </cell>
          <cell r="C188" t="str">
            <v>UN</v>
          </cell>
          <cell r="E188">
            <v>7.46</v>
          </cell>
        </row>
        <row r="189">
          <cell r="A189">
            <v>320</v>
          </cell>
          <cell r="B189" t="str">
            <v>ANEL BORRACHA P/ TUBO PVC DE FOFO EB-1208 DN 250</v>
          </cell>
          <cell r="C189" t="str">
            <v>UN</v>
          </cell>
          <cell r="E189">
            <v>19.239999999999998</v>
          </cell>
        </row>
        <row r="190">
          <cell r="A190">
            <v>325</v>
          </cell>
          <cell r="B190" t="str">
            <v>ANEL BORRACHA P/ TUBO/CONEXAO PVC PBA P/ REDE AGUA DN 50MM</v>
          </cell>
          <cell r="C190" t="str">
            <v>UN</v>
          </cell>
          <cell r="E190">
            <v>1.21</v>
          </cell>
        </row>
        <row r="191">
          <cell r="A191">
            <v>326</v>
          </cell>
          <cell r="B191" t="str">
            <v>ANEL BORRACHA P/ TUBO/CONEXAO PVC PBA P/ REDE AGUA DN 65MM</v>
          </cell>
          <cell r="C191" t="str">
            <v>UN</v>
          </cell>
          <cell r="E191">
            <v>2.27</v>
          </cell>
        </row>
        <row r="192">
          <cell r="A192">
            <v>328</v>
          </cell>
          <cell r="B192" t="str">
            <v>ANEL BORRACHA P/ TUBO/CONEXAO PVC PBA P/ REDE AGUA DN 100MM</v>
          </cell>
          <cell r="C192" t="str">
            <v>UN</v>
          </cell>
          <cell r="E192">
            <v>2.92</v>
          </cell>
        </row>
        <row r="193">
          <cell r="A193">
            <v>329</v>
          </cell>
          <cell r="B193" t="str">
            <v>ANEL BORRACHA P/ TUBO/CONEXAO PVC PBA P/ REDE AGUA DN 75MM</v>
          </cell>
          <cell r="C193" t="str">
            <v>UN</v>
          </cell>
          <cell r="E193">
            <v>2.73</v>
          </cell>
        </row>
        <row r="194">
          <cell r="A194">
            <v>333</v>
          </cell>
          <cell r="B194" t="str">
            <v>ARAME GALVANIZADO 14 BWG - 2,10MM - 27,20 G/M</v>
          </cell>
          <cell r="C194" t="str">
            <v>KG</v>
          </cell>
          <cell r="E194">
            <v>8.9</v>
          </cell>
        </row>
        <row r="195">
          <cell r="A195">
            <v>334</v>
          </cell>
          <cell r="B195" t="str">
            <v>ARAME GALVANIZADO  8 BWG - 4,19MM - 101,00 G/M</v>
          </cell>
          <cell r="C195" t="str">
            <v>KG</v>
          </cell>
          <cell r="E195">
            <v>8.08</v>
          </cell>
        </row>
        <row r="196">
          <cell r="A196">
            <v>335</v>
          </cell>
          <cell r="B196" t="str">
            <v>ARAME GALVANIZADO 10 BWG - 3,40MM - 71,30 G/M</v>
          </cell>
          <cell r="C196" t="str">
            <v>KG</v>
          </cell>
          <cell r="E196">
            <v>8.18</v>
          </cell>
        </row>
        <row r="197">
          <cell r="A197">
            <v>337</v>
          </cell>
          <cell r="B197" t="str">
            <v>ARAME RECOZIDO 18 BWG - 1,25MM - 9,60 G/M</v>
          </cell>
          <cell r="C197" t="str">
            <v>KG</v>
          </cell>
          <cell r="E197">
            <v>7.89</v>
          </cell>
        </row>
        <row r="198">
          <cell r="A198">
            <v>338</v>
          </cell>
          <cell r="B198" t="str">
            <v>ARAME FARPADO 16 BWG - 0,047 /M</v>
          </cell>
          <cell r="C198" t="str">
            <v>KG</v>
          </cell>
          <cell r="E198">
            <v>8.24</v>
          </cell>
        </row>
        <row r="199">
          <cell r="A199">
            <v>339</v>
          </cell>
          <cell r="B199" t="str">
            <v>ARAE FARPADO GALVANIZADO 14 BWG - CLASSE 250</v>
          </cell>
          <cell r="C199" t="str">
            <v>M</v>
          </cell>
          <cell r="E199">
            <v>0.39</v>
          </cell>
        </row>
        <row r="200">
          <cell r="A200">
            <v>340</v>
          </cell>
          <cell r="B200" t="str">
            <v>ARAE FARPADO 16 BWG 4 X 4" - 23,50 KG/ROLO 500</v>
          </cell>
          <cell r="C200" t="str">
            <v>M</v>
          </cell>
          <cell r="E200">
            <v>0.39</v>
          </cell>
        </row>
        <row r="201">
          <cell r="A201">
            <v>341</v>
          </cell>
          <cell r="B201" t="str">
            <v>ARAE GALVANIZADO 18 BWG - 1,24 - 9,0 G/</v>
          </cell>
          <cell r="C201" t="str">
            <v>M</v>
          </cell>
          <cell r="E201">
            <v>0.1</v>
          </cell>
        </row>
        <row r="202">
          <cell r="A202">
            <v>342</v>
          </cell>
          <cell r="B202" t="str">
            <v>ARAME GALVANIZADO 12 BWG - 2,60MM - 48,00 G/M</v>
          </cell>
          <cell r="C202" t="str">
            <v>KG</v>
          </cell>
          <cell r="E202">
            <v>8.18</v>
          </cell>
        </row>
        <row r="203">
          <cell r="A203">
            <v>343</v>
          </cell>
          <cell r="B203" t="str">
            <v>ARAE GALVANIZADO 14 BWG - 2,10 - 27,20 G/</v>
          </cell>
          <cell r="C203" t="str">
            <v>M</v>
          </cell>
          <cell r="E203">
            <v>0.24</v>
          </cell>
        </row>
        <row r="204">
          <cell r="A204">
            <v>344</v>
          </cell>
          <cell r="B204" t="str">
            <v>ARAME GALVANIZADO 16 BWG - 1,65MM - 16,60 G/M</v>
          </cell>
          <cell r="C204" t="str">
            <v>KG</v>
          </cell>
          <cell r="E204">
            <v>9.56</v>
          </cell>
        </row>
        <row r="205">
          <cell r="A205">
            <v>345</v>
          </cell>
          <cell r="B205" t="str">
            <v>ARAME GALVANIZADO 18 BWG - 1,24MM - 9,0 G/M</v>
          </cell>
          <cell r="C205" t="str">
            <v>KG</v>
          </cell>
          <cell r="E205">
            <v>6.36</v>
          </cell>
        </row>
        <row r="206">
          <cell r="A206">
            <v>346</v>
          </cell>
          <cell r="B206" t="str">
            <v>ARAME DE ACO OVALADO 15 X 17 (ROLO 1000M- 45-700F)</v>
          </cell>
          <cell r="C206" t="str">
            <v>KG</v>
          </cell>
          <cell r="E206">
            <v>7.26</v>
          </cell>
        </row>
        <row r="207">
          <cell r="A207">
            <v>348</v>
          </cell>
          <cell r="B207" t="str">
            <v>ARBUSTO REGIONAL ALTURA MAIOR QUE 1M</v>
          </cell>
          <cell r="C207" t="str">
            <v>UN</v>
          </cell>
          <cell r="E207">
            <v>13.75</v>
          </cell>
        </row>
        <row r="208">
          <cell r="A208">
            <v>349</v>
          </cell>
          <cell r="B208" t="str">
            <v>MUDAS HERBACEAS DA REGIAO</v>
          </cell>
          <cell r="C208" t="str">
            <v>UN</v>
          </cell>
          <cell r="E208">
            <v>0.57999999999999996</v>
          </cell>
        </row>
        <row r="209">
          <cell r="A209">
            <v>357</v>
          </cell>
          <cell r="B209" t="str">
            <v>MUDA DE ARBUSTO REGIONAL ORNAMENTAL</v>
          </cell>
          <cell r="C209" t="str">
            <v>UN</v>
          </cell>
          <cell r="E209">
            <v>11</v>
          </cell>
        </row>
        <row r="210">
          <cell r="A210">
            <v>358</v>
          </cell>
          <cell r="B210" t="str">
            <v>MUDA DE ARVORE REGIONAL ORNAMENTAL</v>
          </cell>
          <cell r="C210" t="str">
            <v>UN</v>
          </cell>
          <cell r="E210">
            <v>11</v>
          </cell>
        </row>
        <row r="211">
          <cell r="A211">
            <v>359</v>
          </cell>
          <cell r="B211" t="str">
            <v>ARVORE REGIONAL MAIOR QUE 2M</v>
          </cell>
          <cell r="C211" t="str">
            <v>UN</v>
          </cell>
          <cell r="E211">
            <v>16.5</v>
          </cell>
        </row>
        <row r="212">
          <cell r="A212">
            <v>360</v>
          </cell>
          <cell r="B212" t="str">
            <v>MUDAS RASTEIRAS DA REGIAO</v>
          </cell>
          <cell r="C212" t="str">
            <v>UN</v>
          </cell>
          <cell r="E212">
            <v>0.55000000000000004</v>
          </cell>
        </row>
        <row r="213">
          <cell r="A213">
            <v>365</v>
          </cell>
          <cell r="B213" t="str">
            <v>MUDAS ARBUSTIVAS DA REGIAO</v>
          </cell>
          <cell r="C213" t="str">
            <v>UN</v>
          </cell>
          <cell r="E213">
            <v>2.98</v>
          </cell>
        </row>
        <row r="214">
          <cell r="A214">
            <v>366</v>
          </cell>
          <cell r="B214" t="str">
            <v>AREIA FINA - POSTO JAZIDA / FORNECEDOR (SEM FRETE)</v>
          </cell>
          <cell r="C214" t="str">
            <v>M3</v>
          </cell>
          <cell r="E214">
            <v>65</v>
          </cell>
        </row>
        <row r="215">
          <cell r="A215">
            <v>367</v>
          </cell>
          <cell r="B215" t="str">
            <v>AREIA GROSSA - POSTO JAZIDA / FORNECEDOR (SEM FRETE)</v>
          </cell>
          <cell r="C215" t="str">
            <v>M3</v>
          </cell>
          <cell r="E215">
            <v>70</v>
          </cell>
        </row>
        <row r="216">
          <cell r="A216">
            <v>368</v>
          </cell>
          <cell r="B216" t="str">
            <v>AREIA P/ ATERRO - POSTO JAZIDA / FORNECEDOR (SEM FRETE)</v>
          </cell>
          <cell r="C216" t="str">
            <v>M3</v>
          </cell>
          <cell r="E216">
            <v>36</v>
          </cell>
        </row>
        <row r="217">
          <cell r="A217">
            <v>369</v>
          </cell>
          <cell r="B217" t="str">
            <v>ARENOSO, AREIA BARRADA OU AREIA AMARELA - RETIRADO NO AREAL - SEM TRANSPORTE</v>
          </cell>
          <cell r="C217" t="str">
            <v>M3</v>
          </cell>
          <cell r="E217">
            <v>42.54</v>
          </cell>
        </row>
        <row r="218">
          <cell r="A218">
            <v>370</v>
          </cell>
          <cell r="B218" t="str">
            <v>AREIA MEDIA - POSTO JAZIDA / FORNECEDOR (SEM FRETE)</v>
          </cell>
          <cell r="C218" t="str">
            <v>M3</v>
          </cell>
          <cell r="E218">
            <v>68</v>
          </cell>
        </row>
        <row r="219">
          <cell r="A219">
            <v>371</v>
          </cell>
          <cell r="B219" t="str">
            <v>ARGAMASSA PRONTA PARA REVESTIMENTO EXTERNO OU INTERNO</v>
          </cell>
          <cell r="C219" t="str">
            <v>KG</v>
          </cell>
          <cell r="E219">
            <v>0.4</v>
          </cell>
        </row>
        <row r="220">
          <cell r="A220">
            <v>374</v>
          </cell>
          <cell r="B220" t="str">
            <v>ARGAMASSA PRONTA PARA REVESTIMENTO INTERNO EM PAREDES</v>
          </cell>
          <cell r="C220" t="str">
            <v>KG</v>
          </cell>
          <cell r="E220">
            <v>0.33</v>
          </cell>
        </row>
        <row r="221">
          <cell r="A221">
            <v>375</v>
          </cell>
          <cell r="B221" t="str">
            <v>ARGAMASSA PRONTA PARA REVESTIMENTO EXTERNO EM PAREDES</v>
          </cell>
          <cell r="C221" t="str">
            <v>KG</v>
          </cell>
          <cell r="E221">
            <v>0.33</v>
          </cell>
        </row>
        <row r="222">
          <cell r="A222">
            <v>376</v>
          </cell>
          <cell r="B222" t="str">
            <v>ARMARIO PLASTICO DE EMBUTIR C/ ESPELHO, DE 34 X 49CM</v>
          </cell>
          <cell r="C222" t="str">
            <v>UN</v>
          </cell>
          <cell r="E222">
            <v>33.28</v>
          </cell>
        </row>
        <row r="223">
          <cell r="A223">
            <v>377</v>
          </cell>
          <cell r="B223" t="str">
            <v>TAMPO PLASTICO STANDARD P/ VASO SANITARIO</v>
          </cell>
          <cell r="C223" t="str">
            <v>UN</v>
          </cell>
          <cell r="E223">
            <v>17.5</v>
          </cell>
        </row>
        <row r="224">
          <cell r="A224">
            <v>378</v>
          </cell>
          <cell r="B224" t="str">
            <v>ARMADOR</v>
          </cell>
          <cell r="C224" t="str">
            <v>H</v>
          </cell>
          <cell r="E224">
            <v>9.86</v>
          </cell>
        </row>
        <row r="225">
          <cell r="A225">
            <v>379</v>
          </cell>
          <cell r="B225" t="str">
            <v>ARRUELA QUADRADA ACO GALV D = 38MM ESP= 3MM DFURO= 18 MM</v>
          </cell>
          <cell r="C225" t="str">
            <v>UN</v>
          </cell>
          <cell r="E225">
            <v>1.1499999999999999</v>
          </cell>
        </row>
        <row r="226">
          <cell r="A226">
            <v>390</v>
          </cell>
          <cell r="B226" t="str">
            <v>SUPORTE PARA TUBO DE PROTECAO DN 2'' C/ ROSCA MECANICA</v>
          </cell>
          <cell r="C226" t="str">
            <v>UN</v>
          </cell>
          <cell r="E226">
            <v>5.86</v>
          </cell>
        </row>
        <row r="227">
          <cell r="A227">
            <v>392</v>
          </cell>
          <cell r="B227" t="str">
            <v>ABRACADEIRA TIPO D 1/2" C/ PARAFUSO"</v>
          </cell>
          <cell r="C227" t="str">
            <v>UN</v>
          </cell>
          <cell r="E227">
            <v>0.37</v>
          </cell>
        </row>
        <row r="228">
          <cell r="A228">
            <v>393</v>
          </cell>
          <cell r="B228" t="str">
            <v>ABRACADEIRA TIPO D 1" C/ PARAFUSO"</v>
          </cell>
          <cell r="C228" t="str">
            <v>UN</v>
          </cell>
          <cell r="E228">
            <v>0.67</v>
          </cell>
        </row>
        <row r="229">
          <cell r="A229">
            <v>394</v>
          </cell>
          <cell r="B229" t="str">
            <v>ABRACADEIRA TIPO D 1 1/2" C/PARAFUSO"</v>
          </cell>
          <cell r="C229" t="str">
            <v>UN</v>
          </cell>
          <cell r="E229">
            <v>0.71</v>
          </cell>
        </row>
        <row r="230">
          <cell r="A230">
            <v>395</v>
          </cell>
          <cell r="B230" t="str">
            <v>ABRACADEIRA TIPO D 1 1/4" C/ PARAFUSO"</v>
          </cell>
          <cell r="C230" t="str">
            <v>UN</v>
          </cell>
          <cell r="E230">
            <v>0.65</v>
          </cell>
        </row>
        <row r="231">
          <cell r="A231">
            <v>396</v>
          </cell>
          <cell r="B231" t="str">
            <v>ABRACADEIRA TIPO D 2" C/ PARAFUSO"</v>
          </cell>
          <cell r="C231" t="str">
            <v>UN</v>
          </cell>
          <cell r="E231">
            <v>0.93</v>
          </cell>
        </row>
        <row r="232">
          <cell r="A232">
            <v>397</v>
          </cell>
          <cell r="B232" t="str">
            <v>ABRACADEIRA TIPO D 2 1/2" C/ PARAFUSO"</v>
          </cell>
          <cell r="C232" t="str">
            <v>UN</v>
          </cell>
          <cell r="E232">
            <v>0.95</v>
          </cell>
        </row>
        <row r="233">
          <cell r="A233">
            <v>398</v>
          </cell>
          <cell r="B233" t="str">
            <v>ABRACADEIRA TIPO D 3" C/ PARAFUSO"</v>
          </cell>
          <cell r="C233" t="str">
            <v>UN</v>
          </cell>
          <cell r="E233">
            <v>1.34</v>
          </cell>
        </row>
        <row r="234">
          <cell r="A234">
            <v>399</v>
          </cell>
          <cell r="B234" t="str">
            <v>ABRACADEIRA TIPO D 4" C/ PARAFUSO"</v>
          </cell>
          <cell r="C234" t="str">
            <v>UN</v>
          </cell>
          <cell r="E234">
            <v>2.38</v>
          </cell>
        </row>
        <row r="235">
          <cell r="A235">
            <v>400</v>
          </cell>
          <cell r="B235" t="str">
            <v>ABRACADEIRA TIPO D 3/4" C/ PARAFUSO"</v>
          </cell>
          <cell r="C235" t="str">
            <v>UN</v>
          </cell>
          <cell r="E235">
            <v>0.5</v>
          </cell>
        </row>
        <row r="236">
          <cell r="A236">
            <v>402</v>
          </cell>
          <cell r="B236" t="str">
            <v>GANCHO SUSPENSAO OLHAL EM ACO GALV, ESPESSURA 16MM, ABERTURA 21MM</v>
          </cell>
          <cell r="C236" t="str">
            <v>UN</v>
          </cell>
          <cell r="E236">
            <v>6</v>
          </cell>
        </row>
        <row r="237">
          <cell r="A237">
            <v>404</v>
          </cell>
          <cell r="B237" t="str">
            <v>FITA ISOLANTE AUTO-FUSAO BT REF 3 OU SIILAR</v>
          </cell>
          <cell r="C237" t="str">
            <v>M</v>
          </cell>
          <cell r="E237">
            <v>1.65</v>
          </cell>
        </row>
        <row r="238">
          <cell r="A238">
            <v>406</v>
          </cell>
          <cell r="B238" t="str">
            <v>FITA ACO INOX P/ CINTAR POSTE FUSIMEC/ERICSSON/ERIBAND OU SIM 0,8 X 19 MM (ROLO DE 30 M)</v>
          </cell>
          <cell r="C238" t="str">
            <v>UN</v>
          </cell>
          <cell r="E238">
            <v>23.68</v>
          </cell>
        </row>
        <row r="239">
          <cell r="A239">
            <v>407</v>
          </cell>
          <cell r="B239" t="str">
            <v>FITA DE ALUMINIO P/ PROTECAO DO CONDUTOR LARG 10MM</v>
          </cell>
          <cell r="C239" t="str">
            <v>KG</v>
          </cell>
          <cell r="E239">
            <v>21.59</v>
          </cell>
        </row>
        <row r="240">
          <cell r="A240">
            <v>408</v>
          </cell>
          <cell r="B240" t="str">
            <v>ABRACADEIRA DE NYLON PARA AMARRACAO DE CABOS, COMPRIM= 390MM</v>
          </cell>
          <cell r="C240" t="str">
            <v>UN</v>
          </cell>
          <cell r="E240">
            <v>0.22</v>
          </cell>
        </row>
        <row r="241">
          <cell r="A241">
            <v>409</v>
          </cell>
          <cell r="B241" t="str">
            <v>ABRACADEIRA DE NYLON PARA AMARRACAO DE CABOS, COMPRIM= 205MM</v>
          </cell>
          <cell r="C241" t="str">
            <v>UN</v>
          </cell>
          <cell r="E241">
            <v>0.17</v>
          </cell>
        </row>
        <row r="242">
          <cell r="A242">
            <v>410</v>
          </cell>
          <cell r="B242" t="str">
            <v>ABRACADEIRA DE NYLON PARA AMARRACAO DE CABOS, COMPRIM= 158MM</v>
          </cell>
          <cell r="C242" t="str">
            <v>UN</v>
          </cell>
          <cell r="E242">
            <v>0.08</v>
          </cell>
        </row>
        <row r="243">
          <cell r="A243">
            <v>411</v>
          </cell>
          <cell r="B243" t="str">
            <v>ABRACADEIRA DE NYLON PARA AMARRACAO DE CABOS, COMPRIM= 199MM</v>
          </cell>
          <cell r="C243" t="str">
            <v>UN</v>
          </cell>
          <cell r="E243">
            <v>0.11</v>
          </cell>
        </row>
        <row r="244">
          <cell r="A244">
            <v>412</v>
          </cell>
          <cell r="B244" t="str">
            <v>ABRACADEIRA DE NYLON PARA AMARRACAO DE CABOS, COMPRIM= 232MM</v>
          </cell>
          <cell r="C244" t="str">
            <v>UN</v>
          </cell>
          <cell r="E244">
            <v>0.19</v>
          </cell>
        </row>
        <row r="245">
          <cell r="A245">
            <v>414</v>
          </cell>
          <cell r="B245" t="str">
            <v>ABRACADEIRA DE NYLON PARA AMARRACAO DE CABOS, COMPRIM= 100MM</v>
          </cell>
          <cell r="C245" t="str">
            <v>UN</v>
          </cell>
          <cell r="E245">
            <v>0.06</v>
          </cell>
        </row>
        <row r="246">
          <cell r="A246">
            <v>415</v>
          </cell>
          <cell r="B246" t="str">
            <v>GRAMPO P/ HASTE DE ATERRAMENTO DE 1'', CABO 6 A 50MM2</v>
          </cell>
          <cell r="C246" t="str">
            <v>UN</v>
          </cell>
          <cell r="E246">
            <v>3.94</v>
          </cell>
        </row>
        <row r="247">
          <cell r="A247">
            <v>416</v>
          </cell>
          <cell r="B247" t="str">
            <v>GRAMPO P/ HASTE DE ATERRAMENTO DE 3/4", CABO 6 A 50MM2</v>
          </cell>
          <cell r="C247" t="str">
            <v>UN</v>
          </cell>
          <cell r="E247">
            <v>2.44</v>
          </cell>
        </row>
        <row r="248">
          <cell r="A248">
            <v>417</v>
          </cell>
          <cell r="B248" t="str">
            <v>ALCA PRE-FORMADA DE LINHA, EM ALUMINIO P/ CABO DE ALUMINIO DIAM 16MM2</v>
          </cell>
          <cell r="C248" t="str">
            <v>UN</v>
          </cell>
          <cell r="E248">
            <v>1.89</v>
          </cell>
        </row>
        <row r="249">
          <cell r="A249">
            <v>418</v>
          </cell>
          <cell r="B249" t="str">
            <v>ALCA PRE-FORMADA DE DISTRIBUICAO PLP P/ CABO ALUMINIO 25MM2</v>
          </cell>
          <cell r="C249" t="str">
            <v>UN</v>
          </cell>
          <cell r="E249">
            <v>2.72</v>
          </cell>
        </row>
        <row r="250">
          <cell r="A250">
            <v>420</v>
          </cell>
          <cell r="B250" t="str">
            <v>CINTA FG DE 150MM P/ FIXACAO DE CAIXA MEDICAO.</v>
          </cell>
          <cell r="C250" t="str">
            <v>UN</v>
          </cell>
          <cell r="E250">
            <v>12.63</v>
          </cell>
        </row>
        <row r="251">
          <cell r="A251">
            <v>421</v>
          </cell>
          <cell r="B251" t="str">
            <v>PORCA OLHAL ACO P/ PARAFUSO C/ DIAM NOMINAL DE 16MM</v>
          </cell>
          <cell r="C251" t="str">
            <v>UN</v>
          </cell>
          <cell r="E251">
            <v>7.24</v>
          </cell>
        </row>
        <row r="252">
          <cell r="A252">
            <v>422</v>
          </cell>
          <cell r="B252" t="str">
            <v>GRAMPO DE 15MM P/ CINTA DE FIXACAO DE CAIXA DE MEDICAO</v>
          </cell>
          <cell r="C252" t="str">
            <v>UN</v>
          </cell>
          <cell r="E252">
            <v>7.37</v>
          </cell>
        </row>
        <row r="253">
          <cell r="A253">
            <v>425</v>
          </cell>
          <cell r="B253" t="str">
            <v>GRAMPO P/ HASTE DE ATERRAMENTO DE 5/8", CABO 6 A 50MM2</v>
          </cell>
          <cell r="C253" t="str">
            <v>UN</v>
          </cell>
          <cell r="E253">
            <v>2.2200000000000002</v>
          </cell>
        </row>
        <row r="254">
          <cell r="A254">
            <v>426</v>
          </cell>
          <cell r="B254" t="str">
            <v>GRAMPO P/ HASTE DE ATERRAMENTO ATE 19MM CABO DE 10 A 25MM2</v>
          </cell>
          <cell r="C254" t="str">
            <v>UN</v>
          </cell>
          <cell r="E254">
            <v>1.47</v>
          </cell>
        </row>
        <row r="255">
          <cell r="A255">
            <v>427</v>
          </cell>
          <cell r="B255" t="str">
            <v>ALCA PRE-FORMADA DE CONTRA POSTE (GPH) EM ACO P/ CABO 3/16" ,   COMPRIM= 870MM</v>
          </cell>
          <cell r="C255" t="str">
            <v>UN</v>
          </cell>
          <cell r="E255">
            <v>3.79</v>
          </cell>
        </row>
        <row r="256">
          <cell r="A256">
            <v>428</v>
          </cell>
          <cell r="B256" t="str">
            <v>PARAFUSO M16 (ROSCA DUPLA D=16MM) X 500MM - ZINCAGEM A FOGO</v>
          </cell>
          <cell r="C256" t="str">
            <v>UN</v>
          </cell>
          <cell r="E256">
            <v>8.98</v>
          </cell>
        </row>
        <row r="257">
          <cell r="A257">
            <v>429</v>
          </cell>
          <cell r="B257" t="str">
            <v>PARAFUSO M16 (ROSCA DUPLA D=16MM) X 300MM - ZINCAGEM A FOGO</v>
          </cell>
          <cell r="C257" t="str">
            <v>UN</v>
          </cell>
          <cell r="E257">
            <v>5.2</v>
          </cell>
        </row>
        <row r="258">
          <cell r="A258">
            <v>430</v>
          </cell>
          <cell r="B258" t="str">
            <v>PARAFUSO M16 (ROSCA MAQUINA D=16MM) X 125MM CAB QUADRADA - ZINCAGEM A FOGO</v>
          </cell>
          <cell r="C258" t="str">
            <v>UN</v>
          </cell>
          <cell r="E258">
            <v>2.57</v>
          </cell>
        </row>
        <row r="259">
          <cell r="A259">
            <v>431</v>
          </cell>
          <cell r="B259" t="str">
            <v>PARAFUSO M16 (ROSCA MAQUINA D=16MM) X 200MM CAB QUADRADA - ZINCAGEM A FOGO</v>
          </cell>
          <cell r="C259" t="str">
            <v>UN</v>
          </cell>
          <cell r="E259">
            <v>3.75</v>
          </cell>
        </row>
        <row r="260">
          <cell r="A260">
            <v>432</v>
          </cell>
          <cell r="B260" t="str">
            <v>PARAFUSO M16 (ROSCA MAQUINA D=16MM) X 250MM CAB QUADRADA - ZINCAGEM A FOGO</v>
          </cell>
          <cell r="C260" t="str">
            <v>UN</v>
          </cell>
          <cell r="E260">
            <v>4.42</v>
          </cell>
        </row>
        <row r="261">
          <cell r="A261">
            <v>433</v>
          </cell>
          <cell r="B261" t="str">
            <v>PARAFUSO M16 (ROSCA MAQUINA D=16MM) X 350MM CAB QUADRADA - ZINCAGEM A FOGO</v>
          </cell>
          <cell r="C261" t="str">
            <v>UN</v>
          </cell>
          <cell r="E261">
            <v>6.38</v>
          </cell>
        </row>
        <row r="262">
          <cell r="A262">
            <v>436</v>
          </cell>
          <cell r="B262" t="str">
            <v>PARAFUSO FRANCES M16(D=16MM) X 150MM CAB ABAULADA - ZINCAGEM A FOGO</v>
          </cell>
          <cell r="C262" t="str">
            <v>UN</v>
          </cell>
          <cell r="E262">
            <v>3.35</v>
          </cell>
        </row>
        <row r="263">
          <cell r="A263">
            <v>437</v>
          </cell>
          <cell r="B263" t="str">
            <v>PARAFUSO M16 (ROSCA DUPLA D=16MM) X 400MM - ZINCAGEM A FOGO</v>
          </cell>
          <cell r="C263" t="str">
            <v>UN</v>
          </cell>
          <cell r="E263">
            <v>7.91</v>
          </cell>
        </row>
        <row r="264">
          <cell r="A264">
            <v>439</v>
          </cell>
          <cell r="B264" t="str">
            <v>PARAFUSO M16 (ROSCA MAQUINA D=16MM) X 300MM CAB QUADRADA - ZINCAGEM A FOGO</v>
          </cell>
          <cell r="C264" t="str">
            <v>UN</v>
          </cell>
          <cell r="E264">
            <v>4.42</v>
          </cell>
        </row>
        <row r="265">
          <cell r="A265">
            <v>441</v>
          </cell>
          <cell r="B265" t="str">
            <v>PARAFUSO M16 (ROSCA MAQUINA D=16MM) X 150MM CAB QUADRADA - ZINCAGEM A FOGO</v>
          </cell>
          <cell r="C265" t="str">
            <v>UN</v>
          </cell>
          <cell r="E265">
            <v>2.87</v>
          </cell>
        </row>
        <row r="266">
          <cell r="A266">
            <v>442</v>
          </cell>
          <cell r="B266" t="str">
            <v>PARAFUSO FRANCES M16(D=16MM) X 45MM CAB ABAULADA - ZINCAGEM A FOGO</v>
          </cell>
          <cell r="C266" t="str">
            <v>UN</v>
          </cell>
          <cell r="E266">
            <v>2.09</v>
          </cell>
        </row>
        <row r="267">
          <cell r="A267">
            <v>444</v>
          </cell>
          <cell r="B267" t="str">
            <v>PINO RETO P/ ISOLADOR 15KV DIMENSOES 16 X 19 X 290MM</v>
          </cell>
          <cell r="C267" t="str">
            <v>UN</v>
          </cell>
          <cell r="E267">
            <v>8</v>
          </cell>
        </row>
        <row r="268">
          <cell r="A268">
            <v>445</v>
          </cell>
          <cell r="B268" t="str">
            <v>PINO P/ ISOLADOR M16X19X320MM 25KV</v>
          </cell>
          <cell r="C268" t="str">
            <v>UN</v>
          </cell>
          <cell r="E268">
            <v>7.58</v>
          </cell>
        </row>
        <row r="269">
          <cell r="A269">
            <v>497</v>
          </cell>
          <cell r="B269" t="str">
            <v>CIMENO ASFALICO DE PEROLEO A GRANEL 50/70</v>
          </cell>
          <cell r="C269" t="str">
            <v>T</v>
          </cell>
          <cell r="E269">
            <v>1642.8</v>
          </cell>
        </row>
        <row r="270">
          <cell r="A270">
            <v>498</v>
          </cell>
          <cell r="B270" t="str">
            <v>CIMENO ASFALICO DE PEROLEO A GRANEL 85/100(CAP 7)</v>
          </cell>
          <cell r="C270" t="str">
            <v>T</v>
          </cell>
          <cell r="E270">
            <v>1755.61</v>
          </cell>
        </row>
        <row r="271">
          <cell r="A271">
            <v>500</v>
          </cell>
          <cell r="B271" t="str">
            <v>ASFALTO DILUIDO CM 70 P/ PAVIMENTACAO ASFALTICA</v>
          </cell>
          <cell r="C271" t="str">
            <v>KG</v>
          </cell>
          <cell r="E271">
            <v>2.14</v>
          </cell>
        </row>
        <row r="272">
          <cell r="A272">
            <v>501</v>
          </cell>
          <cell r="B272" t="str">
            <v>EMULSAO ASFALTICA CATIONICA CM-30 P/ USO EM PAVIMENTACAO ASFALTICA</v>
          </cell>
          <cell r="C272" t="str">
            <v>KG</v>
          </cell>
          <cell r="E272">
            <v>1.9500000000000002</v>
          </cell>
        </row>
        <row r="273">
          <cell r="A273">
            <v>502</v>
          </cell>
          <cell r="B273" t="str">
            <v>EMULSAO ASFALICA CAIONICA RB-2C P/ USO EM PAVIMENACAO ASFALICA</v>
          </cell>
          <cell r="C273" t="str">
            <v>T</v>
          </cell>
          <cell r="E273">
            <v>1243.24</v>
          </cell>
        </row>
        <row r="274">
          <cell r="A274">
            <v>503</v>
          </cell>
          <cell r="B274" t="str">
            <v>EMULSAO ASFALTICA CATIONICA RM-1C P/USO EM PAVIMENTACAO ASFALTICA</v>
          </cell>
          <cell r="C274" t="str">
            <v>KG</v>
          </cell>
          <cell r="E274">
            <v>1.71</v>
          </cell>
        </row>
        <row r="275">
          <cell r="A275">
            <v>504</v>
          </cell>
          <cell r="B275" t="str">
            <v>EMULSAO ASFALICA CAIONICA RM-1C P/ USO EM PAVIMENACAO ASFALICA</v>
          </cell>
          <cell r="C275" t="str">
            <v>T</v>
          </cell>
          <cell r="E275">
            <v>1672.47</v>
          </cell>
        </row>
        <row r="276">
          <cell r="A276">
            <v>505</v>
          </cell>
          <cell r="B276" t="str">
            <v>EMULSAO ASFALTICA CATIONICA RR-2C P/ USO EM PAVIMENTACAO ASFALTICA</v>
          </cell>
          <cell r="C276" t="str">
            <v>KG</v>
          </cell>
          <cell r="E276">
            <v>1.4</v>
          </cell>
        </row>
        <row r="277">
          <cell r="A277">
            <v>506</v>
          </cell>
          <cell r="B277" t="str">
            <v>EMULSAO ASFALICA CAIONICA RL P/ USO EM PAVIMENACAO ASFALICA</v>
          </cell>
          <cell r="C277" t="str">
            <v>T</v>
          </cell>
          <cell r="E277">
            <v>1876.95</v>
          </cell>
        </row>
        <row r="278">
          <cell r="A278">
            <v>508</v>
          </cell>
          <cell r="B278" t="str">
            <v>EMULSAO ASFALTICA CATIONICA RR-1C P/ USO EM PAVIMENTACAO ASFALTICA</v>
          </cell>
          <cell r="C278" t="str">
            <v>KG</v>
          </cell>
          <cell r="E278">
            <v>1.3</v>
          </cell>
        </row>
        <row r="279">
          <cell r="A279">
            <v>509</v>
          </cell>
          <cell r="B279" t="str">
            <v>ASFALTO OXIDADO PARA IMPERMEABILIZAÇÃO, COEFICIENTE DE PENETRAÇÃO 15-25</v>
          </cell>
          <cell r="C279" t="str">
            <v>KG</v>
          </cell>
          <cell r="E279">
            <v>4.33</v>
          </cell>
        </row>
        <row r="280">
          <cell r="A280">
            <v>510</v>
          </cell>
          <cell r="B280" t="str">
            <v>ASFALTO OXIDADO P/ IMPERM C/ COEFICIENTE DE PENETRACAO 25-40</v>
          </cell>
          <cell r="C280" t="str">
            <v>KG</v>
          </cell>
          <cell r="E280">
            <v>3.23</v>
          </cell>
        </row>
        <row r="281">
          <cell r="A281">
            <v>511</v>
          </cell>
          <cell r="B281" t="str">
            <v>PRIMER TP ADEFEX 604-S ASFATOS VITORIA OU EQUIV</v>
          </cell>
          <cell r="C281" t="str">
            <v>L</v>
          </cell>
          <cell r="E281">
            <v>8.6999999999999993</v>
          </cell>
        </row>
        <row r="282">
          <cell r="A282">
            <v>512</v>
          </cell>
          <cell r="B282" t="str">
            <v>PRIMER TP ADEFLEX 612 ASFALTOS VITORIA OU EQUIV</v>
          </cell>
          <cell r="C282" t="str">
            <v>KG</v>
          </cell>
          <cell r="E282">
            <v>14.4</v>
          </cell>
        </row>
        <row r="283">
          <cell r="A283">
            <v>513</v>
          </cell>
          <cell r="B283" t="str">
            <v>ASFALTO OXIDADO P/ IMPERM C/ COEFICIENTE DE PENETRACAO 40-55</v>
          </cell>
          <cell r="C283" t="str">
            <v>KG</v>
          </cell>
          <cell r="E283">
            <v>2.96</v>
          </cell>
        </row>
        <row r="284">
          <cell r="A284">
            <v>516</v>
          </cell>
          <cell r="B284" t="str">
            <v>ASFALTO OXIDADO P/ IMPERM C/ COEFICIENTE DE PENETRACAO 20-35</v>
          </cell>
          <cell r="C284" t="str">
            <v>KG</v>
          </cell>
          <cell r="E284">
            <v>3.01</v>
          </cell>
        </row>
        <row r="285">
          <cell r="A285">
            <v>517</v>
          </cell>
          <cell r="B285" t="str">
            <v>ASFATO EMUSIONADO TP VITBASE (AFATOS VITORIA), TP II (TORO) OU EQUIV</v>
          </cell>
          <cell r="C285" t="str">
            <v>L</v>
          </cell>
          <cell r="E285">
            <v>3.63</v>
          </cell>
        </row>
        <row r="286">
          <cell r="A286">
            <v>518</v>
          </cell>
          <cell r="B286" t="str">
            <v>ASSENTAMENTO DE PISO VINILICO EM PLACAS - SOMENTE MAO DE OBRA</v>
          </cell>
          <cell r="C286" t="str">
            <v>M2</v>
          </cell>
          <cell r="E286">
            <v>12</v>
          </cell>
        </row>
        <row r="287">
          <cell r="A287">
            <v>522</v>
          </cell>
          <cell r="B287" t="str">
            <v>ASSENTAENTO DE RODAPE VINILICO - SOENTE AO DE OBRA</v>
          </cell>
          <cell r="C287" t="str">
            <v>M</v>
          </cell>
          <cell r="E287">
            <v>1.2</v>
          </cell>
        </row>
        <row r="288">
          <cell r="A288">
            <v>528</v>
          </cell>
          <cell r="B288" t="str">
            <v>AUXILIAR TECNICO</v>
          </cell>
          <cell r="C288" t="str">
            <v>H</v>
          </cell>
          <cell r="E288">
            <v>23.89</v>
          </cell>
        </row>
        <row r="289">
          <cell r="A289">
            <v>531</v>
          </cell>
          <cell r="B289" t="str">
            <v>AUXILIAR DE CALCULO TOPOGRAFICO</v>
          </cell>
          <cell r="C289" t="str">
            <v>H</v>
          </cell>
          <cell r="E289">
            <v>5.73</v>
          </cell>
        </row>
        <row r="290">
          <cell r="A290">
            <v>532</v>
          </cell>
          <cell r="B290" t="str">
            <v>AUXILIAR DE ENGENARIA</v>
          </cell>
          <cell r="C290" t="str">
            <v>H</v>
          </cell>
          <cell r="E290">
            <v>19.850000000000001</v>
          </cell>
        </row>
        <row r="291">
          <cell r="A291">
            <v>533</v>
          </cell>
          <cell r="B291" t="str">
            <v>AZULEJO BRANCO BRILHANTE 15 X 15CM COMERCIAL OU 2A QUALIDADE</v>
          </cell>
          <cell r="C291" t="str">
            <v>M2</v>
          </cell>
          <cell r="E291">
            <v>17.52</v>
          </cell>
        </row>
        <row r="292">
          <cell r="A292">
            <v>534</v>
          </cell>
          <cell r="B292" t="str">
            <v>AZULEJO COR BRILHANTE 15 X 15CM COMERCIAL OU 2A QUALIDADE</v>
          </cell>
          <cell r="C292" t="str">
            <v>M2</v>
          </cell>
          <cell r="E292">
            <v>17.52</v>
          </cell>
        </row>
        <row r="293">
          <cell r="A293">
            <v>535</v>
          </cell>
          <cell r="B293" t="str">
            <v>AZULEJO COR BRILHANTE 15 X 15CM EXTRA</v>
          </cell>
          <cell r="C293" t="str">
            <v>M2</v>
          </cell>
          <cell r="E293">
            <v>21.03</v>
          </cell>
        </row>
        <row r="294">
          <cell r="A294">
            <v>536</v>
          </cell>
          <cell r="B294" t="str">
            <v>AZULEJO BRANCO BRILHANTE 15 X 15CM EXTRA OU 1A QUALIDADE</v>
          </cell>
          <cell r="C294" t="str">
            <v>M2</v>
          </cell>
          <cell r="E294">
            <v>21.03</v>
          </cell>
        </row>
        <row r="295">
          <cell r="A295">
            <v>537</v>
          </cell>
          <cell r="B295" t="str">
            <v>BANCA C/ CUBA - MARMORITE/GRANILITE OU GRANITINA - 120 X 60CM P/ PIA COZINHA</v>
          </cell>
          <cell r="C295" t="str">
            <v>UN</v>
          </cell>
          <cell r="E295">
            <v>94.16</v>
          </cell>
        </row>
        <row r="296">
          <cell r="A296">
            <v>539</v>
          </cell>
          <cell r="B296" t="str">
            <v>BANCA C/ CUBA - MARMORITE/GRANILITE OU GRANITINA - 150 X 60CM P/ PIA COZINHA</v>
          </cell>
          <cell r="C296" t="str">
            <v>UN</v>
          </cell>
          <cell r="E296">
            <v>123.87</v>
          </cell>
        </row>
        <row r="297">
          <cell r="A297">
            <v>540</v>
          </cell>
          <cell r="B297" t="str">
            <v>BANCA C/ CUBA - MARMORITE/GRANILITE OU GRANITINA - 200 X 60CM P/ PIA COZINHA</v>
          </cell>
          <cell r="C297" t="str">
            <v>UN</v>
          </cell>
          <cell r="E297">
            <v>163.13</v>
          </cell>
        </row>
        <row r="298">
          <cell r="A298">
            <v>541</v>
          </cell>
          <cell r="B298" t="str">
            <v>BANCA MARMORE SINTETICO 120 X 60CM C/ CUBA</v>
          </cell>
          <cell r="C298" t="str">
            <v>UN</v>
          </cell>
          <cell r="E298">
            <v>82.63</v>
          </cell>
        </row>
        <row r="299">
          <cell r="A299">
            <v>542</v>
          </cell>
          <cell r="B299" t="str">
            <v>BANCA MARMORE SINTETICO 150 X 50CM C/ CUBA</v>
          </cell>
          <cell r="C299" t="str">
            <v>UN</v>
          </cell>
          <cell r="E299">
            <v>110.6</v>
          </cell>
        </row>
        <row r="300">
          <cell r="A300">
            <v>546</v>
          </cell>
          <cell r="B300" t="str">
            <v>BARRA FERRO RETANGULAR CHATA QUALQUER BITOLA X E = 1/8"</v>
          </cell>
          <cell r="C300" t="str">
            <v>KG</v>
          </cell>
          <cell r="E300">
            <v>3.7</v>
          </cell>
        </row>
        <row r="301">
          <cell r="A301">
            <v>547</v>
          </cell>
          <cell r="B301" t="str">
            <v>BARRA FERRO RETANGULAR CHATA 2 X 3/8" - (3,79 KG/)</v>
          </cell>
          <cell r="C301" t="str">
            <v>M</v>
          </cell>
          <cell r="E301">
            <v>12.67</v>
          </cell>
        </row>
        <row r="302">
          <cell r="A302">
            <v>549</v>
          </cell>
          <cell r="B302" t="str">
            <v>BARRA FERRO RETANGULAR CHATA 2 X 1/2" - (5,06 KG/)</v>
          </cell>
          <cell r="C302" t="str">
            <v>M</v>
          </cell>
          <cell r="E302">
            <v>17.11</v>
          </cell>
        </row>
        <row r="303">
          <cell r="A303">
            <v>550</v>
          </cell>
          <cell r="B303" t="str">
            <v>BARRA FERRO RETANGULAR CHATA QUALQUER BITOLA X E = 3/16"</v>
          </cell>
          <cell r="C303" t="str">
            <v>KG</v>
          </cell>
          <cell r="E303">
            <v>3.46</v>
          </cell>
        </row>
        <row r="304">
          <cell r="A304">
            <v>551</v>
          </cell>
          <cell r="B304" t="str">
            <v>BARRA FERRO RETANGULAR CHATA 2 X 1" - (10,12 KG/)</v>
          </cell>
          <cell r="C304" t="str">
            <v>M</v>
          </cell>
          <cell r="E304">
            <v>35.43</v>
          </cell>
        </row>
        <row r="305">
          <cell r="A305">
            <v>552</v>
          </cell>
          <cell r="B305" t="str">
            <v>BARRA FERRO RETANGULAR CHATA 1 1/2 X 1/4" - (1,89 KG/)</v>
          </cell>
          <cell r="C305" t="str">
            <v>M</v>
          </cell>
          <cell r="E305">
            <v>6.54</v>
          </cell>
        </row>
        <row r="306">
          <cell r="A306">
            <v>554</v>
          </cell>
          <cell r="B306" t="str">
            <v>BARRA FERRO RETANGULAR CHATA QUALQUER BITOLA X E = 1/4"</v>
          </cell>
          <cell r="C306" t="str">
            <v>KG</v>
          </cell>
          <cell r="E306">
            <v>3.42</v>
          </cell>
        </row>
        <row r="307">
          <cell r="A307">
            <v>555</v>
          </cell>
          <cell r="B307" t="str">
            <v>BARRA FERRO RETANGULAR CHATA 1 X 1/4" - (1,2265KG/)</v>
          </cell>
          <cell r="C307" t="str">
            <v>M</v>
          </cell>
          <cell r="E307">
            <v>4.33</v>
          </cell>
        </row>
        <row r="308">
          <cell r="A308">
            <v>556</v>
          </cell>
          <cell r="B308" t="str">
            <v>BARRA FERRO RETANGULAR CHATA QUALQUER BITOLA X E = 1/2"</v>
          </cell>
          <cell r="C308" t="str">
            <v>KG</v>
          </cell>
          <cell r="E308">
            <v>3.58</v>
          </cell>
        </row>
        <row r="309">
          <cell r="A309">
            <v>557</v>
          </cell>
          <cell r="B309" t="str">
            <v>BARRA FERRO RETANGULAR CHATA 1 1/2 X 1/2" - (3,79 KG/)</v>
          </cell>
          <cell r="C309" t="str">
            <v>M</v>
          </cell>
          <cell r="E309">
            <v>13.12</v>
          </cell>
        </row>
        <row r="310">
          <cell r="A310">
            <v>558</v>
          </cell>
          <cell r="B310" t="str">
            <v>BARRA FERRO RETANGULAR CHATA 2 X 1/4" - (2,53/M)</v>
          </cell>
          <cell r="C310" t="str">
            <v>KG</v>
          </cell>
          <cell r="E310">
            <v>3.46</v>
          </cell>
        </row>
        <row r="311">
          <cell r="A311">
            <v>559</v>
          </cell>
          <cell r="B311" t="str">
            <v>BARRA FERRO RETANGULAR CHATA 2 X1/4" - (2,53KG/)</v>
          </cell>
          <cell r="C311" t="str">
            <v>M</v>
          </cell>
          <cell r="E311">
            <v>8.76</v>
          </cell>
        </row>
        <row r="312">
          <cell r="A312">
            <v>560</v>
          </cell>
          <cell r="B312" t="str">
            <v>BARRA FERRO RETANGULAR CHATA 2 X 5/16" - (3,162KG/)</v>
          </cell>
          <cell r="C312" t="str">
            <v>M</v>
          </cell>
          <cell r="E312">
            <v>10.82</v>
          </cell>
        </row>
        <row r="313">
          <cell r="A313">
            <v>561</v>
          </cell>
          <cell r="B313" t="str">
            <v>BARRA FERRO RETANGULAR CHATA QUALQUER BITOLA X E = 3/8"</v>
          </cell>
          <cell r="C313" t="str">
            <v>KG</v>
          </cell>
          <cell r="E313">
            <v>3.54</v>
          </cell>
        </row>
        <row r="314">
          <cell r="A314">
            <v>563</v>
          </cell>
          <cell r="B314" t="str">
            <v>BARRA FERRO RETANGULAR CHATA 3/8 X 1 1/2" - (2,84KG/)</v>
          </cell>
          <cell r="C314" t="str">
            <v>M</v>
          </cell>
          <cell r="E314">
            <v>9.7200000000000006</v>
          </cell>
        </row>
        <row r="315">
          <cell r="A315">
            <v>564</v>
          </cell>
          <cell r="B315" t="str">
            <v>BARRA FERRO RETANGULAR CHATA 3/4 X 1/8" - (0,47 KG/)</v>
          </cell>
          <cell r="C315" t="str">
            <v>M</v>
          </cell>
          <cell r="E315">
            <v>1.74</v>
          </cell>
        </row>
        <row r="316">
          <cell r="A316">
            <v>565</v>
          </cell>
          <cell r="B316" t="str">
            <v>BARRA FERRO RETANGULAR CHATA 1 X 3/16" - (1,73 KG/)</v>
          </cell>
          <cell r="C316" t="str">
            <v>M</v>
          </cell>
          <cell r="E316">
            <v>5.92</v>
          </cell>
        </row>
        <row r="317">
          <cell r="A317">
            <v>566</v>
          </cell>
          <cell r="B317" t="str">
            <v>BARRA FERRO RETANGULAR CHATA 1/8 X 3/4" - (0,47 KG/)</v>
          </cell>
          <cell r="C317" t="str">
            <v>M</v>
          </cell>
          <cell r="E317">
            <v>1.81</v>
          </cell>
        </row>
        <row r="318">
          <cell r="A318">
            <v>567</v>
          </cell>
          <cell r="B318" t="str">
            <v>CANTONEIRA FERRO GALV 1" X 1/8" - (1,20KG/)</v>
          </cell>
          <cell r="C318" t="str">
            <v>M</v>
          </cell>
          <cell r="E318">
            <v>7.35</v>
          </cell>
        </row>
        <row r="319">
          <cell r="A319">
            <v>568</v>
          </cell>
          <cell r="B319" t="str">
            <v>CANTONEIRA FERRO GALV 'L" 2 X 3/8" - (6,9 KG/)</v>
          </cell>
          <cell r="C319" t="str">
            <v>M</v>
          </cell>
          <cell r="E319">
            <v>38.93</v>
          </cell>
        </row>
        <row r="320">
          <cell r="A320">
            <v>569</v>
          </cell>
          <cell r="B320" t="str">
            <v>CANTONEIRA FERRO GALV 3/4" X (QUALQUER ESPESSURA)</v>
          </cell>
          <cell r="C320" t="str">
            <v>KG</v>
          </cell>
          <cell r="E320">
            <v>5.81</v>
          </cell>
        </row>
        <row r="321">
          <cell r="A321">
            <v>574</v>
          </cell>
          <cell r="B321" t="str">
            <v>CANTONEIRA FERRO GALV 'L" 1 1/2 X 1/4" - (3,40KG/)</v>
          </cell>
          <cell r="C321" t="str">
            <v>M</v>
          </cell>
          <cell r="E321">
            <v>19.88</v>
          </cell>
        </row>
        <row r="322">
          <cell r="A322">
            <v>581</v>
          </cell>
          <cell r="B322" t="str">
            <v>BASCULANTE ALUMINIO 80 X 60CM - SERIE 25</v>
          </cell>
          <cell r="C322" t="str">
            <v>M2</v>
          </cell>
          <cell r="E322">
            <v>368.62</v>
          </cell>
        </row>
        <row r="323">
          <cell r="A323">
            <v>583</v>
          </cell>
          <cell r="B323" t="str">
            <v>ALUMINIO ANODIZADO</v>
          </cell>
          <cell r="C323" t="str">
            <v>KG</v>
          </cell>
          <cell r="E323">
            <v>20.49</v>
          </cell>
        </row>
        <row r="324">
          <cell r="A324">
            <v>584</v>
          </cell>
          <cell r="B324" t="str">
            <v>CANTONEIRA ALUINIO ABAS IGUAIS 2" E = 1/8"</v>
          </cell>
          <cell r="C324" t="str">
            <v>M</v>
          </cell>
          <cell r="E324">
            <v>13.81</v>
          </cell>
        </row>
        <row r="325">
          <cell r="A325">
            <v>585</v>
          </cell>
          <cell r="B325" t="str">
            <v>CANTONEIRA "U" ALUMINIO ABAS IGUAIS 1" E = 3/32 "</v>
          </cell>
          <cell r="C325" t="str">
            <v>KG</v>
          </cell>
          <cell r="E325">
            <v>18.04</v>
          </cell>
        </row>
        <row r="326">
          <cell r="A326">
            <v>586</v>
          </cell>
          <cell r="B326" t="str">
            <v>CANTONEIRA ALUINIO ABAS IGUAIS 1" E = 3 /16"</v>
          </cell>
          <cell r="C326" t="str">
            <v>M</v>
          </cell>
          <cell r="E326">
            <v>7.01</v>
          </cell>
        </row>
        <row r="327">
          <cell r="A327">
            <v>587</v>
          </cell>
          <cell r="B327" t="str">
            <v>CANTONEIRA ALUMINIO ABAS DESIGUAIS 1 X 3/4" E = 1/8"</v>
          </cell>
          <cell r="C327" t="str">
            <v>KG</v>
          </cell>
          <cell r="E327">
            <v>18.420000000000002</v>
          </cell>
        </row>
        <row r="328">
          <cell r="A328">
            <v>588</v>
          </cell>
          <cell r="B328" t="str">
            <v>CANTONEIRA ALUINIO ABAS IGUAIS 1 1/4" E = 3/16"</v>
          </cell>
          <cell r="C328" t="str">
            <v>M</v>
          </cell>
          <cell r="E328">
            <v>14.78</v>
          </cell>
        </row>
        <row r="329">
          <cell r="A329">
            <v>589</v>
          </cell>
          <cell r="B329" t="str">
            <v>CANTONEIRA ALUINIO ABAS IGUAIS 2" E = 1/4"</v>
          </cell>
          <cell r="C329" t="str">
            <v>M</v>
          </cell>
          <cell r="E329">
            <v>27.53</v>
          </cell>
        </row>
        <row r="330">
          <cell r="A330">
            <v>590</v>
          </cell>
          <cell r="B330" t="str">
            <v>CANTONEIRA ALUMINIO ABAS DESIGUAIS 2.1/2 X 1/2" E = 3/16"</v>
          </cell>
          <cell r="C330" t="str">
            <v>KG</v>
          </cell>
          <cell r="E330">
            <v>18.600000000000001</v>
          </cell>
        </row>
        <row r="331">
          <cell r="A331">
            <v>591</v>
          </cell>
          <cell r="B331" t="str">
            <v>CANTONEIRA ALUMINIO ABAS IGUAIS 1 1/2" E = 3/16"</v>
          </cell>
          <cell r="C331" t="str">
            <v>KG</v>
          </cell>
          <cell r="E331">
            <v>18.420000000000002</v>
          </cell>
        </row>
        <row r="332">
          <cell r="A332">
            <v>592</v>
          </cell>
          <cell r="B332" t="str">
            <v>CANTONEIRA DE ALUMÍNIO COM ABAS IGUAIS DE 1" X 1/8" (25,40 X 3,17 MM),  (0,408 /M)</v>
          </cell>
          <cell r="C332" t="str">
            <v>KG</v>
          </cell>
          <cell r="E332">
            <v>19.22</v>
          </cell>
        </row>
        <row r="333">
          <cell r="A333">
            <v>594</v>
          </cell>
          <cell r="B333" t="str">
            <v>JANELA ALUMINIO CORRER SERIE 25 FLS P/ VIDRO C/ BANDEIRA VENEZIANA 160 X 110CM</v>
          </cell>
          <cell r="C333" t="str">
            <v>M2</v>
          </cell>
          <cell r="E333">
            <v>513.01</v>
          </cell>
        </row>
        <row r="334">
          <cell r="A334">
            <v>595</v>
          </cell>
          <cell r="B334" t="str">
            <v>JANELA ALUMINIO CORRER SERIE 25 VENEZIANA S/ BANDEIRA 160 X 110CM</v>
          </cell>
          <cell r="C334" t="str">
            <v>M2</v>
          </cell>
          <cell r="E334">
            <v>482.47</v>
          </cell>
        </row>
        <row r="335">
          <cell r="A335">
            <v>596</v>
          </cell>
          <cell r="B335" t="str">
            <v>JANELA ALUMINIO CORRER SERIE 25 VENEZIANA C/ BANDEIRA 160 X 110CM</v>
          </cell>
          <cell r="C335" t="str">
            <v>M2</v>
          </cell>
          <cell r="E335">
            <v>560.01</v>
          </cell>
        </row>
        <row r="336">
          <cell r="A336">
            <v>597</v>
          </cell>
          <cell r="B336" t="str">
            <v>JANELA DE CORRER EM ALUMÍNIO, SÉRIE 25,  SEM BANDEIRA, COM 4 FOLHAS PARA VIDRO, (DUAS FIXAS E DUAS MÓVEIS)  1,60 X 1,10 M (INCLUSO GUARNIÇÃO E VIDRO LISO INCOLOR)</v>
          </cell>
          <cell r="C336" t="str">
            <v>M2</v>
          </cell>
          <cell r="E336">
            <v>360.13</v>
          </cell>
        </row>
        <row r="337">
          <cell r="A337">
            <v>598</v>
          </cell>
          <cell r="B337" t="str">
            <v>JANELA ALUMINIO CORRER SERIE 25 FOLHAS  PARA  VIDRO COM  BANDEIRA ,160 X 110CM ( INCLUSO GUARNIÇÃO E VIDRO LISO INCOLOR)</v>
          </cell>
          <cell r="C337" t="str">
            <v>M2</v>
          </cell>
          <cell r="E337">
            <v>458.17</v>
          </cell>
        </row>
        <row r="338">
          <cell r="A338">
            <v>599</v>
          </cell>
          <cell r="B338" t="str">
            <v>CAIXILHO FIXO ALUMINIO SERIE 25 COMPLETO 60 X 80CM</v>
          </cell>
          <cell r="C338" t="str">
            <v>M2</v>
          </cell>
          <cell r="E338">
            <v>319.82</v>
          </cell>
        </row>
        <row r="339">
          <cell r="A339">
            <v>601</v>
          </cell>
          <cell r="B339" t="str">
            <v>JANELA ALUMINIO  MAXIM AR, SERIE 25,  90 X 110CM (INCLUSO GUARNIÇÃO E VIDRO FANTASIA)</v>
          </cell>
          <cell r="C339" t="str">
            <v>M2</v>
          </cell>
          <cell r="E339">
            <v>363.1</v>
          </cell>
        </row>
        <row r="340">
          <cell r="A340">
            <v>603</v>
          </cell>
          <cell r="B340" t="str">
            <v>BASCULANTE EM CANTONEIRA DE FERRO 5/8" X 1/8" - LINHA POPULAR - 60 X 80CM</v>
          </cell>
          <cell r="C340" t="str">
            <v>M2</v>
          </cell>
          <cell r="E340">
            <v>191.36</v>
          </cell>
        </row>
        <row r="341">
          <cell r="A341">
            <v>605</v>
          </cell>
          <cell r="B341" t="str">
            <v>JANELA CANTONEIRA DE FERRO 5/8" X 1/8" CORRER 2 FLS TP GRADE 100 X 120CM</v>
          </cell>
          <cell r="C341" t="str">
            <v>M2</v>
          </cell>
          <cell r="E341">
            <v>582.82000000000005</v>
          </cell>
        </row>
        <row r="342">
          <cell r="A342">
            <v>606</v>
          </cell>
          <cell r="B342" t="str">
            <v>JANELA CHAPA DOBRADA ACO C/ ADICAO DE COBRE PRE-ZINCADO CORRER 2 FLS P/ VIDRO 150 X 120CM</v>
          </cell>
          <cell r="C342" t="str">
            <v>M2</v>
          </cell>
          <cell r="E342">
            <v>295.73</v>
          </cell>
        </row>
        <row r="343">
          <cell r="A343">
            <v>607</v>
          </cell>
          <cell r="B343" t="str">
            <v>JANELA CANTONEIRA DE FERRO 5/8" X 1/8" CORRER 2 FLS P/ VIDR O 120 X 120CM</v>
          </cell>
          <cell r="C343" t="str">
            <v>M2</v>
          </cell>
          <cell r="E343">
            <v>435.37</v>
          </cell>
        </row>
        <row r="344">
          <cell r="A344">
            <v>608</v>
          </cell>
          <cell r="B344" t="str">
            <v>JANELA FERRO CORRER 2 FLS TP VENEZIANA LINHA POPULAR 120 X 120CM</v>
          </cell>
          <cell r="C344" t="str">
            <v>M2</v>
          </cell>
          <cell r="E344">
            <v>290.25</v>
          </cell>
        </row>
        <row r="345">
          <cell r="A345">
            <v>611</v>
          </cell>
          <cell r="B345" t="str">
            <v>GRADE FERRO CHATO 1/4" X 5/8" L=25 C (15 KG/)</v>
          </cell>
          <cell r="C345" t="str">
            <v>M</v>
          </cell>
          <cell r="E345">
            <v>121.42</v>
          </cell>
        </row>
        <row r="346">
          <cell r="A346">
            <v>612</v>
          </cell>
          <cell r="B346" t="str">
            <v>GRADE FERRO CHATO 1/4" X 1" L=25 C (21 KG/)</v>
          </cell>
          <cell r="C346" t="str">
            <v>M</v>
          </cell>
          <cell r="E346">
            <v>148.74</v>
          </cell>
        </row>
        <row r="347">
          <cell r="A347">
            <v>613</v>
          </cell>
          <cell r="B347" t="str">
            <v>GRADE DE PROTECAO FERRO REDONDO (22 KG/)</v>
          </cell>
          <cell r="C347" t="str">
            <v>M2</v>
          </cell>
          <cell r="E347">
            <v>569.86</v>
          </cell>
        </row>
        <row r="348">
          <cell r="A348">
            <v>614</v>
          </cell>
          <cell r="B348" t="str">
            <v>GRADE DE PROTECAO FERRO CHATO (20 KG/)</v>
          </cell>
          <cell r="C348" t="str">
            <v>M2</v>
          </cell>
          <cell r="E348">
            <v>526.15</v>
          </cell>
        </row>
        <row r="349">
          <cell r="A349">
            <v>615</v>
          </cell>
          <cell r="B349" t="str">
            <v>BASCULANTE CHAPA DOBRADA ACO C/ ADICAO DE COBRE PRE-ZINCADO 60 X 80CM</v>
          </cell>
          <cell r="C349" t="str">
            <v>M2</v>
          </cell>
          <cell r="E349">
            <v>256.33999999999997</v>
          </cell>
        </row>
        <row r="350">
          <cell r="A350">
            <v>616</v>
          </cell>
          <cell r="B350" t="str">
            <v>BASCULANTE EM CANTONEIRA DE FERRO 5/8" X 1/8" - LINHA POPULAR    - 60 X 80CM</v>
          </cell>
          <cell r="C350" t="str">
            <v>UN</v>
          </cell>
          <cell r="E350">
            <v>91.85</v>
          </cell>
        </row>
        <row r="351">
          <cell r="A351">
            <v>617</v>
          </cell>
          <cell r="B351" t="str">
            <v>BASCULANTE EM CANTONEIRA DE FERRO 5/8" X 1/8" - LINHA POPULAR    - 60 X 100CM</v>
          </cell>
          <cell r="C351" t="str">
            <v>UN</v>
          </cell>
          <cell r="E351">
            <v>131.6</v>
          </cell>
        </row>
        <row r="352">
          <cell r="A352">
            <v>619</v>
          </cell>
          <cell r="B352" t="str">
            <v>CAIXILHO FIXO CHAPA DOBRADA ACO C/ ADICAO DE COBRE PRE-ZINCADO 60 X 80CM</v>
          </cell>
          <cell r="C352" t="str">
            <v>M2</v>
          </cell>
          <cell r="E352">
            <v>283.70999999999998</v>
          </cell>
        </row>
        <row r="353">
          <cell r="A353">
            <v>621</v>
          </cell>
          <cell r="B353" t="str">
            <v>CAIXILHO FIXO EM CANTONEIRA DE FERRO 5/8" X 1/8" - 100 X 100       CM</v>
          </cell>
          <cell r="C353" t="str">
            <v>M2</v>
          </cell>
          <cell r="E353">
            <v>404.73</v>
          </cell>
        </row>
        <row r="354">
          <cell r="A354">
            <v>622</v>
          </cell>
          <cell r="B354" t="str">
            <v>JANELA CHAPA DOBRADA ACO C/ ADICAO DE COBRE PRE-ZINCADO CORRER 100 X 120CM</v>
          </cell>
          <cell r="C354" t="str">
            <v>UN</v>
          </cell>
          <cell r="E354">
            <v>324.62</v>
          </cell>
        </row>
        <row r="355">
          <cell r="A355">
            <v>623</v>
          </cell>
          <cell r="B355" t="str">
            <v>JANELA FERRO TP MAXIM AIR</v>
          </cell>
          <cell r="C355" t="str">
            <v>M2</v>
          </cell>
          <cell r="E355">
            <v>647.57000000000005</v>
          </cell>
        </row>
        <row r="356">
          <cell r="A356">
            <v>624</v>
          </cell>
          <cell r="B356" t="str">
            <v>JANELA MAXIM AIR/ CHAPA DOBRADA ACO C/ ADICAO DE COBRE PRE-ZINCADO 60 X 80CM</v>
          </cell>
          <cell r="C356" t="str">
            <v>M2</v>
          </cell>
          <cell r="E356">
            <v>332.09</v>
          </cell>
        </row>
        <row r="357">
          <cell r="A357">
            <v>625</v>
          </cell>
          <cell r="B357" t="str">
            <v>BASE CIMENTO CRISTALIZANTE TIPO DENVERLIT OU SIMILAR</v>
          </cell>
          <cell r="C357" t="str">
            <v>KG</v>
          </cell>
          <cell r="E357">
            <v>2.2000000000000002</v>
          </cell>
        </row>
        <row r="358">
          <cell r="A358">
            <v>626</v>
          </cell>
          <cell r="B358" t="str">
            <v>ASFALTO ELASTOMERICO TP DENVERPREN OU SIMILAR</v>
          </cell>
          <cell r="C358" t="str">
            <v>KG</v>
          </cell>
          <cell r="E358">
            <v>6.62</v>
          </cell>
        </row>
        <row r="359">
          <cell r="A359">
            <v>627</v>
          </cell>
          <cell r="B359" t="str">
            <v>EMULSAO ADESIVA BASE PVA/ACRILICA DENVERFIX - DENVER</v>
          </cell>
          <cell r="C359" t="str">
            <v>KG</v>
          </cell>
          <cell r="E359">
            <v>9.14</v>
          </cell>
        </row>
        <row r="360">
          <cell r="A360">
            <v>628</v>
          </cell>
          <cell r="B360" t="str">
            <v>MASTIQUE ELASTICO DE POLIURETANO DENVERJUNTA - DENVER</v>
          </cell>
          <cell r="C360" t="str">
            <v>KG</v>
          </cell>
          <cell r="E360">
            <v>25.46</v>
          </cell>
        </row>
        <row r="361">
          <cell r="A361">
            <v>641</v>
          </cell>
          <cell r="B361" t="str">
            <v>BATE ESTACA-MARTELO ATE 3,0T DIESEL 160 P TORRE 15 M MAGAN IM 1520 BS</v>
          </cell>
          <cell r="C361" t="str">
            <v>H</v>
          </cell>
          <cell r="E361">
            <v>101.01</v>
          </cell>
        </row>
        <row r="362">
          <cell r="A362">
            <v>643</v>
          </cell>
          <cell r="B362" t="str">
            <v>BETONEIRA 320L DIESEL 5,5P S/ CARREGADOR MECANICO</v>
          </cell>
          <cell r="C362" t="str">
            <v>H</v>
          </cell>
          <cell r="E362">
            <v>2.4300000000000002</v>
          </cell>
        </row>
        <row r="363">
          <cell r="A363">
            <v>644</v>
          </cell>
          <cell r="B363" t="str">
            <v>BETONEIRA 580L DIESEL 7,5P C/ CARREGADOR MECANICO</v>
          </cell>
          <cell r="C363" t="str">
            <v>H</v>
          </cell>
          <cell r="E363">
            <v>4.05</v>
          </cell>
        </row>
        <row r="364">
          <cell r="A364">
            <v>646</v>
          </cell>
          <cell r="B364" t="str">
            <v>BETONEIRA 320L DIESEL 5,5P C/ CARREGADOR MECANICO</v>
          </cell>
          <cell r="C364" t="str">
            <v>H</v>
          </cell>
          <cell r="E364">
            <v>3.49</v>
          </cell>
        </row>
        <row r="365">
          <cell r="A365">
            <v>647</v>
          </cell>
          <cell r="B365" t="str">
            <v>BLASTER, DINAMITADOR OU CABO DE FOGO</v>
          </cell>
          <cell r="C365" t="str">
            <v>H</v>
          </cell>
          <cell r="E365">
            <v>13.41</v>
          </cell>
        </row>
        <row r="366">
          <cell r="A366">
            <v>650</v>
          </cell>
          <cell r="B366" t="str">
            <v>BLOCO VEDACAO CONCRETO 10 X 20 X 40CM</v>
          </cell>
          <cell r="C366" t="str">
            <v>UN</v>
          </cell>
          <cell r="E366">
            <v>1.82</v>
          </cell>
        </row>
        <row r="367">
          <cell r="A367">
            <v>651</v>
          </cell>
          <cell r="B367" t="str">
            <v>BLOCO VEDACAO CONCRETO 15 X 20 X 40CM</v>
          </cell>
          <cell r="C367" t="str">
            <v>UN</v>
          </cell>
          <cell r="E367">
            <v>2.25</v>
          </cell>
        </row>
        <row r="368">
          <cell r="A368">
            <v>652</v>
          </cell>
          <cell r="B368" t="str">
            <v>BLOCO VEDACAO CONCRETO CELULAR 20 X 30 X 60CM</v>
          </cell>
          <cell r="C368" t="str">
            <v>M2</v>
          </cell>
          <cell r="E368">
            <v>101.4</v>
          </cell>
        </row>
        <row r="369">
          <cell r="A369">
            <v>654</v>
          </cell>
          <cell r="B369" t="str">
            <v>BLOCO VEDACAO CONCRETO 20 X 20 X 40CM</v>
          </cell>
          <cell r="C369" t="str">
            <v>UN</v>
          </cell>
          <cell r="E369">
            <v>2.66</v>
          </cell>
        </row>
        <row r="370">
          <cell r="A370">
            <v>658</v>
          </cell>
          <cell r="B370" t="str">
            <v>CANALETA CONCRETO 10 X 20 X 20CM</v>
          </cell>
          <cell r="C370" t="str">
            <v>UN</v>
          </cell>
          <cell r="E370">
            <v>1.07</v>
          </cell>
        </row>
        <row r="371">
          <cell r="A371">
            <v>659</v>
          </cell>
          <cell r="B371" t="str">
            <v>CANALETA CONCRETO 15 X 20 X 20CM</v>
          </cell>
          <cell r="C371" t="str">
            <v>UN</v>
          </cell>
          <cell r="E371">
            <v>1.55</v>
          </cell>
        </row>
        <row r="372">
          <cell r="A372">
            <v>660</v>
          </cell>
          <cell r="B372" t="str">
            <v>CANALETA CONCRETO 20 X 20 X 20CM</v>
          </cell>
          <cell r="C372" t="str">
            <v>UN</v>
          </cell>
          <cell r="E372">
            <v>1.55</v>
          </cell>
        </row>
        <row r="373">
          <cell r="A373">
            <v>662</v>
          </cell>
          <cell r="B373" t="str">
            <v>ELEMENTO VAZADO CONCRETO 20 X 20 X 5CM</v>
          </cell>
          <cell r="C373" t="str">
            <v>UN</v>
          </cell>
          <cell r="E373">
            <v>3.39</v>
          </cell>
        </row>
        <row r="374">
          <cell r="A374">
            <v>663</v>
          </cell>
          <cell r="B374" t="str">
            <v>ELEMENTO VAZADO CONCRETO 40 X 40 X 6CM</v>
          </cell>
          <cell r="C374" t="str">
            <v>UN</v>
          </cell>
          <cell r="E374">
            <v>16.09</v>
          </cell>
        </row>
        <row r="375">
          <cell r="A375">
            <v>664</v>
          </cell>
          <cell r="B375" t="str">
            <v>ELEMENTO VAZADO CONCRETO TIPO COLMEIA 37 X 39 X 7,0CM</v>
          </cell>
          <cell r="C375" t="str">
            <v>UN</v>
          </cell>
          <cell r="E375">
            <v>16.059999999999999</v>
          </cell>
        </row>
        <row r="376">
          <cell r="A376">
            <v>665</v>
          </cell>
          <cell r="B376" t="str">
            <v>ELEMENTO VAZADO CONCRETO 50 X 50 X 7CM</v>
          </cell>
          <cell r="C376" t="str">
            <v>UN</v>
          </cell>
          <cell r="E376">
            <v>20.28</v>
          </cell>
        </row>
        <row r="377">
          <cell r="A377">
            <v>666</v>
          </cell>
          <cell r="B377" t="str">
            <v>ELEMENTO VAZADO CONCRETO 40 X 40 X 7CM</v>
          </cell>
          <cell r="C377" t="str">
            <v>UN</v>
          </cell>
          <cell r="E377">
            <v>15.6</v>
          </cell>
        </row>
        <row r="378">
          <cell r="A378">
            <v>668</v>
          </cell>
          <cell r="B378" t="str">
            <v>ELEMENTO VAZADO CONCRETO 29 X 29 X 6CM</v>
          </cell>
          <cell r="C378" t="str">
            <v>UN</v>
          </cell>
          <cell r="E378">
            <v>11.7</v>
          </cell>
        </row>
        <row r="379">
          <cell r="A379">
            <v>672</v>
          </cell>
          <cell r="B379" t="str">
            <v>ELEMENTO VAZADO CONCRETO 20 X 20 X 6,5CM</v>
          </cell>
          <cell r="C379" t="str">
            <v>UN</v>
          </cell>
          <cell r="E379">
            <v>3.28</v>
          </cell>
        </row>
        <row r="380">
          <cell r="A380">
            <v>673</v>
          </cell>
          <cell r="B380" t="str">
            <v>PLACA CONCRETO CELULAR E = 10CM</v>
          </cell>
          <cell r="C380" t="str">
            <v>M2</v>
          </cell>
          <cell r="E380">
            <v>312</v>
          </cell>
        </row>
        <row r="381">
          <cell r="A381">
            <v>674</v>
          </cell>
          <cell r="B381" t="str">
            <v>BLOCO VEDACAO CONCRETO CELULAR 10 X 30 X 60CM</v>
          </cell>
          <cell r="C381" t="str">
            <v>M2</v>
          </cell>
          <cell r="E381">
            <v>50.7</v>
          </cell>
        </row>
        <row r="382">
          <cell r="A382">
            <v>676</v>
          </cell>
          <cell r="B382" t="str">
            <v>BLOCO SEXTAVADO EM CONCRETO P/ PAVIMENTAÇÃO DE 35MPA, DE  20 X 20 X 8CM, DE ACORDO COM NBR 9780 / 9781</v>
          </cell>
          <cell r="C382" t="str">
            <v>M2</v>
          </cell>
          <cell r="E382">
            <v>45.72</v>
          </cell>
        </row>
        <row r="383">
          <cell r="A383">
            <v>677</v>
          </cell>
          <cell r="B383" t="str">
            <v>BLOCO SEXTAVADO EM CONCRETO P/ PAVIMENTAÇÃO DE 35MPA, DE 20 X 20 X 10CM DE ACORDO COM NBR 9780 / 9781</v>
          </cell>
          <cell r="C383" t="str">
            <v>M2</v>
          </cell>
          <cell r="E383">
            <v>49.41</v>
          </cell>
        </row>
        <row r="384">
          <cell r="A384">
            <v>678</v>
          </cell>
          <cell r="B384" t="str">
            <v>BLOCO SEXTAVADO EM CONCRETO P/ PAVIMENTAÇÃO DE 35MPA, DE 30 X 30 X 10 CM, DE ACORDO COM NBR 9780 / 9781</v>
          </cell>
          <cell r="C384" t="str">
            <v>M2</v>
          </cell>
          <cell r="E384">
            <v>46.11</v>
          </cell>
        </row>
        <row r="385">
          <cell r="A385">
            <v>679</v>
          </cell>
          <cell r="B385" t="str">
            <v>BLOCO SEXTAVADO EM CONCRETO P/ PAVIMENTAÇÃO DE 35 MPA, DE  25 X 25 X 10 CM, DE ACORDO COM NBR 9780 / 9781</v>
          </cell>
          <cell r="C385" t="str">
            <v>M2</v>
          </cell>
          <cell r="E385">
            <v>58.34</v>
          </cell>
        </row>
        <row r="386">
          <cell r="A386">
            <v>691</v>
          </cell>
          <cell r="B386" t="str">
            <v>BLOCO SEXTAVADO EM CONCRETO P/ PAVIMENTAÇÃO DE 35 MPA, (TIPO BLOKRET) E = 6,5CM DE 30 X 30CM, DE ACORDO COM NBR 9780 / 9781</v>
          </cell>
          <cell r="C386" t="str">
            <v>M2</v>
          </cell>
          <cell r="E386">
            <v>36.15</v>
          </cell>
        </row>
        <row r="387">
          <cell r="A387">
            <v>695</v>
          </cell>
          <cell r="B387" t="str">
            <v>BLOCO TIPO RAQUETE P/PAVIMENTAÇÃP E=6CM PISO 10 FACES COD 1035 N, EM CONCRETO DE 35MPA, DE ACORDO COM NBR 9780 / 9781</v>
          </cell>
          <cell r="C387" t="str">
            <v>M2</v>
          </cell>
          <cell r="E387">
            <v>36.76</v>
          </cell>
        </row>
        <row r="388">
          <cell r="A388">
            <v>708</v>
          </cell>
          <cell r="B388" t="str">
            <v>BLOCO SEXTAVADO P/ PAVIMENTAÇÃO, EM CONCRETO DE 35 MPA (TIPO BLOKRET) E = 5,0CM 19 X 19CM DE ACORDO COM NBR 9780 / 9781</v>
          </cell>
          <cell r="C388" t="str">
            <v>M2</v>
          </cell>
          <cell r="E388">
            <v>28.5</v>
          </cell>
        </row>
        <row r="389">
          <cell r="A389">
            <v>709</v>
          </cell>
          <cell r="B389" t="str">
            <v>BLOCO POLIETILENO ALTA DENSIDADE 27 X 30 X 100 CM MODELO MAXBLOCO              LEOTECH, ACOMPANHADOS PLACAS  TERMINAIS  E LONGARINAS</v>
          </cell>
          <cell r="C389" t="str">
            <v>UN</v>
          </cell>
          <cell r="E389">
            <v>447.8</v>
          </cell>
        </row>
        <row r="390">
          <cell r="A390">
            <v>710</v>
          </cell>
          <cell r="B390" t="str">
            <v>BLOCO SEXTAVADO P/ PAVIMENTAÇÃO EM CONCRETO DE 35 MPA, DE 20 X 20 X 6 CM, DE ACORDO COM NBR 9780 / 9781</v>
          </cell>
          <cell r="C390" t="str">
            <v>M2</v>
          </cell>
          <cell r="E390">
            <v>34.869999999999997</v>
          </cell>
        </row>
        <row r="391">
          <cell r="A391">
            <v>711</v>
          </cell>
          <cell r="B391" t="str">
            <v>BLOCO SEXTAVADO P/ PAVIMENTAÇÃO EM CONCRETO DE 35 MPA, DE 25 X 25 X 6 CM, DE ACORDO COM NBR 9780 / 9781</v>
          </cell>
          <cell r="C391" t="str">
            <v>M2</v>
          </cell>
          <cell r="E391">
            <v>35.22</v>
          </cell>
        </row>
        <row r="392">
          <cell r="A392">
            <v>712</v>
          </cell>
          <cell r="B392" t="str">
            <v>BLOCO SEXTAVADO P/ PAVIMENTAÇÃO EM CONCRETO DE 35 MPA, DE 25 X 25 X 8 CM, DE ACORDO COM NBR 9780/ 9781</v>
          </cell>
          <cell r="C392" t="str">
            <v>M2</v>
          </cell>
          <cell r="E392">
            <v>41.79</v>
          </cell>
        </row>
        <row r="393">
          <cell r="A393">
            <v>713</v>
          </cell>
          <cell r="B393" t="str">
            <v>BLOCO SEXTAVADO P/PAVIMENTAÇÃO EM CONCRETO DE 35 MPA (TIPO BLOKRET) E = 8,0CM 30 X 30CM, DE ACORDO COM NBR 9780 / 9781</v>
          </cell>
          <cell r="C393" t="str">
            <v>M2</v>
          </cell>
          <cell r="E393">
            <v>38.1</v>
          </cell>
        </row>
        <row r="394">
          <cell r="A394">
            <v>714</v>
          </cell>
          <cell r="B394" t="str">
            <v>BLOCO SEXTAVADO P/ PAVIMENTAÇÃO, EM CONCRETO DE 35 MPA, DE 30 X 30 X 8 CM, DE ACORDO COM NBR 9780 / 9781</v>
          </cell>
          <cell r="C394" t="str">
            <v>M2</v>
          </cell>
          <cell r="E394">
            <v>38.42</v>
          </cell>
        </row>
        <row r="395">
          <cell r="A395">
            <v>715</v>
          </cell>
          <cell r="B395" t="str">
            <v>BLOCO VIDRO INCOLOR CANELADO 19 X 19 X 8CM</v>
          </cell>
          <cell r="C395" t="str">
            <v>UN</v>
          </cell>
          <cell r="E395">
            <v>9.48</v>
          </cell>
        </row>
        <row r="396">
          <cell r="A396">
            <v>716</v>
          </cell>
          <cell r="B396" t="str">
            <v>BLOCO VIDRO INCOLOR XADREZ 20 X 20 X 10CM</v>
          </cell>
          <cell r="C396" t="str">
            <v>UN</v>
          </cell>
          <cell r="E396">
            <v>10.27</v>
          </cell>
        </row>
        <row r="397">
          <cell r="A397">
            <v>718</v>
          </cell>
          <cell r="B397" t="str">
            <v>ELEMENTO VAZADO VIDRO INCOLOR 20 X 20 X 6CM</v>
          </cell>
          <cell r="C397" t="str">
            <v>UN</v>
          </cell>
          <cell r="E397">
            <v>7.36</v>
          </cell>
        </row>
        <row r="398">
          <cell r="A398">
            <v>719</v>
          </cell>
          <cell r="B398" t="str">
            <v>MOTOBOMBA CENTRIFUGA BOCAIS 1 1/2" X 1" A GASOLINA 3,5CV MARC A BRANCO MOD. 715 HM/Q = 6M/16,8M3/H A 38M/6,6M 3/H**CAIXA**"</v>
          </cell>
          <cell r="C398" t="str">
            <v>UN</v>
          </cell>
          <cell r="E398">
            <v>1316.79</v>
          </cell>
        </row>
        <row r="399">
          <cell r="A399">
            <v>720</v>
          </cell>
          <cell r="B399" t="str">
            <v>MOTOBOMBA CENTRIFUGA P/ AGUA SUJA BOCAIS 3" X 2 1/2" C/ MOTOR     DIESEL OU GASOLINA * 6HP HM/Q = 10M/18M3/H A 65M/3M3/H*"</v>
          </cell>
          <cell r="C399" t="str">
            <v>UN</v>
          </cell>
          <cell r="E399">
            <v>3463.74</v>
          </cell>
        </row>
        <row r="400">
          <cell r="A400">
            <v>723</v>
          </cell>
          <cell r="B400" t="str">
            <v>MOTOBOMBA AUTOESCORVANTE P/ DRENAGEM BOCAIS 2 X 2" A GASOLINA                3,5CV MARCA BRANCO MOD. 710,HM/Q = 6M/33M3 / H A 36M/ 10M3 / H**CAIXA**"</v>
          </cell>
          <cell r="C400" t="str">
            <v>UN</v>
          </cell>
          <cell r="E400">
            <v>1574.43</v>
          </cell>
        </row>
        <row r="401">
          <cell r="A401">
            <v>724</v>
          </cell>
          <cell r="B401" t="str">
            <v>MOTOBOMBA AUTOESCORVANTE ROTOR ABERTO C/ MOTOR A GASOLINA OU DI ESEL * 10,5CV * BOCAIS 3" X 4" * HM/Q = 40 M/3,2M3/H A 90M/7,3M3/H*"</v>
          </cell>
          <cell r="C401" t="str">
            <v>UN</v>
          </cell>
          <cell r="E401">
            <v>11736.64</v>
          </cell>
        </row>
        <row r="402">
          <cell r="A402">
            <v>729</v>
          </cell>
          <cell r="B402" t="str">
            <v>BOMBA CENTRIFUGA C/ MOTOR ELETRICO MONOFASICO 1/3HP BOCAIS 1                X 3/4 DANCOR SERIE CAMW4 MOD. 103</v>
          </cell>
          <cell r="C402" t="str">
            <v>UN</v>
          </cell>
          <cell r="E402">
            <v>330</v>
          </cell>
        </row>
        <row r="403">
          <cell r="A403">
            <v>730</v>
          </cell>
          <cell r="B403" t="str">
            <v>MOTOBOMBA AUTOESCORVANTE C/ MOTOR ELETRICO TRIFASICO 7,5CV BOCA IS 3 X 3" MARCA DANCOR SERIE AAE MOD. 725 - TJM HM/ Q = 6M / 91,5M3 / H A 3 1M / 28,5 M3 /H**CAIXA**"</v>
          </cell>
          <cell r="C403" t="str">
            <v>UN</v>
          </cell>
          <cell r="E403">
            <v>2914.12</v>
          </cell>
        </row>
        <row r="404">
          <cell r="A404">
            <v>731</v>
          </cell>
          <cell r="B404" t="str">
            <v>BOMBA CENTRIFUGA C/ MOTOR ELETRICO MONOFASICO 1/2CV BOCAIS 1"                X 3/4" DANCOR SERIE CAMW4 MOD. 114 **CAIXA**"</v>
          </cell>
          <cell r="C404" t="str">
            <v>UN</v>
          </cell>
          <cell r="E404">
            <v>366.41</v>
          </cell>
        </row>
        <row r="405">
          <cell r="A405">
            <v>732</v>
          </cell>
          <cell r="B405" t="str">
            <v>BOMBA CENTRIFUGA C/ MOTOR ELETRICO TRIFASICO 1CV BOCAIS 1" X 1 " DANCOR SERIE CAM MOD. 250, HM /Q = 14M / 7,1M3 /H A 34M / 5M3 / H**CAIXA**"</v>
          </cell>
          <cell r="C405" t="str">
            <v>UN</v>
          </cell>
          <cell r="E405">
            <v>507.19</v>
          </cell>
        </row>
        <row r="406">
          <cell r="A406">
            <v>733</v>
          </cell>
          <cell r="B406" t="str">
            <v>BOMBA CENTRIFUGA C/ MOTOR ELETRICO MONOFASICO MOD. BC 91S 3/4 CV - AMT= 11 MCA, Q= 7,3 M³/H- AMT= 23 MCA, Q= 3,4 M³, SCHEIDER**CAIXA**.      PARA UTILIZACAO EM AGUAS LIMPAS, APLIC. AGRICULTURA, INDUSTRIA E RESI</v>
          </cell>
          <cell r="C406" t="str">
            <v>UN</v>
          </cell>
          <cell r="E406">
            <v>472.33</v>
          </cell>
        </row>
        <row r="407">
          <cell r="A407">
            <v>734</v>
          </cell>
          <cell r="B407" t="str">
            <v>BOMBA CENTRIFUGA C/ MOTOR ELETRICO TRIFASICO 1 1/2CV             BOCAIS 1  1/4" X 1" SCHNEIDER MOD.BC92 **CAIXA**"</v>
          </cell>
          <cell r="C407" t="str">
            <v>UN</v>
          </cell>
          <cell r="E407">
            <v>704.2</v>
          </cell>
        </row>
        <row r="408">
          <cell r="A408">
            <v>735</v>
          </cell>
          <cell r="B408" t="str">
            <v>BOMBA CENTRIFUGA DE ESTAGIOS C/ MOTOR ELETRICO TRIFASICO 2CV                BOCAIS 1" X 3/4" SCHNEIDER MOD. ME BR-1420,HM/ Q = 30M / 7,2M3 / H A 70M /  1,9M3 / H**CAIXA**"</v>
          </cell>
          <cell r="C408" t="str">
            <v>UN</v>
          </cell>
          <cell r="E408">
            <v>1126.1400000000001</v>
          </cell>
        </row>
        <row r="409">
          <cell r="A409">
            <v>736</v>
          </cell>
          <cell r="B409" t="str">
            <v>BOMBA CENTRIFUGA C/ MOTOR ELETRICO TRIFASICO 3CV BOCAIS 1 1/2"             X 1 1/4" DANCOR SERIE CAM MOD.510 **CAIXA**"</v>
          </cell>
          <cell r="C409" t="str">
            <v>UN</v>
          </cell>
          <cell r="E409">
            <v>836.34</v>
          </cell>
        </row>
        <row r="410">
          <cell r="A410">
            <v>737</v>
          </cell>
          <cell r="B410" t="str">
            <v>BOMBA CENTRIFUGA C/ MOTOR ELETRICO TRIFASICO 15CV BOCAIS 2 1/2" " X 2" DANCOR SERIE CAM MOD. 687 - TJM HM/Q = 54M / 47M3 / H A 70M / 25M3 / H**CAIXA**"</v>
          </cell>
          <cell r="C410" t="str">
            <v>UN</v>
          </cell>
          <cell r="E410">
            <v>3005.73</v>
          </cell>
        </row>
        <row r="411">
          <cell r="A411">
            <v>738</v>
          </cell>
          <cell r="B411" t="str">
            <v>BOMBA CENTRIFUGA C/ MOTOR ELETRICO TRIFASICO             5CV  BOCAIS 2"   X 1.1/2" X 1" DANCOR SERIE CAM MOD. 618 - TJM HM/ Q = 40M / 25M3/H A 47M / 16M3/H**CAIXA**"</v>
          </cell>
          <cell r="C411" t="str">
            <v>UN</v>
          </cell>
          <cell r="E411">
            <v>1760.5</v>
          </cell>
        </row>
        <row r="412">
          <cell r="A412">
            <v>740</v>
          </cell>
          <cell r="B412" t="str">
            <v>BOMBA CENTRIFUGA DE ESTAGIOS C/ MOTOR ELETRICO TRIFASICO 10CV B OCAIS 1 1/2" X 1" SCHNEIDER MOD. ME-BR 24100 **CAIXA**"</v>
          </cell>
          <cell r="C412" t="str">
            <v>UN</v>
          </cell>
          <cell r="E412">
            <v>2624.37</v>
          </cell>
        </row>
        <row r="413">
          <cell r="A413">
            <v>741</v>
          </cell>
          <cell r="B413" t="str">
            <v>MOTOBOMBA CENTRIFUGA ELETRICA MONOFASICA              ATE 2CV P/ DRENAGEM,     SAIDA 1 1/2"</v>
          </cell>
          <cell r="C413" t="str">
            <v>H</v>
          </cell>
          <cell r="E413">
            <v>1.33</v>
          </cell>
        </row>
        <row r="414">
          <cell r="A414">
            <v>743</v>
          </cell>
          <cell r="B414" t="str">
            <v>MOTOBOMBA CENTRIFUGA ELETRICA TRIFASICA POTENCIA              * 3 A 5CV * P/ DRENAGEM, SAIDA 2" M = * 20 M *"</v>
          </cell>
          <cell r="C414" t="str">
            <v>H</v>
          </cell>
          <cell r="E414">
            <v>2.84</v>
          </cell>
        </row>
        <row r="415">
          <cell r="A415">
            <v>744</v>
          </cell>
          <cell r="B415" t="str">
            <v>MOTOBOMBA CENTRIFUGA ELETRICA TRIFASICA POTENCIA &gt; 5 ATE 10CV P / DRENAGEM, SAIDA 3", M = * 20 M *"</v>
          </cell>
          <cell r="C415" t="str">
            <v>H</v>
          </cell>
          <cell r="E415">
            <v>2.9</v>
          </cell>
        </row>
        <row r="416">
          <cell r="A416">
            <v>745</v>
          </cell>
          <cell r="B416" t="str">
            <v>BOMBA PARA TESTE IDROSTATICO ATE 850 LIBRAS</v>
          </cell>
          <cell r="C416" t="str">
            <v>H</v>
          </cell>
          <cell r="E416">
            <v>1.1299999999999999</v>
          </cell>
        </row>
        <row r="417">
          <cell r="A417">
            <v>746</v>
          </cell>
          <cell r="B417" t="str">
            <v>LAVADORA DE ALTA PRESSAO ( LAVA-JATO) PARA AGUA FRIA DE 140 A 1900 LIBRAS , VAZAO DE 150 A 600 LITROS/HORA ,MODELO KARCHER HD 655 S OU SIMILAR (ELETROLIX,WAP..)</v>
          </cell>
          <cell r="C417" t="str">
            <v>UN</v>
          </cell>
          <cell r="E417">
            <v>1289.5</v>
          </cell>
        </row>
        <row r="418">
          <cell r="A418">
            <v>748</v>
          </cell>
          <cell r="B418" t="str">
            <v>EQUIPAMENTO P/ JATEAMENTO DE CONCRETO OU ARGAMASSA</v>
          </cell>
          <cell r="C418" t="str">
            <v>H</v>
          </cell>
          <cell r="E418">
            <v>14.9</v>
          </cell>
        </row>
        <row r="419">
          <cell r="A419">
            <v>749</v>
          </cell>
          <cell r="B419" t="str">
            <v>BOMBA SUBMERSA P/ POCO PROFDO ELETRICA TRIFASICA 4HP MARCA LEAO                    MOD.4R8-14, SERIE 300, 220V- 22TR, HM/Q = 64,5M/10M³/H A 96M/6,0M³/H</v>
          </cell>
          <cell r="C419" t="str">
            <v>UN</v>
          </cell>
          <cell r="E419">
            <v>5781.77</v>
          </cell>
        </row>
        <row r="420">
          <cell r="A420">
            <v>750</v>
          </cell>
          <cell r="B420" t="str">
            <v>BOMBA SUBMERSA P/ POCO PROFDO ELETRICA TRIFASICA 5CV DANCOR                     MOD 8.3S-29,HM/Q    = 30M/10M³/H A 201M/3,4M³/H</v>
          </cell>
          <cell r="C420" t="str">
            <v>UN</v>
          </cell>
          <cell r="E420">
            <v>6056.25</v>
          </cell>
        </row>
        <row r="421">
          <cell r="A421">
            <v>751</v>
          </cell>
          <cell r="B421" t="str">
            <v>BOMBA SUBMERSIVEL P/ DRENAGEM ELETRICA TRIFASICA 3CV SAIDA 2"              C/ 5M  CABO ELETRICO DANCOR SERIE SDE MOD. 2301 HM/Q = 2M/38,8M3/H A 28M/5M3/H**CAIXA**"</v>
          </cell>
          <cell r="C421" t="str">
            <v>UN</v>
          </cell>
          <cell r="E421">
            <v>2411.87</v>
          </cell>
        </row>
        <row r="422">
          <cell r="A422">
            <v>752</v>
          </cell>
          <cell r="B422" t="str">
            <v>BOMBA SUBMERSIVEL P/ DRENAGEM ELETRICA TRIFASICA 3CV SAIDA 2"              C/ 5M CABO ELETRICO DANCOR SERIE SDE MOD. 2303    **CAIXA**"</v>
          </cell>
          <cell r="C422" t="str">
            <v>UN</v>
          </cell>
          <cell r="E422">
            <v>1990.41</v>
          </cell>
        </row>
        <row r="423">
          <cell r="A423">
            <v>754</v>
          </cell>
          <cell r="B423" t="str">
            <v>BOMBA SUBMERSIVEL P/ DRENAGEM FLYGT B 2050 ELETRICA TRIFASICA,               SAIDA 2" 1,1 KW HM/Q = 0M / 28M3/H A 13 M/6M3/H C/5M CABO ELETRICO**CAIXA**"</v>
          </cell>
          <cell r="C423" t="str">
            <v>UN</v>
          </cell>
          <cell r="E423">
            <v>4536.88</v>
          </cell>
        </row>
        <row r="424">
          <cell r="A424">
            <v>755</v>
          </cell>
          <cell r="B424" t="str">
            <v>BOMBA SUBMERSA DA MARCA LEAO S65-7, 27HP, ELETR. TRIFASICA,                 220/380V</v>
          </cell>
          <cell r="C424" t="str">
            <v>UN</v>
          </cell>
          <cell r="E424">
            <v>12434.8</v>
          </cell>
        </row>
        <row r="425">
          <cell r="A425">
            <v>756</v>
          </cell>
          <cell r="B425" t="str">
            <v>BOMBA SUBMERSA DA MARCA LEAO S65-9, 32HP, ELETR. TRIFASICA                  220/380V</v>
          </cell>
          <cell r="C425" t="str">
            <v>UN</v>
          </cell>
          <cell r="E425">
            <v>26760.84</v>
          </cell>
        </row>
        <row r="426">
          <cell r="A426">
            <v>757</v>
          </cell>
          <cell r="B426" t="str">
            <v>BOMBA SUBMERSIVEL P/ DRENAGEM FLYGT B 2066 ELETRICA TRIFASICA 3 ,7CV SAIDA DE 3" HM/Q = 6M/60M3/H A 22M/12M3/H    C/ 5 M DE CABO ELETRICO**CAIXA**"</v>
          </cell>
          <cell r="C426" t="str">
            <v>UN</v>
          </cell>
          <cell r="E426">
            <v>8202.09</v>
          </cell>
        </row>
        <row r="427">
          <cell r="A427">
            <v>759</v>
          </cell>
          <cell r="B427" t="str">
            <v>BOMBA SUBMERSA 4" P/ POCO PROFDO ELETRICA TRIFASICA 2CV, SAI DA 1, 1/2" MARCA DANCOR SERIE SPP MOD 3.2S- 20, HM/Q = 18M/5,3 M3/H A       16,4M/1,64M³/H **CAIXA**</v>
          </cell>
          <cell r="C427" t="str">
            <v>UN</v>
          </cell>
          <cell r="E427">
            <v>3865.62</v>
          </cell>
        </row>
        <row r="428">
          <cell r="A428">
            <v>760</v>
          </cell>
          <cell r="B428" t="str">
            <v>BOMBA SUBMERSIVEL P/ DRENAGEM FLYGT B 2102 HT ELETRICA TRIFASIC A 8,2 CV SAIDA 3",               ALTA PRESSAO, HM/Q = 0M/72M3/H A 40M/21M3/H C/5M DE CABO ELETRICO**CAIXA**"</v>
          </cell>
          <cell r="C428" t="str">
            <v>UN</v>
          </cell>
          <cell r="E428">
            <v>13767.27</v>
          </cell>
        </row>
        <row r="429">
          <cell r="A429">
            <v>761</v>
          </cell>
          <cell r="B429" t="str">
            <v>BOMBA SUBMERSA 4" P/ POCO PROFDO ELETRICA TRIFASICA 5CV, SAIDA 2" M ARCA DANCOR SERIE SPP MOD 11.2S-15,HM/Q = 42M/14,86M³/H A 121M/2,57M³/H  **CAIXA**"</v>
          </cell>
          <cell r="C429" t="str">
            <v>UN</v>
          </cell>
          <cell r="E429">
            <v>7572.09</v>
          </cell>
        </row>
        <row r="430">
          <cell r="A430">
            <v>764</v>
          </cell>
          <cell r="B430" t="str">
            <v>BUCHA REDUCAO FERRO GALV ROSCA REF. 1"X1/2"</v>
          </cell>
          <cell r="C430" t="str">
            <v>UN</v>
          </cell>
          <cell r="E430">
            <v>4.96</v>
          </cell>
        </row>
        <row r="431">
          <cell r="A431">
            <v>765</v>
          </cell>
          <cell r="B431" t="str">
            <v>BUCHA REDUCAO FERRO GALV ROSCA REF. 1"X3/4"</v>
          </cell>
          <cell r="C431" t="str">
            <v>UN</v>
          </cell>
          <cell r="E431">
            <v>4.87</v>
          </cell>
        </row>
        <row r="432">
          <cell r="A432">
            <v>766</v>
          </cell>
          <cell r="B432" t="str">
            <v>BUCHA REDUCAO FERRO GALV ROSCA REF. 1 1/2"X1/2"</v>
          </cell>
          <cell r="C432" t="str">
            <v>UN</v>
          </cell>
          <cell r="E432">
            <v>10.74</v>
          </cell>
        </row>
        <row r="433">
          <cell r="A433">
            <v>767</v>
          </cell>
          <cell r="B433" t="str">
            <v>BUCHA REDUCAO FERRO GALV ROSCA REF. 1 1/2"X3/4"</v>
          </cell>
          <cell r="C433" t="str">
            <v>UN</v>
          </cell>
          <cell r="E433">
            <v>10.91</v>
          </cell>
        </row>
        <row r="434">
          <cell r="A434">
            <v>768</v>
          </cell>
          <cell r="B434" t="str">
            <v>BUCHA REDUCAO FERRO GALV ROSCA REF. 1 1/4"X1/2"</v>
          </cell>
          <cell r="C434" t="str">
            <v>UN</v>
          </cell>
          <cell r="E434">
            <v>7.59</v>
          </cell>
        </row>
        <row r="435">
          <cell r="A435">
            <v>769</v>
          </cell>
          <cell r="B435" t="str">
            <v>BUCHA REDUCAO FERRO GALV ROSCA REF. 1 1/4"X3/4"</v>
          </cell>
          <cell r="C435" t="str">
            <v>UN</v>
          </cell>
          <cell r="E435">
            <v>7.68</v>
          </cell>
        </row>
        <row r="436">
          <cell r="A436">
            <v>770</v>
          </cell>
          <cell r="B436" t="str">
            <v>BUCHA REDUCAO FERRO GALV ROSCA REF. 1/2"X1/4"</v>
          </cell>
          <cell r="C436" t="str">
            <v>UN</v>
          </cell>
          <cell r="E436">
            <v>2.33</v>
          </cell>
        </row>
        <row r="437">
          <cell r="A437">
            <v>771</v>
          </cell>
          <cell r="B437" t="str">
            <v>BUCHA REDUCAO FERRO GALV ROSCA REF. 2"X1"</v>
          </cell>
          <cell r="C437" t="str">
            <v>UN</v>
          </cell>
          <cell r="E437">
            <v>12.94</v>
          </cell>
        </row>
        <row r="438">
          <cell r="A438">
            <v>772</v>
          </cell>
          <cell r="B438" t="str">
            <v>BUCHA REDUCAO FERRO GALV ROSCA REF. 2"X1 1/4"</v>
          </cell>
          <cell r="C438" t="str">
            <v>UN</v>
          </cell>
          <cell r="E438">
            <v>12.77</v>
          </cell>
        </row>
        <row r="439">
          <cell r="A439">
            <v>773</v>
          </cell>
          <cell r="B439" t="str">
            <v>BUCHA REDUCAO FERRO GALV ROSCA REF. 2 1/2"X1"</v>
          </cell>
          <cell r="C439" t="str">
            <v>UN</v>
          </cell>
          <cell r="E439">
            <v>18.850000000000001</v>
          </cell>
        </row>
        <row r="440">
          <cell r="A440">
            <v>774</v>
          </cell>
          <cell r="B440" t="str">
            <v>BUCHA REDUCAO FERRO GALV ROSCA REF. 2 1/2"X1 1/4"</v>
          </cell>
          <cell r="C440" t="str">
            <v>UN</v>
          </cell>
          <cell r="E440">
            <v>18.850000000000001</v>
          </cell>
        </row>
        <row r="441">
          <cell r="A441">
            <v>775</v>
          </cell>
          <cell r="B441" t="str">
            <v>BUCHA REDUCAO FERRO GALV ROSCA REF. 2 1/2"X2"</v>
          </cell>
          <cell r="C441" t="str">
            <v>UN</v>
          </cell>
          <cell r="E441">
            <v>19.149999999999999</v>
          </cell>
        </row>
        <row r="442">
          <cell r="A442">
            <v>776</v>
          </cell>
          <cell r="B442" t="str">
            <v>BUCHA REDUCAO FERRO GALV ROSCA REF. 3"X1 1/2"</v>
          </cell>
          <cell r="C442" t="str">
            <v>UN</v>
          </cell>
          <cell r="E442">
            <v>21.69</v>
          </cell>
        </row>
        <row r="443">
          <cell r="A443">
            <v>777</v>
          </cell>
          <cell r="B443" t="str">
            <v>BUCHA REDUCAO FERRO GALV ROSCA REF. 3"X1 1/4"</v>
          </cell>
          <cell r="C443" t="str">
            <v>UN</v>
          </cell>
          <cell r="E443">
            <v>22.43</v>
          </cell>
        </row>
        <row r="444">
          <cell r="A444">
            <v>778</v>
          </cell>
          <cell r="B444" t="str">
            <v>BUCHA REDUCAO FERRO GALV ROSCA REF. 3"X2"</v>
          </cell>
          <cell r="C444" t="str">
            <v>UN</v>
          </cell>
          <cell r="E444">
            <v>22.43</v>
          </cell>
        </row>
        <row r="445">
          <cell r="A445">
            <v>779</v>
          </cell>
          <cell r="B445" t="str">
            <v>BUCHA REDUCAO FERRO GALV ROSCA REF. 3/4"X1/2"</v>
          </cell>
          <cell r="C445" t="str">
            <v>UN</v>
          </cell>
          <cell r="E445">
            <v>3.41</v>
          </cell>
        </row>
        <row r="446">
          <cell r="A446">
            <v>780</v>
          </cell>
          <cell r="B446" t="str">
            <v>BUCHA REDUCAO FERRO GALV ROSCA REF. 3X2 1/2"</v>
          </cell>
          <cell r="C446" t="str">
            <v>UN</v>
          </cell>
          <cell r="E446">
            <v>22.69</v>
          </cell>
        </row>
        <row r="447">
          <cell r="A447">
            <v>781</v>
          </cell>
          <cell r="B447" t="str">
            <v>BUCHA REDUCAO FERRO GALV ROSCA REF. 4"X2 1/2"</v>
          </cell>
          <cell r="C447" t="str">
            <v>UN</v>
          </cell>
          <cell r="E447">
            <v>56.89</v>
          </cell>
        </row>
        <row r="448">
          <cell r="A448">
            <v>782</v>
          </cell>
          <cell r="B448" t="str">
            <v>BUCHA REDUCAO FERRO GALV ROSCA REF. 4"X3"</v>
          </cell>
          <cell r="C448" t="str">
            <v>UN</v>
          </cell>
          <cell r="E448">
            <v>56.89</v>
          </cell>
        </row>
        <row r="449">
          <cell r="A449">
            <v>783</v>
          </cell>
          <cell r="B449" t="str">
            <v>BUCHA REDUCAO FERRO GALV ROSCA REF. 5"X4"</v>
          </cell>
          <cell r="C449" t="str">
            <v>UN</v>
          </cell>
          <cell r="E449">
            <v>92.73</v>
          </cell>
        </row>
        <row r="450">
          <cell r="A450">
            <v>784</v>
          </cell>
          <cell r="B450" t="str">
            <v>BUCHA REDUCAO FERRO GALV ROSCA REF. 6"X5"</v>
          </cell>
          <cell r="C450" t="str">
            <v>UN</v>
          </cell>
          <cell r="E450">
            <v>129.38999999999999</v>
          </cell>
        </row>
        <row r="451">
          <cell r="A451">
            <v>785</v>
          </cell>
          <cell r="B451" t="str">
            <v>BUCHA REDUCAO FERRO GALV ROSCA REF. 6"X4"</v>
          </cell>
          <cell r="C451" t="str">
            <v>UN</v>
          </cell>
          <cell r="E451">
            <v>138.36000000000001</v>
          </cell>
        </row>
        <row r="452">
          <cell r="A452">
            <v>786</v>
          </cell>
          <cell r="B452" t="str">
            <v>BUCHA REDUCAO FERRO GALV ROSCA REF. 4"X2"</v>
          </cell>
          <cell r="C452" t="str">
            <v>UN</v>
          </cell>
          <cell r="E452">
            <v>56.89</v>
          </cell>
        </row>
        <row r="453">
          <cell r="A453">
            <v>787</v>
          </cell>
          <cell r="B453" t="str">
            <v>BUCHA REDUCAO FERRO GALV ROSCA REF. 2 1/2"X1 1/2"</v>
          </cell>
          <cell r="C453" t="str">
            <v>UN</v>
          </cell>
          <cell r="E453">
            <v>18.55</v>
          </cell>
        </row>
        <row r="454">
          <cell r="A454">
            <v>788</v>
          </cell>
          <cell r="B454" t="str">
            <v>BUCHA REDUCAO FERRO GALV ROSCA REF. 2"X1 1/2"</v>
          </cell>
          <cell r="C454" t="str">
            <v>UN</v>
          </cell>
          <cell r="E454">
            <v>13.07</v>
          </cell>
        </row>
        <row r="455">
          <cell r="A455">
            <v>789</v>
          </cell>
          <cell r="B455" t="str">
            <v>BUCHA REDUCAO FERRO GALV ROSCA REF. 1 1/4"X1"</v>
          </cell>
          <cell r="C455" t="str">
            <v>UN</v>
          </cell>
          <cell r="E455">
            <v>7.68</v>
          </cell>
        </row>
        <row r="456">
          <cell r="A456">
            <v>790</v>
          </cell>
          <cell r="B456" t="str">
            <v>BUCHA REDUCAO FERRO GALV ROSCA REF. 1 1/2"X1 1/4"</v>
          </cell>
          <cell r="C456" t="str">
            <v>UN</v>
          </cell>
          <cell r="E456">
            <v>11.13</v>
          </cell>
        </row>
        <row r="457">
          <cell r="A457">
            <v>791</v>
          </cell>
          <cell r="B457" t="str">
            <v>BUCHA REDUCAO FERRO GALV ROSCA REF. 1 1/2"X1"</v>
          </cell>
          <cell r="C457" t="str">
            <v>UN</v>
          </cell>
          <cell r="E457">
            <v>11.04</v>
          </cell>
        </row>
        <row r="458">
          <cell r="A458">
            <v>792</v>
          </cell>
          <cell r="B458" t="str">
            <v>BUCHA REDUCAO PVC ROSCA 1" X 3/4"</v>
          </cell>
          <cell r="C458" t="str">
            <v>UN</v>
          </cell>
          <cell r="E458">
            <v>1.51</v>
          </cell>
        </row>
        <row r="459">
          <cell r="A459">
            <v>793</v>
          </cell>
          <cell r="B459" t="str">
            <v>BUCHA REDUCAO PVC ROSCA 1 1/2"X1 1/4"</v>
          </cell>
          <cell r="C459" t="str">
            <v>UN</v>
          </cell>
          <cell r="E459">
            <v>2.56</v>
          </cell>
        </row>
        <row r="460">
          <cell r="A460">
            <v>794</v>
          </cell>
          <cell r="B460" t="str">
            <v>BUCHA REDUCAO PVC ROSCA 1 1/4"X1"</v>
          </cell>
          <cell r="C460" t="str">
            <v>UN</v>
          </cell>
          <cell r="E460">
            <v>2.3199999999999998</v>
          </cell>
        </row>
        <row r="461">
          <cell r="A461">
            <v>796</v>
          </cell>
          <cell r="B461" t="str">
            <v>BUCHA REDUCAO PVC ROSCA 1 1/2" X 3/4"</v>
          </cell>
          <cell r="C461" t="str">
            <v>UN</v>
          </cell>
          <cell r="E461">
            <v>4.3499999999999996</v>
          </cell>
        </row>
        <row r="462">
          <cell r="A462">
            <v>797</v>
          </cell>
          <cell r="B462" t="str">
            <v>BUCHA REDUCAO PVC ROSCA 1 1/2" X 1"</v>
          </cell>
          <cell r="C462" t="str">
            <v>UN</v>
          </cell>
          <cell r="E462">
            <v>4.01</v>
          </cell>
        </row>
        <row r="463">
          <cell r="A463">
            <v>798</v>
          </cell>
          <cell r="B463" t="str">
            <v>BUCHA REDUCAO PVC ROSCA REF 3/4" X 1/2"</v>
          </cell>
          <cell r="C463" t="str">
            <v>UN</v>
          </cell>
          <cell r="E463">
            <v>0.64</v>
          </cell>
        </row>
        <row r="464">
          <cell r="A464">
            <v>799</v>
          </cell>
          <cell r="B464" t="str">
            <v>BUCHA REDUCAO PVC ROSCA 1" X 1/2"</v>
          </cell>
          <cell r="C464" t="str">
            <v>UN</v>
          </cell>
          <cell r="E464">
            <v>1.94</v>
          </cell>
        </row>
        <row r="465">
          <cell r="A465">
            <v>801</v>
          </cell>
          <cell r="B465" t="str">
            <v>BUCHA REDUCAO PVC ROSCA 1 1/4"X3/4"</v>
          </cell>
          <cell r="C465" t="str">
            <v>UN</v>
          </cell>
          <cell r="E465">
            <v>2.27</v>
          </cell>
        </row>
        <row r="466">
          <cell r="A466">
            <v>802</v>
          </cell>
          <cell r="B466" t="str">
            <v>BUCHA REDUCAO PVC ROSCA 2"X1"</v>
          </cell>
          <cell r="C466" t="str">
            <v>UN</v>
          </cell>
          <cell r="E466">
            <v>9.08</v>
          </cell>
        </row>
        <row r="467">
          <cell r="A467">
            <v>803</v>
          </cell>
          <cell r="B467" t="str">
            <v>BUCHA REDUCAO PVC ROSCA 2"X1 1/4"</v>
          </cell>
          <cell r="C467" t="str">
            <v>UN</v>
          </cell>
          <cell r="E467">
            <v>7.44</v>
          </cell>
        </row>
        <row r="468">
          <cell r="A468">
            <v>804</v>
          </cell>
          <cell r="B468" t="str">
            <v>BUCHA REDUCAO PVC ROSCA 2"X1 1/2"</v>
          </cell>
          <cell r="C468" t="str">
            <v>UN</v>
          </cell>
          <cell r="E468">
            <v>6.47</v>
          </cell>
        </row>
        <row r="469">
          <cell r="A469">
            <v>812</v>
          </cell>
          <cell r="B469" t="str">
            <v>BUCHA REDUCAO PVC SOLD CURTA P/ AGUA FRIA PRED 40MM X 32MM</v>
          </cell>
          <cell r="C469" t="str">
            <v>UN</v>
          </cell>
          <cell r="E469">
            <v>1.26</v>
          </cell>
        </row>
        <row r="470">
          <cell r="A470">
            <v>813</v>
          </cell>
          <cell r="B470" t="str">
            <v>BUCHA REDUCAO PVC SOLD LONGA P/ AGUA FRIA PRED 50MM X 25MM</v>
          </cell>
          <cell r="C470" t="str">
            <v>UN</v>
          </cell>
          <cell r="E470">
            <v>1.84</v>
          </cell>
        </row>
        <row r="471">
          <cell r="A471">
            <v>814</v>
          </cell>
          <cell r="B471" t="str">
            <v>BUCHA REDUCAO PVC SOLD LONGA P/ AGUA FRIA PRED 60MM X 32MM</v>
          </cell>
          <cell r="C471" t="str">
            <v>UN</v>
          </cell>
          <cell r="E471">
            <v>5.72</v>
          </cell>
        </row>
        <row r="472">
          <cell r="A472">
            <v>815</v>
          </cell>
          <cell r="B472" t="str">
            <v>BUCHA REDUCAO PVC SOLD LONGA P/ AGUA FRIA PRED 60MM X 40MM</v>
          </cell>
          <cell r="C472" t="str">
            <v>UN</v>
          </cell>
          <cell r="E472">
            <v>6.06</v>
          </cell>
        </row>
        <row r="473">
          <cell r="A473">
            <v>816</v>
          </cell>
          <cell r="B473" t="str">
            <v>BUCHA REDUCAO PVC SOLD LONGA P/ AGUA FRIA PRED 60MM X 25MM</v>
          </cell>
          <cell r="C473" t="str">
            <v>UN</v>
          </cell>
          <cell r="E473">
            <v>4.6500000000000004</v>
          </cell>
        </row>
        <row r="474">
          <cell r="A474">
            <v>817</v>
          </cell>
          <cell r="B474" t="str">
            <v>BUCHA REDUCAO PVC SOLD LONGA P/ AGUA FRIA PRED 85MM X 60MM</v>
          </cell>
          <cell r="C474" t="str">
            <v>UN</v>
          </cell>
          <cell r="E474">
            <v>11.19</v>
          </cell>
        </row>
        <row r="475">
          <cell r="A475">
            <v>818</v>
          </cell>
          <cell r="B475" t="str">
            <v>BUCHA REDUCAO PVC SOLD CURTA P/ AGUA FRIA PRED 60MM X 50MM</v>
          </cell>
          <cell r="C475" t="str">
            <v>UN</v>
          </cell>
          <cell r="E475">
            <v>3.59</v>
          </cell>
        </row>
        <row r="476">
          <cell r="A476">
            <v>819</v>
          </cell>
          <cell r="B476" t="str">
            <v>BUCHA REDUCAO PVC SOLD CURTA P/ AGUA FRIA PRED 50MM X 40MM</v>
          </cell>
          <cell r="C476" t="str">
            <v>UN</v>
          </cell>
          <cell r="E476">
            <v>1.84</v>
          </cell>
        </row>
        <row r="477">
          <cell r="A477">
            <v>820</v>
          </cell>
          <cell r="B477" t="str">
            <v>BUCHA REDUCAO PVC SOLD LONGA P/ AGUA FRIA PRED 50MM X 32MM</v>
          </cell>
          <cell r="C477" t="str">
            <v>UN</v>
          </cell>
          <cell r="E477">
            <v>2.71</v>
          </cell>
        </row>
        <row r="478">
          <cell r="A478">
            <v>821</v>
          </cell>
          <cell r="B478" t="str">
            <v>BUCHA REDUCAO PVC SOLD LONGA P/ AGUA FRIA PRED 75MM X 50MM</v>
          </cell>
          <cell r="C478" t="str">
            <v>UN</v>
          </cell>
          <cell r="E478">
            <v>10.27</v>
          </cell>
        </row>
        <row r="479">
          <cell r="A479">
            <v>822</v>
          </cell>
          <cell r="B479" t="str">
            <v>BUCHA REDUCAO PVC SOLD LONGA P/ AGUA FRIA PRED 60MM X 50MM</v>
          </cell>
          <cell r="C479" t="str">
            <v>UN</v>
          </cell>
          <cell r="E479">
            <v>8.82</v>
          </cell>
        </row>
        <row r="480">
          <cell r="A480">
            <v>823</v>
          </cell>
          <cell r="B480" t="str">
            <v>BUCHA REDUCAO PVC SOLD CURTA P/ AGUA FRIA PRED 75MM X 60MM</v>
          </cell>
          <cell r="C480" t="str">
            <v>UN</v>
          </cell>
          <cell r="E480">
            <v>8.24</v>
          </cell>
        </row>
        <row r="481">
          <cell r="A481">
            <v>825</v>
          </cell>
          <cell r="B481" t="str">
            <v>BUCHA REDUCAO PVC SOLD LONGA P/ AGUA FRIA PRED 50MM X 20MM</v>
          </cell>
          <cell r="C481" t="str">
            <v>UN</v>
          </cell>
          <cell r="E481">
            <v>2.2800000000000002</v>
          </cell>
        </row>
        <row r="482">
          <cell r="A482">
            <v>826</v>
          </cell>
          <cell r="B482" t="str">
            <v>BUCHA REDUCAO PVC SOLD LONGA P/ AGUA FRIA PRED 110MM X 60MM</v>
          </cell>
          <cell r="C482" t="str">
            <v>UN</v>
          </cell>
          <cell r="E482">
            <v>18.079999999999998</v>
          </cell>
        </row>
        <row r="483">
          <cell r="A483">
            <v>827</v>
          </cell>
          <cell r="B483" t="str">
            <v>BUCHA REDUCAO PVC SOLD LONGA P/ AGUA FRIA PRED 110MM X 75MM</v>
          </cell>
          <cell r="C483" t="str">
            <v>UN</v>
          </cell>
          <cell r="E483">
            <v>20.89</v>
          </cell>
        </row>
        <row r="484">
          <cell r="A484">
            <v>828</v>
          </cell>
          <cell r="B484" t="str">
            <v>BUCHA REDUCAO PVC SOLD CURTA P/ AGUA FRIA PRED 25MM X 20MM</v>
          </cell>
          <cell r="C484" t="str">
            <v>UN</v>
          </cell>
          <cell r="E484">
            <v>0.28999999999999998</v>
          </cell>
        </row>
        <row r="485">
          <cell r="A485">
            <v>829</v>
          </cell>
          <cell r="B485" t="str">
            <v>BUCHA REDUCAO PVC SOLD CURTA P/ AGUA FRIA PRED 32MM X 25MM</v>
          </cell>
          <cell r="C485" t="str">
            <v>UN</v>
          </cell>
          <cell r="E485">
            <v>0.48</v>
          </cell>
        </row>
        <row r="486">
          <cell r="A486">
            <v>830</v>
          </cell>
          <cell r="B486" t="str">
            <v>BUCHA REDUCAO PVC SOLD CURTA P/ AGUA FRIA PRED 85MM X 75MM</v>
          </cell>
          <cell r="C486" t="str">
            <v>UN</v>
          </cell>
          <cell r="E486">
            <v>10.71</v>
          </cell>
        </row>
        <row r="487">
          <cell r="A487">
            <v>831</v>
          </cell>
          <cell r="B487" t="str">
            <v>BUCHA REDUCAO PVC SOLD CURTA P/ AGUA FRIA PRED - 110MM X 85MM</v>
          </cell>
          <cell r="C487" t="str">
            <v>UN</v>
          </cell>
          <cell r="E487">
            <v>39.21</v>
          </cell>
        </row>
        <row r="488">
          <cell r="A488">
            <v>832</v>
          </cell>
          <cell r="B488" t="str">
            <v>BUCHA REDUCAO PVC SOLD LONGA P/ AGUA FRIA PRED 32MM X 20MM</v>
          </cell>
          <cell r="C488" t="str">
            <v>UN</v>
          </cell>
          <cell r="E488">
            <v>1.41</v>
          </cell>
        </row>
        <row r="489">
          <cell r="A489">
            <v>833</v>
          </cell>
          <cell r="B489" t="str">
            <v>BUCHA REDUCAO PVC SOLD LONGA P/ AGUA FRIA PRED 40MM X 20MM</v>
          </cell>
          <cell r="C489" t="str">
            <v>UN</v>
          </cell>
          <cell r="E489">
            <v>2.13</v>
          </cell>
        </row>
        <row r="490">
          <cell r="A490">
            <v>834</v>
          </cell>
          <cell r="B490" t="str">
            <v>BUCHA REDUCAO PVC SOLD LONGA P/ AGUA FRIA PRED 40MM X 25MM</v>
          </cell>
          <cell r="C490" t="str">
            <v>UN</v>
          </cell>
          <cell r="E490">
            <v>2.1800000000000002</v>
          </cell>
        </row>
        <row r="491">
          <cell r="A491">
            <v>841</v>
          </cell>
          <cell r="B491" t="str">
            <v>CABO DE ALUMINIO C/ ALMA DE ACO, BITOLA 4AWG</v>
          </cell>
          <cell r="C491" t="str">
            <v>KG</v>
          </cell>
          <cell r="E491">
            <v>17.11</v>
          </cell>
        </row>
        <row r="492">
          <cell r="A492">
            <v>842</v>
          </cell>
          <cell r="B492" t="str">
            <v>CABO DE ALUMINIO S/ ALMA DE ACO, BITOLA 4AWG</v>
          </cell>
          <cell r="C492" t="str">
            <v>KG</v>
          </cell>
          <cell r="E492">
            <v>19.2</v>
          </cell>
        </row>
        <row r="493">
          <cell r="A493">
            <v>843</v>
          </cell>
          <cell r="B493" t="str">
            <v>BUCHA E ARRUELA ALUMINIO FUNDIDO P/ ELETRODUTO 50MM (2'')</v>
          </cell>
          <cell r="C493" t="str">
            <v>CJ</v>
          </cell>
          <cell r="E493">
            <v>1.79</v>
          </cell>
        </row>
        <row r="494">
          <cell r="A494">
            <v>844</v>
          </cell>
          <cell r="B494" t="str">
            <v>BUCHA E ARRUELA ALUMINIO FUNDIDO P/ ELETRODUTO 75MM (3'')</v>
          </cell>
          <cell r="C494" t="str">
            <v>CJ</v>
          </cell>
          <cell r="E494">
            <v>3.7</v>
          </cell>
        </row>
        <row r="495">
          <cell r="A495">
            <v>845</v>
          </cell>
          <cell r="B495" t="str">
            <v>BUCHA E ARRUELA ALUMINIO FUNDIDO P/ ELETRODUTO 100MM (4'')</v>
          </cell>
          <cell r="C495" t="str">
            <v>CJ</v>
          </cell>
          <cell r="E495">
            <v>6.51</v>
          </cell>
        </row>
        <row r="496">
          <cell r="A496">
            <v>846</v>
          </cell>
          <cell r="B496" t="str">
            <v>BUCHA REDUCAO ALUMINIO FDIDO P/ ELETRODUTO 1'' X    3/4''</v>
          </cell>
          <cell r="C496" t="str">
            <v>UN</v>
          </cell>
          <cell r="E496">
            <v>1.9500000000000002</v>
          </cell>
        </row>
        <row r="497">
          <cell r="A497">
            <v>847</v>
          </cell>
          <cell r="B497" t="str">
            <v>BUCHA REDUCAO ALUMINIO FDIDO P/ ELETRODUTO 1 1/2'' X 1''</v>
          </cell>
          <cell r="C497" t="str">
            <v>UN</v>
          </cell>
          <cell r="E497">
            <v>8.06</v>
          </cell>
        </row>
        <row r="498">
          <cell r="A498">
            <v>848</v>
          </cell>
          <cell r="B498" t="str">
            <v>BUCHA REDUCAO ALUMINIO FDIDO P/ ELETRODUTO 2'' X 3/4''</v>
          </cell>
          <cell r="C498" t="str">
            <v>UN</v>
          </cell>
          <cell r="E498">
            <v>9.58</v>
          </cell>
        </row>
        <row r="499">
          <cell r="A499">
            <v>850</v>
          </cell>
          <cell r="B499" t="str">
            <v>BUCHA E ARRUELA ALUMINIO FUNDIDO P/ ELETRODUTO 15MM (1/2'')</v>
          </cell>
          <cell r="C499" t="str">
            <v>CJ</v>
          </cell>
          <cell r="E499">
            <v>0.43</v>
          </cell>
        </row>
        <row r="500">
          <cell r="A500">
            <v>851</v>
          </cell>
          <cell r="B500" t="str">
            <v>BUCHA E ARRUELA ALUMINIO FUNDIDO P/ ELETRODUTO 20MM (3/4'')</v>
          </cell>
          <cell r="C500" t="str">
            <v>CJ</v>
          </cell>
          <cell r="E500">
            <v>0.54</v>
          </cell>
        </row>
        <row r="501">
          <cell r="A501">
            <v>852</v>
          </cell>
          <cell r="B501" t="str">
            <v>BUCHA E ARRUELA ALUMINIO FUNDIDO P/ ELETRODUTO 32MM (1 1/4'')</v>
          </cell>
          <cell r="C501" t="str">
            <v>CJ</v>
          </cell>
          <cell r="E501">
            <v>1.23</v>
          </cell>
        </row>
        <row r="502">
          <cell r="A502">
            <v>853</v>
          </cell>
          <cell r="B502" t="str">
            <v>BUCHA E ARRUELA ALUMINIO FUNDIDO P/ ELETRODUTO 40MM (1 1/2'')</v>
          </cell>
          <cell r="C502" t="str">
            <v>CJ</v>
          </cell>
          <cell r="E502">
            <v>1.25</v>
          </cell>
        </row>
        <row r="503">
          <cell r="A503">
            <v>854</v>
          </cell>
          <cell r="B503" t="str">
            <v>BUCHA REDUCAO ALUMINIO FDIDO P/ ELETRODUTO 2'' X    1 1/2''</v>
          </cell>
          <cell r="C503" t="str">
            <v>UN</v>
          </cell>
          <cell r="E503">
            <v>10.199999999999999</v>
          </cell>
        </row>
        <row r="504">
          <cell r="A504">
            <v>855</v>
          </cell>
          <cell r="B504" t="str">
            <v>BUCHA E ARRUELA ALUMINIO FUNDIDO P/ ELETRODUTO 25MM (1'')</v>
          </cell>
          <cell r="C504" t="str">
            <v>CJ</v>
          </cell>
          <cell r="E504">
            <v>0.8</v>
          </cell>
        </row>
        <row r="505">
          <cell r="A505">
            <v>856</v>
          </cell>
          <cell r="B505" t="str">
            <v>BUCHA E ARRUELA ALUMINIO FUNDIDO P/ ELETRODUTO 60MM (2 1/2'')</v>
          </cell>
          <cell r="C505" t="str">
            <v>CJ</v>
          </cell>
          <cell r="E505">
            <v>2.92</v>
          </cell>
        </row>
        <row r="506">
          <cell r="A506">
            <v>857</v>
          </cell>
          <cell r="B506" t="str">
            <v>CABO DE COBRE NU 162 EIO-DURO</v>
          </cell>
          <cell r="C506" t="str">
            <v>M</v>
          </cell>
          <cell r="E506">
            <v>5.4</v>
          </cell>
        </row>
        <row r="507">
          <cell r="A507">
            <v>861</v>
          </cell>
          <cell r="B507" t="str">
            <v>CABO DE COBRE NU 62 EIO-DURO</v>
          </cell>
          <cell r="C507" t="str">
            <v>M</v>
          </cell>
          <cell r="E507">
            <v>2.67</v>
          </cell>
        </row>
        <row r="508">
          <cell r="A508">
            <v>862</v>
          </cell>
          <cell r="B508" t="str">
            <v>CABO DE COBRE NU 102 EIO-DURO</v>
          </cell>
          <cell r="C508" t="str">
            <v>M</v>
          </cell>
          <cell r="E508">
            <v>4.21</v>
          </cell>
        </row>
        <row r="509">
          <cell r="A509">
            <v>863</v>
          </cell>
          <cell r="B509" t="str">
            <v>CABO DE COBRE NU 352 EIO-DURO</v>
          </cell>
          <cell r="C509" t="str">
            <v>M</v>
          </cell>
          <cell r="E509">
            <v>12.34</v>
          </cell>
        </row>
        <row r="510">
          <cell r="A510">
            <v>864</v>
          </cell>
          <cell r="B510" t="str">
            <v>CABO DE COBRE NU 702 EIO-DURO</v>
          </cell>
          <cell r="C510" t="str">
            <v>M</v>
          </cell>
          <cell r="E510">
            <v>23.74</v>
          </cell>
        </row>
        <row r="511">
          <cell r="A511">
            <v>865</v>
          </cell>
          <cell r="B511" t="str">
            <v>CABO DE COBRE NU 952 EIO-DURO</v>
          </cell>
          <cell r="C511" t="str">
            <v>M</v>
          </cell>
          <cell r="E511">
            <v>31.51</v>
          </cell>
        </row>
        <row r="512">
          <cell r="A512">
            <v>866</v>
          </cell>
          <cell r="B512" t="str">
            <v>CABO DE COBRE NU 1202 EIO-DURO</v>
          </cell>
          <cell r="C512" t="str">
            <v>M</v>
          </cell>
          <cell r="E512">
            <v>39.22</v>
          </cell>
        </row>
        <row r="513">
          <cell r="A513">
            <v>867</v>
          </cell>
          <cell r="B513" t="str">
            <v>CABO DE COBRE NU 502 EIO-DURO</v>
          </cell>
          <cell r="C513" t="str">
            <v>M</v>
          </cell>
          <cell r="E513">
            <v>16.079999999999998</v>
          </cell>
        </row>
        <row r="514">
          <cell r="A514">
            <v>868</v>
          </cell>
          <cell r="B514" t="str">
            <v>CABO DE COBRE NU 252 EIO-DURO</v>
          </cell>
          <cell r="C514" t="str">
            <v>M</v>
          </cell>
          <cell r="E514">
            <v>9.61</v>
          </cell>
        </row>
        <row r="515">
          <cell r="A515">
            <v>870</v>
          </cell>
          <cell r="B515" t="str">
            <v>CABO DE COBRE NU 3002 EIO-DURO</v>
          </cell>
          <cell r="C515" t="str">
            <v>M</v>
          </cell>
          <cell r="E515">
            <v>99.4</v>
          </cell>
        </row>
        <row r="516">
          <cell r="A516">
            <v>873</v>
          </cell>
          <cell r="B516" t="str">
            <v>CABO DE COBRE ISOLAENTO ANTI-CHAA 20/35KV 502 TP EPROTENAX FX3 PIRELLI OU EQUIV</v>
          </cell>
          <cell r="C516" t="str">
            <v>M</v>
          </cell>
          <cell r="E516">
            <v>124.91</v>
          </cell>
        </row>
        <row r="517">
          <cell r="A517">
            <v>874</v>
          </cell>
          <cell r="B517" t="str">
            <v>CABO DE COBRE ISOLAENTO ANTI-CHAA 20/35KV 702 TP EPROTENAX FX3 PIRELLI OU EQUIV</v>
          </cell>
          <cell r="C517" t="str">
            <v>M</v>
          </cell>
          <cell r="E517">
            <v>149.02000000000001</v>
          </cell>
        </row>
        <row r="518">
          <cell r="A518">
            <v>875</v>
          </cell>
          <cell r="B518" t="str">
            <v>CABO DE COBRE ISOLAENTO ANTI-CHAA 20/35KV 952 TP EPROTENAX FX3 PIRELLI OU EQUIV</v>
          </cell>
          <cell r="C518" t="str">
            <v>M</v>
          </cell>
          <cell r="E518">
            <v>173.19</v>
          </cell>
        </row>
        <row r="519">
          <cell r="A519">
            <v>876</v>
          </cell>
          <cell r="B519" t="str">
            <v>CABO DE COBRE ISOLAENTO ANTI-CHAA 20/35KV 1202 TP EPROTENAX FX3 PIRELLI OU EQUIV</v>
          </cell>
          <cell r="C519" t="str">
            <v>M</v>
          </cell>
          <cell r="E519">
            <v>195.73</v>
          </cell>
        </row>
        <row r="520">
          <cell r="A520">
            <v>877</v>
          </cell>
          <cell r="B520" t="str">
            <v>CABO DE COBRE ISOLAENTO ANTI-CHAA 20/35KV 1502 TP EPROTENAX FX3 PIRELLI OU EQUIV</v>
          </cell>
          <cell r="C520" t="str">
            <v>M</v>
          </cell>
          <cell r="E520">
            <v>218.15</v>
          </cell>
        </row>
        <row r="521">
          <cell r="A521">
            <v>878</v>
          </cell>
          <cell r="B521" t="str">
            <v>CABO DE COBRE ISOLAENTO ANTI-CHAA 20/35KV 2402 TP EPROTENAX FX3 PIRELLI OU EQUIV</v>
          </cell>
          <cell r="C521" t="str">
            <v>M</v>
          </cell>
          <cell r="E521">
            <v>296.02999999999997</v>
          </cell>
        </row>
        <row r="522">
          <cell r="A522">
            <v>879</v>
          </cell>
          <cell r="B522" t="str">
            <v>CABO DE COBRE ISOLAENTO ANTI-CHAA 20/35KV 3002 TP EPROTENAX FX3 PIRELLI OU EQUIV</v>
          </cell>
          <cell r="C522" t="str">
            <v>M</v>
          </cell>
          <cell r="E522">
            <v>344.06</v>
          </cell>
        </row>
        <row r="523">
          <cell r="A523">
            <v>880</v>
          </cell>
          <cell r="B523" t="str">
            <v>CABO DE COBRE ISOLAENTO ANTI-CHAA 20/35KV 4002 TP EPROTENAX FX3 PIRELLI OU EQUIV</v>
          </cell>
          <cell r="C523" t="str">
            <v>M</v>
          </cell>
          <cell r="E523">
            <v>406.77</v>
          </cell>
        </row>
        <row r="524">
          <cell r="A524">
            <v>881</v>
          </cell>
          <cell r="B524" t="str">
            <v>CABO DE COBRE ISOLAENTO ANTI-CHAA 20/35KV 5002 TP EPROTENAX FX3 PIRELLI OU EQUIV</v>
          </cell>
          <cell r="C524" t="str">
            <v>M</v>
          </cell>
          <cell r="E524">
            <v>485.15</v>
          </cell>
        </row>
        <row r="525">
          <cell r="A525">
            <v>882</v>
          </cell>
          <cell r="B525" t="str">
            <v>CABO DE COBRE ISOLAENTO ANTI-CHAA 20/35KV 1852 TP EPROTENAX FX3 PIRELLI OU EQUIV</v>
          </cell>
          <cell r="C525" t="str">
            <v>M</v>
          </cell>
          <cell r="E525">
            <v>248.26</v>
          </cell>
        </row>
        <row r="526">
          <cell r="A526">
            <v>891</v>
          </cell>
          <cell r="B526" t="str">
            <v>CABO DE COBRE NU 5002 EIO-DURO</v>
          </cell>
          <cell r="C526" t="str">
            <v>M</v>
          </cell>
          <cell r="E526">
            <v>158.44</v>
          </cell>
        </row>
        <row r="527">
          <cell r="A527">
            <v>892</v>
          </cell>
          <cell r="B527" t="str">
            <v>CABO DE COBRE NU 1502 EIO-DURO</v>
          </cell>
          <cell r="C527" t="str">
            <v>M</v>
          </cell>
          <cell r="E527">
            <v>47.59</v>
          </cell>
        </row>
        <row r="528">
          <cell r="A528">
            <v>901</v>
          </cell>
          <cell r="B528" t="str">
            <v>CABO DE COBRE UNIPOLAR 352 BLINDADO, ISOLACAO 12/20KV EPR - COBERTURA E PVC.</v>
          </cell>
          <cell r="C528" t="str">
            <v>M</v>
          </cell>
          <cell r="E528">
            <v>30.31</v>
          </cell>
        </row>
        <row r="529">
          <cell r="A529">
            <v>902</v>
          </cell>
          <cell r="B529" t="str">
            <v>CABO DE COBRE UNIPOLAR 702 BLINDADO, ISOLACAO 12/20KV EPR COBERTURA E PVC</v>
          </cell>
          <cell r="C529" t="str">
            <v>M</v>
          </cell>
          <cell r="E529">
            <v>39.340000000000003</v>
          </cell>
        </row>
        <row r="530">
          <cell r="A530">
            <v>903</v>
          </cell>
          <cell r="B530" t="str">
            <v>CABO DE COBRE UNIPOLAR 952 BLINDADO, ISOLACAO 12/20KV EPR, COBERTURA E PVC</v>
          </cell>
          <cell r="C530" t="str">
            <v>M</v>
          </cell>
          <cell r="E530">
            <v>53.25</v>
          </cell>
        </row>
        <row r="531">
          <cell r="A531">
            <v>911</v>
          </cell>
          <cell r="B531" t="str">
            <v>CABO DE COBRE UNIPOLAR 162 BLINDADO, ISOLACAO 6/10KV EPR, COBERTURA E PVC</v>
          </cell>
          <cell r="C531" t="str">
            <v>M</v>
          </cell>
          <cell r="E531">
            <v>20.170000000000002</v>
          </cell>
        </row>
        <row r="532">
          <cell r="A532">
            <v>912</v>
          </cell>
          <cell r="B532" t="str">
            <v>CABO DE COBRE UNIPOLAR 352 BLINDADO, ISOLACAO 6/10KV EPR, COBERTURA E PVC</v>
          </cell>
          <cell r="C532" t="str">
            <v>M</v>
          </cell>
          <cell r="E532">
            <v>26.49</v>
          </cell>
        </row>
        <row r="533">
          <cell r="A533">
            <v>913</v>
          </cell>
          <cell r="B533" t="str">
            <v>CABO DE COBRE UNIPOLAR 702 BLINDADO, ISOLACAO 6/10KV EPR, COBERTURA E PVC</v>
          </cell>
          <cell r="C533" t="str">
            <v>M</v>
          </cell>
          <cell r="E533">
            <v>37.39</v>
          </cell>
        </row>
        <row r="534">
          <cell r="A534">
            <v>914</v>
          </cell>
          <cell r="B534" t="str">
            <v>CABO DE COBRE UNIPOLAR 952 BLINDADO, ISOLACAO 6/10KV EPR, COBERTURA E PVC</v>
          </cell>
          <cell r="C534" t="str">
            <v>M</v>
          </cell>
          <cell r="E534">
            <v>44.63</v>
          </cell>
        </row>
        <row r="535">
          <cell r="A535">
            <v>925</v>
          </cell>
          <cell r="B535" t="str">
            <v>CABO DE COBRE UNIPOLAR 252 BLINDADO, ISOLACAO 3,6/6KV EPR, COBERTURA E PVC</v>
          </cell>
          <cell r="C535" t="str">
            <v>M</v>
          </cell>
          <cell r="E535">
            <v>23.04</v>
          </cell>
        </row>
        <row r="536">
          <cell r="A536">
            <v>926</v>
          </cell>
          <cell r="B536" t="str">
            <v>CABO DE COBRE UNIPOLAR 352 BLINDADO, ISOLACAO 3,6/6KV EPR, COBERTURA E PVC</v>
          </cell>
          <cell r="C536" t="str">
            <v>M</v>
          </cell>
          <cell r="E536">
            <v>26.2</v>
          </cell>
        </row>
        <row r="537">
          <cell r="A537">
            <v>927</v>
          </cell>
          <cell r="B537" t="str">
            <v>CABO DE COBRE UNIPOLAR 702 BLINDADO, ISOLACAO 3,6 KV EPR, COBERTURA E PVC</v>
          </cell>
          <cell r="C537" t="str">
            <v>M</v>
          </cell>
          <cell r="E537">
            <v>36.94</v>
          </cell>
        </row>
        <row r="538">
          <cell r="A538">
            <v>928</v>
          </cell>
          <cell r="B538" t="str">
            <v>FIO RIGIDO, ISOLACAO E PVC 450/750V 162</v>
          </cell>
          <cell r="C538" t="str">
            <v>M</v>
          </cell>
          <cell r="E538">
            <v>6.13</v>
          </cell>
        </row>
        <row r="539">
          <cell r="A539">
            <v>934</v>
          </cell>
          <cell r="B539" t="str">
            <v>FIO P/ TELEFONE DE COBRE BITOLA 1,6 ISOLACAO E PVC, POLIPROPILENO, 2 CONDUTORES</v>
          </cell>
          <cell r="C539" t="str">
            <v>M</v>
          </cell>
          <cell r="E539">
            <v>2.37</v>
          </cell>
        </row>
        <row r="540">
          <cell r="A540">
            <v>935</v>
          </cell>
          <cell r="B540" t="str">
            <v>FIO P/ TELEFONE DE COBRE BITOLA 0,6 ISOLACAO E PVC, POLIPROPILENO, 2 CONDUTORES</v>
          </cell>
          <cell r="C540" t="str">
            <v>M</v>
          </cell>
          <cell r="E540">
            <v>0.61</v>
          </cell>
        </row>
        <row r="541">
          <cell r="A541">
            <v>936</v>
          </cell>
          <cell r="B541" t="str">
            <v>FIO P/ TELEFONE DE COBRE BITOLA 1 ISOLACAO E PVC, POLIPROPILENO, 2        CONDUTORES</v>
          </cell>
          <cell r="C541" t="str">
            <v>M</v>
          </cell>
          <cell r="E541">
            <v>1.21</v>
          </cell>
        </row>
        <row r="542">
          <cell r="A542">
            <v>937</v>
          </cell>
          <cell r="B542" t="str">
            <v>FIO RIGIDO, ISOLACAO E PVC 450/750V 102</v>
          </cell>
          <cell r="C542" t="str">
            <v>M</v>
          </cell>
          <cell r="E542">
            <v>3.64</v>
          </cell>
        </row>
        <row r="543">
          <cell r="A543">
            <v>938</v>
          </cell>
          <cell r="B543" t="str">
            <v>FIO RIGIDO, ISOLACAO E PVC 450/750V 1,52</v>
          </cell>
          <cell r="C543" t="str">
            <v>M</v>
          </cell>
          <cell r="E543">
            <v>0.61</v>
          </cell>
        </row>
        <row r="544">
          <cell r="A544">
            <v>939</v>
          </cell>
          <cell r="B544" t="str">
            <v>FIO RIGIDO, ISOLACAO E PVC 450/750V 2,52</v>
          </cell>
          <cell r="C544" t="str">
            <v>M</v>
          </cell>
          <cell r="E544">
            <v>0.91</v>
          </cell>
        </row>
        <row r="545">
          <cell r="A545">
            <v>940</v>
          </cell>
          <cell r="B545" t="str">
            <v>FIO RIGIDO, ISOLACAO E PVC 450/750V 62</v>
          </cell>
          <cell r="C545" t="str">
            <v>M</v>
          </cell>
          <cell r="E545">
            <v>2.09</v>
          </cell>
        </row>
        <row r="546">
          <cell r="A546">
            <v>941</v>
          </cell>
          <cell r="B546" t="str">
            <v>FIO RIGIDO, ISOLACAO E PVC 450/750V 0,52</v>
          </cell>
          <cell r="C546" t="str">
            <v>M</v>
          </cell>
          <cell r="E546">
            <v>0.30000000000000004</v>
          </cell>
        </row>
        <row r="547">
          <cell r="A547">
            <v>942</v>
          </cell>
          <cell r="B547" t="str">
            <v>FIO RIGIDO, ISOLACAO E PVC 450/750V 0,752</v>
          </cell>
          <cell r="C547" t="str">
            <v>M</v>
          </cell>
          <cell r="E547">
            <v>0.4</v>
          </cell>
        </row>
        <row r="548">
          <cell r="A548">
            <v>943</v>
          </cell>
          <cell r="B548" t="str">
            <v>FIO RIGIDO, ISOLACAO E PVC 450/750V 12</v>
          </cell>
          <cell r="C548" t="str">
            <v>M</v>
          </cell>
          <cell r="E548">
            <v>0.49</v>
          </cell>
        </row>
        <row r="549">
          <cell r="A549">
            <v>944</v>
          </cell>
          <cell r="B549" t="str">
            <v>FIO RIGIDO, ISOLACAO E PVC 450/750V 4,02</v>
          </cell>
          <cell r="C549" t="str">
            <v>M</v>
          </cell>
          <cell r="E549">
            <v>1.46</v>
          </cell>
        </row>
        <row r="550">
          <cell r="A550">
            <v>945</v>
          </cell>
          <cell r="B550" t="str">
            <v>CABO DE COBRE UNIPOLAR 952 BLINDADO, ISOLACAO 3,6/6 KV EPR, COBERTURA E PVC</v>
          </cell>
          <cell r="C550" t="str">
            <v>M</v>
          </cell>
          <cell r="E550">
            <v>44.14</v>
          </cell>
        </row>
        <row r="551">
          <cell r="A551">
            <v>946</v>
          </cell>
          <cell r="B551" t="str">
            <v>CABO DE COBRE UNIPOLAR 502 BLINDADO, ISOLACAO 3,6/6 KV EPR, COBERTURA E PVC</v>
          </cell>
          <cell r="C551" t="str">
            <v>M</v>
          </cell>
          <cell r="E551">
            <v>30.09</v>
          </cell>
        </row>
        <row r="552">
          <cell r="A552">
            <v>947</v>
          </cell>
          <cell r="B552" t="str">
            <v>CABO DE COBRE UNIPOLAR 162 BLINDADO, ISOLACAO 3,6/6KV EPR, COBERTURA E PVC</v>
          </cell>
          <cell r="C552" t="str">
            <v>M</v>
          </cell>
          <cell r="E552">
            <v>19.95</v>
          </cell>
        </row>
        <row r="553">
          <cell r="A553">
            <v>948</v>
          </cell>
          <cell r="B553" t="str">
            <v>CABO DE COBRE UNIPOLAR 102 BLINDADO, ISOLACAO 3,6/6KV EPR, COBERTURA E PVC</v>
          </cell>
          <cell r="C553" t="str">
            <v>M</v>
          </cell>
          <cell r="E553">
            <v>17.73</v>
          </cell>
        </row>
        <row r="554">
          <cell r="A554">
            <v>953</v>
          </cell>
          <cell r="B554" t="str">
            <v>CABO DE COBRE UNIPOLAR 502 BLINDADO, ISOLACAO 6/10 KV EPR, COBERTURA E PVC</v>
          </cell>
          <cell r="C554" t="str">
            <v>M</v>
          </cell>
          <cell r="E554">
            <v>31.49</v>
          </cell>
        </row>
        <row r="555">
          <cell r="A555">
            <v>954</v>
          </cell>
          <cell r="B555" t="str">
            <v>CABO DE COBRE UNIPOLAR 252 BLINDADO, ISOLACAO 6/10 KV EPR, COBERTURA E PVC</v>
          </cell>
          <cell r="C555" t="str">
            <v>M</v>
          </cell>
          <cell r="E555">
            <v>23.28</v>
          </cell>
        </row>
        <row r="556">
          <cell r="A556">
            <v>955</v>
          </cell>
          <cell r="B556" t="str">
            <v>CABO DE COBRE UNIPOLAR 502 BLINDADO, ISOLACAO 12/20 KV EPR, COBERTURA E PVC</v>
          </cell>
          <cell r="C556" t="str">
            <v>M</v>
          </cell>
          <cell r="E556">
            <v>36.229999999999997</v>
          </cell>
        </row>
        <row r="557">
          <cell r="A557">
            <v>957</v>
          </cell>
          <cell r="B557" t="str">
            <v>CABO DE COBRE EXTRA FLEXIVEL, ISOLACAO E PVC, 702 (P/ AQUINA DE SOLDA)</v>
          </cell>
          <cell r="C557" t="str">
            <v>M</v>
          </cell>
          <cell r="E557">
            <v>42.85</v>
          </cell>
        </row>
        <row r="558">
          <cell r="A558">
            <v>958</v>
          </cell>
          <cell r="B558" t="str">
            <v>CABO DE COBRE EXTRA FLEXIVEL, ISOLACAO E PVC, 952 (P/ AQUINA DE SOLDA)</v>
          </cell>
          <cell r="C558" t="str">
            <v>M</v>
          </cell>
          <cell r="E558">
            <v>53.59</v>
          </cell>
        </row>
        <row r="559">
          <cell r="A559">
            <v>959</v>
          </cell>
          <cell r="B559" t="str">
            <v>CABO DE COBRE EXTRA FLEXIVEL, ISOLACAO E PVC, 162 (P/ AQUINA DE SOLDA)</v>
          </cell>
          <cell r="C559" t="str">
            <v>M</v>
          </cell>
          <cell r="E559">
            <v>10.92</v>
          </cell>
        </row>
        <row r="560">
          <cell r="A560">
            <v>960</v>
          </cell>
          <cell r="B560" t="str">
            <v>CABO DE COBRE EXTRA FLEXIVEL, ISOLACAO E PVC, 252 (P/ AQUINA DE SOLDA)</v>
          </cell>
          <cell r="C560" t="str">
            <v>M</v>
          </cell>
          <cell r="E560">
            <v>16.21</v>
          </cell>
        </row>
        <row r="561">
          <cell r="A561">
            <v>961</v>
          </cell>
          <cell r="B561" t="str">
            <v>CABO DE COBRE EXTRA FLEXIVEL, ISOLACAO E PVC, 352 (P/ AQUINA DE SOLDA)</v>
          </cell>
          <cell r="C561" t="str">
            <v>M</v>
          </cell>
          <cell r="E561">
            <v>23.06</v>
          </cell>
        </row>
        <row r="562">
          <cell r="A562">
            <v>962</v>
          </cell>
          <cell r="B562" t="str">
            <v>CABO DE COBRE EXTRA FLEXIVEL, ISOLACAO E PVC, 502 (P/ AQUINA DE SOLDA)</v>
          </cell>
          <cell r="C562" t="str">
            <v>M</v>
          </cell>
          <cell r="E562">
            <v>33.26</v>
          </cell>
        </row>
        <row r="563">
          <cell r="A563">
            <v>977</v>
          </cell>
          <cell r="B563" t="str">
            <v>CABO DE COBRE ISOLAENTO ANTI-CHAA 0,6/1KV 702 (1 CONDUTOR) TP SINTENAX PIRELLI OU EQUIV</v>
          </cell>
          <cell r="C563" t="str">
            <v>M</v>
          </cell>
          <cell r="E563">
            <v>30.98</v>
          </cell>
        </row>
        <row r="564">
          <cell r="A564">
            <v>979</v>
          </cell>
          <cell r="B564" t="str">
            <v>CABO DE COBRE FLEXÍVEL DE 16 2, CO ISOLAENTO ANTI-CHAA 450/750 V</v>
          </cell>
          <cell r="C564" t="str">
            <v>M</v>
          </cell>
          <cell r="E564">
            <v>6.87</v>
          </cell>
        </row>
        <row r="565">
          <cell r="A565">
            <v>980</v>
          </cell>
          <cell r="B565" t="str">
            <v>CABO DE COBRE ISOLAENTO ANTI-CHAA 450/750V 102, FLEXIVEL, TP FORESPLAST ALCOA OU EQUIV</v>
          </cell>
          <cell r="C565" t="str">
            <v>M</v>
          </cell>
          <cell r="E565">
            <v>5.93</v>
          </cell>
        </row>
        <row r="566">
          <cell r="A566">
            <v>981</v>
          </cell>
          <cell r="B566" t="str">
            <v>CABO DE COBRE ISOLAENTO ANTI-CHAA 450/750V 42, FLEXIVEL, TP FORESPLAST ALCOA OU EQUIV</v>
          </cell>
          <cell r="C566" t="str">
            <v>M</v>
          </cell>
          <cell r="E566">
            <v>2.25</v>
          </cell>
        </row>
        <row r="567">
          <cell r="A567">
            <v>982</v>
          </cell>
          <cell r="B567" t="str">
            <v>CABO DE COBRE ISOLAENTO ANTI-CHAA 450/750V 62, FLEXIVEL, TP FORESPLAST ALCOA OU EQUIV</v>
          </cell>
          <cell r="C567" t="str">
            <v>M</v>
          </cell>
          <cell r="E567">
            <v>3.37</v>
          </cell>
        </row>
        <row r="568">
          <cell r="A568">
            <v>983</v>
          </cell>
          <cell r="B568" t="str">
            <v>CABO DE COBRE ISOLAENTO ANTI-CHAA 450/750V 1,52, TP PIRASTIC PIRELLI OU EQUIV</v>
          </cell>
          <cell r="C568" t="str">
            <v>M</v>
          </cell>
          <cell r="E568">
            <v>0.94</v>
          </cell>
        </row>
        <row r="569">
          <cell r="A569">
            <v>984</v>
          </cell>
          <cell r="B569" t="str">
            <v>CABO DE COBRE ISOLAENTO ANTI-CHAA 450/750V 2,52, TP PIRASTIC PIRELLI OU EQUIV</v>
          </cell>
          <cell r="C569" t="str">
            <v>M</v>
          </cell>
          <cell r="E569">
            <v>1.31</v>
          </cell>
        </row>
        <row r="570">
          <cell r="A570">
            <v>985</v>
          </cell>
          <cell r="B570" t="str">
            <v>CABO DE COBRE ISOLAENTO ANTI-CHAA 450/750V 102, TP PIRASTIC PIRELLI OU EQUIV</v>
          </cell>
          <cell r="C570" t="str">
            <v>M</v>
          </cell>
          <cell r="E570">
            <v>4.8100000000000005</v>
          </cell>
        </row>
        <row r="571">
          <cell r="A571">
            <v>986</v>
          </cell>
          <cell r="B571" t="str">
            <v>CABO DE COBRE ISOLAENTO ANTI-CHAA 450/750V 252, TP PIRASTIC PIRELLI OU EQUIV</v>
          </cell>
          <cell r="C571" t="str">
            <v>M</v>
          </cell>
          <cell r="E571">
            <v>10.74</v>
          </cell>
        </row>
        <row r="572">
          <cell r="A572">
            <v>987</v>
          </cell>
          <cell r="B572" t="str">
            <v>CABO DE COBRE ISOLAENTO ANTI-CHAA 450/750V 352, TP PIRASTIC PIRELLI OU EQUIV</v>
          </cell>
          <cell r="C572" t="str">
            <v>M</v>
          </cell>
          <cell r="E572">
            <v>14.24</v>
          </cell>
        </row>
        <row r="573">
          <cell r="A573">
            <v>988</v>
          </cell>
          <cell r="B573" t="str">
            <v>CABO DE COBRE ISOLAENTO ANTI-CHAA 450/750V 702, TP PIRASTIC PIRELLI OU SIILAR</v>
          </cell>
          <cell r="C573" t="str">
            <v>M</v>
          </cell>
          <cell r="E573">
            <v>28.23</v>
          </cell>
        </row>
        <row r="574">
          <cell r="A574">
            <v>989</v>
          </cell>
          <cell r="B574" t="str">
            <v>CABO DE COBRE ISOLAENTO ANTI-CHAA 450/750V 952, TP PIRASTIC PIRELLI OU EQUIV</v>
          </cell>
          <cell r="C574" t="str">
            <v>M</v>
          </cell>
          <cell r="E574">
            <v>38.03</v>
          </cell>
        </row>
        <row r="575">
          <cell r="A575">
            <v>990</v>
          </cell>
          <cell r="B575" t="str">
            <v>CABO DE COBRE ISOLAENTO ANTI-CHAA 450/750V 1502, TP PIRASTIC PIRELLI OU EQUIV</v>
          </cell>
          <cell r="C575" t="str">
            <v>M</v>
          </cell>
          <cell r="E575">
            <v>57.27</v>
          </cell>
        </row>
        <row r="576">
          <cell r="A576">
            <v>991</v>
          </cell>
          <cell r="B576" t="str">
            <v>CABO DE COBRE ISOLAENTO ANTI-CHAA 450/750V 2402, TP PIRASTIC PIRELLI OU EQUIV</v>
          </cell>
          <cell r="C576" t="str">
            <v>M</v>
          </cell>
          <cell r="E576">
            <v>93.24</v>
          </cell>
        </row>
        <row r="577">
          <cell r="A577">
            <v>992</v>
          </cell>
          <cell r="B577" t="str">
            <v>CABO DE COBRE ISOLAENTO ANTI-CHAA 450/750V 4002 TP PIRASTIC PIRELLI OU EQUIV</v>
          </cell>
          <cell r="C577" t="str">
            <v>M</v>
          </cell>
          <cell r="E577">
            <v>147.33000000000001</v>
          </cell>
        </row>
        <row r="578">
          <cell r="A578">
            <v>993</v>
          </cell>
          <cell r="B578" t="str">
            <v>CABO DE COBRE ISOLAENTO ANTI-CHAA 0,6/1KV 1,52 (1 CONDUTOR) TP SINTENAX PIRELLI OU EQUIV</v>
          </cell>
          <cell r="C578" t="str">
            <v>M</v>
          </cell>
          <cell r="E578">
            <v>1.31</v>
          </cell>
        </row>
        <row r="579">
          <cell r="A579">
            <v>994</v>
          </cell>
          <cell r="B579" t="str">
            <v>CABO DE COBRE ISOLAENTO ANTI-CHAA 0,6/1KV 62 (1 CONDUTOR) TP SINTENAX PIRELLI OU EQUIV</v>
          </cell>
          <cell r="C579" t="str">
            <v>M</v>
          </cell>
          <cell r="E579">
            <v>3.5</v>
          </cell>
        </row>
        <row r="580">
          <cell r="A580">
            <v>995</v>
          </cell>
          <cell r="B580" t="str">
            <v>CABO DE COBRE ISOLAENTO ANTI-CHAA 0,6/1KV 162 (1 CONDUTOR) TP SINTENAX PIRELLI OU EQUIV</v>
          </cell>
          <cell r="C580" t="str">
            <v>M</v>
          </cell>
          <cell r="E580">
            <v>8.06</v>
          </cell>
        </row>
        <row r="581">
          <cell r="A581">
            <v>996</v>
          </cell>
          <cell r="B581" t="str">
            <v>CABO DE COBRE ISOLAENTO ANTI-CHAA 0,6/1KV 252 (1 CONDUTOR) TP SINTENAX PIRELLI OU EQUIV</v>
          </cell>
          <cell r="C581" t="str">
            <v>M</v>
          </cell>
          <cell r="E581">
            <v>12.43</v>
          </cell>
        </row>
        <row r="582">
          <cell r="A582">
            <v>998</v>
          </cell>
          <cell r="B582" t="str">
            <v>CABO DE COBRE ISOLAENTO ANTI-CHAA 0,6/1KV 952 (1 CONDUTOR) TP SINTENAX PIRELLI OU EQUIV</v>
          </cell>
          <cell r="C582" t="str">
            <v>M</v>
          </cell>
          <cell r="E582">
            <v>43.41</v>
          </cell>
        </row>
        <row r="583">
          <cell r="A583">
            <v>999</v>
          </cell>
          <cell r="B583" t="str">
            <v>CABO DE COBRE ISOLAENTO ANTI-CHAA 0,6/1KV 1502 (1 CONDUTOR) TP SINTENAX PIRELLI OU EQUIV</v>
          </cell>
          <cell r="C583" t="str">
            <v>M</v>
          </cell>
          <cell r="E583">
            <v>63.7</v>
          </cell>
        </row>
        <row r="584">
          <cell r="A584">
            <v>1000</v>
          </cell>
          <cell r="B584" t="str">
            <v>CABO DE COBRE ISOLAENTO ANTI-CHAA 0,6/1KV 1852 (1 CONDUTOR)TP SINTENAX PIRELLI OU EQUIV</v>
          </cell>
          <cell r="C584" t="str">
            <v>M</v>
          </cell>
          <cell r="E584">
            <v>78.069999999999993</v>
          </cell>
        </row>
        <row r="585">
          <cell r="A585">
            <v>1001</v>
          </cell>
          <cell r="B585" t="str">
            <v>CABO DE COBRE ISOLAENTO ANTI-CHAA 0,6/1KV 3002 (1 CONDUTOR) TP SINTENAX PIRELLI OU EQUIV</v>
          </cell>
          <cell r="C585" t="str">
            <v>M</v>
          </cell>
          <cell r="E585">
            <v>125.78</v>
          </cell>
        </row>
        <row r="586">
          <cell r="A586">
            <v>1003</v>
          </cell>
          <cell r="B586" t="str">
            <v>CABO DE COBRE ISOLAENTO ANTI-CHAA 450/750V 42, TP PIRASTIC PIRELLI OU EQUIV</v>
          </cell>
          <cell r="C586" t="str">
            <v>M</v>
          </cell>
          <cell r="E586">
            <v>1.87</v>
          </cell>
        </row>
        <row r="587">
          <cell r="A587">
            <v>1004</v>
          </cell>
          <cell r="B587" t="str">
            <v>CABO DE COBRE ISOLAENTO ANTI-CHAA 450/750V 162, FLEXIVEL, TP FORESPLAST ALCOA OU EQUIV</v>
          </cell>
          <cell r="C587" t="str">
            <v>M</v>
          </cell>
          <cell r="E587">
            <v>9.99</v>
          </cell>
        </row>
        <row r="588">
          <cell r="A588">
            <v>1005</v>
          </cell>
          <cell r="B588" t="str">
            <v>CABO DE COBRE ISOLAENTO ANTI-CHAA 450/750V 1852, TP PIRASTIC PIRELLI OU EQUIV</v>
          </cell>
          <cell r="C588" t="str">
            <v>M</v>
          </cell>
          <cell r="E588">
            <v>71.64</v>
          </cell>
        </row>
        <row r="589">
          <cell r="A589">
            <v>1006</v>
          </cell>
          <cell r="B589" t="str">
            <v>CABO DE COBRE ISOLAENTO ANTI-CHAA 450/750V 1202, TP PIRASTIC PIRELLI OU EQUIV</v>
          </cell>
          <cell r="C589" t="str">
            <v>M</v>
          </cell>
          <cell r="E589">
            <v>47.4</v>
          </cell>
        </row>
        <row r="590">
          <cell r="A590">
            <v>1007</v>
          </cell>
          <cell r="B590" t="str">
            <v>CABO DE COBRE ISOLAENTO ANTI-CHAA 450/750V 502, TP PIRASTIC PIRELLI OU EQUIV</v>
          </cell>
          <cell r="C590" t="str">
            <v>M</v>
          </cell>
          <cell r="E590">
            <v>19.239999999999998</v>
          </cell>
        </row>
        <row r="591">
          <cell r="A591">
            <v>1008</v>
          </cell>
          <cell r="B591" t="str">
            <v>CABO DE COBRE ISOLAENTO ANTI-CHAA 450/750V 62, TP PIRASTIC PIRELLI OU EQUIV</v>
          </cell>
          <cell r="C591" t="str">
            <v>M</v>
          </cell>
          <cell r="E591">
            <v>2.87</v>
          </cell>
        </row>
        <row r="592">
          <cell r="A592">
            <v>1011</v>
          </cell>
          <cell r="B592" t="str">
            <v>CABO DE COBRE ISOLAENTO ANTI-CHAA 450/750V 0,752, FLEXIVEL, TP FORESPLAST ALCOA OU EQUIV</v>
          </cell>
          <cell r="C592" t="str">
            <v>M</v>
          </cell>
          <cell r="E592">
            <v>0.56000000000000005</v>
          </cell>
        </row>
        <row r="593">
          <cell r="A593">
            <v>1013</v>
          </cell>
          <cell r="B593" t="str">
            <v>CABO DE COBRE ISOLAENTO ANTI-CHAA 450/750V 1,52, FLEXIVEL, TP FORESPLAST ALCOA OU EQUIV</v>
          </cell>
          <cell r="C593" t="str">
            <v>M</v>
          </cell>
          <cell r="E593">
            <v>0.94</v>
          </cell>
        </row>
        <row r="594">
          <cell r="A594">
            <v>1014</v>
          </cell>
          <cell r="B594" t="str">
            <v>CABO DE COBRE ISOLAENTO ANTI-CHAA 450/750V 2,52, FLEXIVEL, TP FORESPLAST ALCOA OU EQUIV</v>
          </cell>
          <cell r="C594" t="str">
            <v>M</v>
          </cell>
          <cell r="E594">
            <v>1.56</v>
          </cell>
        </row>
        <row r="595">
          <cell r="A595">
            <v>1015</v>
          </cell>
          <cell r="B595" t="str">
            <v>CABO DE COBRE ISOLAENTO ANTI-CHAA 0,6/1KV 2402 (1 CONDUTOR)TP SINTENAX PIRELLI OU EQUIV</v>
          </cell>
          <cell r="C595" t="str">
            <v>M</v>
          </cell>
          <cell r="E595">
            <v>105.74</v>
          </cell>
        </row>
        <row r="596">
          <cell r="A596">
            <v>1017</v>
          </cell>
          <cell r="B596" t="str">
            <v>CABO DE COBRE ISOLAENTO ANTI-CHAA 0,6/1KV 1202 (1 CONDUTOR) TP SINTENAX             PIRELLI OU EQUIV</v>
          </cell>
          <cell r="C596" t="str">
            <v>M</v>
          </cell>
          <cell r="E596">
            <v>50.15</v>
          </cell>
        </row>
        <row r="597">
          <cell r="A597">
            <v>1018</v>
          </cell>
          <cell r="B597" t="str">
            <v>CABO DE COBRE ISOLAENTO ANTI-CHAA 0,6/1KV 502 (1 CONDUTOR) TP SINTENAX PIRELLI OU EQUIV 75 A 500  E PN-16 DN 75 A 400</v>
          </cell>
          <cell r="C597" t="str">
            <v>M</v>
          </cell>
          <cell r="E597">
            <v>22.17</v>
          </cell>
        </row>
        <row r="598">
          <cell r="A598">
            <v>1019</v>
          </cell>
          <cell r="B598" t="str">
            <v>CABO DE COBRE ISOLAENTO ANTI-CHAA 0,6/1KV 352 (1 CONDUTOR) TP SINTENAX PIRELLI OU EQUIV</v>
          </cell>
          <cell r="C598" t="str">
            <v>M</v>
          </cell>
          <cell r="E598">
            <v>16.36</v>
          </cell>
        </row>
        <row r="599">
          <cell r="A599">
            <v>1020</v>
          </cell>
          <cell r="B599" t="str">
            <v>CABO DE COBRE ISOLAENTO ANTI-CHAA 0,6/1KV 102 (1 CONDUTOR) TP SINTENAX             PIRELLI OU EQUIV</v>
          </cell>
          <cell r="C599" t="str">
            <v>M</v>
          </cell>
          <cell r="E599">
            <v>5.37</v>
          </cell>
        </row>
        <row r="600">
          <cell r="A600">
            <v>1020</v>
          </cell>
          <cell r="B600" t="str">
            <v>ACABAMENTO EM PINTURA ELETROSTATICA EM EPOXI PRETO</v>
          </cell>
          <cell r="C600" t="str">
            <v>M2</v>
          </cell>
          <cell r="E600">
            <v>46.25</v>
          </cell>
        </row>
        <row r="601">
          <cell r="A601">
            <v>1021</v>
          </cell>
          <cell r="B601" t="str">
            <v>CABO DE COBRE ISOLAENTO ANTI-CHAA 0,6/1KV 42 (1 CONDUTOR) TP SINTENAX PIRELLI OU EQUIV</v>
          </cell>
          <cell r="C601" t="str">
            <v>M</v>
          </cell>
          <cell r="E601">
            <v>2.81</v>
          </cell>
        </row>
        <row r="602">
          <cell r="A602">
            <v>1022</v>
          </cell>
          <cell r="B602" t="str">
            <v>CABO DE COBRE ISOLAENTO ANTI-CHAA 0,6/1KV 2,52 (1 CONDUTOR) TP SINTENAX            PIRELLI OU EQUIV</v>
          </cell>
          <cell r="C602" t="str">
            <v>M</v>
          </cell>
          <cell r="E602">
            <v>1.69</v>
          </cell>
        </row>
        <row r="603">
          <cell r="A603">
            <v>1024</v>
          </cell>
          <cell r="B603" t="str">
            <v>CABO DE COBRE ISOLAENTO ANTI-CHAA 450/750V 3002, TP PIRASTIC PIRELLI OU EQUIV</v>
          </cell>
          <cell r="C603" t="str">
            <v>M</v>
          </cell>
          <cell r="E603">
            <v>113.36</v>
          </cell>
        </row>
        <row r="604">
          <cell r="A604">
            <v>1025</v>
          </cell>
          <cell r="B604" t="str">
            <v>CAIXA D'AGUA FIBROCIMENTO 1000L</v>
          </cell>
          <cell r="C604" t="str">
            <v>UN</v>
          </cell>
          <cell r="E604">
            <v>281.54000000000002</v>
          </cell>
        </row>
        <row r="605">
          <cell r="A605">
            <v>1026</v>
          </cell>
          <cell r="B605" t="str">
            <v>CAIXA D'AGUA FIBROCIMENTO 250L</v>
          </cell>
          <cell r="C605" t="str">
            <v>UN</v>
          </cell>
          <cell r="E605">
            <v>84.96</v>
          </cell>
        </row>
        <row r="606">
          <cell r="A606">
            <v>1027</v>
          </cell>
          <cell r="B606" t="str">
            <v>CAIXA DAGUA FIBROCIMENTO 100L</v>
          </cell>
          <cell r="C606" t="str">
            <v>UN</v>
          </cell>
          <cell r="E606">
            <v>49.82</v>
          </cell>
        </row>
        <row r="607">
          <cell r="A607">
            <v>1030</v>
          </cell>
          <cell r="B607" t="str">
            <v>CAIXA DESCARGA PLASTICA, EXTERNA, COMPLETA COM TUBO DE DESCARGA, ENGATE FLEXIVEL, BOIA E SUPORTE PARA FIXACAO - CAPACIDADE 9L</v>
          </cell>
          <cell r="C607" t="str">
            <v>UN</v>
          </cell>
          <cell r="E607">
            <v>20</v>
          </cell>
        </row>
        <row r="608">
          <cell r="A608">
            <v>1031</v>
          </cell>
          <cell r="B608" t="str">
            <v>TUBO DE DESCIDA (DESCARGA) EXTERNO   PVC  P/ CX DESCARGA EXTERNA - 40MM X 1,60M</v>
          </cell>
          <cell r="C608" t="str">
            <v>UN</v>
          </cell>
          <cell r="E608">
            <v>3.34</v>
          </cell>
        </row>
        <row r="609">
          <cell r="A609">
            <v>1043</v>
          </cell>
          <cell r="B609" t="str">
            <v>CAIXA DE PROTECAO P/ MEDIDOR MONOFASICO E DISJTOR EM CHAPA ALUMINIO 3MM</v>
          </cell>
          <cell r="C609" t="str">
            <v>UN</v>
          </cell>
          <cell r="E609">
            <v>46.22</v>
          </cell>
        </row>
        <row r="610">
          <cell r="A610">
            <v>1049</v>
          </cell>
          <cell r="B610" t="str">
            <v>ENTRADA DE LINHA DE ALUMINIO, DE ENCAIXE P/ ELETRODUTO 1 1/2"</v>
          </cell>
          <cell r="C610" t="str">
            <v>UN</v>
          </cell>
          <cell r="E610">
            <v>3.89</v>
          </cell>
        </row>
        <row r="611">
          <cell r="A611">
            <v>1050</v>
          </cell>
          <cell r="B611" t="str">
            <v>ENTRADA DE LINHA DE ALUMINIO, DE ENCAIXE P/ ELETRODUTO 1"</v>
          </cell>
          <cell r="C611" t="str">
            <v>UN</v>
          </cell>
          <cell r="E611">
            <v>3.89</v>
          </cell>
        </row>
        <row r="612">
          <cell r="A612">
            <v>1051</v>
          </cell>
          <cell r="B612" t="str">
            <v>ENTRADA DE LINHA DE ALUMINIO, DE ENCAIXE P/ ELETRODUTO 4"</v>
          </cell>
          <cell r="C612" t="str">
            <v>UN</v>
          </cell>
          <cell r="E612">
            <v>26.41</v>
          </cell>
        </row>
        <row r="613">
          <cell r="A613">
            <v>1056</v>
          </cell>
          <cell r="B613" t="str">
            <v>CAIXA TP "J" OU EQUIV CONCESSIONARIA LOCAL"</v>
          </cell>
          <cell r="C613" t="str">
            <v>UN</v>
          </cell>
          <cell r="E613">
            <v>84.03</v>
          </cell>
        </row>
        <row r="614">
          <cell r="A614">
            <v>1061</v>
          </cell>
          <cell r="B614" t="str">
            <v>CAIXA DE PROTECAO P/ MEDIDOR TRIFASICO E DISJTOR EM CHAPA DE ALUMINIO 3MM</v>
          </cell>
          <cell r="C614" t="str">
            <v>UN</v>
          </cell>
          <cell r="E614">
            <v>102.94</v>
          </cell>
        </row>
        <row r="615">
          <cell r="A615">
            <v>1062</v>
          </cell>
          <cell r="B615" t="str">
            <v>CAIXA DE PROTECAO P/ MEDIDOR TRIFASICO E DISJTOR EM CHAPA DE ACO GALV 18 USG</v>
          </cell>
          <cell r="C615" t="str">
            <v>UN</v>
          </cell>
          <cell r="E615">
            <v>66.739999999999995</v>
          </cell>
        </row>
        <row r="616">
          <cell r="A616">
            <v>1065</v>
          </cell>
          <cell r="B616" t="str">
            <v>CAIXA DE PROTECAO P/ TRANSFORMADOR DE CORRENTE EM CHAPA DE ALUMINIO DE 3MM</v>
          </cell>
          <cell r="C616" t="str">
            <v>UN</v>
          </cell>
          <cell r="E616">
            <v>114.68</v>
          </cell>
        </row>
        <row r="617">
          <cell r="A617">
            <v>1066</v>
          </cell>
          <cell r="B617" t="str">
            <v>CAIXA DE PROTECAO P/ MEDIDOR HORO-SAZONAL EM CHAPA DE ALUMINIO DE 3MM</v>
          </cell>
          <cell r="C617" t="str">
            <v>UN</v>
          </cell>
          <cell r="E617">
            <v>435.9</v>
          </cell>
        </row>
        <row r="618">
          <cell r="A618">
            <v>1068</v>
          </cell>
          <cell r="B618" t="str">
            <v>CAIXA TP "L" OU EQUIV CONCESSIONARIA LOCAL"</v>
          </cell>
          <cell r="C618" t="str">
            <v>UN</v>
          </cell>
          <cell r="E618">
            <v>84.83</v>
          </cell>
        </row>
        <row r="619">
          <cell r="A619">
            <v>1072</v>
          </cell>
          <cell r="B619" t="str">
            <v>CAIXA DE PROTECAO P/ MEDIDOR MONOFASICO E DISJTOR EM CHAPA DE FERRO GALV</v>
          </cell>
          <cell r="C619" t="str">
            <v>UN</v>
          </cell>
          <cell r="E619">
            <v>52.1</v>
          </cell>
        </row>
        <row r="620">
          <cell r="A620">
            <v>1074</v>
          </cell>
          <cell r="B620" t="str">
            <v>REATOR PARTIDA CONVENCIONAL P/ 1 LAMPADA FLUORESCENTE 20W/220V</v>
          </cell>
          <cell r="C620" t="str">
            <v>UN</v>
          </cell>
          <cell r="E620">
            <v>8.33</v>
          </cell>
        </row>
        <row r="621">
          <cell r="A621">
            <v>1075</v>
          </cell>
          <cell r="B621" t="str">
            <v>REATOR PARTIDA CONVENCIONAL P/ 1 LAMPADA FLUORESCENTE 40W/127V</v>
          </cell>
          <cell r="C621" t="str">
            <v>UN</v>
          </cell>
          <cell r="E621">
            <v>15.14</v>
          </cell>
        </row>
        <row r="622">
          <cell r="A622">
            <v>1077</v>
          </cell>
          <cell r="B622" t="str">
            <v>REATOR PARTIDA RAPIDA P/ 1 LAMPADA FLUORESCENTE 20W/220V</v>
          </cell>
          <cell r="C622" t="str">
            <v>UN</v>
          </cell>
          <cell r="E622">
            <v>17.02</v>
          </cell>
        </row>
        <row r="623">
          <cell r="A623">
            <v>1078</v>
          </cell>
          <cell r="B623" t="str">
            <v>REATOR PARTIDA RAPIDA P/ 1 LAMPADA FLUORESCENTE 40W/220V</v>
          </cell>
          <cell r="C623" t="str">
            <v>UN</v>
          </cell>
          <cell r="E623">
            <v>17.02</v>
          </cell>
        </row>
        <row r="624">
          <cell r="A624">
            <v>1079</v>
          </cell>
          <cell r="B624" t="str">
            <v>REATOR PARTIDA RAPIDA P/ 2 LAMPADAS FLUORESCENTES 40W/127V</v>
          </cell>
          <cell r="C624" t="str">
            <v>UN</v>
          </cell>
          <cell r="E624">
            <v>26.88</v>
          </cell>
        </row>
        <row r="625">
          <cell r="A625">
            <v>1082</v>
          </cell>
          <cell r="B625" t="str">
            <v>REATOR P/ LAMPADA VAPOR DE SODIO 250W USO EXT</v>
          </cell>
          <cell r="C625" t="str">
            <v>UN</v>
          </cell>
          <cell r="E625">
            <v>91.38</v>
          </cell>
        </row>
        <row r="626">
          <cell r="A626">
            <v>1084</v>
          </cell>
          <cell r="B626" t="str">
            <v>REATOR PARTIDA RAPIDA P/ 2 LAMPADAS FLUORESCENTES 20W/220V</v>
          </cell>
          <cell r="C626" t="str">
            <v>UN</v>
          </cell>
          <cell r="E626">
            <v>24.21</v>
          </cell>
        </row>
        <row r="627">
          <cell r="A627">
            <v>1085</v>
          </cell>
          <cell r="B627" t="str">
            <v>REATOR PARTIDA RAPIDA P/ 2 LAMPADAS FLUORESCENTES 40W/220V</v>
          </cell>
          <cell r="C627" t="str">
            <v>UN</v>
          </cell>
          <cell r="E627">
            <v>25.76</v>
          </cell>
        </row>
        <row r="628">
          <cell r="A628">
            <v>1086</v>
          </cell>
          <cell r="B628" t="str">
            <v>REATOR PARTIDA RAPIDA P/ 2 LAMPADAS FLUORESCENTES 20W/127V</v>
          </cell>
          <cell r="C628" t="str">
            <v>UN</v>
          </cell>
          <cell r="E628">
            <v>24.3</v>
          </cell>
        </row>
        <row r="629">
          <cell r="A629">
            <v>1087</v>
          </cell>
          <cell r="B629" t="str">
            <v>REATOR PARTIDA RAPIDA P/ 1 LAMPADA FLUORESCENTE 40W/127V</v>
          </cell>
          <cell r="C629" t="str">
            <v>UN</v>
          </cell>
          <cell r="E629">
            <v>17.809999999999999</v>
          </cell>
        </row>
        <row r="630">
          <cell r="A630">
            <v>1088</v>
          </cell>
          <cell r="B630" t="str">
            <v>REATOR PARTIDA RAPIDA P/ 1 LAMPADA FLUORESCENTE 20W/127V</v>
          </cell>
          <cell r="C630" t="str">
            <v>UN</v>
          </cell>
          <cell r="E630">
            <v>17.809999999999999</v>
          </cell>
        </row>
        <row r="631">
          <cell r="A631">
            <v>1089</v>
          </cell>
          <cell r="B631" t="str">
            <v>REATOR PARTIDA CONVENCIONAL P/ 1 LAMPADA FLUORESCENTE 40W/220V</v>
          </cell>
          <cell r="C631" t="str">
            <v>UN</v>
          </cell>
          <cell r="E631">
            <v>11.42</v>
          </cell>
        </row>
        <row r="632">
          <cell r="A632">
            <v>1090</v>
          </cell>
          <cell r="B632" t="str">
            <v>ARMACAO VERTICAL C/ HASTE E CONTRA-PINO EM CHAPA DE FERRO GALV 3/16" C/ 3 ESTRIBOS SEM ISOLADOR"</v>
          </cell>
          <cell r="C632" t="str">
            <v>UN</v>
          </cell>
          <cell r="E632">
            <v>17.72</v>
          </cell>
        </row>
        <row r="633">
          <cell r="A633">
            <v>1091</v>
          </cell>
          <cell r="B633" t="str">
            <v>ARMACAO VERTICAL C/ HASTE E CONTRA-PINO EM CHAPA DE FERRO GALV 3/16" C/ 1 ESTRIBO E 1 ISOLADOR"</v>
          </cell>
          <cell r="C633" t="str">
            <v>UN</v>
          </cell>
          <cell r="E633">
            <v>9.0299999999999994</v>
          </cell>
        </row>
        <row r="634">
          <cell r="A634">
            <v>1092</v>
          </cell>
          <cell r="B634" t="str">
            <v>ARMACAO VERTICAL C/ HASTE E CONTRA-PINO EM CHAPA DE FERRO GALV 3/16" C/ 2 ESTRIBOS E 2 ISOLADORES"</v>
          </cell>
          <cell r="C634" t="str">
            <v>UN</v>
          </cell>
          <cell r="E634">
            <v>16.46</v>
          </cell>
        </row>
        <row r="635">
          <cell r="A635">
            <v>1093</v>
          </cell>
          <cell r="B635" t="str">
            <v>ARMACAO VERTICAL C/ HASTE E CONTRA-PINO EM CHAPA DE FERRO GALV 3/16" C/ 3 ESTRIBOS E 3 ISOLADORES"</v>
          </cell>
          <cell r="C635" t="str">
            <v>UN</v>
          </cell>
          <cell r="E635">
            <v>22.63</v>
          </cell>
        </row>
        <row r="636">
          <cell r="A636">
            <v>1094</v>
          </cell>
          <cell r="B636" t="str">
            <v>ARMACAO VERTICAL C/ HASTE E CONTRA-PINO EM CHAPA DE FERRO GALV 3/16" C/ 1 ESTRIBO SEM ISOLADORES"</v>
          </cell>
          <cell r="C636" t="str">
            <v>UN</v>
          </cell>
          <cell r="E636">
            <v>6.78</v>
          </cell>
        </row>
        <row r="637">
          <cell r="A637">
            <v>1095</v>
          </cell>
          <cell r="B637" t="str">
            <v>ARMACAO VERTICAL C/ HASTE E CONTRA-PINO EM CHAPA DE FERRO GALV 3/16" C/ 2 ESTRIBOS SEM ISOLADORES"</v>
          </cell>
          <cell r="C637" t="str">
            <v>UN</v>
          </cell>
          <cell r="E637">
            <v>13.13</v>
          </cell>
        </row>
        <row r="638">
          <cell r="A638">
            <v>1096</v>
          </cell>
          <cell r="B638" t="str">
            <v>ARMACAO VERTICAL C/ HASTE E CONTRA-PINO EM CHAPA DE FERRO GALV 3/16" C/ 4 ESTRIBOS E 4 ISOLADORES"</v>
          </cell>
          <cell r="C638" t="str">
            <v>UN</v>
          </cell>
          <cell r="E638">
            <v>33.049999999999997</v>
          </cell>
        </row>
        <row r="639">
          <cell r="A639">
            <v>1097</v>
          </cell>
          <cell r="B639" t="str">
            <v>ARMACAO VERTICAL C/ HASTE E CONTRA-PINO EM CHAPA DE FERRO GALV 3/16'' C/ 4 ESTRIBOS SEM ISOLADORES</v>
          </cell>
          <cell r="C639" t="str">
            <v>UN</v>
          </cell>
          <cell r="E639">
            <v>23.47</v>
          </cell>
        </row>
        <row r="640">
          <cell r="A640">
            <v>1098</v>
          </cell>
          <cell r="B640" t="str">
            <v>ENTRADA DE LINHA DE ALUMINIO, DE ENCAIXE P/ ELETRODUTO 3/4"</v>
          </cell>
          <cell r="C640" t="str">
            <v>UN</v>
          </cell>
          <cell r="E640">
            <v>3.4</v>
          </cell>
        </row>
        <row r="641">
          <cell r="A641">
            <v>1099</v>
          </cell>
          <cell r="B641" t="str">
            <v>ENTRADA DE LINHA DE ALUMINIO, DE ENCAIXE P/ ELETRODUTO 1 1/4"</v>
          </cell>
          <cell r="C641" t="str">
            <v>UN</v>
          </cell>
          <cell r="E641">
            <v>3.95</v>
          </cell>
        </row>
        <row r="642">
          <cell r="A642">
            <v>1100</v>
          </cell>
          <cell r="B642" t="str">
            <v>ENTRADA DE LINHA DE ALUMINIO, DE ENCAIXE P/ ELETRODUTO 2"</v>
          </cell>
          <cell r="C642" t="str">
            <v>UN</v>
          </cell>
          <cell r="E642">
            <v>5.88</v>
          </cell>
        </row>
        <row r="643">
          <cell r="A643">
            <v>1101</v>
          </cell>
          <cell r="B643" t="str">
            <v>ENTRADA DE LINHA DE ALUMINIO, DE ENCAIXE P/ ELETRODUTO DE 2 1/2"</v>
          </cell>
          <cell r="C643" t="str">
            <v>UN</v>
          </cell>
          <cell r="E643">
            <v>9.8699999999999992</v>
          </cell>
        </row>
        <row r="644">
          <cell r="A644">
            <v>1102</v>
          </cell>
          <cell r="B644" t="str">
            <v>ENTRADA DE LINHA DE ALUMINIO, DE ENCAIXE P/ ELETRODUTO 3"</v>
          </cell>
          <cell r="C644" t="str">
            <v>UN</v>
          </cell>
          <cell r="E644">
            <v>15.42</v>
          </cell>
        </row>
        <row r="645">
          <cell r="A645">
            <v>1103</v>
          </cell>
          <cell r="B645" t="str">
            <v>REATOR PARTIDA CONVENCIONAL P/1 LAMPADA FLUORESCENTE 20W/127V</v>
          </cell>
          <cell r="C645" t="str">
            <v>UN</v>
          </cell>
          <cell r="E645">
            <v>7.82</v>
          </cell>
        </row>
        <row r="646">
          <cell r="A646">
            <v>1104</v>
          </cell>
          <cell r="B646" t="str">
            <v>STARTER S- 2 (P/ LAMPADA 15/20W)</v>
          </cell>
          <cell r="C646" t="str">
            <v>UN</v>
          </cell>
          <cell r="E646">
            <v>0.9</v>
          </cell>
        </row>
        <row r="647">
          <cell r="A647">
            <v>1105</v>
          </cell>
          <cell r="B647" t="str">
            <v>STARTER S- 10 (P/ LAMPADA 30/40/65W)</v>
          </cell>
          <cell r="C647" t="str">
            <v>UN</v>
          </cell>
          <cell r="E647">
            <v>0.99</v>
          </cell>
        </row>
        <row r="648">
          <cell r="A648">
            <v>1106</v>
          </cell>
          <cell r="B648" t="str">
            <v>CAL HIDRATADA, DE 1A. QUALIDADE, PARA ARGAMASSA</v>
          </cell>
          <cell r="C648" t="str">
            <v>KG</v>
          </cell>
          <cell r="E648">
            <v>0.45</v>
          </cell>
        </row>
        <row r="649">
          <cell r="A649">
            <v>1107</v>
          </cell>
          <cell r="B649" t="str">
            <v>CAL VIRGEM</v>
          </cell>
          <cell r="C649" t="str">
            <v>KG</v>
          </cell>
          <cell r="E649">
            <v>0.26</v>
          </cell>
        </row>
        <row r="650">
          <cell r="A650">
            <v>1108</v>
          </cell>
          <cell r="B650" t="str">
            <v>CALHA CHAPA GALVANIZADA NU 24 L = 33C</v>
          </cell>
          <cell r="C650" t="str">
            <v>M</v>
          </cell>
          <cell r="E650">
            <v>11.47</v>
          </cell>
        </row>
        <row r="651">
          <cell r="A651">
            <v>1109</v>
          </cell>
          <cell r="B651" t="str">
            <v>CALHA CHAPA GALVANIZADA NU 26 L = 35C</v>
          </cell>
          <cell r="C651" t="str">
            <v>M</v>
          </cell>
          <cell r="E651">
            <v>11.75</v>
          </cell>
        </row>
        <row r="652">
          <cell r="A652">
            <v>1110</v>
          </cell>
          <cell r="B652" t="str">
            <v>CALHA CHAPA GALVANIZADA NU 26 L = 45C</v>
          </cell>
          <cell r="C652" t="str">
            <v>M</v>
          </cell>
          <cell r="E652">
            <v>12.9</v>
          </cell>
        </row>
        <row r="653">
          <cell r="A653">
            <v>1111</v>
          </cell>
          <cell r="B653" t="str">
            <v>RUFO CHAPA GALVANIZADA NU 24 L = 33C</v>
          </cell>
          <cell r="C653" t="str">
            <v>M</v>
          </cell>
          <cell r="E653">
            <v>18.920000000000002</v>
          </cell>
        </row>
        <row r="654">
          <cell r="A654">
            <v>1112</v>
          </cell>
          <cell r="B654" t="str">
            <v>RINCAO CHAPA GALVANIZADA NU 26 L = 50C</v>
          </cell>
          <cell r="C654" t="str">
            <v>M</v>
          </cell>
          <cell r="E654">
            <v>13.65</v>
          </cell>
        </row>
        <row r="655">
          <cell r="A655">
            <v>1113</v>
          </cell>
          <cell r="B655" t="str">
            <v>RUFO CHAPA GALVANIZADA NU 26 L = 35C</v>
          </cell>
          <cell r="C655" t="str">
            <v>M</v>
          </cell>
          <cell r="E655">
            <v>11.38</v>
          </cell>
        </row>
        <row r="656">
          <cell r="A656">
            <v>1114</v>
          </cell>
          <cell r="B656" t="str">
            <v>RUFO CHAPA GALVANIZADA NU 24 L = 50C</v>
          </cell>
          <cell r="C656" t="str">
            <v>M</v>
          </cell>
          <cell r="E656">
            <v>16.63</v>
          </cell>
        </row>
        <row r="657">
          <cell r="A657">
            <v>1115</v>
          </cell>
          <cell r="B657" t="str">
            <v>RUFO CHAPA GALVANIZADA NU 24 L = 16C</v>
          </cell>
          <cell r="C657" t="str">
            <v>M</v>
          </cell>
          <cell r="E657">
            <v>9.17</v>
          </cell>
        </row>
        <row r="658">
          <cell r="A658">
            <v>1116</v>
          </cell>
          <cell r="B658" t="str">
            <v>RUFO CHAPA GALVANIZADA NU 24 L = 25C</v>
          </cell>
          <cell r="C658" t="str">
            <v>M</v>
          </cell>
          <cell r="E658">
            <v>11.18</v>
          </cell>
        </row>
        <row r="659">
          <cell r="A659">
            <v>1117</v>
          </cell>
          <cell r="B659" t="str">
            <v>CALHA CHAPA GALVANIZADA NU 24 L = 40C</v>
          </cell>
          <cell r="C659" t="str">
            <v>M</v>
          </cell>
          <cell r="E659">
            <v>13.47</v>
          </cell>
        </row>
        <row r="660">
          <cell r="A660">
            <v>1118</v>
          </cell>
          <cell r="B660" t="str">
            <v>CALHA CHAPA GALVANIZADA NU 24 L = 50C</v>
          </cell>
          <cell r="C660" t="str">
            <v>M</v>
          </cell>
          <cell r="E660">
            <v>16.63</v>
          </cell>
        </row>
        <row r="661">
          <cell r="A661">
            <v>1119</v>
          </cell>
          <cell r="B661" t="str">
            <v>CALHA CHAPA GALVANIZADA NU 26 L = 10C</v>
          </cell>
          <cell r="C661" t="str">
            <v>M</v>
          </cell>
          <cell r="E661">
            <v>5.73</v>
          </cell>
        </row>
        <row r="662">
          <cell r="A662">
            <v>1133</v>
          </cell>
          <cell r="B662" t="str">
            <v>CAMINÃO BASCULANTE 5,0M3/11T DIESEL TIPO MERCEDES  142P  LK-1214 OU EQUIV (INCL MANUT/OPERACAO)</v>
          </cell>
          <cell r="C662" t="str">
            <v>H</v>
          </cell>
          <cell r="E662">
            <v>49.44</v>
          </cell>
        </row>
        <row r="663">
          <cell r="A663">
            <v>1139</v>
          </cell>
          <cell r="B663" t="str">
            <v>CAMINÃO BASCULANTE 8,0M3/16T DIESEL TIPO MERCEDES 170P  LK-1418 OU EQUIV (INCL MANUT/OPERACAO)</v>
          </cell>
          <cell r="C663" t="str">
            <v>H</v>
          </cell>
          <cell r="E663">
            <v>58.71</v>
          </cell>
        </row>
        <row r="664">
          <cell r="A664">
            <v>1140</v>
          </cell>
          <cell r="B664" t="str">
            <v>CAMINAO FORD F-4000 OU EQUIV C/ CARROCERIA MADEIRA FIXA - CAP CARGA ATE 5,0T (INCL MANUT/OPERACAO)</v>
          </cell>
          <cell r="C664" t="str">
            <v>H</v>
          </cell>
          <cell r="E664">
            <v>44.76</v>
          </cell>
        </row>
        <row r="665">
          <cell r="A665">
            <v>1142</v>
          </cell>
          <cell r="B665" t="str">
            <v>CAMINAO TOCO C/ CARROCERIA MADEIRA FIXA CAP. CARGA * 6 A 8T* (INCL MANUT/OPERACAO)</v>
          </cell>
          <cell r="C665" t="str">
            <v>H</v>
          </cell>
          <cell r="E665">
            <v>51.3</v>
          </cell>
        </row>
        <row r="666">
          <cell r="A666">
            <v>1143</v>
          </cell>
          <cell r="B666" t="str">
            <v>CAMINAO TRUCADO (3 EIXOS) C/ CARROCERIA MADEIRA FIXA CAP. CARGA *10 A 12T* (INCL MANUT/OPERACAO)</v>
          </cell>
          <cell r="C666" t="str">
            <v>H</v>
          </cell>
          <cell r="E666">
            <v>74.55</v>
          </cell>
        </row>
        <row r="667">
          <cell r="A667">
            <v>1146</v>
          </cell>
          <cell r="B667" t="str">
            <v>CAMINAO PIPA 10.000L  C/ BARRA ESPARGIDORA (INCL MANUT/OPERACAO)</v>
          </cell>
          <cell r="C667" t="str">
            <v>H</v>
          </cell>
          <cell r="E667">
            <v>79.84</v>
          </cell>
        </row>
        <row r="668">
          <cell r="A668">
            <v>1147</v>
          </cell>
          <cell r="B668" t="str">
            <v>CAMINAO PIPA 6.000L  C/ BARRA ESPARGIDORA (INCL MANUTENCAO/OPERACAO) DIST ENTRE EIXOS 4928MM - INCL TANQUE DE ACO P/ TRANSP  DE AGUA</v>
          </cell>
          <cell r="C668" t="str">
            <v>H</v>
          </cell>
          <cell r="E668">
            <v>70.97</v>
          </cell>
        </row>
        <row r="669">
          <cell r="A669">
            <v>1149</v>
          </cell>
          <cell r="B669" t="str">
            <v>CAMINHÃO TOCO MERCEDES BENZ, ATEGO 1418/48 - POTÊNCIA 177 CV - PBT = 13990 KG - DIST. ENTRE EIXOS 4760 MM - NAO INCLUI CARROCERIA. ENTRE EIXOS 5207 MM -  INCLUI CARROCERIA FIXA ABERTA DE MADEIRA P/ TRANSP.   GERAL DE CARGA SECA - DIMENSÕES A 10710KG - DIST ENTRE EIXOS 4800MM -  INCL CARROCERIA FIXA ABERTA DE MADEIRA P/ TRANSP    GERAL CARGA SECA - DIMENSOE CARROCERIA 4640 KG - DIST. ENTRE EIXOS 4300 MM - INCLUI CARROCERIA FIXA ABERTA DE MADEIRA P/ TRANSP. GERAL DE CARGA</v>
          </cell>
          <cell r="C669" t="str">
            <v>UN</v>
          </cell>
          <cell r="E669">
            <v>160000</v>
          </cell>
        </row>
        <row r="670">
          <cell r="A670">
            <v>1154</v>
          </cell>
          <cell r="B670" t="str">
            <v>EQUIPAMENTO P/ LAMA ASFÁLTICA, CONSMAQ, MOD. LA-6,  C/ SILO DE AGREGADO 6 M3, DOSADOR CIMENTO, 2 TANQUES 2 M3 CADA, P/ EMULSÃO / AGUA, MISTURADOR HELICOIDAL E CAIXA, A SER MONTADO SOBRE CAMINHÃO</v>
          </cell>
          <cell r="C670" t="str">
            <v>UN</v>
          </cell>
          <cell r="E670">
            <v>292320</v>
          </cell>
        </row>
        <row r="671">
          <cell r="A671">
            <v>1155</v>
          </cell>
          <cell r="B671" t="str">
            <v>CAMINHAO BASCULANTE 6,0M3 TOCO FORD F-14000 S550 MOTOR CUMMINS 208CV        PBT=14100KG - DIST ENTRE EIXOS 4928MM - CARGA UTIL MAX C/EQUIP=9326KG - INCL CACAMBA</v>
          </cell>
          <cell r="C671" t="str">
            <v>UN</v>
          </cell>
          <cell r="E671">
            <v>169434.54</v>
          </cell>
        </row>
        <row r="672">
          <cell r="A672">
            <v>1158</v>
          </cell>
          <cell r="B672" t="str">
            <v>CAMINONETE DE CARGA ATE 1,2 T C/ MOTOR DIESEL TIPO GM D-10 OU EQUIV (INCL MANUT/OPERACAO)</v>
          </cell>
          <cell r="C672" t="str">
            <v>H</v>
          </cell>
          <cell r="E672">
            <v>29.62</v>
          </cell>
        </row>
        <row r="673">
          <cell r="A673">
            <v>1159</v>
          </cell>
          <cell r="B673" t="str">
            <v>CAMINHONETE FORD F-250 XL-4.2L D577 - 180CV   DIESEL</v>
          </cell>
          <cell r="C673" t="str">
            <v>UN</v>
          </cell>
          <cell r="E673">
            <v>90285.24</v>
          </cell>
        </row>
        <row r="674">
          <cell r="A674">
            <v>1160</v>
          </cell>
          <cell r="B674" t="str">
            <v>VEICULO COMERCIAL LEVE - CAPACIDADE DE CARGA ATE 700 KG COM MOTOR A GASOLINA TIPO VW-SAVEIRO OU SIMILAR</v>
          </cell>
          <cell r="C674" t="str">
            <v>H</v>
          </cell>
          <cell r="E674">
            <v>10.8</v>
          </cell>
        </row>
        <row r="675">
          <cell r="A675">
            <v>1162</v>
          </cell>
          <cell r="B675" t="str">
            <v>CAP OU TAMPAO FERRO GALV ROSCA 1/2"</v>
          </cell>
          <cell r="C675" t="str">
            <v>UN</v>
          </cell>
          <cell r="E675">
            <v>2.5</v>
          </cell>
        </row>
        <row r="676">
          <cell r="A676">
            <v>1163</v>
          </cell>
          <cell r="B676" t="str">
            <v>CAP OU TAMPAO FERRO GALV ROSCA 3/4"</v>
          </cell>
          <cell r="C676" t="str">
            <v>UN</v>
          </cell>
          <cell r="E676">
            <v>3.49</v>
          </cell>
        </row>
        <row r="677">
          <cell r="A677">
            <v>1164</v>
          </cell>
          <cell r="B677" t="str">
            <v>CAP OU TAMPAO FERRO GALV ROSCA 1 1/4"</v>
          </cell>
          <cell r="C677" t="str">
            <v>UN</v>
          </cell>
          <cell r="E677">
            <v>8.58</v>
          </cell>
        </row>
        <row r="678">
          <cell r="A678">
            <v>1165</v>
          </cell>
          <cell r="B678" t="str">
            <v>CAP OU TAMPAO FERRO GALV ROSCA 1 1/2"</v>
          </cell>
          <cell r="C678" t="str">
            <v>UN</v>
          </cell>
          <cell r="E678">
            <v>9.92</v>
          </cell>
        </row>
        <row r="679">
          <cell r="A679">
            <v>1166</v>
          </cell>
          <cell r="B679" t="str">
            <v>CAP OU TAMPAO FERRO GALV ROSCA 2"</v>
          </cell>
          <cell r="C679" t="str">
            <v>UN</v>
          </cell>
          <cell r="E679">
            <v>12.94</v>
          </cell>
        </row>
        <row r="680">
          <cell r="A680">
            <v>1167</v>
          </cell>
          <cell r="B680" t="str">
            <v>CAP OU TAMPAO FERRO GALV ROSCA 4"</v>
          </cell>
          <cell r="C680" t="str">
            <v>UN</v>
          </cell>
          <cell r="E680">
            <v>51.93</v>
          </cell>
        </row>
        <row r="681">
          <cell r="A681">
            <v>1168</v>
          </cell>
          <cell r="B681" t="str">
            <v>CAP OU TAMPAO FERRO GALV ROSCA 3"</v>
          </cell>
          <cell r="C681" t="str">
            <v>UN</v>
          </cell>
          <cell r="E681">
            <v>29.2</v>
          </cell>
        </row>
        <row r="682">
          <cell r="A682">
            <v>1169</v>
          </cell>
          <cell r="B682" t="str">
            <v>CAP OU TAMPAO FERRO GALV ROSCA 2 1/2"</v>
          </cell>
          <cell r="C682" t="str">
            <v>UN</v>
          </cell>
          <cell r="E682">
            <v>16.95</v>
          </cell>
        </row>
        <row r="683">
          <cell r="A683">
            <v>1170</v>
          </cell>
          <cell r="B683" t="str">
            <v>CAP OU TAMPAO FERRO GALV ROSCA 1"</v>
          </cell>
          <cell r="C683" t="str">
            <v>UN</v>
          </cell>
          <cell r="E683">
            <v>5.18</v>
          </cell>
        </row>
        <row r="684">
          <cell r="A684">
            <v>1183</v>
          </cell>
          <cell r="B684" t="str">
            <v>CAP PVC PBA NBR 10351 P/ REDE AGUA JE DN 75/DE 85 MM</v>
          </cell>
          <cell r="C684" t="str">
            <v>UN</v>
          </cell>
          <cell r="E684">
            <v>10.81</v>
          </cell>
        </row>
        <row r="685">
          <cell r="A685">
            <v>1184</v>
          </cell>
          <cell r="B685" t="str">
            <v>CAP PVC SOLD P/ AGUA FRIA PREDIAL 110 MM</v>
          </cell>
          <cell r="C685" t="str">
            <v>UN</v>
          </cell>
          <cell r="E685">
            <v>66.37</v>
          </cell>
        </row>
        <row r="686">
          <cell r="A686">
            <v>1185</v>
          </cell>
          <cell r="B686" t="str">
            <v>CAP PVC SOLD P/ AGUA FRIA PREDIAL 25 MM</v>
          </cell>
          <cell r="C686" t="str">
            <v>UN</v>
          </cell>
          <cell r="E686">
            <v>1.1599999999999999</v>
          </cell>
        </row>
        <row r="687">
          <cell r="A687">
            <v>1187</v>
          </cell>
          <cell r="B687" t="str">
            <v>CAP PVC C/ROSCA P/AGUA FRIA PREDIAL 4"</v>
          </cell>
          <cell r="C687" t="str">
            <v>UN</v>
          </cell>
          <cell r="E687">
            <v>24.55</v>
          </cell>
        </row>
        <row r="688">
          <cell r="A688">
            <v>1188</v>
          </cell>
          <cell r="B688" t="str">
            <v>CAP PVC C/ROSCA P/AGUA FRIA PREDIAL 2 1/2"</v>
          </cell>
          <cell r="C688" t="str">
            <v>UN</v>
          </cell>
          <cell r="E688">
            <v>9.91</v>
          </cell>
        </row>
        <row r="689">
          <cell r="A689">
            <v>1189</v>
          </cell>
          <cell r="B689" t="str">
            <v>CAP PVC SOLD P/ AGUA FRIA PREDIAL 32 MM</v>
          </cell>
          <cell r="C689" t="str">
            <v>UN</v>
          </cell>
          <cell r="E689">
            <v>1.64</v>
          </cell>
        </row>
        <row r="690">
          <cell r="A690">
            <v>1191</v>
          </cell>
          <cell r="B690" t="str">
            <v>CAP PVC SOLD P/ AGUA FRIA PREDIAL 20 MM</v>
          </cell>
          <cell r="C690" t="str">
            <v>UN</v>
          </cell>
          <cell r="E690">
            <v>1.07</v>
          </cell>
        </row>
        <row r="691">
          <cell r="A691">
            <v>1193</v>
          </cell>
          <cell r="B691" t="str">
            <v>CAP PVC SOLD P/ AGUA FRIA PREDIAL 40 MM</v>
          </cell>
          <cell r="C691" t="str">
            <v>UN</v>
          </cell>
          <cell r="E691">
            <v>3.28</v>
          </cell>
        </row>
        <row r="692">
          <cell r="A692">
            <v>1194</v>
          </cell>
          <cell r="B692" t="str">
            <v>CAP PVC SOLD P/ AGUA FRIA PREDIAL 50 MM</v>
          </cell>
          <cell r="C692" t="str">
            <v>UN</v>
          </cell>
          <cell r="E692">
            <v>6.03</v>
          </cell>
        </row>
        <row r="693">
          <cell r="A693">
            <v>1195</v>
          </cell>
          <cell r="B693" t="str">
            <v>CAP PVC SOLD P/ AGUA FRIA PREDIAL 60 MM</v>
          </cell>
          <cell r="C693" t="str">
            <v>UN</v>
          </cell>
          <cell r="E693">
            <v>9.2200000000000006</v>
          </cell>
        </row>
        <row r="694">
          <cell r="A694">
            <v>1197</v>
          </cell>
          <cell r="B694" t="str">
            <v>CAP PVC C/ROSCA P/AGUA FRIA PREDIAL 1/2"</v>
          </cell>
          <cell r="C694" t="str">
            <v>UN</v>
          </cell>
          <cell r="E694">
            <v>1.02</v>
          </cell>
        </row>
        <row r="695">
          <cell r="A695">
            <v>1198</v>
          </cell>
          <cell r="B695" t="str">
            <v>CAP PVC C/ROSCA P/AGUA FRIA PREDIAL 3/4"</v>
          </cell>
          <cell r="C695" t="str">
            <v>UN</v>
          </cell>
          <cell r="E695">
            <v>1.53</v>
          </cell>
        </row>
        <row r="696">
          <cell r="A696">
            <v>1199</v>
          </cell>
          <cell r="B696" t="str">
            <v>CAP PVC C/ROSCA P/AGUA FRIA PREDIAL 3"</v>
          </cell>
          <cell r="C696" t="str">
            <v>UN</v>
          </cell>
          <cell r="E696">
            <v>10.92</v>
          </cell>
        </row>
        <row r="697">
          <cell r="A697">
            <v>1200</v>
          </cell>
          <cell r="B697" t="str">
            <v>CAP PVC SOLD P/ ESG PREDIAL DN 100 MM</v>
          </cell>
          <cell r="C697" t="str">
            <v>UN</v>
          </cell>
          <cell r="E697">
            <v>7.35</v>
          </cell>
        </row>
        <row r="698">
          <cell r="A698">
            <v>1202</v>
          </cell>
          <cell r="B698" t="str">
            <v>CAP PVC C/ROSCA P/AGUA FRIA PREDIAL 1"</v>
          </cell>
          <cell r="C698" t="str">
            <v>UN</v>
          </cell>
          <cell r="E698">
            <v>2.71</v>
          </cell>
        </row>
        <row r="699">
          <cell r="A699">
            <v>1203</v>
          </cell>
          <cell r="B699" t="str">
            <v>CAP PVC C/ROSCA P/AGUA FRIA PREDIAL 1 1/4"</v>
          </cell>
          <cell r="C699" t="str">
            <v>UN</v>
          </cell>
          <cell r="E699">
            <v>5.22</v>
          </cell>
        </row>
        <row r="700">
          <cell r="A700">
            <v>1204</v>
          </cell>
          <cell r="B700" t="str">
            <v>CAP PVC SOLD P/ AGUA FRIA PREDIAL 75 MM</v>
          </cell>
          <cell r="C700" t="str">
            <v>UN</v>
          </cell>
          <cell r="E700">
            <v>16.96</v>
          </cell>
        </row>
        <row r="701">
          <cell r="A701">
            <v>1205</v>
          </cell>
          <cell r="B701" t="str">
            <v>CAP PVC SOLD P/ AGUA FRIA PREDIAL 85 MM</v>
          </cell>
          <cell r="C701" t="str">
            <v>UN</v>
          </cell>
          <cell r="E701">
            <v>38.299999999999997</v>
          </cell>
        </row>
        <row r="702">
          <cell r="A702">
            <v>1206</v>
          </cell>
          <cell r="B702" t="str">
            <v>CAP PVC PBA NBR 10351 P/ REDE AGUA JE DN 50/DE 60 MM</v>
          </cell>
          <cell r="C702" t="str">
            <v>UN</v>
          </cell>
          <cell r="E702">
            <v>4.83</v>
          </cell>
        </row>
        <row r="703">
          <cell r="A703">
            <v>1207</v>
          </cell>
          <cell r="B703" t="str">
            <v>CAP PVC PBA NBR 10351 P/ REDE AGUA JE DN 100/DE 110 MM</v>
          </cell>
          <cell r="C703" t="str">
            <v>UN</v>
          </cell>
          <cell r="E703">
            <v>20.09</v>
          </cell>
        </row>
        <row r="704">
          <cell r="A704">
            <v>1210</v>
          </cell>
          <cell r="B704" t="str">
            <v>CAP PVC C/ROSCA P/AGUA FRIA PREDIAL 1 1/2"</v>
          </cell>
          <cell r="C704" t="str">
            <v>UN</v>
          </cell>
          <cell r="E704">
            <v>6.09</v>
          </cell>
        </row>
        <row r="705">
          <cell r="A705">
            <v>1211</v>
          </cell>
          <cell r="B705" t="str">
            <v>CAP PVC C/ROSCA P/AGUA FRIA PREDIAL 2"</v>
          </cell>
          <cell r="C705" t="str">
            <v>UN</v>
          </cell>
          <cell r="E705">
            <v>7.39</v>
          </cell>
        </row>
        <row r="706">
          <cell r="A706">
            <v>1212</v>
          </cell>
          <cell r="B706" t="str">
            <v>CARPETE DE NYLON E = 3MM COLOCADO</v>
          </cell>
          <cell r="C706" t="str">
            <v>M2</v>
          </cell>
          <cell r="E706">
            <v>19.600000000000001</v>
          </cell>
        </row>
        <row r="707">
          <cell r="A707">
            <v>1213</v>
          </cell>
          <cell r="B707" t="str">
            <v>CARPINTEIRO DE FORMAS</v>
          </cell>
          <cell r="C707" t="str">
            <v>H</v>
          </cell>
          <cell r="E707">
            <v>9.86</v>
          </cell>
        </row>
        <row r="708">
          <cell r="A708">
            <v>1214</v>
          </cell>
          <cell r="B708" t="str">
            <v>CARPINTEIRO DE ESQUADRIA</v>
          </cell>
          <cell r="C708" t="str">
            <v>H</v>
          </cell>
          <cell r="E708">
            <v>9.86</v>
          </cell>
        </row>
        <row r="709">
          <cell r="A709">
            <v>1283</v>
          </cell>
          <cell r="B709" t="str">
            <v>CAVALO MECANICO MERCEDES BENZ LS-1938 - POTENCIA 360CV - DIST ENTRE EIXOS 4,6M - CAPACIDADE MAX DE TRACAO (CMT) = 80T</v>
          </cell>
          <cell r="C709" t="str">
            <v>UN</v>
          </cell>
          <cell r="E709">
            <v>290000</v>
          </cell>
        </row>
        <row r="710">
          <cell r="A710">
            <v>1286</v>
          </cell>
          <cell r="B710" t="str">
            <v>CAMINAO CAVALO MECANICO C/ CARRETA PRANCA CAP 20T (INCL MANUT/OPERACAO)</v>
          </cell>
          <cell r="C710" t="str">
            <v>H</v>
          </cell>
          <cell r="E710">
            <v>190.46</v>
          </cell>
        </row>
        <row r="711">
          <cell r="A711">
            <v>1287</v>
          </cell>
          <cell r="B711" t="str">
            <v>CERAMICA ESMALTADA EXTRA OU 1A QUALIDADE P/ PISO PEI-4 - LINHA PADRAO MEDIO</v>
          </cell>
          <cell r="C711" t="str">
            <v>M2</v>
          </cell>
          <cell r="E711">
            <v>10.8</v>
          </cell>
        </row>
        <row r="712">
          <cell r="A712">
            <v>1289</v>
          </cell>
          <cell r="B712" t="str">
            <v>CERAMICA ESMALTADA EXTRA OU 1A QUALIDADE P/ PISO PEI-4 - LINHA POPULAR</v>
          </cell>
          <cell r="C712" t="str">
            <v>M2</v>
          </cell>
          <cell r="E712">
            <v>9.5399999999999991</v>
          </cell>
        </row>
        <row r="713">
          <cell r="A713">
            <v>1290</v>
          </cell>
          <cell r="B713" t="str">
            <v>CERAMICA ESMALTADA COMERCIAL OU 2A QUALID P/ PISO PEI-5</v>
          </cell>
          <cell r="C713" t="str">
            <v>M2</v>
          </cell>
          <cell r="E713">
            <v>8.1</v>
          </cell>
        </row>
        <row r="714">
          <cell r="A714">
            <v>1291</v>
          </cell>
          <cell r="B714" t="str">
            <v>CERAMICA ESMALTADA EXTRA OU 1A QUALIDADE P/ PISO TRAFEGO/CARGA PESADA         PEI-5</v>
          </cell>
          <cell r="C714" t="str">
            <v>M2</v>
          </cell>
          <cell r="E714">
            <v>16.21</v>
          </cell>
        </row>
        <row r="715">
          <cell r="A715">
            <v>1292</v>
          </cell>
          <cell r="B715" t="str">
            <v>CERAMICA ESMALTADA EXTRA OU 1A QUALIDADE P/ PISO PEI-5 - LINHA PADRAO MEDIO</v>
          </cell>
          <cell r="C715" t="str">
            <v>M2</v>
          </cell>
          <cell r="E715">
            <v>14.04</v>
          </cell>
        </row>
        <row r="716">
          <cell r="A716">
            <v>1297</v>
          </cell>
          <cell r="B716" t="str">
            <v>CERAMICA ESMALTADA COMERCIAL OU 2A QUALID P/ PISO PEI-3</v>
          </cell>
          <cell r="C716" t="str">
            <v>M2</v>
          </cell>
          <cell r="E716">
            <v>7.14</v>
          </cell>
        </row>
        <row r="717">
          <cell r="A717">
            <v>1312</v>
          </cell>
          <cell r="B717" t="str">
            <v>CERAMICA ESMALTADA COMERCIAL OU 2A QUALID P/ PISO PEI-4</v>
          </cell>
          <cell r="C717" t="str">
            <v>M2</v>
          </cell>
          <cell r="E717">
            <v>7.6</v>
          </cell>
        </row>
        <row r="718">
          <cell r="A718">
            <v>1314</v>
          </cell>
          <cell r="B718" t="str">
            <v>CERAMICA ESMALTADA EXTRA OU 1A QUALID P/ PAREDE 20 X 20CM PEI-4 - LINHA PADRAO MEDIO</v>
          </cell>
          <cell r="C718" t="str">
            <v>M2</v>
          </cell>
          <cell r="E718">
            <v>10.29</v>
          </cell>
        </row>
        <row r="719">
          <cell r="A719">
            <v>1315</v>
          </cell>
          <cell r="B719" t="str">
            <v>CASQUILHO CERAMICO, TIJOLETE OU LITOCERAMICA (TP TIJOLO CERAMICO MACICO APARENTE) P/ REVESTIMENTO DE PAREDE</v>
          </cell>
          <cell r="C719" t="str">
            <v>M2</v>
          </cell>
          <cell r="E719">
            <v>7.62</v>
          </cell>
        </row>
        <row r="720">
          <cell r="A720">
            <v>1316</v>
          </cell>
          <cell r="B720" t="str">
            <v>CERAMICA ESMALTADA EXTRA OU 1A QUALID P/ PAREDE 20 X 20CM PEI-3 - LINHA PADRAO MEDIO</v>
          </cell>
          <cell r="C720" t="str">
            <v>M2</v>
          </cell>
          <cell r="E720">
            <v>7.44</v>
          </cell>
        </row>
        <row r="721">
          <cell r="A721">
            <v>1317</v>
          </cell>
          <cell r="B721" t="str">
            <v>CERAMICA ESMALTADA COMERCIAL OU 2A QUALID P/ PAREDE 20 X 20CM PEI-3</v>
          </cell>
          <cell r="C721" t="str">
            <v>M2</v>
          </cell>
          <cell r="E721">
            <v>7.98</v>
          </cell>
        </row>
        <row r="722">
          <cell r="A722">
            <v>1318</v>
          </cell>
          <cell r="B722" t="str">
            <v>CHAPA ACO FINA QUENTE PRETA 14MSG E = 1,80MM - 16,00/M2</v>
          </cell>
          <cell r="C722" t="str">
            <v>KG</v>
          </cell>
          <cell r="E722">
            <v>2.4900000000000002</v>
          </cell>
        </row>
        <row r="723">
          <cell r="A723">
            <v>1319</v>
          </cell>
          <cell r="B723" t="str">
            <v>CHAPA ACO FINA QUENTE PRETA 3/16"(4,76MM) 37,348/M2</v>
          </cell>
          <cell r="C723" t="str">
            <v>KG</v>
          </cell>
          <cell r="E723">
            <v>2.29</v>
          </cell>
        </row>
        <row r="724">
          <cell r="A724">
            <v>1321</v>
          </cell>
          <cell r="B724" t="str">
            <v>CHAPA ACO FINA QUENTE PRETA 13MSG E = 2,28MM - 18,31/M2</v>
          </cell>
          <cell r="C724" t="str">
            <v>KG</v>
          </cell>
          <cell r="E724">
            <v>2.29</v>
          </cell>
        </row>
        <row r="725">
          <cell r="A725">
            <v>1322</v>
          </cell>
          <cell r="B725" t="str">
            <v>CHAPA ACO FINA QUENTE PRETA 16MSG E = 1,52MM - 12,20/M2</v>
          </cell>
          <cell r="C725" t="str">
            <v>KG</v>
          </cell>
          <cell r="E725">
            <v>2.75</v>
          </cell>
        </row>
        <row r="726">
          <cell r="A726">
            <v>1323</v>
          </cell>
          <cell r="B726" t="str">
            <v>CHAPA ACO FINA QUENTE PRETA 18MSG E = 1,21MM - 9,76/M2</v>
          </cell>
          <cell r="C726" t="str">
            <v>KG</v>
          </cell>
          <cell r="E726">
            <v>2.75</v>
          </cell>
        </row>
        <row r="727">
          <cell r="A727">
            <v>1325</v>
          </cell>
          <cell r="B727" t="str">
            <v>CHAPA ACO FINA A FRIO PRETA 20MSG E = 0,91 MM - 7,32/M2</v>
          </cell>
          <cell r="C727" t="str">
            <v>KG</v>
          </cell>
          <cell r="E727">
            <v>3.55</v>
          </cell>
        </row>
        <row r="728">
          <cell r="A728">
            <v>1327</v>
          </cell>
          <cell r="B728" t="str">
            <v>CHAPA ACO FINA A FRIO PRETA 24MSG E = 0,61 MM - 4,89/M2</v>
          </cell>
          <cell r="C728" t="str">
            <v>KG</v>
          </cell>
          <cell r="E728">
            <v>3.24</v>
          </cell>
        </row>
        <row r="729">
          <cell r="A729">
            <v>1328</v>
          </cell>
          <cell r="B729" t="str">
            <v>CHAPA ACO FINA A FRIO PRETA 26MSG E = 0,46 MM - 3,66/M2</v>
          </cell>
          <cell r="C729" t="str">
            <v>KG</v>
          </cell>
          <cell r="E729">
            <v>3.27</v>
          </cell>
        </row>
        <row r="730">
          <cell r="A730">
            <v>1330</v>
          </cell>
          <cell r="B730" t="str">
            <v>CHAPA ACO GROSSA PRETA 1/4"(6,35MM) 49,797/M2</v>
          </cell>
          <cell r="C730" t="str">
            <v>KG</v>
          </cell>
          <cell r="E730">
            <v>2.3199999999999998</v>
          </cell>
        </row>
        <row r="731">
          <cell r="A731">
            <v>1332</v>
          </cell>
          <cell r="B731" t="str">
            <v>CHAPA ACO GROSSA PRETA 3/8"(9,53MM) 74,695/M2</v>
          </cell>
          <cell r="C731" t="str">
            <v>KG</v>
          </cell>
          <cell r="E731">
            <v>2.3199999999999998</v>
          </cell>
        </row>
        <row r="732">
          <cell r="A732">
            <v>1333</v>
          </cell>
          <cell r="B732" t="str">
            <v>CHAPA ACO GROSSA PRETA 1/2"(12,70MM) 99,593/M2</v>
          </cell>
          <cell r="C732" t="str">
            <v>KG</v>
          </cell>
          <cell r="E732">
            <v>2.3199999999999998</v>
          </cell>
        </row>
        <row r="733">
          <cell r="A733">
            <v>1334</v>
          </cell>
          <cell r="B733" t="str">
            <v>CHAPA ACO GROSSA PRETA 5/8"( 15,88MM) 124,492/M2</v>
          </cell>
          <cell r="C733" t="str">
            <v>KG</v>
          </cell>
          <cell r="E733">
            <v>2.3199999999999998</v>
          </cell>
        </row>
        <row r="734">
          <cell r="A734">
            <v>1335</v>
          </cell>
          <cell r="B734" t="str">
            <v>CHAPA ACO GROSSA PRETA 7/8"(22,23MM) 174,288/M2</v>
          </cell>
          <cell r="C734" t="str">
            <v>KG</v>
          </cell>
          <cell r="E734">
            <v>2.3199999999999998</v>
          </cell>
        </row>
        <row r="735">
          <cell r="A735">
            <v>1336</v>
          </cell>
          <cell r="B735" t="str">
            <v>CHAPA ACO GROSSA PRETA 1"(25,40MM) 199,87KG/</v>
          </cell>
          <cell r="C735" t="str">
            <v>M2</v>
          </cell>
          <cell r="E735">
            <v>469.83</v>
          </cell>
        </row>
        <row r="736">
          <cell r="A736">
            <v>1337</v>
          </cell>
          <cell r="B736" t="str">
            <v>CHAPA ACO P/PISOS LTP XADREZ 1/4" - (TP PERMETAL)</v>
          </cell>
          <cell r="C736" t="str">
            <v>KG</v>
          </cell>
          <cell r="E736">
            <v>3.24</v>
          </cell>
        </row>
        <row r="737">
          <cell r="A737">
            <v>1338</v>
          </cell>
          <cell r="B737" t="str">
            <v>CHAPA LAMINADO MELAMINICO LISO BRILHANTE E = 1,3MM (1,25X3,08M)</v>
          </cell>
          <cell r="C737" t="str">
            <v>M2</v>
          </cell>
          <cell r="E737">
            <v>16.149999999999999</v>
          </cell>
        </row>
        <row r="738">
          <cell r="A738">
            <v>1339</v>
          </cell>
          <cell r="B738" t="str">
            <v>COLA FORMICA A BASE DE RESINAS SINTETICAS</v>
          </cell>
          <cell r="C738" t="str">
            <v>KG</v>
          </cell>
          <cell r="E738">
            <v>8.0500000000000007</v>
          </cell>
        </row>
        <row r="739">
          <cell r="A739">
            <v>1340</v>
          </cell>
          <cell r="B739" t="str">
            <v>CHAPA LAMINADO MELAMINICO LISO FOSCO E = 1,3MM (1,25X3,08M)</v>
          </cell>
          <cell r="C739" t="str">
            <v>M2</v>
          </cell>
          <cell r="E739">
            <v>18.989999999999998</v>
          </cell>
        </row>
        <row r="740">
          <cell r="A740">
            <v>1341</v>
          </cell>
          <cell r="B740" t="str">
            <v>CHAPA LAMINADO MELAMINICO TEXTURIZADO E = 1,3MM (1,25X3,08M)</v>
          </cell>
          <cell r="C740" t="str">
            <v>M2</v>
          </cell>
          <cell r="E740">
            <v>20.440000000000001</v>
          </cell>
        </row>
        <row r="741">
          <cell r="A741">
            <v>1342</v>
          </cell>
          <cell r="B741" t="str">
            <v>CHAPA MADEIRA COMPENSADA PLASTIFICADA 2,2 X 1,1M X 15MM P/ FORMA CONCRETO</v>
          </cell>
          <cell r="C741" t="str">
            <v>UN</v>
          </cell>
          <cell r="E741">
            <v>56.48</v>
          </cell>
        </row>
        <row r="742">
          <cell r="A742">
            <v>1344</v>
          </cell>
          <cell r="B742" t="str">
            <v>CHAPA MADEIRA COMPENSADA PLASTIFICADA 2,2 X 1,1M X 6MM P/ FORMA CONCRETO</v>
          </cell>
          <cell r="C742" t="str">
            <v>UN</v>
          </cell>
          <cell r="E742">
            <v>30.81</v>
          </cell>
        </row>
        <row r="743">
          <cell r="A743">
            <v>1345</v>
          </cell>
          <cell r="B743" t="str">
            <v>CHAPA MADEIRA COMPENSADA PLASTIFICADA 2,2 X 1,1M X 18MM P/ FORMA CONCRETO</v>
          </cell>
          <cell r="C743" t="str">
            <v>M2</v>
          </cell>
          <cell r="E743">
            <v>26.17</v>
          </cell>
        </row>
        <row r="744">
          <cell r="A744">
            <v>1346</v>
          </cell>
          <cell r="B744" t="str">
            <v>CHAPA MADEIRA COMPENSADA PLASTIFICADA 2,2 X 1,1M X 10MM P/ FORMA CONCRETO</v>
          </cell>
          <cell r="C744" t="str">
            <v>M2</v>
          </cell>
          <cell r="E744">
            <v>16.72</v>
          </cell>
        </row>
        <row r="745">
          <cell r="A745">
            <v>1347</v>
          </cell>
          <cell r="B745" t="str">
            <v>CHAPA DE MADEIRA COMPENSADA PLASTIFICADA  E=12MM DE 1,10 X 2,20 M      PARA FORMA CONCRETO</v>
          </cell>
          <cell r="C745" t="str">
            <v>M2</v>
          </cell>
          <cell r="E745">
            <v>19.420000000000002</v>
          </cell>
        </row>
        <row r="746">
          <cell r="A746">
            <v>1349</v>
          </cell>
          <cell r="B746" t="str">
            <v>CHAPA MADEIRA COMPENSADA PLASTIFICADA 2,2 X 1,1M X 21MM P/ FORMA CONCRETO</v>
          </cell>
          <cell r="C746" t="str">
            <v>UN</v>
          </cell>
          <cell r="E746">
            <v>68.12</v>
          </cell>
        </row>
        <row r="747">
          <cell r="A747">
            <v>1350</v>
          </cell>
          <cell r="B747" t="str">
            <v>CHAPA DE MADEIRA COMPENSADA RESINADA E=10MM DE 1,10 X 2,20 M PARA FORMA CONCRETO</v>
          </cell>
          <cell r="C747" t="str">
            <v>UN</v>
          </cell>
          <cell r="E747">
            <v>25.43</v>
          </cell>
        </row>
        <row r="748">
          <cell r="A748">
            <v>1351</v>
          </cell>
          <cell r="B748" t="str">
            <v>CHAPA MADEIRA COMPENSADA RESINADA 2,2 X 1,1M X 6MM P/ FORMA CONCRETO</v>
          </cell>
          <cell r="C748" t="str">
            <v>UN</v>
          </cell>
          <cell r="E748">
            <v>18.079999999999998</v>
          </cell>
        </row>
        <row r="749">
          <cell r="A749">
            <v>1355</v>
          </cell>
          <cell r="B749" t="str">
            <v>CHAPA MADEIRA COMPENSADA RESINADA 2,2 X 1,1M X 14MM P/ FORMA CONCRETO</v>
          </cell>
          <cell r="C749" t="str">
            <v>M2</v>
          </cell>
          <cell r="E749">
            <v>15.66</v>
          </cell>
        </row>
        <row r="750">
          <cell r="A750">
            <v>1357</v>
          </cell>
          <cell r="B750" t="str">
            <v>CHAPA MADEIRA COMPENSADA RESINADA 2,2 X 1,1M (12MM) P/ FORMA CONCRETO</v>
          </cell>
          <cell r="C750" t="str">
            <v>UN</v>
          </cell>
          <cell r="E750">
            <v>31.17</v>
          </cell>
        </row>
        <row r="751">
          <cell r="A751">
            <v>1358</v>
          </cell>
          <cell r="B751" t="str">
            <v>CHAPA MADEIRA COMPENSADA RESINADA 2,2 X 1,1M X 17MM P/ FORMA CONCRETO</v>
          </cell>
          <cell r="C751" t="str">
            <v>M2</v>
          </cell>
          <cell r="E751">
            <v>18.18</v>
          </cell>
        </row>
        <row r="752">
          <cell r="A752">
            <v>1359</v>
          </cell>
          <cell r="B752" t="str">
            <v>CHAPA MADEIRA COMPENSADA RESINADA 2,2 X 1,1M X 20MM P/ FORMA CONCRETO</v>
          </cell>
          <cell r="C752" t="str">
            <v>UN</v>
          </cell>
          <cell r="E752">
            <v>53.03</v>
          </cell>
        </row>
        <row r="753">
          <cell r="A753">
            <v>1360</v>
          </cell>
          <cell r="B753" t="str">
            <v>CHAPA MADEIRA COMPENSADA NAVAL (C/ COLA FENOLICA) 2,2 X 1,6M X 6MM</v>
          </cell>
          <cell r="C753" t="str">
            <v>M2</v>
          </cell>
          <cell r="E753">
            <v>14.16</v>
          </cell>
        </row>
        <row r="754">
          <cell r="A754">
            <v>1361</v>
          </cell>
          <cell r="B754" t="str">
            <v>CHAPA MADEIRA COMPENSADA CEDRO/CEDRINHO, SUMAUMA, VIROLA BRANCA OU EQUIV            2,2 X 1,6M X 12MM P/ARMARIOS</v>
          </cell>
          <cell r="C754" t="str">
            <v>UN</v>
          </cell>
          <cell r="E754">
            <v>45.26</v>
          </cell>
        </row>
        <row r="755">
          <cell r="A755">
            <v>1362</v>
          </cell>
          <cell r="B755" t="str">
            <v>CHAPA MADEIRA COMPENSADA CEDRO/CEDRINHO, SUMAUMA, VIROLA BRANCA OU EQUIV            2,2 X 1,6M X 15MM P/ARMARIOS</v>
          </cell>
          <cell r="C755" t="str">
            <v>M2</v>
          </cell>
          <cell r="E755">
            <v>19.420000000000002</v>
          </cell>
        </row>
        <row r="756">
          <cell r="A756">
            <v>1363</v>
          </cell>
          <cell r="B756" t="str">
            <v>CHAPA DE MADEIRA COMPENSADA E = 6MM, DE 1,60 X 2,20 M PARA ARMÁRIOS</v>
          </cell>
          <cell r="C756" t="str">
            <v>M2</v>
          </cell>
          <cell r="E756">
            <v>11.55</v>
          </cell>
        </row>
        <row r="757">
          <cell r="A757">
            <v>1364</v>
          </cell>
          <cell r="B757" t="str">
            <v>CHAPA MADEIRA COMPENSADA CEDRO/CEDRINHO, SUMAUMA, VIROLA BRANCA OU EQUIV            2,2 X 1,6M X 10MM P/ARMARIOS</v>
          </cell>
          <cell r="C757" t="str">
            <v>M2</v>
          </cell>
          <cell r="E757">
            <v>13.37</v>
          </cell>
        </row>
        <row r="758">
          <cell r="A758">
            <v>1367</v>
          </cell>
          <cell r="B758" t="str">
            <v>CHUVEIRO ELÉTRICO TERMOPLÁSTICO COM ACABAMENTO CROMADO, 127/220 V</v>
          </cell>
          <cell r="C758" t="str">
            <v>UN</v>
          </cell>
          <cell r="E758">
            <v>136</v>
          </cell>
        </row>
        <row r="759">
          <cell r="A759">
            <v>1368</v>
          </cell>
          <cell r="B759" t="str">
            <v>CHUVEIRO ELETRICO COMUM PLASTICO TP DUCHA 110/220V</v>
          </cell>
          <cell r="C759" t="str">
            <v>UN</v>
          </cell>
          <cell r="E759">
            <v>25.3</v>
          </cell>
        </row>
        <row r="760">
          <cell r="A760">
            <v>1369</v>
          </cell>
          <cell r="B760" t="str">
            <v>CHUVEIRO ELETRICO EM METAL CROMADO C/ ARTICULACAO 110/220V</v>
          </cell>
          <cell r="C760" t="str">
            <v>UN</v>
          </cell>
          <cell r="E760">
            <v>156.65</v>
          </cell>
        </row>
        <row r="761">
          <cell r="A761">
            <v>1370</v>
          </cell>
          <cell r="B761" t="str">
            <v>DUCHA HIGIENICA COM MANGUEIRA PLASTICA E REGISTRO 1/2  - LINHA POPULAR</v>
          </cell>
          <cell r="C761" t="str">
            <v>UN</v>
          </cell>
          <cell r="E761">
            <v>52.18</v>
          </cell>
        </row>
        <row r="762">
          <cell r="A762">
            <v>1371</v>
          </cell>
          <cell r="B762" t="str">
            <v>CIMENTO CRISTALIZANTE TP K11 HEY'DI VIAPOL (SEM EMULSAO ADESIVA)     OU EQUIV</v>
          </cell>
          <cell r="C762" t="str">
            <v>KG</v>
          </cell>
          <cell r="E762">
            <v>1.92</v>
          </cell>
        </row>
        <row r="763">
          <cell r="A763">
            <v>1372</v>
          </cell>
          <cell r="B763" t="str">
            <v>EMULSAO ADESIVA A BASE DE ACRILICO TP KZ HEYDI OU EQUIV</v>
          </cell>
          <cell r="C763" t="str">
            <v>KG</v>
          </cell>
          <cell r="E763">
            <v>11.09</v>
          </cell>
        </row>
        <row r="764">
          <cell r="A764">
            <v>1373</v>
          </cell>
          <cell r="B764" t="str">
            <v>SELADOR MINERAL BASE SILICATOS P/ TRATAM. ESPECIAL (SISTEMA IMPERMEAB)HEY'DI VIAPOL</v>
          </cell>
          <cell r="C764" t="str">
            <v>6KG</v>
          </cell>
          <cell r="E764">
            <v>32.51</v>
          </cell>
        </row>
        <row r="765">
          <cell r="A765">
            <v>1374</v>
          </cell>
          <cell r="B765" t="str">
            <v>PO 1 P/ TRATAM ESPECIAL (SIST IMPERM) CIMENTO ESPECIAL PEGA RAPIDA     HEY'DI, VIAPOL OU EQUIV</v>
          </cell>
          <cell r="C765" t="str">
            <v>KG</v>
          </cell>
          <cell r="E765">
            <v>3.21</v>
          </cell>
        </row>
        <row r="766">
          <cell r="A766">
            <v>1375</v>
          </cell>
          <cell r="B766" t="str">
            <v>PO 2 P/ TRATAM ESPECIAL (SIST IMPERM) CIMENTO ESPECIAL PEGA ULTRA RAPIDA     HEY'DI, VIAPOL OU EQUIV</v>
          </cell>
          <cell r="C766" t="str">
            <v>KG</v>
          </cell>
          <cell r="E766">
            <v>7.77</v>
          </cell>
        </row>
        <row r="767">
          <cell r="A767">
            <v>1376</v>
          </cell>
          <cell r="B767" t="str">
            <v>MEMBRANA ASFALT MODIFICADA K 80 HEY'DI P/ OBTER MEMBRANA FLEXIV IMPERM</v>
          </cell>
          <cell r="C767" t="str">
            <v>KG</v>
          </cell>
          <cell r="E767">
            <v>4.22</v>
          </cell>
        </row>
        <row r="768">
          <cell r="A768">
            <v>1379</v>
          </cell>
          <cell r="B768" t="str">
            <v>CIMENTO PORTLAND COMUM CP I- 32</v>
          </cell>
          <cell r="C768" t="str">
            <v>KG</v>
          </cell>
          <cell r="E768">
            <v>0.44</v>
          </cell>
        </row>
        <row r="769">
          <cell r="A769">
            <v>1380</v>
          </cell>
          <cell r="B769" t="str">
            <v>CIMENTO BRANCO</v>
          </cell>
          <cell r="C769" t="str">
            <v>KG</v>
          </cell>
          <cell r="E769">
            <v>1.46</v>
          </cell>
        </row>
        <row r="770">
          <cell r="A770">
            <v>1381</v>
          </cell>
          <cell r="B770" t="str">
            <v>ARGAMASSA OU CIMENTO COLANTE EM PO PARA FIXACAO DE PECAS CERAMICAS</v>
          </cell>
          <cell r="C770" t="str">
            <v>KG</v>
          </cell>
          <cell r="E770">
            <v>0.33</v>
          </cell>
        </row>
        <row r="771">
          <cell r="A771">
            <v>1382</v>
          </cell>
          <cell r="B771" t="str">
            <v>CIMENTO PORTLAND POZOLANICO CP IV- 32</v>
          </cell>
          <cell r="C771" t="str">
            <v>50KG</v>
          </cell>
          <cell r="E771">
            <v>21.84</v>
          </cell>
        </row>
        <row r="772">
          <cell r="A772">
            <v>1383</v>
          </cell>
          <cell r="B772" t="str">
            <v>CONJUNTO PARA REBAIXAMENTO DE LENÇOL FREÁTICO: BOMBA ELÉTRICA A VÁCUO COM 8 PONTEIRAS (LOCAÇÃO)</v>
          </cell>
          <cell r="C772" t="str">
            <v>H</v>
          </cell>
          <cell r="E772">
            <v>2.7</v>
          </cell>
        </row>
        <row r="773">
          <cell r="A773">
            <v>1402</v>
          </cell>
          <cell r="B773" t="str">
            <v>COLAR TOMADA PVC DE 32 MM X 1/2 COM TRAVAS SAÍDA ROSCA PARA LIGAÇÃO PREDIAL</v>
          </cell>
          <cell r="C773" t="str">
            <v>UN</v>
          </cell>
          <cell r="E773">
            <v>11.25</v>
          </cell>
        </row>
        <row r="774">
          <cell r="A774">
            <v>1404</v>
          </cell>
          <cell r="B774" t="str">
            <v>COLAR TOMADA PVC C/ TRAVAS SAIDA ROSCAVEL C/ BUCHA DE LATAO DE 85MM X 1/2" P/ LIGACAO PREDIAL</v>
          </cell>
          <cell r="C774" t="str">
            <v>UN</v>
          </cell>
          <cell r="E774">
            <v>37.35</v>
          </cell>
        </row>
        <row r="775">
          <cell r="A775">
            <v>1406</v>
          </cell>
          <cell r="B775" t="str">
            <v>COLAR TOMADA PVC C/ TRAVAS SAIDA ROSCAVEL C/ BUCHA DE LATAO DE 60MM X 3/4'' P/ LIGACAO PREDIAL</v>
          </cell>
          <cell r="C775" t="str">
            <v>UN</v>
          </cell>
          <cell r="E775">
            <v>28.35</v>
          </cell>
        </row>
        <row r="776">
          <cell r="A776">
            <v>1407</v>
          </cell>
          <cell r="B776" t="str">
            <v>COLAR TOMADA PVC C/ TRAVAS SAIDA ROSCAVEL C/ BUCHA DE LATAO DE 75MM X 1/2'' P/ LIGACAO PREDIAL</v>
          </cell>
          <cell r="C776" t="str">
            <v>UN</v>
          </cell>
          <cell r="E776">
            <v>35.33</v>
          </cell>
        </row>
        <row r="777">
          <cell r="A777">
            <v>1410</v>
          </cell>
          <cell r="B777" t="str">
            <v>COLAR TOMADA PVC C/ TRAVAS SAIDA ROSCAVEL C/ BUCHA DE LATAO DE 85MM X 3/4'' P/ LIGACAO PREDIAL</v>
          </cell>
          <cell r="C777" t="str">
            <v>UN</v>
          </cell>
          <cell r="E777">
            <v>37.35</v>
          </cell>
        </row>
        <row r="778">
          <cell r="A778">
            <v>1411</v>
          </cell>
          <cell r="B778" t="str">
            <v>COLAR TOMADA PVC C/ TRAVAS SAIDA ROSCAVEL C/ BUCHA DE LATAO DE 110MM X 1/2'' P/ LIGACAO PREDIAL</v>
          </cell>
          <cell r="C778" t="str">
            <v>UN</v>
          </cell>
          <cell r="E778">
            <v>42.53</v>
          </cell>
        </row>
        <row r="779">
          <cell r="A779">
            <v>1412</v>
          </cell>
          <cell r="B779" t="str">
            <v>COLAR TOMADA PVC C/ TRAVAS SAIDA ROSCA DE 85 MM X 1/2" P/ LIGACAO PREDIAL</v>
          </cell>
          <cell r="C779" t="str">
            <v>UN</v>
          </cell>
          <cell r="E779">
            <v>20.48</v>
          </cell>
        </row>
        <row r="780">
          <cell r="A780">
            <v>1413</v>
          </cell>
          <cell r="B780" t="str">
            <v>COLAR TOMADA PVC C/ TRAVAS SAIDA ROSCA DE 75 MM X 1/2" P/ LIGACAO PREDIAL</v>
          </cell>
          <cell r="C780" t="str">
            <v>UN</v>
          </cell>
          <cell r="E780">
            <v>22.61</v>
          </cell>
        </row>
        <row r="781">
          <cell r="A781">
            <v>1414</v>
          </cell>
          <cell r="B781" t="str">
            <v>COLAR TOMADA PVC C/ TRAVAS SAIDA ROSCA DE 60 MM X 3/4" P/ LIGACAO PREDIAL</v>
          </cell>
          <cell r="C781" t="str">
            <v>UN</v>
          </cell>
          <cell r="E781">
            <v>14.96</v>
          </cell>
        </row>
        <row r="782">
          <cell r="A782">
            <v>1415</v>
          </cell>
          <cell r="B782" t="str">
            <v>COLAR TOMADA PVC C/ TRAVAS SAIDA ROSCA DE 60 MM X 1/2" P/ LIGACAO PREDIAL</v>
          </cell>
          <cell r="C782" t="str">
            <v>UN</v>
          </cell>
          <cell r="E782">
            <v>14.74</v>
          </cell>
        </row>
        <row r="783">
          <cell r="A783">
            <v>1416</v>
          </cell>
          <cell r="B783" t="str">
            <v>COLAR TOMADA PVC C/ TRAVAS SAIDA ROSCA DE 85 MM X 3/4" P/ LIGACAO PREDIAL</v>
          </cell>
          <cell r="C783" t="str">
            <v>UN</v>
          </cell>
          <cell r="E783">
            <v>20.7</v>
          </cell>
        </row>
        <row r="784">
          <cell r="A784">
            <v>1417</v>
          </cell>
          <cell r="B784" t="str">
            <v>COLAR TOMADA PVC C/ TRAVAS SAIDA ROSCA DE 75 MM X 3/4" P/ LIGACAO PREDIAL</v>
          </cell>
          <cell r="C784" t="str">
            <v>UN</v>
          </cell>
          <cell r="E784">
            <v>22.61</v>
          </cell>
        </row>
        <row r="785">
          <cell r="A785">
            <v>1418</v>
          </cell>
          <cell r="B785" t="str">
            <v>COLAR TOMADA PVC C/ TRAVAS SAIDA ROSCAVEL C/ BUCHA DE LATAO DE 75MM X 3/4'' P/ LIGACAO PREDIAL</v>
          </cell>
          <cell r="C785" t="str">
            <v>UN</v>
          </cell>
          <cell r="E785">
            <v>35.33</v>
          </cell>
        </row>
        <row r="786">
          <cell r="A786">
            <v>1419</v>
          </cell>
          <cell r="B786" t="str">
            <v>COLAR TOMADA PVC C/ TRAVAS SAIDA ROSCA DE 50 MM X 1/2" P/ LIGACAO PREDIAL</v>
          </cell>
          <cell r="C786" t="str">
            <v>UN</v>
          </cell>
          <cell r="E786">
            <v>13.16</v>
          </cell>
        </row>
        <row r="787">
          <cell r="A787">
            <v>1420</v>
          </cell>
          <cell r="B787" t="str">
            <v>COLAR TOMADA PVC C/ TRAVAS SAIDA ROSCA DE 40 MM X 3/4" P/ LIGACAO PREDIAL</v>
          </cell>
          <cell r="C787" t="str">
            <v>UN</v>
          </cell>
          <cell r="E787">
            <v>12.15</v>
          </cell>
        </row>
        <row r="788">
          <cell r="A788">
            <v>1421</v>
          </cell>
          <cell r="B788" t="str">
            <v>COLAR TOMADA PVC C/ TRAVAS SAIDA ROSCA DE 40 MM X 1/2" P/ LIGACAO PREDIAL</v>
          </cell>
          <cell r="C788" t="str">
            <v>UN</v>
          </cell>
          <cell r="E788">
            <v>11.93</v>
          </cell>
        </row>
        <row r="789">
          <cell r="A789">
            <v>1423</v>
          </cell>
          <cell r="B789" t="str">
            <v>COLAR TOMADA PVC C/ TRAVAS SAIDA ROSCA DE 32 MM X 3/4" P/ LIGACAO PREDIAL</v>
          </cell>
          <cell r="C789" t="str">
            <v>UN</v>
          </cell>
          <cell r="E789">
            <v>11.36</v>
          </cell>
        </row>
        <row r="790">
          <cell r="A790">
            <v>1427</v>
          </cell>
          <cell r="B790" t="str">
            <v>COLAR TOMADA PVC C/ TRAVAS SAIDA ROSCA DE 110 MM X 3/4" LIGACAO PREDIAL</v>
          </cell>
          <cell r="C790" t="str">
            <v>UN</v>
          </cell>
          <cell r="E790">
            <v>25.99</v>
          </cell>
        </row>
        <row r="791">
          <cell r="A791">
            <v>1435</v>
          </cell>
          <cell r="B791" t="str">
            <v>COLAR TOMADA PVC C/ TRAVAS SAIDA ROSCAVEL C/ BUCHA DE LATAO DE 60MM X 1/2'' P/ LIGACAO PREDIAL</v>
          </cell>
          <cell r="C791" t="str">
            <v>UN</v>
          </cell>
          <cell r="E791">
            <v>28.35</v>
          </cell>
        </row>
        <row r="792">
          <cell r="A792">
            <v>1436</v>
          </cell>
          <cell r="B792" t="str">
            <v>COLAR TOMADA PVC C/ TRAVAS SAIDA ROSCA DE 110 MM X 1/2" P/ LIGACAO PREDIAL</v>
          </cell>
          <cell r="C792" t="str">
            <v>UN</v>
          </cell>
          <cell r="E792">
            <v>25.76</v>
          </cell>
        </row>
        <row r="793">
          <cell r="A793">
            <v>1439</v>
          </cell>
          <cell r="B793" t="str">
            <v>COLAR TOMADA PVC C/ TRAVAS SAIDA ROSCA DE 50 MM X 3/4" P/ LIGACAO PREDIAL</v>
          </cell>
          <cell r="C793" t="str">
            <v>UN</v>
          </cell>
          <cell r="E793">
            <v>13.28</v>
          </cell>
        </row>
        <row r="794">
          <cell r="A794">
            <v>1442</v>
          </cell>
          <cell r="B794" t="str">
            <v>COMPACTADOR SOLOS C/ PLACA VIBRATORIA DE 46 X 51CM DYNAPAC CM-13D, 5HP, 156KG, DIESEL, NAO</v>
          </cell>
          <cell r="C794" t="str">
            <v>UN</v>
          </cell>
          <cell r="E794">
            <v>14413.66</v>
          </cell>
        </row>
        <row r="795">
          <cell r="A795">
            <v>1443</v>
          </cell>
          <cell r="B795" t="str">
            <v>COMPACTADOR SOLOS C/ PLACA VIBRATÓRIA 135 A 156KG C/ MOTOR DIESEL / GASOLINA 4 A 6P NÃO REVERSÍVEL TIPO DYNAPAC CM-13 OU EQUIV</v>
          </cell>
          <cell r="C795" t="str">
            <v>H</v>
          </cell>
          <cell r="E795">
            <v>5.18</v>
          </cell>
        </row>
        <row r="796">
          <cell r="A796">
            <v>1444</v>
          </cell>
          <cell r="B796" t="str">
            <v>COMPACTADOR SOLOS C/ PLACA VIBRATÓRIA MOTOR DIESEL/GASOLINA &gt; = 10CV NÃO REVERSÍVEL TIPO CLARIDOM CS- 30 OU EQUIV</v>
          </cell>
          <cell r="C796" t="str">
            <v>H</v>
          </cell>
          <cell r="E796">
            <v>5.54</v>
          </cell>
        </row>
        <row r="797">
          <cell r="A797">
            <v>1445</v>
          </cell>
          <cell r="B797" t="str">
            <v>COMPACTADOR SOLOS TIPO SAPO C/ MOTOR DIESEL/GASOLINA *3P* NÃO REVERSÍVEL PADRAO DYNAPAL LC -7 I R OU EQUIV</v>
          </cell>
          <cell r="C797" t="str">
            <v>H</v>
          </cell>
          <cell r="E797">
            <v>6.22</v>
          </cell>
        </row>
        <row r="798">
          <cell r="A798">
            <v>1448</v>
          </cell>
          <cell r="B798" t="str">
            <v>COMPACTADOR SOLOS PNEUMÁTICO TIPO SAPO ATE 35KG TIPO CLOZIRONE OU EQUIV</v>
          </cell>
          <cell r="C798" t="str">
            <v>H</v>
          </cell>
          <cell r="E798">
            <v>6.22</v>
          </cell>
        </row>
        <row r="799">
          <cell r="A799">
            <v>1449</v>
          </cell>
          <cell r="B799" t="str">
            <v>COMPACTADOR SOLOS C/ PLACA VIBRATÓRIA MOTOR DIESEL/GASOLINA * 5P * NÃO REVERSÍVEL TIPO CLARIDOM CS-15 OU EQUIV</v>
          </cell>
          <cell r="C799" t="str">
            <v>H</v>
          </cell>
          <cell r="E799">
            <v>4.66</v>
          </cell>
        </row>
        <row r="800">
          <cell r="A800">
            <v>1453</v>
          </cell>
          <cell r="B800" t="str">
            <v>COMPACTADOR SOLOS C/ PLACA VIBRATÓRIA MOTOR DIESEL/GASOLINA 7 A 10P 400KG NÃO REVERSÍVEL TIPO DYNAPAC CM-20 OU EQUIV</v>
          </cell>
          <cell r="C800" t="str">
            <v>H</v>
          </cell>
          <cell r="E800">
            <v>6.22</v>
          </cell>
        </row>
        <row r="801">
          <cell r="A801">
            <v>1507</v>
          </cell>
          <cell r="B801" t="str">
            <v>COMPRESSOR DE AR - REBOCAVEL - ATLAS COPCO XA-90 MWD - DESCARGA LIVRE EFETIVA 180 PCM - PRESSAO DE TRABALHO 102 PSI - MOTOR A DIESEL 89CV</v>
          </cell>
          <cell r="C801" t="str">
            <v>UN</v>
          </cell>
          <cell r="E801">
            <v>64520</v>
          </cell>
        </row>
        <row r="802">
          <cell r="A802">
            <v>1508</v>
          </cell>
          <cell r="B802" t="str">
            <v>COMPRESSOR DE AR DIESEL REBOCAVEL 160PCM</v>
          </cell>
          <cell r="C802" t="str">
            <v>H</v>
          </cell>
          <cell r="E802">
            <v>12.91</v>
          </cell>
        </row>
        <row r="803">
          <cell r="A803">
            <v>1509</v>
          </cell>
          <cell r="B803" t="str">
            <v>COMPRESSOR DE AR REBOCÁVEL COM MOTOR DIESEL, 250 PCM - (LOCAÇÃO)</v>
          </cell>
          <cell r="C803" t="str">
            <v>H</v>
          </cell>
          <cell r="E803">
            <v>15.49</v>
          </cell>
        </row>
        <row r="804">
          <cell r="A804">
            <v>1511</v>
          </cell>
          <cell r="B804" t="str">
            <v>COMPRESSOR DE AR DIESEL REBOCAVEL 125 A 134PCM</v>
          </cell>
          <cell r="C804" t="str">
            <v>H</v>
          </cell>
          <cell r="E804">
            <v>11.94</v>
          </cell>
        </row>
        <row r="805">
          <cell r="A805">
            <v>1512</v>
          </cell>
          <cell r="B805" t="str">
            <v>COMPRESSOR DE AR DIESEL REBOCAVEL 250 A 275PCM</v>
          </cell>
          <cell r="C805" t="str">
            <v>H</v>
          </cell>
          <cell r="E805">
            <v>15.49</v>
          </cell>
        </row>
        <row r="806">
          <cell r="A806">
            <v>1513</v>
          </cell>
          <cell r="B806" t="str">
            <v>COMPRESSOR DE AR DIESEL REBOCAVEL 160 A 170PCM C/ 1 MARTELETE ROMPEDOR</v>
          </cell>
          <cell r="C806" t="str">
            <v>H</v>
          </cell>
          <cell r="E806">
            <v>16.14</v>
          </cell>
        </row>
        <row r="807">
          <cell r="A807">
            <v>1514</v>
          </cell>
          <cell r="B807" t="str">
            <v>COMPRESSOR DE AR DIESEL REBOCAVEL 365PCM</v>
          </cell>
          <cell r="C807" t="str">
            <v>H</v>
          </cell>
          <cell r="E807">
            <v>20.98</v>
          </cell>
        </row>
        <row r="808">
          <cell r="A808">
            <v>1515</v>
          </cell>
          <cell r="B808" t="str">
            <v>COMPRESSOR DE AR DIESEL REBOCAVEL 600PCM</v>
          </cell>
          <cell r="C808" t="str">
            <v>H</v>
          </cell>
          <cell r="E808">
            <v>32.92</v>
          </cell>
        </row>
        <row r="809">
          <cell r="A809">
            <v>1518</v>
          </cell>
          <cell r="B809" t="str">
            <v>CONCREO BEUMINOSO USINADO A QUENE (CBUQ) -  FAIXA C COM CAP 50/70 ( AQUISIÇÃO POSO USINA)</v>
          </cell>
          <cell r="C809" t="str">
            <v>T</v>
          </cell>
          <cell r="E809">
            <v>171.07</v>
          </cell>
        </row>
        <row r="810">
          <cell r="A810">
            <v>1520</v>
          </cell>
          <cell r="B810" t="str">
            <v>CONCRETO BETUMINOSO USINADO A QUENTE (CBUQ)        CAP 50/70  - DIST.MED.TRANSP=10KM P/ PAV ASFALTICA</v>
          </cell>
          <cell r="C810" t="str">
            <v>M3</v>
          </cell>
          <cell r="E810">
            <v>390.61</v>
          </cell>
        </row>
        <row r="811">
          <cell r="A811">
            <v>1521</v>
          </cell>
          <cell r="B811" t="str">
            <v>CONCRETO USINADO BOMBEADO FCK = 13,5 MPA</v>
          </cell>
          <cell r="C811" t="str">
            <v>M3</v>
          </cell>
          <cell r="E811">
            <v>256.86</v>
          </cell>
        </row>
        <row r="812">
          <cell r="A812">
            <v>1522</v>
          </cell>
          <cell r="B812" t="str">
            <v>CONCRETO USINADO BOMBEADO FCK = 11,0 MPA</v>
          </cell>
          <cell r="C812" t="str">
            <v>M3</v>
          </cell>
          <cell r="E812">
            <v>252.49</v>
          </cell>
        </row>
        <row r="813">
          <cell r="A813">
            <v>1523</v>
          </cell>
          <cell r="B813" t="str">
            <v>CONCRETO USINADO BOMBEADO FCK = 15,0MPA</v>
          </cell>
          <cell r="C813" t="str">
            <v>M3</v>
          </cell>
          <cell r="E813">
            <v>270</v>
          </cell>
        </row>
        <row r="814">
          <cell r="A814">
            <v>1524</v>
          </cell>
          <cell r="B814" t="str">
            <v>CONCRETO USINADO BOMBEADO FCK = 20,0 MPA</v>
          </cell>
          <cell r="C814" t="str">
            <v>M3</v>
          </cell>
          <cell r="E814">
            <v>284.58999999999997</v>
          </cell>
        </row>
        <row r="815">
          <cell r="A815">
            <v>1525</v>
          </cell>
          <cell r="B815" t="str">
            <v>CONCRETO USINADO BOMBEADO FCK = 30,0 MPA</v>
          </cell>
          <cell r="C815" t="str">
            <v>M3</v>
          </cell>
          <cell r="E815">
            <v>334.36</v>
          </cell>
        </row>
        <row r="816">
          <cell r="A816">
            <v>1526</v>
          </cell>
          <cell r="B816" t="str">
            <v>CONCRETO USINADO BOMBEADO FCK = 33,0 MPA</v>
          </cell>
          <cell r="C816" t="str">
            <v>M3</v>
          </cell>
          <cell r="E816">
            <v>347.06</v>
          </cell>
        </row>
        <row r="817">
          <cell r="A817">
            <v>1527</v>
          </cell>
          <cell r="B817" t="str">
            <v>CONCRETO USINADO BOMBEADO FCK = 25,0 MPA</v>
          </cell>
          <cell r="C817" t="str">
            <v>M3</v>
          </cell>
          <cell r="E817">
            <v>306.49</v>
          </cell>
        </row>
        <row r="818">
          <cell r="A818">
            <v>1528</v>
          </cell>
          <cell r="B818" t="str">
            <v>CONCRETO USINADO BOMBEADO FCK = 18,0 MPA</v>
          </cell>
          <cell r="C818" t="str">
            <v>M3</v>
          </cell>
          <cell r="E818">
            <v>280.95</v>
          </cell>
        </row>
        <row r="819">
          <cell r="A819">
            <v>1535</v>
          </cell>
          <cell r="B819" t="str">
            <v>TERMINAL A PRESSAO DE BRONZE P/ CABO A BARRA, CABO 1,5 A 10MM2, C/ 1 FURO DE FIXACAO</v>
          </cell>
          <cell r="C819" t="str">
            <v>UN</v>
          </cell>
          <cell r="E819">
            <v>2.13</v>
          </cell>
        </row>
        <row r="820">
          <cell r="A820">
            <v>1536</v>
          </cell>
          <cell r="B820" t="str">
            <v>TERMINAL A PRESSAO DE BRONZE P/ CABO A BARRA, CABO 10 A 16MM2, C/ 1 FURO DE FIXACAO</v>
          </cell>
          <cell r="C820" t="str">
            <v>UN</v>
          </cell>
          <cell r="E820">
            <v>2.66</v>
          </cell>
        </row>
        <row r="821">
          <cell r="A821">
            <v>1537</v>
          </cell>
          <cell r="B821" t="str">
            <v>TERMINAL A PRESSAO DE BRONZE P/ CABO A BARRA, CABO 25 A 35MM2 C/ 1 FURO DE FIXACAO</v>
          </cell>
          <cell r="C821" t="str">
            <v>UN</v>
          </cell>
          <cell r="E821">
            <v>3.55</v>
          </cell>
        </row>
        <row r="822">
          <cell r="A822">
            <v>1538</v>
          </cell>
          <cell r="B822" t="str">
            <v>TERMINAL A PRESSAO DE BRONZE P/ CABO A BARRA, CABO 50 A 70MM2, C/ 1 FURO DE FIXACAO</v>
          </cell>
          <cell r="C822" t="str">
            <v>UN</v>
          </cell>
          <cell r="E822">
            <v>4.6100000000000003</v>
          </cell>
        </row>
        <row r="823">
          <cell r="A823">
            <v>1539</v>
          </cell>
          <cell r="B823" t="str">
            <v>CONECTOR PARAFUSO FENDIDO PARA CABO 16 MM2</v>
          </cell>
          <cell r="C823" t="str">
            <v>UN</v>
          </cell>
          <cell r="E823">
            <v>2.5499999999999998</v>
          </cell>
        </row>
        <row r="824">
          <cell r="A824">
            <v>1540</v>
          </cell>
          <cell r="B824" t="str">
            <v>TERMINAL A PRESSAO DE BRONZE P/ CABO A BARRA, CABO 70 A 95MM2 C/ 1 FUROP/ FIXACAO</v>
          </cell>
          <cell r="C824" t="str">
            <v>UN</v>
          </cell>
          <cell r="E824">
            <v>6.39</v>
          </cell>
        </row>
        <row r="825">
          <cell r="A825">
            <v>1541</v>
          </cell>
          <cell r="B825" t="str">
            <v>TERMINAL A PRESSAO DE BRONZE P/ CABO A BARRA, CABO 120 A 185MM2 C/ 1 FURO P/ FIXACAO</v>
          </cell>
          <cell r="C825" t="str">
            <v>UN</v>
          </cell>
          <cell r="E825">
            <v>8.52</v>
          </cell>
        </row>
        <row r="826">
          <cell r="A826">
            <v>1542</v>
          </cell>
          <cell r="B826" t="str">
            <v>TERMINAL A PRESSAO DE BRONZE P/ CABO A BARRA, CABOS 4 A 10MM2 C/ 2 FUROS P/ FIXACAO</v>
          </cell>
          <cell r="C826" t="str">
            <v>UN</v>
          </cell>
          <cell r="E826">
            <v>2.66</v>
          </cell>
        </row>
        <row r="827">
          <cell r="A827">
            <v>1543</v>
          </cell>
          <cell r="B827" t="str">
            <v>TERMINAL A PRESSAO DE BRONZE P/ CABO A BARRA, CABO 16 A 25MM2 C/ 2 FUROS P/ FIXACAO</v>
          </cell>
          <cell r="C827" t="str">
            <v>UN</v>
          </cell>
          <cell r="E827">
            <v>2.84</v>
          </cell>
        </row>
        <row r="828">
          <cell r="A828">
            <v>1545</v>
          </cell>
          <cell r="B828" t="str">
            <v>TERMINAL A PRESSAO DE BRONZE P/ CABO A BARRA, CABOS 50 A 70MM2 C/ 2 FUROS P/ FIXACAO</v>
          </cell>
          <cell r="C828" t="str">
            <v>UN</v>
          </cell>
          <cell r="E828">
            <v>10.75</v>
          </cell>
        </row>
        <row r="829">
          <cell r="A829">
            <v>1546</v>
          </cell>
          <cell r="B829" t="str">
            <v>TERMINAL A PRESSAO DE BRONZE P/ CABO A BARRA, CABOS 95 A 120MM2 C/ 2 FUROS P/ FIXACAO</v>
          </cell>
          <cell r="C829" t="str">
            <v>UN</v>
          </cell>
          <cell r="E829">
            <v>23.85</v>
          </cell>
        </row>
        <row r="830">
          <cell r="A830">
            <v>1547</v>
          </cell>
          <cell r="B830" t="str">
            <v>TERMINAL A PRESSAO DE BRONZE P/ CABO A BARRA, CABOS 150 A 185MM2 C/ 2 FUROS P/ FIXACAO</v>
          </cell>
          <cell r="C830" t="str">
            <v>UN</v>
          </cell>
          <cell r="E830">
            <v>50.39</v>
          </cell>
        </row>
        <row r="831">
          <cell r="A831">
            <v>1550</v>
          </cell>
          <cell r="B831" t="str">
            <v>CONECTOR PARAFUSO FENDIDO PARA CABO 25 MM2</v>
          </cell>
          <cell r="C831" t="str">
            <v>UN</v>
          </cell>
          <cell r="E831">
            <v>3.41</v>
          </cell>
        </row>
        <row r="832">
          <cell r="A832">
            <v>1553</v>
          </cell>
          <cell r="B832" t="str">
            <v>TERMINAL A PRESSAO DE BRONZE P/ CABO A BARRA, CABO/BARRA P/ 2 CABOS BITOLA 95 A 120MM2 C/ 2 FUROS P/  FIXACAO</v>
          </cell>
          <cell r="C832" t="str">
            <v>UN</v>
          </cell>
          <cell r="E832">
            <v>63.09</v>
          </cell>
        </row>
        <row r="833">
          <cell r="A833">
            <v>1554</v>
          </cell>
          <cell r="B833" t="str">
            <v>TERMINAL A PRESSAO DE BRONZE P/ CABO A BARRA, CABO/BARRA P/ 2 CABOS BITOLA 150 A 185MM2 C/ 2 FUROS P/ FIXACAO</v>
          </cell>
          <cell r="C833" t="str">
            <v>UN</v>
          </cell>
          <cell r="E833">
            <v>89.45</v>
          </cell>
        </row>
        <row r="834">
          <cell r="A834">
            <v>1562</v>
          </cell>
          <cell r="B834" t="str">
            <v>CONECTOR PARAFUSO FENDIDO C/ SEPARADOR DE CABOS BIMETALICOS DE COBRE P/ CABO 50MM2</v>
          </cell>
          <cell r="C834" t="str">
            <v>UN</v>
          </cell>
          <cell r="E834">
            <v>7.45</v>
          </cell>
        </row>
        <row r="835">
          <cell r="A835">
            <v>1563</v>
          </cell>
          <cell r="B835" t="str">
            <v>CONECTOR PARAFUSO FENDIDO C/ SEPARADOR DE CABOS BIMETALICOS DE COBRE P/ CABO 70MM2</v>
          </cell>
          <cell r="C835" t="str">
            <v>UN</v>
          </cell>
          <cell r="E835">
            <v>9.58</v>
          </cell>
        </row>
        <row r="836">
          <cell r="A836">
            <v>1564</v>
          </cell>
          <cell r="B836" t="str">
            <v>GRAMPO PARALELO BIMETALICO P/ CABO 6 A 50MM2 C/ 2 PARAF</v>
          </cell>
          <cell r="C836" t="str">
            <v>UN</v>
          </cell>
          <cell r="E836">
            <v>3.83</v>
          </cell>
        </row>
        <row r="837">
          <cell r="A837">
            <v>1565</v>
          </cell>
          <cell r="B837" t="str">
            <v>CONECTOR PARAFUSO FENDIDO DE COBRE P/ CABO 16MM2</v>
          </cell>
          <cell r="C837" t="str">
            <v>UN</v>
          </cell>
          <cell r="E837">
            <v>3.73</v>
          </cell>
        </row>
        <row r="838">
          <cell r="A838">
            <v>1567</v>
          </cell>
          <cell r="B838" t="str">
            <v>GRAMPO PARALELO BIMETALICO P/ CABO 6MM2 C/ 1 PARAF</v>
          </cell>
          <cell r="C838" t="str">
            <v>UN</v>
          </cell>
          <cell r="E838">
            <v>6</v>
          </cell>
        </row>
        <row r="839">
          <cell r="A839">
            <v>1568</v>
          </cell>
          <cell r="B839" t="str">
            <v>GRAMPO PARALELO BIMETALICO P/ CABO 10MM2 C/ 1 PARAF</v>
          </cell>
          <cell r="C839" t="str">
            <v>UN</v>
          </cell>
          <cell r="E839">
            <v>8.16</v>
          </cell>
        </row>
        <row r="840">
          <cell r="A840">
            <v>1570</v>
          </cell>
          <cell r="B840" t="str">
            <v>TERMINAL A COMPRESSAO EM COBRE ESTANHADO P/ CABO 2,5MM2</v>
          </cell>
          <cell r="C840" t="str">
            <v>UN</v>
          </cell>
          <cell r="E840">
            <v>0.46</v>
          </cell>
        </row>
        <row r="841">
          <cell r="A841">
            <v>1571</v>
          </cell>
          <cell r="B841" t="str">
            <v>TERMINAL A COMPRESSAO EM COBRE ESTANHADO P/ CABO 4MM2</v>
          </cell>
          <cell r="C841" t="str">
            <v>UN</v>
          </cell>
          <cell r="E841">
            <v>0.71</v>
          </cell>
        </row>
        <row r="842">
          <cell r="A842">
            <v>1573</v>
          </cell>
          <cell r="B842" t="str">
            <v>TERMINAL A COMPRESSAO EM COBRE ESTANHADO P/ CABO 6MM2</v>
          </cell>
          <cell r="C842" t="str">
            <v>UN</v>
          </cell>
          <cell r="E842">
            <v>1.03</v>
          </cell>
        </row>
        <row r="843">
          <cell r="A843">
            <v>1574</v>
          </cell>
          <cell r="B843" t="str">
            <v>TERMINAL A COMPRESSAO EM COBRE ESTANHADO P/ CABO 10MM2</v>
          </cell>
          <cell r="C843" t="str">
            <v>UN</v>
          </cell>
          <cell r="E843">
            <v>0.89</v>
          </cell>
        </row>
        <row r="844">
          <cell r="A844">
            <v>1575</v>
          </cell>
          <cell r="B844" t="str">
            <v>TERMINAL A COMPRESSAO EM COBRE ESTANHADO P/ CABO 16MM2</v>
          </cell>
          <cell r="C844" t="str">
            <v>UN</v>
          </cell>
          <cell r="E844">
            <v>1.1000000000000001</v>
          </cell>
        </row>
        <row r="845">
          <cell r="A845">
            <v>1576</v>
          </cell>
          <cell r="B845" t="str">
            <v>TERMINAL A COMPRESSAO EM COBRE ESTANHADO P/ CABO 25MM2</v>
          </cell>
          <cell r="C845" t="str">
            <v>UN</v>
          </cell>
          <cell r="E845">
            <v>1.06</v>
          </cell>
        </row>
        <row r="846">
          <cell r="A846">
            <v>1577</v>
          </cell>
          <cell r="B846" t="str">
            <v>TERMINAL A COMPRESSAO EM COBRE ESTANHADO P/ CABO 35MM2</v>
          </cell>
          <cell r="C846" t="str">
            <v>UN</v>
          </cell>
          <cell r="E846">
            <v>1.24</v>
          </cell>
        </row>
        <row r="847">
          <cell r="A847">
            <v>1578</v>
          </cell>
          <cell r="B847" t="str">
            <v>TERMINAL A COMPRESSAO EM COBRE ESTANHADO P/ CABO 50MM2</v>
          </cell>
          <cell r="C847" t="str">
            <v>UN</v>
          </cell>
          <cell r="E847">
            <v>1.92</v>
          </cell>
        </row>
        <row r="848">
          <cell r="A848">
            <v>1579</v>
          </cell>
          <cell r="B848" t="str">
            <v>TERMINAL A COMPRESSAO EM COBRE ESTANHADO P/ CABO 70MM2</v>
          </cell>
          <cell r="C848" t="str">
            <v>UN</v>
          </cell>
          <cell r="E848">
            <v>1.99</v>
          </cell>
        </row>
        <row r="849">
          <cell r="A849">
            <v>1580</v>
          </cell>
          <cell r="B849" t="str">
            <v>TERMINAL A COMPRESSAO EM COBRE ESTANHADO P/ CABO 95MM2</v>
          </cell>
          <cell r="C849" t="str">
            <v>UN</v>
          </cell>
          <cell r="E849">
            <v>2.84</v>
          </cell>
        </row>
        <row r="850">
          <cell r="A850">
            <v>1581</v>
          </cell>
          <cell r="B850" t="str">
            <v>TERMINAL A COMPRESSAO EM COBRE ESTANHADO P/ CABO120MM2</v>
          </cell>
          <cell r="C850" t="str">
            <v>UN</v>
          </cell>
          <cell r="E850">
            <v>4.68</v>
          </cell>
        </row>
        <row r="851">
          <cell r="A851">
            <v>1585</v>
          </cell>
          <cell r="B851" t="str">
            <v>TERMINAL A PRESSAO 1 CABO 16MM2 C/ 1 FURO DE FIXACAO</v>
          </cell>
          <cell r="C851" t="str">
            <v>UN</v>
          </cell>
          <cell r="E851">
            <v>1.92</v>
          </cell>
        </row>
        <row r="852">
          <cell r="A852">
            <v>1586</v>
          </cell>
          <cell r="B852" t="str">
            <v>TERMINAL A PRESSAO 1 CABO 25MM2 C/ 1 FURO DE FIXACAO</v>
          </cell>
          <cell r="C852" t="str">
            <v>UN</v>
          </cell>
          <cell r="E852">
            <v>2.02</v>
          </cell>
        </row>
        <row r="853">
          <cell r="A853">
            <v>1587</v>
          </cell>
          <cell r="B853" t="str">
            <v>TERMINAL A PRESSAO 1 CABO 35MM2 C/ 1 FURO DE FIXACAO</v>
          </cell>
          <cell r="C853" t="str">
            <v>UN</v>
          </cell>
          <cell r="E853">
            <v>3.19</v>
          </cell>
        </row>
        <row r="854">
          <cell r="A854">
            <v>1588</v>
          </cell>
          <cell r="B854" t="str">
            <v>TERMINAL A PRESSAO 1 CABO 50MM2 C/ 1 FURO DE FIXACAO</v>
          </cell>
          <cell r="C854" t="str">
            <v>UN</v>
          </cell>
          <cell r="E854">
            <v>3.73</v>
          </cell>
        </row>
        <row r="855">
          <cell r="A855">
            <v>1589</v>
          </cell>
          <cell r="B855" t="str">
            <v>TERMINAL A PRESSAO 1 CABO 70MM2 C/ 1 FURO DE FIXACAO</v>
          </cell>
          <cell r="C855" t="str">
            <v>UN</v>
          </cell>
          <cell r="E855">
            <v>4.54</v>
          </cell>
        </row>
        <row r="856">
          <cell r="A856">
            <v>1590</v>
          </cell>
          <cell r="B856" t="str">
            <v>TERMINAL A PRESSAO 1 CABO 95MM2 C/ 1 FURO DE FIXACAO</v>
          </cell>
          <cell r="C856" t="str">
            <v>UN</v>
          </cell>
          <cell r="E856">
            <v>4.54</v>
          </cell>
        </row>
        <row r="857">
          <cell r="A857">
            <v>1591</v>
          </cell>
          <cell r="B857" t="str">
            <v>TERMINAL A PRESSAO 1 CABO 120MM2 C/ 1 FURO DE FIXACAO</v>
          </cell>
          <cell r="C857" t="str">
            <v>UN</v>
          </cell>
          <cell r="E857">
            <v>6.28</v>
          </cell>
        </row>
        <row r="858">
          <cell r="A858">
            <v>1593</v>
          </cell>
          <cell r="B858" t="str">
            <v>TERMINAL A PRESSAO 1 CABO 185MM2 C/ 1 FURO DE FIXACAO</v>
          </cell>
          <cell r="C858" t="str">
            <v>UN</v>
          </cell>
          <cell r="E858">
            <v>7.42</v>
          </cell>
        </row>
        <row r="859">
          <cell r="A859">
            <v>1594</v>
          </cell>
          <cell r="B859" t="str">
            <v>TERMINAL A PRESSAO P/ CABO A BARRA, CABO 25-35MM2 C/ 2 FUROS P/ FIXACAO</v>
          </cell>
          <cell r="C859" t="str">
            <v>UN</v>
          </cell>
          <cell r="E859">
            <v>6.1</v>
          </cell>
        </row>
        <row r="860">
          <cell r="A860">
            <v>1595</v>
          </cell>
          <cell r="B860" t="str">
            <v>CONECTOR DE ATERRAMENTO DE BRONZE P/ CABO 95MM2 A BARRA DE ATE 7MM2</v>
          </cell>
          <cell r="C860" t="str">
            <v>UN</v>
          </cell>
          <cell r="E860">
            <v>13.06</v>
          </cell>
        </row>
        <row r="861">
          <cell r="A861">
            <v>1596</v>
          </cell>
          <cell r="B861" t="str">
            <v>CONECTOR PARAFUSO FENDIDO DE BRONZE P/ CABO 25MM2</v>
          </cell>
          <cell r="C861" t="str">
            <v>UN</v>
          </cell>
          <cell r="E861">
            <v>3.9</v>
          </cell>
        </row>
        <row r="862">
          <cell r="A862">
            <v>1597</v>
          </cell>
          <cell r="B862" t="str">
            <v>CONECTOR PRENSA CABO DE ALUMINIO BITOLA 3/8" P/ CABO DN 9 - 10MM</v>
          </cell>
          <cell r="C862" t="str">
            <v>UN</v>
          </cell>
          <cell r="E862">
            <v>3.3</v>
          </cell>
        </row>
        <row r="863">
          <cell r="A863">
            <v>1598</v>
          </cell>
          <cell r="B863" t="str">
            <v>CONECTOR PRENSA CABO DE ALUMINIO BITOLA 1/2" P/ CABO DN 12,5 - 15MM</v>
          </cell>
          <cell r="C863" t="str">
            <v>UN</v>
          </cell>
          <cell r="E863">
            <v>4.1500000000000004</v>
          </cell>
        </row>
        <row r="864">
          <cell r="A864">
            <v>1599</v>
          </cell>
          <cell r="B864" t="str">
            <v>CONECTOR PRENSA CABO DE ALUMINIO BITOLA 3/4 " P/ CABO DN 17,5 - 20MM</v>
          </cell>
          <cell r="C864" t="str">
            <v>UN</v>
          </cell>
          <cell r="E864">
            <v>4.6500000000000004</v>
          </cell>
        </row>
        <row r="865">
          <cell r="A865">
            <v>1600</v>
          </cell>
          <cell r="B865" t="str">
            <v>CONECTOR PRENSA CABO DE ALUMINIO BITOLA 1" P/ CABO DN 22,5 - 25MM</v>
          </cell>
          <cell r="C865" t="str">
            <v>UN</v>
          </cell>
          <cell r="E865">
            <v>6</v>
          </cell>
        </row>
        <row r="866">
          <cell r="A866">
            <v>1601</v>
          </cell>
          <cell r="B866" t="str">
            <v>CONECTOR PRENSA CABO DE ALUMINIO BITOLA 1 1/4" P/ CABO DN 31 - 34MM</v>
          </cell>
          <cell r="C866" t="str">
            <v>UN</v>
          </cell>
          <cell r="E866">
            <v>17.559999999999999</v>
          </cell>
        </row>
        <row r="867">
          <cell r="A867">
            <v>1602</v>
          </cell>
          <cell r="B867" t="str">
            <v>CONECTOR PRENSA CABO DE ALUMINIO BITOLA 1 1/2" P/ CABO DN 37 - 40MM</v>
          </cell>
          <cell r="C867" t="str">
            <v>UN</v>
          </cell>
          <cell r="E867">
            <v>19.8</v>
          </cell>
        </row>
        <row r="868">
          <cell r="A868">
            <v>1603</v>
          </cell>
          <cell r="B868" t="str">
            <v>CONECTOR PRENSA CABO DE ALUMINIO BITOLA 2" P/ CABO DN 47,5 - 50MM</v>
          </cell>
          <cell r="C868" t="str">
            <v>UN</v>
          </cell>
          <cell r="E868">
            <v>26.61</v>
          </cell>
        </row>
        <row r="869">
          <cell r="A869">
            <v>1604</v>
          </cell>
          <cell r="B869" t="str">
            <v>PRENSA CABO DE CONEXAO GT-P22 P/ CABO COBRE OU SIMILAR</v>
          </cell>
          <cell r="C869" t="str">
            <v>UN</v>
          </cell>
          <cell r="E869">
            <v>4.83</v>
          </cell>
        </row>
        <row r="870">
          <cell r="A870">
            <v>1605</v>
          </cell>
          <cell r="B870" t="str">
            <v>TERMINAL A PRESSAO P/ CABO A BARRA, CABO 50-70MM2 C/ 2 FUROS P/ FIXACAO</v>
          </cell>
          <cell r="C870" t="str">
            <v>UN</v>
          </cell>
          <cell r="E870">
            <v>9.69</v>
          </cell>
        </row>
        <row r="871">
          <cell r="A871">
            <v>1607</v>
          </cell>
          <cell r="B871" t="str">
            <v>CONJUNTO ARRUELAS DE VEDACAO 5/16" P/ TELHA FIBROCIMENTO (UMA ARRUELA METALICA E UMA ARRULA PVC - CONICAS)</v>
          </cell>
          <cell r="C871" t="str">
            <v>CJ</v>
          </cell>
          <cell r="E871">
            <v>0.12</v>
          </cell>
        </row>
        <row r="872">
          <cell r="A872">
            <v>1610</v>
          </cell>
          <cell r="B872" t="str">
            <v>MASSA PRONTA P/ VEDACAO TP CARBOLASTICO CINZA DA OTTO BAUMGART OU MARCA EQUIVALENTE</v>
          </cell>
          <cell r="C872" t="str">
            <v>KG</v>
          </cell>
          <cell r="E872">
            <v>15.43</v>
          </cell>
        </row>
        <row r="873">
          <cell r="A873">
            <v>1611</v>
          </cell>
          <cell r="B873" t="str">
            <v>MASSA P/ VEDACAO DE TELHA DE AMIANTO</v>
          </cell>
          <cell r="C873" t="str">
            <v>KG</v>
          </cell>
          <cell r="E873">
            <v>54.79</v>
          </cell>
        </row>
        <row r="874">
          <cell r="A874">
            <v>1612</v>
          </cell>
          <cell r="B874" t="str">
            <v>CONTATOR TRIPOLAR, CATEGORIA DE UTILIZAÇÃO AC-2 E AC-3, TENSÃO NOMINAL DE ATÉ 500 V, COM CORRENTE DE 9 A</v>
          </cell>
          <cell r="C874" t="str">
            <v>UN</v>
          </cell>
          <cell r="E874">
            <v>67.010000000000005</v>
          </cell>
        </row>
        <row r="875">
          <cell r="A875">
            <v>1613</v>
          </cell>
          <cell r="B875" t="str">
            <v>CONTATOR TRIPOLAR DE POTENCIA 112A (500V) CATEGORIA AC-2 E AC-3</v>
          </cell>
          <cell r="C875" t="str">
            <v>UN</v>
          </cell>
          <cell r="E875">
            <v>840.67</v>
          </cell>
        </row>
        <row r="876">
          <cell r="A876">
            <v>1614</v>
          </cell>
          <cell r="B876" t="str">
            <v>CONTATOR TRIPOLAR DE POTENCIA 32A (500V) CATEGORIA AC-2 E AC-3</v>
          </cell>
          <cell r="C876" t="str">
            <v>UN</v>
          </cell>
          <cell r="E876">
            <v>156.77000000000001</v>
          </cell>
        </row>
        <row r="877">
          <cell r="A877">
            <v>1615</v>
          </cell>
          <cell r="B877" t="str">
            <v>CONTATOR TRIPOLAR DE POTENCIA 75A (500V) CATEGORIA AC-2 E AC-3</v>
          </cell>
          <cell r="C877" t="str">
            <v>UN</v>
          </cell>
          <cell r="E877">
            <v>467.96</v>
          </cell>
        </row>
        <row r="878">
          <cell r="A878">
            <v>1616</v>
          </cell>
          <cell r="B878" t="str">
            <v>CONTATOR TRIPOLAR DE POTENCIA 300A (500V) CATEGORIA AC-2 E AC-3</v>
          </cell>
          <cell r="C878" t="str">
            <v>UN</v>
          </cell>
          <cell r="E878">
            <v>3843.66</v>
          </cell>
        </row>
        <row r="879">
          <cell r="A879">
            <v>1617</v>
          </cell>
          <cell r="B879" t="str">
            <v>CONTATOR TRIPOLAR DE POTENCIA 400A (500V) CATEGORIA AC-2 E AC-3</v>
          </cell>
          <cell r="C879" t="str">
            <v>UN</v>
          </cell>
          <cell r="E879">
            <v>4749</v>
          </cell>
        </row>
        <row r="880">
          <cell r="A880">
            <v>1618</v>
          </cell>
          <cell r="B880" t="str">
            <v>CONTATOR TRIPOLAR DE POTENCIA 94A (500V) CATEGORIA AC-2 E AC-3</v>
          </cell>
          <cell r="C880" t="str">
            <v>UN</v>
          </cell>
          <cell r="E880">
            <v>698.04</v>
          </cell>
        </row>
        <row r="881">
          <cell r="A881">
            <v>1619</v>
          </cell>
          <cell r="B881" t="str">
            <v>CONTATOR TRIPOLAR DE POTENCIA 25A (500V) CATEGORIA AC-2 E AC-3</v>
          </cell>
          <cell r="C881" t="str">
            <v>UN</v>
          </cell>
          <cell r="E881">
            <v>99.04</v>
          </cell>
        </row>
        <row r="882">
          <cell r="A882">
            <v>1620</v>
          </cell>
          <cell r="B882" t="str">
            <v>CONTATOR TRIPOLAR DE POTENCIA 36A (500V) CATEGORIA AC-2 E AC-3</v>
          </cell>
          <cell r="C882" t="str">
            <v>UN</v>
          </cell>
          <cell r="E882">
            <v>220.42</v>
          </cell>
        </row>
        <row r="883">
          <cell r="A883">
            <v>1621</v>
          </cell>
          <cell r="B883" t="str">
            <v>CONTATOR TRIPOLAR DE POTENCIA 45A (500V) CATEGORIA AC-2 E AC-3</v>
          </cell>
          <cell r="C883" t="str">
            <v>UN</v>
          </cell>
          <cell r="E883">
            <v>264.32</v>
          </cell>
        </row>
        <row r="884">
          <cell r="A884">
            <v>1622</v>
          </cell>
          <cell r="B884" t="str">
            <v>CONTATOR TRIPOLAR DE POTENCIA 270A (500V) CATEGORIA AC-2 E AC-3</v>
          </cell>
          <cell r="C884" t="str">
            <v>UN</v>
          </cell>
          <cell r="E884">
            <v>3843.66</v>
          </cell>
        </row>
        <row r="885">
          <cell r="A885">
            <v>1623</v>
          </cell>
          <cell r="B885" t="str">
            <v>CONTATOR TRIPOLAR DE POTENCIA 12A (500V) CATEGORIA AC-2 E AC-3</v>
          </cell>
          <cell r="C885" t="str">
            <v>UN</v>
          </cell>
          <cell r="E885">
            <v>67.86</v>
          </cell>
        </row>
        <row r="886">
          <cell r="A886">
            <v>1624</v>
          </cell>
          <cell r="B886" t="str">
            <v>CONTATOR TRIPOLAR DE POTENCIA 630A (500V) CATEGORIA AC-2 E AC-3</v>
          </cell>
          <cell r="C886" t="str">
            <v>UN</v>
          </cell>
          <cell r="E886">
            <v>8534.2900000000009</v>
          </cell>
        </row>
        <row r="887">
          <cell r="A887">
            <v>1625</v>
          </cell>
          <cell r="B887" t="str">
            <v>CONTATOR TRIPOLAR DE POTENCIA 22A (500V) CATEGORIA AC-2 E AC-3</v>
          </cell>
          <cell r="C887" t="str">
            <v>UN</v>
          </cell>
          <cell r="E887">
            <v>91.7</v>
          </cell>
        </row>
        <row r="888">
          <cell r="A888">
            <v>1626</v>
          </cell>
          <cell r="B888" t="str">
            <v>CONTATOR TRIPOLAR DE POTENCIA 180A (500V) CATEGORIA AC-2 E AC-3</v>
          </cell>
          <cell r="C888" t="str">
            <v>UN</v>
          </cell>
          <cell r="E888">
            <v>1247.8399999999999</v>
          </cell>
        </row>
        <row r="889">
          <cell r="A889">
            <v>1627</v>
          </cell>
          <cell r="B889" t="str">
            <v>CONTATOR TRIPOLAR DE POTENCIA 63A (500V) CATEGORIA AC-2 E AC-3</v>
          </cell>
          <cell r="C889" t="str">
            <v>UN</v>
          </cell>
          <cell r="E889">
            <v>375.6</v>
          </cell>
        </row>
        <row r="890">
          <cell r="A890">
            <v>1629</v>
          </cell>
          <cell r="B890" t="str">
            <v>CONTATOR TRIPOLAR DE POTENCIA 490A (500V) CATEGORIA AC-2 E AC-3</v>
          </cell>
          <cell r="C890" t="str">
            <v>UN</v>
          </cell>
          <cell r="E890">
            <v>6683.53</v>
          </cell>
        </row>
        <row r="891">
          <cell r="A891">
            <v>1630</v>
          </cell>
          <cell r="B891" t="str">
            <v>CONTATOR P/ ACIONAMENTO DE CAPACITORES TIPO WEG CW247</v>
          </cell>
          <cell r="C891" t="str">
            <v>UN</v>
          </cell>
          <cell r="E891">
            <v>2141.96</v>
          </cell>
        </row>
        <row r="892">
          <cell r="A892">
            <v>1631</v>
          </cell>
          <cell r="B892" t="str">
            <v>CAPACITOR TRIFASICO C/ DIELETRICO PLASTICO 220V-2,5KVA</v>
          </cell>
          <cell r="C892" t="str">
            <v>UN</v>
          </cell>
          <cell r="E892">
            <v>116.66</v>
          </cell>
        </row>
        <row r="893">
          <cell r="A893">
            <v>1633</v>
          </cell>
          <cell r="B893" t="str">
            <v>CAPACITOR TRIFASICO C/ DIELETRICO PLASTICO 220V-5KVA</v>
          </cell>
          <cell r="C893" t="str">
            <v>UN</v>
          </cell>
          <cell r="E893">
            <v>124.62</v>
          </cell>
        </row>
        <row r="894">
          <cell r="A894">
            <v>1634</v>
          </cell>
          <cell r="B894" t="str">
            <v>CORDEL DETONANTE NP10</v>
          </cell>
          <cell r="C894" t="str">
            <v>M</v>
          </cell>
          <cell r="E894">
            <v>3.72</v>
          </cell>
        </row>
        <row r="895">
          <cell r="A895">
            <v>1636</v>
          </cell>
          <cell r="B895" t="str">
            <v>CRIVO FOFO FLANGE PN-10 DN  80</v>
          </cell>
          <cell r="C895" t="str">
            <v>UN</v>
          </cell>
          <cell r="E895">
            <v>140.76</v>
          </cell>
        </row>
        <row r="896">
          <cell r="A896">
            <v>1637</v>
          </cell>
          <cell r="B896" t="str">
            <v>CRIVO FOFO FLANGE PN-10 DN 150</v>
          </cell>
          <cell r="C896" t="str">
            <v>UN</v>
          </cell>
          <cell r="E896">
            <v>289.01</v>
          </cell>
        </row>
        <row r="897">
          <cell r="A897">
            <v>1638</v>
          </cell>
          <cell r="B897" t="str">
            <v>CRIVO FOFO FLANGE PN-10 DN 200</v>
          </cell>
          <cell r="C897" t="str">
            <v>UN</v>
          </cell>
          <cell r="E897">
            <v>405.74</v>
          </cell>
        </row>
        <row r="898">
          <cell r="A898">
            <v>1639</v>
          </cell>
          <cell r="B898" t="str">
            <v>CRIVO FOFO FLANGE PN-10 DN 300</v>
          </cell>
          <cell r="C898" t="str">
            <v>UN</v>
          </cell>
          <cell r="E898">
            <v>727.61</v>
          </cell>
        </row>
        <row r="899">
          <cell r="A899">
            <v>1640</v>
          </cell>
          <cell r="B899" t="str">
            <v>CRIVO FOFO FLANGE PN-10 DN 350</v>
          </cell>
          <cell r="C899" t="str">
            <v>UN</v>
          </cell>
          <cell r="E899">
            <v>928.22</v>
          </cell>
        </row>
        <row r="900">
          <cell r="A900">
            <v>1641</v>
          </cell>
          <cell r="B900" t="str">
            <v>CRIVO FOFO FLANGE PN-10 DN 450</v>
          </cell>
          <cell r="C900" t="str">
            <v>UN</v>
          </cell>
          <cell r="E900">
            <v>1806.91</v>
          </cell>
        </row>
        <row r="901">
          <cell r="A901">
            <v>1642</v>
          </cell>
          <cell r="B901" t="str">
            <v>CRIVO FOFO FLANGE PN-10 DN 500</v>
          </cell>
          <cell r="C901" t="str">
            <v>UN</v>
          </cell>
          <cell r="E901">
            <v>2137.5</v>
          </cell>
        </row>
        <row r="902">
          <cell r="A902">
            <v>1643</v>
          </cell>
          <cell r="B902" t="str">
            <v>CRIVO FOFO FLANGE PN-10 DN 600</v>
          </cell>
          <cell r="C902" t="str">
            <v>UN</v>
          </cell>
          <cell r="E902">
            <v>2334.71</v>
          </cell>
        </row>
        <row r="903">
          <cell r="A903">
            <v>1644</v>
          </cell>
          <cell r="B903" t="str">
            <v>CRIVO FOFO FLANGE PN-10 DN 400</v>
          </cell>
          <cell r="C903" t="str">
            <v>UN</v>
          </cell>
          <cell r="E903">
            <v>1004.15</v>
          </cell>
        </row>
        <row r="904">
          <cell r="A904">
            <v>1645</v>
          </cell>
          <cell r="B904" t="str">
            <v>CRIVO FOFO FLANGE PN-10 DN 250</v>
          </cell>
          <cell r="C904" t="str">
            <v>UN</v>
          </cell>
          <cell r="E904">
            <v>566.67999999999995</v>
          </cell>
        </row>
        <row r="905">
          <cell r="A905">
            <v>1646</v>
          </cell>
          <cell r="B905" t="str">
            <v>CRIVO FOFO FLANGE PN-10 DN 100</v>
          </cell>
          <cell r="C905" t="str">
            <v>UN</v>
          </cell>
          <cell r="E905">
            <v>192.67</v>
          </cell>
        </row>
        <row r="906">
          <cell r="A906">
            <v>1647</v>
          </cell>
          <cell r="B906" t="str">
            <v>CRUZETA FERRO GALV ROSCA REF 1/2"</v>
          </cell>
          <cell r="C906" t="str">
            <v>UN</v>
          </cell>
          <cell r="E906">
            <v>11.08</v>
          </cell>
        </row>
        <row r="907">
          <cell r="A907">
            <v>1648</v>
          </cell>
          <cell r="B907" t="str">
            <v>CRUZETA FERRO GALV ROSCA REF 1"</v>
          </cell>
          <cell r="C907" t="str">
            <v>UN</v>
          </cell>
          <cell r="E907">
            <v>21.31</v>
          </cell>
        </row>
        <row r="908">
          <cell r="A908">
            <v>1649</v>
          </cell>
          <cell r="B908" t="str">
            <v>CRUZETA FERRO GALV ROSCA REF 1 1/2"</v>
          </cell>
          <cell r="C908" t="str">
            <v>UN</v>
          </cell>
          <cell r="E908">
            <v>36.06</v>
          </cell>
        </row>
        <row r="909">
          <cell r="A909">
            <v>1650</v>
          </cell>
          <cell r="B909" t="str">
            <v>CRUZETA FERRO GALV ROSCA REF 2"</v>
          </cell>
          <cell r="C909" t="str">
            <v>UN</v>
          </cell>
          <cell r="E909">
            <v>49.82</v>
          </cell>
        </row>
        <row r="910">
          <cell r="A910">
            <v>1651</v>
          </cell>
          <cell r="B910" t="str">
            <v>CRUZETA FERRO GALV ROSCA REF 2 1/2"</v>
          </cell>
          <cell r="C910" t="str">
            <v>UN</v>
          </cell>
          <cell r="E910">
            <v>78.540000000000006</v>
          </cell>
        </row>
        <row r="911">
          <cell r="A911">
            <v>1652</v>
          </cell>
          <cell r="B911" t="str">
            <v>CRUZETA FERRO GALV ROSCA REF 3"</v>
          </cell>
          <cell r="C911" t="str">
            <v>UN</v>
          </cell>
          <cell r="E911">
            <v>110.2</v>
          </cell>
        </row>
        <row r="912">
          <cell r="A912">
            <v>1653</v>
          </cell>
          <cell r="B912" t="str">
            <v>CRUZETA FERRO GALV ROSCA REF 1 1/4"</v>
          </cell>
          <cell r="C912" t="str">
            <v>UN</v>
          </cell>
          <cell r="E912">
            <v>29.93</v>
          </cell>
        </row>
        <row r="913">
          <cell r="A913">
            <v>1654</v>
          </cell>
          <cell r="B913" t="str">
            <v>CRUZETA FERRO GALV ROSCA REF 3/4"</v>
          </cell>
          <cell r="C913" t="str">
            <v>UN</v>
          </cell>
          <cell r="E913">
            <v>14.15</v>
          </cell>
        </row>
        <row r="914">
          <cell r="A914">
            <v>1725</v>
          </cell>
          <cell r="B914" t="str">
            <v>CRUZETA PVC PBA EB 183 JE BBBB DN 50/DE 60MM</v>
          </cell>
          <cell r="C914" t="str">
            <v>UN</v>
          </cell>
          <cell r="E914">
            <v>24.14</v>
          </cell>
        </row>
        <row r="915">
          <cell r="A915">
            <v>1727</v>
          </cell>
          <cell r="B915" t="str">
            <v>CRUZETA REDUCAO PVC PBA EB183 JE BBBB DN 75 X 50 /DE 85 X 60MM</v>
          </cell>
          <cell r="C915" t="str">
            <v>UN</v>
          </cell>
          <cell r="E915">
            <v>44.99</v>
          </cell>
        </row>
        <row r="916">
          <cell r="A916">
            <v>1743</v>
          </cell>
          <cell r="B916" t="str">
            <v>CUBA ACO INOXIDAVEL NUM 1 (46,5X30,0X11,5) CM</v>
          </cell>
          <cell r="C916" t="str">
            <v>UN</v>
          </cell>
          <cell r="E916">
            <v>38.53</v>
          </cell>
        </row>
        <row r="917">
          <cell r="A917">
            <v>1744</v>
          </cell>
          <cell r="B917" t="str">
            <v>CUBA ACO INOXIDAVEL NUM 3 (40,0X34,0X11,5) CM</v>
          </cell>
          <cell r="C917" t="str">
            <v>UN</v>
          </cell>
          <cell r="E917">
            <v>42.63</v>
          </cell>
        </row>
        <row r="918">
          <cell r="A918">
            <v>1745</v>
          </cell>
          <cell r="B918" t="str">
            <v>PIA ACO INOXIDAVEL 160 X 60CM C/1 CUBA</v>
          </cell>
          <cell r="C918" t="str">
            <v>UN</v>
          </cell>
          <cell r="E918">
            <v>142.52000000000001</v>
          </cell>
        </row>
        <row r="919">
          <cell r="A919">
            <v>1746</v>
          </cell>
          <cell r="B919" t="str">
            <v>PIA ACO INOXIDAVEL 120 X 60CM C/1 CUBA</v>
          </cell>
          <cell r="C919" t="str">
            <v>UN</v>
          </cell>
          <cell r="E919">
            <v>102.5</v>
          </cell>
        </row>
        <row r="920">
          <cell r="A920">
            <v>1747</v>
          </cell>
          <cell r="B920" t="str">
            <v>CUBA ACO INOXIDAVEL NUM 2 (56,0X33,0X11,5) CM</v>
          </cell>
          <cell r="C920" t="str">
            <v>UN</v>
          </cell>
          <cell r="E920">
            <v>45.71</v>
          </cell>
        </row>
        <row r="921">
          <cell r="A921">
            <v>1748</v>
          </cell>
          <cell r="B921" t="str">
            <v>PIA ACO INOXIDAVEL 130 X 60CM C/1 CUBA</v>
          </cell>
          <cell r="C921" t="str">
            <v>UN</v>
          </cell>
          <cell r="E921">
            <v>117.12</v>
          </cell>
        </row>
        <row r="922">
          <cell r="A922">
            <v>1749</v>
          </cell>
          <cell r="B922" t="str">
            <v>PIA ACO INOXIDAVEL 180 X 60CM C/1 CUBA</v>
          </cell>
          <cell r="C922" t="str">
            <v>UN</v>
          </cell>
          <cell r="E922">
            <v>160.31</v>
          </cell>
        </row>
        <row r="923">
          <cell r="A923">
            <v>1750</v>
          </cell>
          <cell r="B923" t="str">
            <v>PIA ACO INOXIDAVEL 200 X 60CM C/2 CUBAS</v>
          </cell>
          <cell r="C923" t="str">
            <v>UN</v>
          </cell>
          <cell r="E923">
            <v>207.19</v>
          </cell>
        </row>
        <row r="924">
          <cell r="A924">
            <v>1751</v>
          </cell>
          <cell r="B924" t="str">
            <v>CURVA CERAMICA 45G ESG PB DN 75</v>
          </cell>
          <cell r="C924" t="str">
            <v>UN</v>
          </cell>
          <cell r="E924">
            <v>6.04</v>
          </cell>
        </row>
        <row r="925">
          <cell r="A925">
            <v>1752</v>
          </cell>
          <cell r="B925" t="str">
            <v>CURVA CERAMICA 45G ESG PB DN 100</v>
          </cell>
          <cell r="C925" t="str">
            <v>UN</v>
          </cell>
          <cell r="E925">
            <v>6.39</v>
          </cell>
        </row>
        <row r="926">
          <cell r="A926">
            <v>1753</v>
          </cell>
          <cell r="B926" t="str">
            <v>CURVA CERAMICA 90G ESG PB DN 150</v>
          </cell>
          <cell r="C926" t="str">
            <v>UN</v>
          </cell>
          <cell r="E926">
            <v>13.78</v>
          </cell>
        </row>
        <row r="927">
          <cell r="A927">
            <v>1754</v>
          </cell>
          <cell r="B927" t="str">
            <v>CURVA CERAMICA 45G ESG PB DN 250</v>
          </cell>
          <cell r="C927" t="str">
            <v>UN</v>
          </cell>
          <cell r="E927">
            <v>35.94</v>
          </cell>
        </row>
        <row r="928">
          <cell r="A928">
            <v>1755</v>
          </cell>
          <cell r="B928" t="str">
            <v>CURVA CERAMICA 45G ESG PB DN 300</v>
          </cell>
          <cell r="C928" t="str">
            <v>UN</v>
          </cell>
          <cell r="E928">
            <v>58.32</v>
          </cell>
        </row>
        <row r="929">
          <cell r="A929">
            <v>1757</v>
          </cell>
          <cell r="B929" t="str">
            <v>CURVA CERAMICA 45G ESG PB DN 400</v>
          </cell>
          <cell r="C929" t="str">
            <v>UN</v>
          </cell>
          <cell r="E929">
            <v>241.51</v>
          </cell>
        </row>
        <row r="930">
          <cell r="A930">
            <v>1758</v>
          </cell>
          <cell r="B930" t="str">
            <v>CURVA CERAMICA 45G ESG PB DN 45G  0</v>
          </cell>
          <cell r="C930" t="str">
            <v>UN</v>
          </cell>
          <cell r="E930">
            <v>313.95999999999998</v>
          </cell>
        </row>
        <row r="931">
          <cell r="A931">
            <v>1761</v>
          </cell>
          <cell r="B931" t="str">
            <v>CURVA CERAMICA 90G ESG PB DN 100</v>
          </cell>
          <cell r="C931" t="str">
            <v>UN</v>
          </cell>
          <cell r="E931">
            <v>6.39</v>
          </cell>
        </row>
        <row r="932">
          <cell r="A932">
            <v>1762</v>
          </cell>
          <cell r="B932" t="str">
            <v>CURVA CERAMICA 90G ESG PB DN 200</v>
          </cell>
          <cell r="C932" t="str">
            <v>UN</v>
          </cell>
          <cell r="E932">
            <v>21.95</v>
          </cell>
        </row>
        <row r="933">
          <cell r="A933">
            <v>1763</v>
          </cell>
          <cell r="B933" t="str">
            <v>CURVA CERAMICA 90G ESG PB DN 250</v>
          </cell>
          <cell r="C933" t="str">
            <v>UN</v>
          </cell>
          <cell r="E933">
            <v>35.229999999999997</v>
          </cell>
        </row>
        <row r="934">
          <cell r="A934">
            <v>1765</v>
          </cell>
          <cell r="B934" t="str">
            <v>CURVA CERAMICA 90G ESG PB DN 450</v>
          </cell>
          <cell r="C934" t="str">
            <v>UN</v>
          </cell>
          <cell r="E934">
            <v>321.20999999999998</v>
          </cell>
        </row>
        <row r="935">
          <cell r="A935">
            <v>1768</v>
          </cell>
          <cell r="B935" t="str">
            <v>CURVA LONGA CERAMICA ESG PB DN 100</v>
          </cell>
          <cell r="C935" t="str">
            <v>UN</v>
          </cell>
          <cell r="E935">
            <v>6.27</v>
          </cell>
        </row>
        <row r="936">
          <cell r="A936">
            <v>1769</v>
          </cell>
          <cell r="B936" t="str">
            <v>CURVA LONGA CERAMICA ESG PB DN 150</v>
          </cell>
          <cell r="C936" t="str">
            <v>UN</v>
          </cell>
          <cell r="E936">
            <v>6.27</v>
          </cell>
        </row>
        <row r="937">
          <cell r="A937">
            <v>1770</v>
          </cell>
          <cell r="B937" t="str">
            <v>CURVA CERAMICA 90G ESG PB DN 400</v>
          </cell>
          <cell r="C937" t="str">
            <v>UN</v>
          </cell>
          <cell r="E937">
            <v>246.34</v>
          </cell>
        </row>
        <row r="938">
          <cell r="A938">
            <v>1771</v>
          </cell>
          <cell r="B938" t="str">
            <v>CURVA CERAMICA 90G ESG PB DN 300</v>
          </cell>
          <cell r="C938" t="str">
            <v>UN</v>
          </cell>
          <cell r="E938">
            <v>58.32</v>
          </cell>
        </row>
        <row r="939">
          <cell r="A939">
            <v>1772</v>
          </cell>
          <cell r="B939" t="str">
            <v>CURVA CERAMICA 90G ESG PB DN 75</v>
          </cell>
          <cell r="C939" t="str">
            <v>UN</v>
          </cell>
          <cell r="E939">
            <v>6.04</v>
          </cell>
        </row>
        <row r="940">
          <cell r="A940">
            <v>1773</v>
          </cell>
          <cell r="B940" t="str">
            <v>CURVA CERAMICA 45G ESG PB DN 200</v>
          </cell>
          <cell r="C940" t="str">
            <v>UN</v>
          </cell>
          <cell r="E940">
            <v>22.4</v>
          </cell>
        </row>
        <row r="941">
          <cell r="A941">
            <v>1774</v>
          </cell>
          <cell r="B941" t="str">
            <v>CURVA CERAMICA 45G ESG PB DN 150</v>
          </cell>
          <cell r="C941" t="str">
            <v>UN</v>
          </cell>
          <cell r="E941">
            <v>13.78</v>
          </cell>
        </row>
        <row r="942">
          <cell r="A942">
            <v>1775</v>
          </cell>
          <cell r="B942" t="str">
            <v>CURVA FERRO GALVANIZADO 45G ROSCA FEMEA REF. 1/2"</v>
          </cell>
          <cell r="C942" t="str">
            <v>UN</v>
          </cell>
          <cell r="E942">
            <v>11.47</v>
          </cell>
        </row>
        <row r="943">
          <cell r="A943">
            <v>1776</v>
          </cell>
          <cell r="B943" t="str">
            <v>CURVA FERRO GALVANIZADO 45G ROSCA FEMEA REF. 1"</v>
          </cell>
          <cell r="C943" t="str">
            <v>UN</v>
          </cell>
          <cell r="E943">
            <v>21.31</v>
          </cell>
        </row>
        <row r="944">
          <cell r="A944">
            <v>1777</v>
          </cell>
          <cell r="B944" t="str">
            <v>CURVA FERRO GALVANIZADO 45G ROSCA FEMEA REF. 1 1/2"</v>
          </cell>
          <cell r="C944" t="str">
            <v>UN</v>
          </cell>
          <cell r="E944">
            <v>38.86</v>
          </cell>
        </row>
        <row r="945">
          <cell r="A945">
            <v>1778</v>
          </cell>
          <cell r="B945" t="str">
            <v>CURVA FERRO GALVANIZADO 45G ROSCA FEMEA REF. 2 1/2"</v>
          </cell>
          <cell r="C945" t="str">
            <v>UN</v>
          </cell>
          <cell r="E945">
            <v>80.349999999999994</v>
          </cell>
        </row>
        <row r="946">
          <cell r="A946">
            <v>1779</v>
          </cell>
          <cell r="B946" t="str">
            <v>CURVA FERRO GALVANIZADO 45G ROSCA FEMEA REF. 3"</v>
          </cell>
          <cell r="C946" t="str">
            <v>UN</v>
          </cell>
          <cell r="E946">
            <v>125.04</v>
          </cell>
        </row>
        <row r="947">
          <cell r="A947">
            <v>1780</v>
          </cell>
          <cell r="B947" t="str">
            <v>CURVA FERRO GALVANIZADO 45G ROSCA FEMEA REF. 4"</v>
          </cell>
          <cell r="C947" t="str">
            <v>UN</v>
          </cell>
          <cell r="E947">
            <v>216.13</v>
          </cell>
        </row>
        <row r="948">
          <cell r="A948">
            <v>1781</v>
          </cell>
          <cell r="B948" t="str">
            <v>CURVA FERRO GALVANIZADO 45G ROSCA MACHO/FEMEA REF. 1"</v>
          </cell>
          <cell r="C948" t="str">
            <v>UN</v>
          </cell>
          <cell r="E948">
            <v>20.23</v>
          </cell>
        </row>
        <row r="949">
          <cell r="A949">
            <v>1782</v>
          </cell>
          <cell r="B949" t="str">
            <v>CURVA FERRO GALVANIZADO 45G ROSCA MACHO/FEMEA REF. 1 1/4"</v>
          </cell>
          <cell r="C949" t="str">
            <v>UN</v>
          </cell>
          <cell r="E949">
            <v>29.67</v>
          </cell>
        </row>
        <row r="950">
          <cell r="A950">
            <v>1783</v>
          </cell>
          <cell r="B950" t="str">
            <v>CURVA FERRO GALVANIZADO 45G ROSCA MACHO/FEMEA REF. 1 1/2"</v>
          </cell>
          <cell r="C950" t="str">
            <v>UN</v>
          </cell>
          <cell r="E950">
            <v>33.340000000000003</v>
          </cell>
        </row>
        <row r="951">
          <cell r="A951">
            <v>1784</v>
          </cell>
          <cell r="B951" t="str">
            <v>CURVA FERRO GALVANIZADO 45G ROSCA MACHO/FEMEA REF. 2 1/2"</v>
          </cell>
          <cell r="C951" t="str">
            <v>UN</v>
          </cell>
          <cell r="E951">
            <v>76.08</v>
          </cell>
        </row>
        <row r="952">
          <cell r="A952">
            <v>1786</v>
          </cell>
          <cell r="B952" t="str">
            <v>CURVA FERRO GALVANIZADO 90G ROSCA FEMEA REF. 1/2"</v>
          </cell>
          <cell r="C952" t="str">
            <v>UN</v>
          </cell>
          <cell r="E952">
            <v>9.23</v>
          </cell>
        </row>
        <row r="953">
          <cell r="A953">
            <v>1787</v>
          </cell>
          <cell r="B953" t="str">
            <v>CURVA FERRO GALVANIZADO 90G ROSCA FEMEA REF. 1"</v>
          </cell>
          <cell r="C953" t="str">
            <v>UN</v>
          </cell>
          <cell r="E953">
            <v>24.41</v>
          </cell>
        </row>
        <row r="954">
          <cell r="A954">
            <v>1788</v>
          </cell>
          <cell r="B954" t="str">
            <v>CURVA FERRO GALVANIZADO 90G ROSCA FEMEA REF. 1 1/4"</v>
          </cell>
          <cell r="C954" t="str">
            <v>UN</v>
          </cell>
          <cell r="E954">
            <v>37.909999999999997</v>
          </cell>
        </row>
        <row r="955">
          <cell r="A955">
            <v>1789</v>
          </cell>
          <cell r="B955" t="str">
            <v>CURVA FERRO GALVANIZADO 90G ROSCA FEMEA REF. 1 1/2"</v>
          </cell>
          <cell r="C955" t="str">
            <v>UN</v>
          </cell>
          <cell r="E955">
            <v>46.06</v>
          </cell>
        </row>
        <row r="956">
          <cell r="A956">
            <v>1790</v>
          </cell>
          <cell r="B956" t="str">
            <v>CURVA FERRO GALVANIZADO 90G ROSCA FEMEA REF. 2"</v>
          </cell>
          <cell r="C956" t="str">
            <v>UN</v>
          </cell>
          <cell r="E956">
            <v>88.85</v>
          </cell>
        </row>
        <row r="957">
          <cell r="A957">
            <v>1791</v>
          </cell>
          <cell r="B957" t="str">
            <v>CURVA FERRO GALVANIZADO 90G ROSCA FEMEA REF. 2 1/2"</v>
          </cell>
          <cell r="C957" t="str">
            <v>UN</v>
          </cell>
          <cell r="E957">
            <v>103.04</v>
          </cell>
        </row>
        <row r="958">
          <cell r="A958">
            <v>1792</v>
          </cell>
          <cell r="B958" t="str">
            <v>CURVA FERRO GALVANIZADO 90G ROSCA FEMEA REF. 3"</v>
          </cell>
          <cell r="C958" t="str">
            <v>UN</v>
          </cell>
          <cell r="E958">
            <v>159.93</v>
          </cell>
        </row>
        <row r="959">
          <cell r="A959">
            <v>1793</v>
          </cell>
          <cell r="B959" t="str">
            <v>CURVA FERRO GALVANIZADO 90G ROSCA FEMEA REF. 4"</v>
          </cell>
          <cell r="C959" t="str">
            <v>UN</v>
          </cell>
          <cell r="E959">
            <v>269.48</v>
          </cell>
        </row>
        <row r="960">
          <cell r="A960">
            <v>1794</v>
          </cell>
          <cell r="B960" t="str">
            <v>CURVA FERRO GALVANIZADO 90G ROSCA MACHO REF. 1/2"</v>
          </cell>
          <cell r="C960" t="str">
            <v>UN</v>
          </cell>
          <cell r="E960">
            <v>7.98</v>
          </cell>
        </row>
        <row r="961">
          <cell r="A961">
            <v>1795</v>
          </cell>
          <cell r="B961" t="str">
            <v>CURVA FERRO GALVANIZADO 90G ROSCA MACHO REF. 3/4"</v>
          </cell>
          <cell r="C961" t="str">
            <v>UN</v>
          </cell>
          <cell r="E961">
            <v>11.9</v>
          </cell>
        </row>
        <row r="962">
          <cell r="A962">
            <v>1796</v>
          </cell>
          <cell r="B962" t="str">
            <v>CURVA FERRO GALVANIZADO 90G ROSCA MACHO REF. 1 1/4"</v>
          </cell>
          <cell r="C962" t="str">
            <v>UN</v>
          </cell>
          <cell r="E962">
            <v>35.54</v>
          </cell>
        </row>
        <row r="963">
          <cell r="A963">
            <v>1797</v>
          </cell>
          <cell r="B963" t="str">
            <v>CURVA FERRO GALVANIZADO 90G ROSCA MACHO REF. 1 1/2"</v>
          </cell>
          <cell r="C963" t="str">
            <v>UN</v>
          </cell>
          <cell r="E963">
            <v>45.59</v>
          </cell>
        </row>
        <row r="964">
          <cell r="A964">
            <v>1798</v>
          </cell>
          <cell r="B964" t="str">
            <v>CURVA FERRO GALVANIZADO 90G ROSCA MACHO REF. 2"</v>
          </cell>
          <cell r="C964" t="str">
            <v>UN</v>
          </cell>
          <cell r="E964">
            <v>71.38</v>
          </cell>
        </row>
        <row r="965">
          <cell r="A965">
            <v>1799</v>
          </cell>
          <cell r="B965" t="str">
            <v>CURVA FERRO GALVANIZADO 90G ROSCA MACHO REF. 3"</v>
          </cell>
          <cell r="C965" t="str">
            <v>UN</v>
          </cell>
          <cell r="E965">
            <v>159.32</v>
          </cell>
        </row>
        <row r="966">
          <cell r="A966">
            <v>1800</v>
          </cell>
          <cell r="B966" t="str">
            <v>CURVA FERRO GALVANIZADO 90G ROSCA MACHO REF. 4"</v>
          </cell>
          <cell r="C966" t="str">
            <v>UN</v>
          </cell>
          <cell r="E966">
            <v>267.54000000000002</v>
          </cell>
        </row>
        <row r="967">
          <cell r="A967">
            <v>1801</v>
          </cell>
          <cell r="B967" t="str">
            <v>CURVA FERRO GALVANIZADO 90G ROSCA MACHO REF. 5"</v>
          </cell>
          <cell r="C967" t="str">
            <v>UN</v>
          </cell>
          <cell r="E967">
            <v>541.89</v>
          </cell>
        </row>
        <row r="968">
          <cell r="A968">
            <v>1802</v>
          </cell>
          <cell r="B968" t="str">
            <v>CURVA FERRO GALVANIZADO 90G ROSCA MACHO REF. 6"</v>
          </cell>
          <cell r="C968" t="str">
            <v>UN</v>
          </cell>
          <cell r="E968">
            <v>573.72</v>
          </cell>
        </row>
        <row r="969">
          <cell r="A969">
            <v>1803</v>
          </cell>
          <cell r="B969" t="str">
            <v>CURVA FERRO GALVANIZADO 90G ROSCA MACHO/FEMEA REF. 1/2"</v>
          </cell>
          <cell r="C969" t="str">
            <v>UN</v>
          </cell>
          <cell r="E969">
            <v>8.9700000000000006</v>
          </cell>
        </row>
        <row r="970">
          <cell r="A970">
            <v>1804</v>
          </cell>
          <cell r="B970" t="str">
            <v>CURVA FERRO GALVANIZADO 90G ROSCA MACHO/FEMEA REF. 3/4"</v>
          </cell>
          <cell r="C970" t="str">
            <v>UN</v>
          </cell>
          <cell r="E970">
            <v>12.81</v>
          </cell>
        </row>
        <row r="971">
          <cell r="A971">
            <v>1805</v>
          </cell>
          <cell r="B971" t="str">
            <v>CURVA FERRO GALVANIZADO 90G ROSCA MACHO/FEMEA REF. 1"</v>
          </cell>
          <cell r="C971" t="str">
            <v>UN</v>
          </cell>
          <cell r="E971">
            <v>22.13</v>
          </cell>
        </row>
        <row r="972">
          <cell r="A972">
            <v>1806</v>
          </cell>
          <cell r="B972" t="str">
            <v>CURVA FERRO GALVANIZADO 90G ROSCA MACHO/FEMEA REF. 2"</v>
          </cell>
          <cell r="C972" t="str">
            <v>UN</v>
          </cell>
          <cell r="E972">
            <v>69.180000000000007</v>
          </cell>
        </row>
        <row r="973">
          <cell r="A973">
            <v>1807</v>
          </cell>
          <cell r="B973" t="str">
            <v>CURVA FERRO GALVANIZADO 90G ROSCA MACHO/FEMEA REF. 3"</v>
          </cell>
          <cell r="C973" t="str">
            <v>UN</v>
          </cell>
          <cell r="E973">
            <v>154.62</v>
          </cell>
        </row>
        <row r="974">
          <cell r="A974">
            <v>1808</v>
          </cell>
          <cell r="B974" t="str">
            <v>CURVA FERRO GALVANIZADO 90G ROSCA MACHO/FEMEA REF. 4"</v>
          </cell>
          <cell r="C974" t="str">
            <v>UN</v>
          </cell>
          <cell r="E974">
            <v>243.95</v>
          </cell>
        </row>
        <row r="975">
          <cell r="A975">
            <v>1809</v>
          </cell>
          <cell r="B975" t="str">
            <v>CURVA FERRO GALVANIZADO 90G ROSCA MACHO/FEMEA REF. 1 1/2"</v>
          </cell>
          <cell r="C975" t="str">
            <v>UN</v>
          </cell>
          <cell r="E975">
            <v>44.21</v>
          </cell>
        </row>
        <row r="976">
          <cell r="A976">
            <v>1810</v>
          </cell>
          <cell r="B976" t="str">
            <v>CURVA FERRO GALVANIZADO 45G ROSCA MACHO/FEMEA REF. 2"</v>
          </cell>
          <cell r="C976" t="str">
            <v>UN</v>
          </cell>
          <cell r="E976">
            <v>53.35</v>
          </cell>
        </row>
        <row r="977">
          <cell r="A977">
            <v>1811</v>
          </cell>
          <cell r="B977" t="str">
            <v>CURVA FERRO GALVANIZADO 45G ROSCA MACHO/FEMEA REF. 3/4"</v>
          </cell>
          <cell r="C977" t="str">
            <v>UN</v>
          </cell>
          <cell r="E977">
            <v>14.41</v>
          </cell>
        </row>
        <row r="978">
          <cell r="A978">
            <v>1812</v>
          </cell>
          <cell r="B978" t="str">
            <v>CURVA FERRO GALVANIZADO 45G ROSCA MACHO/FEMEA REF. 3"</v>
          </cell>
          <cell r="C978" t="str">
            <v>UN</v>
          </cell>
          <cell r="E978">
            <v>103.47</v>
          </cell>
        </row>
        <row r="979">
          <cell r="A979">
            <v>1813</v>
          </cell>
          <cell r="B979" t="str">
            <v>CURVA FERRO GALVANIZADO 90G ROSCA FEMEA REF 3/4"</v>
          </cell>
          <cell r="C979" t="str">
            <v>UN</v>
          </cell>
          <cell r="E979">
            <v>15.48</v>
          </cell>
        </row>
        <row r="980">
          <cell r="A980">
            <v>1814</v>
          </cell>
          <cell r="B980" t="str">
            <v>CURVA FERRO GALVANIZADO 90G ROSCA MACHO/FEMEA REF. 1 1/4"</v>
          </cell>
          <cell r="C980" t="str">
            <v>UN</v>
          </cell>
          <cell r="E980">
            <v>38.340000000000003</v>
          </cell>
        </row>
        <row r="981">
          <cell r="A981">
            <v>1815</v>
          </cell>
          <cell r="B981" t="str">
            <v>CURVA FERRO GALVANIZADO 90G ROSCA MACHO REF 2 1/2"</v>
          </cell>
          <cell r="C981" t="str">
            <v>UN</v>
          </cell>
          <cell r="E981">
            <v>129</v>
          </cell>
        </row>
        <row r="982">
          <cell r="A982">
            <v>1816</v>
          </cell>
          <cell r="B982" t="str">
            <v>CURVA FERRO GALVANIZADO 90G ROSCA MACHO REF 1"</v>
          </cell>
          <cell r="C982" t="str">
            <v>UN</v>
          </cell>
          <cell r="E982">
            <v>23.81</v>
          </cell>
        </row>
        <row r="983">
          <cell r="A983">
            <v>1817</v>
          </cell>
          <cell r="B983" t="str">
            <v>CURVA FERRO GALVANIZADO 45G ROSCA MACHO/FEMEA REF. 1/2"</v>
          </cell>
          <cell r="C983" t="str">
            <v>UN</v>
          </cell>
          <cell r="E983">
            <v>8.8800000000000008</v>
          </cell>
        </row>
        <row r="984">
          <cell r="A984">
            <v>1818</v>
          </cell>
          <cell r="B984" t="str">
            <v>CURVA FERRO GALVANIZADO 45G ROSCA FEMEA REF. 2"</v>
          </cell>
          <cell r="C984" t="str">
            <v>UN</v>
          </cell>
          <cell r="E984">
            <v>64.52</v>
          </cell>
        </row>
        <row r="985">
          <cell r="A985">
            <v>1819</v>
          </cell>
          <cell r="B985" t="str">
            <v>CURVA FERRO GALVANIZADO 45G ROSCA FEMEA REF. 1 1/4"</v>
          </cell>
          <cell r="C985" t="str">
            <v>UN</v>
          </cell>
          <cell r="E985">
            <v>33.380000000000003</v>
          </cell>
        </row>
        <row r="986">
          <cell r="A986">
            <v>1820</v>
          </cell>
          <cell r="B986" t="str">
            <v>CURVA FERRO GALVANIZADO 45G ROSCA FEMEA REF. 3/4"</v>
          </cell>
          <cell r="C986" t="str">
            <v>UN</v>
          </cell>
          <cell r="E986">
            <v>14.66</v>
          </cell>
        </row>
        <row r="987">
          <cell r="A987">
            <v>1821</v>
          </cell>
          <cell r="B987" t="str">
            <v>CURVA FERRO GALVANIZADO 90G ROSCA MACHO/FEMEA REF. 2 1/2"</v>
          </cell>
          <cell r="C987" t="str">
            <v>UN</v>
          </cell>
          <cell r="E987">
            <v>112.79</v>
          </cell>
        </row>
        <row r="988">
          <cell r="A988">
            <v>1823</v>
          </cell>
          <cell r="B988" t="str">
            <v>CURVA PVC PBA NBR 10351 P/ REDE AGUA JE PB 22G DN 75 /DE 85MM</v>
          </cell>
          <cell r="C988" t="str">
            <v>UN</v>
          </cell>
          <cell r="E988">
            <v>62.41</v>
          </cell>
        </row>
        <row r="989">
          <cell r="A989">
            <v>1824</v>
          </cell>
          <cell r="B989" t="str">
            <v>CURVA PVC PBA NBR 10351 P/ REDE AGUA JE PB 90G DN 75 /DE 85MM</v>
          </cell>
          <cell r="C989" t="str">
            <v>UN</v>
          </cell>
          <cell r="E989">
            <v>83.42</v>
          </cell>
        </row>
        <row r="990">
          <cell r="A990">
            <v>1825</v>
          </cell>
          <cell r="B990" t="str">
            <v>CURVA PVC PBA NBR 10351 P/ REDE AGUA JE PB 45G DN 75 /DE 85MM</v>
          </cell>
          <cell r="C990" t="str">
            <v>UN</v>
          </cell>
          <cell r="E990">
            <v>70.58</v>
          </cell>
        </row>
        <row r="991">
          <cell r="A991">
            <v>1827</v>
          </cell>
          <cell r="B991" t="str">
            <v>CURVA PVC PBA NBR 10351 P/ REDE AGUA JE PB 45G DN 100 /DE 110MM</v>
          </cell>
          <cell r="C991" t="str">
            <v>UN</v>
          </cell>
          <cell r="E991">
            <v>127.59</v>
          </cell>
        </row>
        <row r="992">
          <cell r="A992">
            <v>1828</v>
          </cell>
          <cell r="B992" t="str">
            <v>CURVA PVC PBA NBR 10351 P/ REDE AGUA JE PB 90G DN 100 /DE 110MM</v>
          </cell>
          <cell r="C992" t="str">
            <v>UN</v>
          </cell>
          <cell r="E992">
            <v>127.67</v>
          </cell>
        </row>
        <row r="993">
          <cell r="A993">
            <v>1831</v>
          </cell>
          <cell r="B993" t="str">
            <v>CURVA PVC PBA NBR 10351 P/ REDE AGUA JE PB 45G DN 50 /DE 60MM</v>
          </cell>
          <cell r="C993" t="str">
            <v>UN</v>
          </cell>
          <cell r="E993">
            <v>24.44</v>
          </cell>
        </row>
        <row r="994">
          <cell r="A994">
            <v>1835</v>
          </cell>
          <cell r="B994" t="str">
            <v>CURVA PVC PBA NBR 10351 P/ REDE AGUA JE PB 22G DN 50 /DE 60MM</v>
          </cell>
          <cell r="C994" t="str">
            <v>UN</v>
          </cell>
          <cell r="E994">
            <v>22.66</v>
          </cell>
        </row>
        <row r="995">
          <cell r="A995">
            <v>1836</v>
          </cell>
          <cell r="B995" t="str">
            <v>CURVA PVC 45G NBR-10569 P/ REDE COLET ESG PB JE DN 200MM</v>
          </cell>
          <cell r="C995" t="str">
            <v>UN</v>
          </cell>
          <cell r="E995">
            <v>219.14</v>
          </cell>
        </row>
        <row r="996">
          <cell r="A996">
            <v>1837</v>
          </cell>
          <cell r="B996" t="str">
            <v>CURVA PVC 45G NBR-10569 P/ REDE COLET ESG PB JE DN 250MM</v>
          </cell>
          <cell r="C996" t="str">
            <v>UN</v>
          </cell>
          <cell r="E996">
            <v>417.14</v>
          </cell>
        </row>
        <row r="997">
          <cell r="A997">
            <v>1839</v>
          </cell>
          <cell r="B997" t="str">
            <v>CURVA PVC PBA NBR 10351 P/ REDE AGUA JE PB 22G DN 100 /DE 110MM</v>
          </cell>
          <cell r="C997" t="str">
            <v>UN</v>
          </cell>
          <cell r="E997">
            <v>115.78</v>
          </cell>
        </row>
        <row r="998">
          <cell r="A998">
            <v>1844</v>
          </cell>
          <cell r="B998" t="str">
            <v>CURVA PVC 45G NBR-10569 P/ REDE COLET ESG PB JE DN 150MM</v>
          </cell>
          <cell r="C998" t="str">
            <v>UN</v>
          </cell>
          <cell r="E998">
            <v>119.08</v>
          </cell>
        </row>
        <row r="999">
          <cell r="A999">
            <v>1845</v>
          </cell>
          <cell r="B999" t="str">
            <v>CURVA PVC PBA NBR 10351 P/ REDE AGUA JE PB 90G DN 50 /DE 60MM</v>
          </cell>
          <cell r="C999" t="str">
            <v>UN</v>
          </cell>
          <cell r="E999">
            <v>19.940000000000001</v>
          </cell>
        </row>
        <row r="1000">
          <cell r="A1000">
            <v>1853</v>
          </cell>
          <cell r="B1000" t="str">
            <v>CURVA PVC 90G NBR-10569 P/ REDE COLET ESG PB JE DN 250MM</v>
          </cell>
          <cell r="C1000" t="str">
            <v>UN</v>
          </cell>
          <cell r="E1000">
            <v>468.86</v>
          </cell>
        </row>
        <row r="1001">
          <cell r="A1001">
            <v>1857</v>
          </cell>
          <cell r="B1001" t="str">
            <v>CURVA PVC 45G NBR-10569 P/ REDE COLET ESG PB JE DN 125MM</v>
          </cell>
          <cell r="C1001" t="str">
            <v>UN</v>
          </cell>
          <cell r="E1001">
            <v>65.709999999999994</v>
          </cell>
        </row>
        <row r="1002">
          <cell r="A1002">
            <v>1858</v>
          </cell>
          <cell r="B1002" t="str">
            <v>CURVA PVC 45G NBR-10569 P/ REDE COLET ESG PB JE DN 100MM</v>
          </cell>
          <cell r="C1002" t="str">
            <v>UN</v>
          </cell>
          <cell r="E1002">
            <v>30.13</v>
          </cell>
        </row>
        <row r="1003">
          <cell r="A1003">
            <v>1859</v>
          </cell>
          <cell r="B1003" t="str">
            <v>CURVA PVC 90G NBR-10569 P/ REDE COLET ESG PB JE DN 400MM</v>
          </cell>
          <cell r="C1003" t="str">
            <v>UN</v>
          </cell>
          <cell r="E1003">
            <v>1960.3</v>
          </cell>
        </row>
        <row r="1004">
          <cell r="A1004">
            <v>1860</v>
          </cell>
          <cell r="B1004" t="str">
            <v>CURVA PVC 45G NBR-10569 P/ REDE COLET ESG PB JE DN 300MM</v>
          </cell>
          <cell r="C1004" t="str">
            <v>UN</v>
          </cell>
          <cell r="E1004">
            <v>821.48</v>
          </cell>
        </row>
        <row r="1005">
          <cell r="A1005">
            <v>1861</v>
          </cell>
          <cell r="B1005" t="str">
            <v>CURVA PVC 45G NBR-10569 P/ REDE COLET ESG PB JE DN 350MM</v>
          </cell>
          <cell r="C1005" t="str">
            <v>UN</v>
          </cell>
          <cell r="E1005">
            <v>1087.26</v>
          </cell>
        </row>
        <row r="1006">
          <cell r="A1006">
            <v>1862</v>
          </cell>
          <cell r="B1006" t="str">
            <v>CURVA PVC 45G NBR-10569 P/ REDE COLET ESG PB JE DN 400MM</v>
          </cell>
          <cell r="C1006" t="str">
            <v>UN</v>
          </cell>
          <cell r="E1006">
            <v>1319.86</v>
          </cell>
        </row>
        <row r="1007">
          <cell r="A1007">
            <v>1863</v>
          </cell>
          <cell r="B1007" t="str">
            <v>CURVA PVC 90G NBR-10569 P/ REDE COLET ESG PB JE DN 100MM</v>
          </cell>
          <cell r="C1007" t="str">
            <v>UN</v>
          </cell>
          <cell r="E1007">
            <v>35.130000000000003</v>
          </cell>
        </row>
        <row r="1008">
          <cell r="A1008">
            <v>1864</v>
          </cell>
          <cell r="B1008" t="str">
            <v>CURVA PVC 90G NBR-10569 P/ REDE COLET ESG PB JE DN 125MM</v>
          </cell>
          <cell r="C1008" t="str">
            <v>UN</v>
          </cell>
          <cell r="E1008">
            <v>67.61</v>
          </cell>
        </row>
        <row r="1009">
          <cell r="A1009">
            <v>1865</v>
          </cell>
          <cell r="B1009" t="str">
            <v>CURVA PVC 90G NBR-10569 P/ REDE COLET ESG PB JE DN 150MM</v>
          </cell>
          <cell r="C1009" t="str">
            <v>UN</v>
          </cell>
          <cell r="E1009">
            <v>119.45</v>
          </cell>
        </row>
        <row r="1010">
          <cell r="A1010">
            <v>1866</v>
          </cell>
          <cell r="B1010" t="str">
            <v>CURVA PVC 90G NBR-10569 P/ REDE COLET ESG PB JE DN 200MM</v>
          </cell>
          <cell r="C1010" t="str">
            <v>UN</v>
          </cell>
          <cell r="E1010">
            <v>284.31</v>
          </cell>
        </row>
        <row r="1011">
          <cell r="A1011">
            <v>1867</v>
          </cell>
          <cell r="B1011" t="str">
            <v>CURVA PVC 90G NBR-10569 P/ REDE COLET ESG PB JE DN 300MM</v>
          </cell>
          <cell r="C1011" t="str">
            <v>UN</v>
          </cell>
          <cell r="E1011">
            <v>1037.98</v>
          </cell>
        </row>
        <row r="1012">
          <cell r="A1012">
            <v>1868</v>
          </cell>
          <cell r="B1012" t="str">
            <v>CURVA PVC 90G NBR-10569 P/ REDE COLET ESG PB JE DN 350MM</v>
          </cell>
          <cell r="C1012" t="str">
            <v>UN</v>
          </cell>
          <cell r="E1012">
            <v>1497.84</v>
          </cell>
        </row>
        <row r="1013">
          <cell r="A1013">
            <v>1870</v>
          </cell>
          <cell r="B1013" t="str">
            <v>CURVA PVC 90G P/ ELETRODUTO ROSCAVEL 1/2"</v>
          </cell>
          <cell r="C1013" t="str">
            <v>UN</v>
          </cell>
          <cell r="E1013">
            <v>0.91</v>
          </cell>
        </row>
        <row r="1014">
          <cell r="A1014">
            <v>1871</v>
          </cell>
          <cell r="B1014" t="str">
            <v>CAIXA PVC OCTOGONAL 3" X 3"</v>
          </cell>
          <cell r="C1014" t="str">
            <v>UN</v>
          </cell>
          <cell r="E1014">
            <v>3.22</v>
          </cell>
        </row>
        <row r="1015">
          <cell r="A1015">
            <v>1872</v>
          </cell>
          <cell r="B1015" t="str">
            <v>CAIXA PVC 4" X 2" P/ ELETRODUTO "</v>
          </cell>
          <cell r="C1015" t="str">
            <v>UN</v>
          </cell>
          <cell r="E1015">
            <v>1.18</v>
          </cell>
        </row>
        <row r="1016">
          <cell r="A1016">
            <v>1873</v>
          </cell>
          <cell r="B1016" t="str">
            <v>CAIXA PVC 4" X 4" P/ ELETRODUTO "</v>
          </cell>
          <cell r="C1016" t="str">
            <v>UN</v>
          </cell>
          <cell r="E1016">
            <v>1.88</v>
          </cell>
        </row>
        <row r="1017">
          <cell r="A1017">
            <v>1874</v>
          </cell>
          <cell r="B1017" t="str">
            <v>CURVA PVC 90G P/ ELETRODUTO ROSCAVEL 1 1/4"</v>
          </cell>
          <cell r="C1017" t="str">
            <v>UN</v>
          </cell>
          <cell r="E1017">
            <v>3.34</v>
          </cell>
        </row>
        <row r="1018">
          <cell r="A1018">
            <v>1875</v>
          </cell>
          <cell r="B1018" t="str">
            <v>CURVA PVC 90G P/ ELETRODUTO ROSCAVEL 1 1/2"</v>
          </cell>
          <cell r="C1018" t="str">
            <v>UN</v>
          </cell>
          <cell r="E1018">
            <v>3.76</v>
          </cell>
        </row>
        <row r="1019">
          <cell r="A1019">
            <v>1876</v>
          </cell>
          <cell r="B1019" t="str">
            <v>CURVA PVC 90G P/ ELETRODUTO ROSCAVEL 2"</v>
          </cell>
          <cell r="C1019" t="str">
            <v>UN</v>
          </cell>
          <cell r="E1019">
            <v>5.64</v>
          </cell>
        </row>
        <row r="1020">
          <cell r="A1020">
            <v>1877</v>
          </cell>
          <cell r="B1020" t="str">
            <v>CURVA PVC 90G P/ ELETRODUTO ROSCAVEL 3"</v>
          </cell>
          <cell r="C1020" t="str">
            <v>UN</v>
          </cell>
          <cell r="E1020">
            <v>16.14</v>
          </cell>
        </row>
        <row r="1021">
          <cell r="A1021">
            <v>1878</v>
          </cell>
          <cell r="B1021" t="str">
            <v>CURVA PVC 90G P/ ELETRODUTO ROSCAVEL 4"</v>
          </cell>
          <cell r="C1021" t="str">
            <v>UN</v>
          </cell>
          <cell r="E1021">
            <v>30.79</v>
          </cell>
        </row>
        <row r="1022">
          <cell r="A1022">
            <v>1879</v>
          </cell>
          <cell r="B1022" t="str">
            <v>CURVA PVC 90G P/ ELETRODUTO ROSCAVEL 3/4"</v>
          </cell>
          <cell r="C1022" t="str">
            <v>UN</v>
          </cell>
          <cell r="E1022">
            <v>1.58</v>
          </cell>
        </row>
        <row r="1023">
          <cell r="A1023">
            <v>1880</v>
          </cell>
          <cell r="B1023" t="str">
            <v>CURVA PVC 135G 1" P/ ELETRODUTO ROSCAVEL</v>
          </cell>
          <cell r="C1023" t="str">
            <v>UN</v>
          </cell>
          <cell r="E1023">
            <v>2.85</v>
          </cell>
        </row>
        <row r="1024">
          <cell r="A1024">
            <v>1881</v>
          </cell>
          <cell r="B1024" t="str">
            <v>CURVA PVC 135G 1 1/2" P/ ELETRODUTO ROSCAVEL</v>
          </cell>
          <cell r="C1024" t="str">
            <v>UN</v>
          </cell>
          <cell r="E1024">
            <v>6.43</v>
          </cell>
        </row>
        <row r="1025">
          <cell r="A1025">
            <v>1882</v>
          </cell>
          <cell r="B1025" t="str">
            <v>CURVA PVC 135G 2 1/2" P/ ELETRODUTO ROSCAVEL</v>
          </cell>
          <cell r="C1025" t="str">
            <v>UN</v>
          </cell>
          <cell r="E1025">
            <v>9.7100000000000009</v>
          </cell>
        </row>
        <row r="1026">
          <cell r="A1026">
            <v>1883</v>
          </cell>
          <cell r="B1026" t="str">
            <v>CURVA PVC 135G 4" P/ ELETRODUTO ROSCAVEL</v>
          </cell>
          <cell r="C1026" t="str">
            <v>UN</v>
          </cell>
          <cell r="E1026">
            <v>24.54</v>
          </cell>
        </row>
        <row r="1027">
          <cell r="A1027">
            <v>1884</v>
          </cell>
          <cell r="B1027" t="str">
            <v>CURVA PVC 90G P/ ELETRODUTO ROSCAVEL 1"</v>
          </cell>
          <cell r="C1027" t="str">
            <v>UN</v>
          </cell>
          <cell r="E1027">
            <v>2.4300000000000002</v>
          </cell>
        </row>
        <row r="1028">
          <cell r="A1028">
            <v>1885</v>
          </cell>
          <cell r="B1028" t="str">
            <v>CURVA PVC 90G P/ ELETRODUTO ROSCAVEL 3/4"</v>
          </cell>
          <cell r="C1028" t="str">
            <v>UN</v>
          </cell>
          <cell r="E1028">
            <v>1.46</v>
          </cell>
        </row>
        <row r="1029">
          <cell r="A1029">
            <v>1886</v>
          </cell>
          <cell r="B1029" t="str">
            <v>CURVA PVC 135G 1/2" P/ ELETRODUTO ROSCAVEL</v>
          </cell>
          <cell r="C1029" t="str">
            <v>UN</v>
          </cell>
          <cell r="E1029">
            <v>2.34</v>
          </cell>
        </row>
        <row r="1030">
          <cell r="A1030">
            <v>1887</v>
          </cell>
          <cell r="B1030" t="str">
            <v>CURVA PVC 90G P/ ELETRODUTO ROSCAVEL 2 1/2"</v>
          </cell>
          <cell r="C1030" t="str">
            <v>UN</v>
          </cell>
          <cell r="E1030">
            <v>13.8</v>
          </cell>
        </row>
        <row r="1031">
          <cell r="A1031">
            <v>1888</v>
          </cell>
          <cell r="B1031" t="str">
            <v>CURVA PVC 135G 3" P/ ELETRODUTO ROSCAVEL</v>
          </cell>
          <cell r="C1031" t="str">
            <v>UN</v>
          </cell>
          <cell r="E1031">
            <v>22.96</v>
          </cell>
        </row>
        <row r="1032">
          <cell r="A1032">
            <v>1889</v>
          </cell>
          <cell r="B1032" t="str">
            <v>CURVA PVC 135G 2" P/ ELETRODUTO ROSCAVEL</v>
          </cell>
          <cell r="C1032" t="str">
            <v>UN</v>
          </cell>
          <cell r="E1032">
            <v>8.49</v>
          </cell>
        </row>
        <row r="1033">
          <cell r="A1033">
            <v>1890</v>
          </cell>
          <cell r="B1033" t="str">
            <v>CURVA PVC 135G 1 1/4" P/ ELETRODUTO ROSCAVEL</v>
          </cell>
          <cell r="C1033" t="str">
            <v>UN</v>
          </cell>
          <cell r="E1033">
            <v>5.61</v>
          </cell>
        </row>
        <row r="1034">
          <cell r="A1034">
            <v>1891</v>
          </cell>
          <cell r="B1034" t="str">
            <v>LUVA PVC ROSCAVEL P/ ELETRODUTO 3/4"</v>
          </cell>
          <cell r="C1034" t="str">
            <v>UN</v>
          </cell>
          <cell r="E1034">
            <v>0.91</v>
          </cell>
        </row>
        <row r="1035">
          <cell r="A1035">
            <v>1892</v>
          </cell>
          <cell r="B1035" t="str">
            <v>LUVA PVC ROSCAVEL P/ ELETRODUTO 1"</v>
          </cell>
          <cell r="C1035" t="str">
            <v>UN</v>
          </cell>
          <cell r="E1035">
            <v>1.1499999999999999</v>
          </cell>
        </row>
        <row r="1036">
          <cell r="A1036">
            <v>1893</v>
          </cell>
          <cell r="B1036" t="str">
            <v>LUVA PVC ROSCAVEL P/ ELETRODUTO 1.1/2"</v>
          </cell>
          <cell r="C1036" t="str">
            <v>UN</v>
          </cell>
          <cell r="E1036">
            <v>2.4300000000000002</v>
          </cell>
        </row>
        <row r="1037">
          <cell r="A1037">
            <v>1894</v>
          </cell>
          <cell r="B1037" t="str">
            <v>LUVA PVC ROSCAVEL P/ ELETRODUTO 2''</v>
          </cell>
          <cell r="C1037" t="str">
            <v>UN</v>
          </cell>
          <cell r="E1037">
            <v>3.91</v>
          </cell>
        </row>
        <row r="1038">
          <cell r="A1038">
            <v>1895</v>
          </cell>
          <cell r="B1038" t="str">
            <v>LUVA PVC ROSCAVEL P/ ELETRODUTO 4''</v>
          </cell>
          <cell r="C1038" t="str">
            <v>UN</v>
          </cell>
          <cell r="E1038">
            <v>25.21</v>
          </cell>
        </row>
        <row r="1039">
          <cell r="A1039">
            <v>1896</v>
          </cell>
          <cell r="B1039" t="str">
            <v>LUVA PVC ROSCAVEL P/ ELETRODUTO 3''</v>
          </cell>
          <cell r="C1039" t="str">
            <v>UN</v>
          </cell>
          <cell r="E1039">
            <v>12.98</v>
          </cell>
        </row>
        <row r="1040">
          <cell r="A1040">
            <v>1898</v>
          </cell>
          <cell r="B1040" t="str">
            <v>LUVA PVC DE PRESSAO P/ ELETRODUTO TIGREFLEX 16</v>
          </cell>
          <cell r="C1040" t="str">
            <v>UN</v>
          </cell>
          <cell r="E1040">
            <v>0.52</v>
          </cell>
        </row>
        <row r="1041">
          <cell r="A1041">
            <v>1899</v>
          </cell>
          <cell r="B1041" t="str">
            <v>LUVA PVC DE PRESSAO P/ ELETRODUTO TIGREFLEX 25</v>
          </cell>
          <cell r="C1041" t="str">
            <v>UN</v>
          </cell>
          <cell r="E1041">
            <v>0.57999999999999996</v>
          </cell>
        </row>
        <row r="1042">
          <cell r="A1042">
            <v>1900</v>
          </cell>
          <cell r="B1042" t="str">
            <v>LUVA PVC DE PRESSAO P/ ELETRODUTO TIGREFLEX 32</v>
          </cell>
          <cell r="C1042" t="str">
            <v>UN</v>
          </cell>
          <cell r="E1042">
            <v>0.91</v>
          </cell>
        </row>
        <row r="1043">
          <cell r="A1043">
            <v>1901</v>
          </cell>
          <cell r="B1043" t="str">
            <v>LUVA PVC ROSCAVEL P/ ELETRODUTO 1/2"</v>
          </cell>
          <cell r="C1043" t="str">
            <v>UN</v>
          </cell>
          <cell r="E1043">
            <v>0.61</v>
          </cell>
        </row>
        <row r="1044">
          <cell r="A1044">
            <v>1902</v>
          </cell>
          <cell r="B1044" t="str">
            <v>LUVA PVC ROSCAVEL P/ ELETRODUTO 1.1/4"</v>
          </cell>
          <cell r="C1044" t="str">
            <v>UN</v>
          </cell>
          <cell r="E1044">
            <v>1.94</v>
          </cell>
        </row>
        <row r="1045">
          <cell r="A1045">
            <v>1904</v>
          </cell>
          <cell r="B1045" t="str">
            <v>LUVA PVC DE PRESSAO P/ ELETRODUTO TIGREFLEX 20</v>
          </cell>
          <cell r="C1045" t="str">
            <v>UN</v>
          </cell>
          <cell r="E1045">
            <v>0.55000000000000004</v>
          </cell>
        </row>
        <row r="1046">
          <cell r="A1046">
            <v>1907</v>
          </cell>
          <cell r="B1046" t="str">
            <v>LUVA PVC ROSCAVEL P/ ELETRODUTO 2.1/2"</v>
          </cell>
          <cell r="C1046" t="str">
            <v>UN</v>
          </cell>
          <cell r="E1046">
            <v>10.65</v>
          </cell>
        </row>
        <row r="1047">
          <cell r="A1047">
            <v>1922</v>
          </cell>
          <cell r="B1047" t="str">
            <v>CURVA PVC SOLD 45G P/ AGUA FRIA PREDIAL 75 MM</v>
          </cell>
          <cell r="C1047" t="str">
            <v>UN</v>
          </cell>
          <cell r="E1047">
            <v>19.940000000000001</v>
          </cell>
        </row>
        <row r="1048">
          <cell r="A1048">
            <v>1923</v>
          </cell>
          <cell r="B1048" t="str">
            <v>CURVA PVC SOLD 45G P/ AGUA FRIA PREDIAL 32 MM</v>
          </cell>
          <cell r="C1048" t="str">
            <v>UN</v>
          </cell>
          <cell r="E1048">
            <v>1.73</v>
          </cell>
        </row>
        <row r="1049">
          <cell r="A1049">
            <v>1924</v>
          </cell>
          <cell r="B1049" t="str">
            <v>CURVA PVC SOLD 45G P/ AGUA FRIA PREDIAL 60 MM</v>
          </cell>
          <cell r="C1049" t="str">
            <v>UN</v>
          </cell>
          <cell r="E1049">
            <v>11.05</v>
          </cell>
        </row>
        <row r="1050">
          <cell r="A1050">
            <v>1925</v>
          </cell>
          <cell r="B1050" t="str">
            <v>CURVA PVC SOLD 90G P/ AGUA FRIA PREDIAL 60 MM</v>
          </cell>
          <cell r="C1050" t="str">
            <v>UN</v>
          </cell>
          <cell r="E1050">
            <v>21.13</v>
          </cell>
        </row>
        <row r="1051">
          <cell r="A1051">
            <v>1926</v>
          </cell>
          <cell r="B1051" t="str">
            <v>CURVA PVC SOLD 45G P/ AGUA FRIA PREDIAL 20 MM</v>
          </cell>
          <cell r="C1051" t="str">
            <v>UN</v>
          </cell>
          <cell r="E1051">
            <v>0.54</v>
          </cell>
        </row>
        <row r="1052">
          <cell r="A1052">
            <v>1927</v>
          </cell>
          <cell r="B1052" t="str">
            <v>CURVA PVC SOLD 45G P/ AGUA FRIA PREDIAL 25 MM</v>
          </cell>
          <cell r="C1052" t="str">
            <v>UN</v>
          </cell>
          <cell r="E1052">
            <v>0.92</v>
          </cell>
        </row>
        <row r="1053">
          <cell r="A1053">
            <v>1929</v>
          </cell>
          <cell r="B1053" t="str">
            <v>CURVA PVC SOLD 45G P/ AGUA FRIA PREDIAL 40 MM</v>
          </cell>
          <cell r="C1053" t="str">
            <v>UN</v>
          </cell>
          <cell r="E1053">
            <v>3.25</v>
          </cell>
        </row>
        <row r="1054">
          <cell r="A1054">
            <v>1930</v>
          </cell>
          <cell r="B1054" t="str">
            <v>CURVA PVC SOLD 45G P/ AGUA FRIA PREDIAL 50 MM</v>
          </cell>
          <cell r="C1054" t="str">
            <v>UN</v>
          </cell>
          <cell r="E1054">
            <v>6.66</v>
          </cell>
        </row>
        <row r="1055">
          <cell r="A1055">
            <v>1932</v>
          </cell>
          <cell r="B1055" t="str">
            <v>CURVA PVC 90G CURTA PVC  P/ ESG PREDIAL DN 50MM</v>
          </cell>
          <cell r="C1055" t="str">
            <v>UN</v>
          </cell>
          <cell r="E1055">
            <v>7.75</v>
          </cell>
        </row>
        <row r="1056">
          <cell r="A1056">
            <v>1933</v>
          </cell>
          <cell r="B1056" t="str">
            <v>CURVA PVC 90G CURTA PVC  P/ ESG PREDIAL DN 40 MM</v>
          </cell>
          <cell r="C1056" t="str">
            <v>UN</v>
          </cell>
          <cell r="E1056">
            <v>2.76</v>
          </cell>
        </row>
        <row r="1057">
          <cell r="A1057">
            <v>1937</v>
          </cell>
          <cell r="B1057" t="str">
            <v>CURVA PVC 90G C/ROSCA P/ AGUA FRIA PREDIAL 1/2"</v>
          </cell>
          <cell r="C1057" t="str">
            <v>UN</v>
          </cell>
          <cell r="E1057">
            <v>1.9</v>
          </cell>
        </row>
        <row r="1058">
          <cell r="A1058">
            <v>1938</v>
          </cell>
          <cell r="B1058" t="str">
            <v>CURVA PVC 90G C/ROSCA P/ AGUA FRIA PREDIAL 3/4"</v>
          </cell>
          <cell r="C1058" t="str">
            <v>UN</v>
          </cell>
          <cell r="E1058">
            <v>2.6</v>
          </cell>
        </row>
        <row r="1059">
          <cell r="A1059">
            <v>1939</v>
          </cell>
          <cell r="B1059" t="str">
            <v>CURVA PVC 90G C/ROSCA P/ AGUA FRIA PREDIAL 1"</v>
          </cell>
          <cell r="C1059" t="str">
            <v>UN</v>
          </cell>
          <cell r="E1059">
            <v>4.7699999999999996</v>
          </cell>
        </row>
        <row r="1060">
          <cell r="A1060">
            <v>1940</v>
          </cell>
          <cell r="B1060" t="str">
            <v>CURVA PVC 90G C/ROSCA P/ AGUA FRIA PREDIAL 1 1/4"</v>
          </cell>
          <cell r="C1060" t="str">
            <v>UN</v>
          </cell>
          <cell r="E1060">
            <v>8.07</v>
          </cell>
        </row>
        <row r="1061">
          <cell r="A1061">
            <v>1941</v>
          </cell>
          <cell r="B1061" t="str">
            <v>CURVA PVC 90G C/ROSCA P/ AGUA FRIA PREDIAL 1 1/2"</v>
          </cell>
          <cell r="C1061" t="str">
            <v>UN</v>
          </cell>
          <cell r="E1061">
            <v>11.11</v>
          </cell>
        </row>
        <row r="1062">
          <cell r="A1062">
            <v>1942</v>
          </cell>
          <cell r="B1062" t="str">
            <v>CURVA PVC 90G C/ROSCA P/ AGUA FRIA PREDIAL 2"</v>
          </cell>
          <cell r="C1062" t="str">
            <v>UN</v>
          </cell>
          <cell r="E1062">
            <v>20.78</v>
          </cell>
        </row>
        <row r="1063">
          <cell r="A1063">
            <v>1951</v>
          </cell>
          <cell r="B1063" t="str">
            <v>CURVA PVC 90G CURTA PVC  P/ ESG PREDIAL DN 75MM</v>
          </cell>
          <cell r="C1063" t="str">
            <v>UN</v>
          </cell>
          <cell r="E1063">
            <v>14.2</v>
          </cell>
        </row>
        <row r="1064">
          <cell r="A1064">
            <v>1952</v>
          </cell>
          <cell r="B1064" t="str">
            <v>CURVA PVC LEVE 90G C/ PONTA E BOLSA LISA DN 150MM</v>
          </cell>
          <cell r="C1064" t="str">
            <v>UN</v>
          </cell>
          <cell r="E1064">
            <v>85.18</v>
          </cell>
        </row>
        <row r="1065">
          <cell r="A1065">
            <v>1953</v>
          </cell>
          <cell r="B1065" t="str">
            <v>CURVA PVC SOLD 45G P/ AGUA FRIA PREDIAL 85 MM</v>
          </cell>
          <cell r="C1065" t="str">
            <v>UN</v>
          </cell>
          <cell r="E1065">
            <v>31.75</v>
          </cell>
        </row>
        <row r="1066">
          <cell r="A1066">
            <v>1954</v>
          </cell>
          <cell r="B1066" t="str">
            <v>CURVA PVC SOLD 45G P/ AGUA FRIA PREDIAL 110 MM</v>
          </cell>
          <cell r="C1066" t="str">
            <v>UN</v>
          </cell>
          <cell r="E1066">
            <v>74.72</v>
          </cell>
        </row>
        <row r="1067">
          <cell r="A1067">
            <v>1955</v>
          </cell>
          <cell r="B1067" t="str">
            <v>CURVA PVC SOLD 90G P/ AGUA FRIA PREDIAL 20 MM</v>
          </cell>
          <cell r="C1067" t="str">
            <v>UN</v>
          </cell>
          <cell r="E1067">
            <v>1.41</v>
          </cell>
        </row>
        <row r="1068">
          <cell r="A1068">
            <v>1956</v>
          </cell>
          <cell r="B1068" t="str">
            <v>CURVA PVC SOLD 90G P/ AGUA FRIA PREDIAL 25 MM</v>
          </cell>
          <cell r="C1068" t="str">
            <v>UN</v>
          </cell>
          <cell r="E1068">
            <v>1.9</v>
          </cell>
        </row>
        <row r="1069">
          <cell r="A1069">
            <v>1957</v>
          </cell>
          <cell r="B1069" t="str">
            <v>CURVA PVC SOLD 90G P/ AGUA FRIA PREDIAL 32 MM</v>
          </cell>
          <cell r="C1069" t="str">
            <v>UN</v>
          </cell>
          <cell r="E1069">
            <v>4.12</v>
          </cell>
        </row>
        <row r="1070">
          <cell r="A1070">
            <v>1958</v>
          </cell>
          <cell r="B1070" t="str">
            <v>CURVA PVC SOLD 90G P/ AGUA FRIA PREDIAL 40 MM</v>
          </cell>
          <cell r="C1070" t="str">
            <v>UN</v>
          </cell>
          <cell r="E1070">
            <v>7.26</v>
          </cell>
        </row>
        <row r="1071">
          <cell r="A1071">
            <v>1959</v>
          </cell>
          <cell r="B1071" t="str">
            <v>CURVA PVC SOLD 90G P/ AGUA FRIA PREDIAL 50 MM</v>
          </cell>
          <cell r="C1071" t="str">
            <v>UN</v>
          </cell>
          <cell r="E1071">
            <v>8.94</v>
          </cell>
        </row>
        <row r="1072">
          <cell r="A1072">
            <v>1960</v>
          </cell>
          <cell r="B1072" t="str">
            <v>CURVA PVC SOLD 90G P/ AGUA FRIA PREDIAL 75 MM</v>
          </cell>
          <cell r="C1072" t="str">
            <v>UN</v>
          </cell>
          <cell r="E1072">
            <v>28.61</v>
          </cell>
        </row>
        <row r="1073">
          <cell r="A1073">
            <v>1961</v>
          </cell>
          <cell r="B1073" t="str">
            <v>CURVA PVC SOLD 90G P/ AGUA FRIA PREDIAL 85 MM</v>
          </cell>
          <cell r="C1073" t="str">
            <v>UN</v>
          </cell>
          <cell r="E1073">
            <v>41.67</v>
          </cell>
        </row>
        <row r="1074">
          <cell r="A1074">
            <v>1962</v>
          </cell>
          <cell r="B1074" t="str">
            <v>CURVA PVC SOLD 90G P/ AGUA FRIA PREDIAL 110 MM</v>
          </cell>
          <cell r="C1074" t="str">
            <v>UN</v>
          </cell>
          <cell r="E1074">
            <v>87.83</v>
          </cell>
        </row>
        <row r="1075">
          <cell r="A1075">
            <v>1964</v>
          </cell>
          <cell r="B1075" t="str">
            <v>CURVA PVC 45 CURTA EB-608 PB DN 100 P/ESG PREDIAL</v>
          </cell>
          <cell r="C1075" t="str">
            <v>UN</v>
          </cell>
          <cell r="E1075">
            <v>10.62</v>
          </cell>
        </row>
        <row r="1076">
          <cell r="A1076">
            <v>1965</v>
          </cell>
          <cell r="B1076" t="str">
            <v>CURVA PVC LONGA 45G P/ ESG PREDIAL DN 100MM</v>
          </cell>
          <cell r="C1076" t="str">
            <v>UN</v>
          </cell>
          <cell r="E1076">
            <v>29.26</v>
          </cell>
        </row>
        <row r="1077">
          <cell r="A1077">
            <v>1966</v>
          </cell>
          <cell r="B1077" t="str">
            <v>CURVA PVC 90G CURTA PVC P/ ESG PREDIAL DN 100MM</v>
          </cell>
          <cell r="C1077" t="str">
            <v>UN</v>
          </cell>
          <cell r="E1077">
            <v>15.06</v>
          </cell>
        </row>
        <row r="1078">
          <cell r="A1078">
            <v>1967</v>
          </cell>
          <cell r="B1078" t="str">
            <v>CURVA PVC 90 LONGA EB-608 BB DN 40 P/ESG PREDIAL</v>
          </cell>
          <cell r="C1078" t="str">
            <v>UN</v>
          </cell>
          <cell r="E1078">
            <v>3.4</v>
          </cell>
        </row>
        <row r="1079">
          <cell r="A1079">
            <v>1968</v>
          </cell>
          <cell r="B1079" t="str">
            <v>CURVA PVC LONGA 90G P/ ESG PREDIAL DN 50MM</v>
          </cell>
          <cell r="C1079" t="str">
            <v>UN</v>
          </cell>
          <cell r="E1079">
            <v>6.01</v>
          </cell>
        </row>
        <row r="1080">
          <cell r="A1080">
            <v>1969</v>
          </cell>
          <cell r="B1080" t="str">
            <v>CURVA PVC LONGA 90G P/ ESG PREDIAL DN 75MM</v>
          </cell>
          <cell r="C1080" t="str">
            <v>UN</v>
          </cell>
          <cell r="E1080">
            <v>17.829999999999998</v>
          </cell>
        </row>
        <row r="1081">
          <cell r="A1081">
            <v>1970</v>
          </cell>
          <cell r="B1081" t="str">
            <v>CURVA PVC LONGA 90G P/ ESG PREDIAL DN 100MM</v>
          </cell>
          <cell r="C1081" t="str">
            <v>UN</v>
          </cell>
          <cell r="E1081">
            <v>28.72</v>
          </cell>
        </row>
        <row r="1082">
          <cell r="A1082">
            <v>2350</v>
          </cell>
          <cell r="B1082" t="str">
            <v>AUXILIAR DE ESCRITORIO</v>
          </cell>
          <cell r="C1082" t="str">
            <v>H</v>
          </cell>
          <cell r="E1082">
            <v>8.7200000000000006</v>
          </cell>
        </row>
        <row r="1083">
          <cell r="A1083">
            <v>2354</v>
          </cell>
          <cell r="B1083" t="str">
            <v>CADASTRISTA DE USUARIOS METROPOLITANO</v>
          </cell>
          <cell r="C1083" t="str">
            <v>H</v>
          </cell>
          <cell r="E1083">
            <v>17.93</v>
          </cell>
        </row>
        <row r="1084">
          <cell r="A1084">
            <v>2355</v>
          </cell>
          <cell r="B1084" t="str">
            <v>DESENISTA DETALISTA</v>
          </cell>
          <cell r="C1084" t="str">
            <v>H</v>
          </cell>
          <cell r="E1084">
            <v>22.78</v>
          </cell>
        </row>
        <row r="1085">
          <cell r="A1085">
            <v>2357</v>
          </cell>
          <cell r="B1085" t="str">
            <v>DESENISTA COPISTA</v>
          </cell>
          <cell r="C1085" t="str">
            <v>H</v>
          </cell>
          <cell r="E1085">
            <v>18.260000000000002</v>
          </cell>
        </row>
        <row r="1086">
          <cell r="A1086">
            <v>2358</v>
          </cell>
          <cell r="B1086" t="str">
            <v>DESENISTA PROJETISTA</v>
          </cell>
          <cell r="C1086" t="str">
            <v>H</v>
          </cell>
          <cell r="E1086">
            <v>31.99</v>
          </cell>
        </row>
        <row r="1087">
          <cell r="A1087">
            <v>2359</v>
          </cell>
          <cell r="B1087" t="str">
            <v>AUXILIAR DE DESENISTA</v>
          </cell>
          <cell r="C1087" t="str">
            <v>H</v>
          </cell>
          <cell r="E1087">
            <v>13.76</v>
          </cell>
        </row>
        <row r="1088">
          <cell r="A1088">
            <v>2362</v>
          </cell>
          <cell r="B1088" t="str">
            <v>DINAMITE 2" - 40% "</v>
          </cell>
          <cell r="C1088" t="str">
            <v>KG</v>
          </cell>
          <cell r="E1088">
            <v>5.68</v>
          </cell>
        </row>
        <row r="1089">
          <cell r="A1089">
            <v>2363</v>
          </cell>
          <cell r="B1089" t="str">
            <v>DINAMITE 1.1/2" - 40% "</v>
          </cell>
          <cell r="C1089" t="str">
            <v>KG</v>
          </cell>
          <cell r="E1089">
            <v>5.37</v>
          </cell>
        </row>
        <row r="1090">
          <cell r="A1090">
            <v>2364</v>
          </cell>
          <cell r="B1090" t="str">
            <v>DINAMITE 2" - 60% "</v>
          </cell>
          <cell r="C1090" t="str">
            <v>KG</v>
          </cell>
          <cell r="E1090">
            <v>5.62</v>
          </cell>
        </row>
        <row r="1091">
          <cell r="A1091">
            <v>2365</v>
          </cell>
          <cell r="B1091" t="str">
            <v>DINAMITE 1" - 60% "</v>
          </cell>
          <cell r="C1091" t="str">
            <v>KG</v>
          </cell>
          <cell r="E1091">
            <v>6.18</v>
          </cell>
        </row>
        <row r="1092">
          <cell r="A1092">
            <v>2366</v>
          </cell>
          <cell r="B1092" t="str">
            <v>DINAMITE GELATINOSA 1" - 40%"</v>
          </cell>
          <cell r="C1092" t="str">
            <v>KG</v>
          </cell>
          <cell r="E1092">
            <v>5.89</v>
          </cell>
        </row>
        <row r="1093">
          <cell r="A1093">
            <v>2367</v>
          </cell>
          <cell r="B1093" t="str">
            <v>DINAMITE 1" - 40% "</v>
          </cell>
          <cell r="C1093" t="str">
            <v>KG</v>
          </cell>
          <cell r="E1093">
            <v>6.2</v>
          </cell>
        </row>
        <row r="1094">
          <cell r="A1094">
            <v>2368</v>
          </cell>
          <cell r="B1094" t="str">
            <v>DISJTOR TRIPOLAR PEQ VOL OLEO P/ INST ABRIGADA, CLASSE TENSAO 15KV CN 630A, LCC= 14,7KA, POT. NOMINAL CURTO-CIRCUITO 350MVA, ACIONAMENTO MANUAL, TIPO 3AC.</v>
          </cell>
          <cell r="C1094" t="str">
            <v>UN</v>
          </cell>
          <cell r="E1094">
            <v>11577.3</v>
          </cell>
        </row>
        <row r="1095">
          <cell r="A1095">
            <v>2369</v>
          </cell>
          <cell r="B1095" t="str">
            <v>DISJTOR TERMOMAGNETICO MONOPOLAR 15A</v>
          </cell>
          <cell r="C1095" t="str">
            <v>UN</v>
          </cell>
          <cell r="E1095">
            <v>7.53</v>
          </cell>
        </row>
        <row r="1096">
          <cell r="A1096">
            <v>2370</v>
          </cell>
          <cell r="B1096" t="str">
            <v>DISJTOR TERMOMAGNETICO MONOPOLAR 30A</v>
          </cell>
          <cell r="C1096" t="str">
            <v>UN</v>
          </cell>
          <cell r="E1096">
            <v>7.9</v>
          </cell>
        </row>
        <row r="1097">
          <cell r="A1097">
            <v>2371</v>
          </cell>
          <cell r="B1097" t="str">
            <v>DISJTOR TERMOMAGNETICO BIPOLAR 15A</v>
          </cell>
          <cell r="C1097" t="str">
            <v>UN</v>
          </cell>
          <cell r="E1097">
            <v>43.87</v>
          </cell>
        </row>
        <row r="1098">
          <cell r="A1098">
            <v>2372</v>
          </cell>
          <cell r="B1098" t="str">
            <v>DISJTOR TERMOMAGNETICO TRIPOLAR 90A</v>
          </cell>
          <cell r="C1098" t="str">
            <v>UN</v>
          </cell>
          <cell r="E1098">
            <v>70.61</v>
          </cell>
        </row>
        <row r="1099">
          <cell r="A1099">
            <v>2373</v>
          </cell>
          <cell r="B1099" t="str">
            <v>DISJTOR TERMOMAGNETICO TRIPOLAR 100A</v>
          </cell>
          <cell r="C1099" t="str">
            <v>UN</v>
          </cell>
          <cell r="E1099">
            <v>72.66</v>
          </cell>
        </row>
        <row r="1100">
          <cell r="A1100">
            <v>2374</v>
          </cell>
          <cell r="B1100" t="str">
            <v>DISJTOR TERMOMAGNETICO TRIPOLAR 150A/600V, TIPO FXD/35KA SIEMENS OU EQUIV</v>
          </cell>
          <cell r="C1100" t="str">
            <v>UN</v>
          </cell>
          <cell r="E1100">
            <v>353.65</v>
          </cell>
        </row>
        <row r="1101">
          <cell r="A1101">
            <v>2376</v>
          </cell>
          <cell r="B1101" t="str">
            <v>DISJTOR TERMOMAGNETICO TRIPOLAR 600A/600V, TIPO LXD/40KA SIEMENS OU EQUIV</v>
          </cell>
          <cell r="C1101" t="str">
            <v>UN</v>
          </cell>
          <cell r="E1101">
            <v>2469.09</v>
          </cell>
        </row>
        <row r="1102">
          <cell r="A1102">
            <v>2377</v>
          </cell>
          <cell r="B1102" t="str">
            <v>DISJTOR TERMOMAGNETICO TRIPOLAR 200A/600V, TIPO FXD/35KA SIEMENS OU EQUIV</v>
          </cell>
          <cell r="C1102" t="str">
            <v>UN</v>
          </cell>
          <cell r="E1102">
            <v>651.66999999999996</v>
          </cell>
        </row>
        <row r="1103">
          <cell r="A1103">
            <v>2378</v>
          </cell>
          <cell r="B1103" t="str">
            <v>DISJTOR TERMOMAGNETICO TRIPOLAR 300A/600V, TIPO JXD/40KA SIEMENS OU EQUIV</v>
          </cell>
          <cell r="C1103" t="str">
            <v>UN</v>
          </cell>
          <cell r="E1103">
            <v>991.56</v>
          </cell>
        </row>
        <row r="1104">
          <cell r="A1104">
            <v>2379</v>
          </cell>
          <cell r="B1104" t="str">
            <v>DISJTOR TERMOMAGNETICO TRIPOLAR 400A/600V, TIPO JXD/40KA SIEMENS OU EQUIV</v>
          </cell>
          <cell r="C1104" t="str">
            <v>UN</v>
          </cell>
          <cell r="E1104">
            <v>1092.55</v>
          </cell>
        </row>
        <row r="1105">
          <cell r="A1105">
            <v>2380</v>
          </cell>
          <cell r="B1105" t="str">
            <v>DISJTOR TERMOMAGNETICO TRIPOLAR 40A</v>
          </cell>
          <cell r="C1105" t="str">
            <v>UN</v>
          </cell>
          <cell r="E1105">
            <v>49.73</v>
          </cell>
        </row>
        <row r="1106">
          <cell r="A1106">
            <v>2381</v>
          </cell>
          <cell r="B1106" t="str">
            <v>DISJTOR TERMOMAGNETICO TRIPOLAR 70A</v>
          </cell>
          <cell r="C1106" t="str">
            <v>UN</v>
          </cell>
          <cell r="E1106">
            <v>71.53</v>
          </cell>
        </row>
        <row r="1107">
          <cell r="A1107">
            <v>2382</v>
          </cell>
          <cell r="B1107" t="str">
            <v>DISJTOR TERMOMAGNETICO BIPOLAR 20A</v>
          </cell>
          <cell r="C1107" t="str">
            <v>UN</v>
          </cell>
          <cell r="E1107">
            <v>43.71</v>
          </cell>
        </row>
        <row r="1108">
          <cell r="A1108">
            <v>2383</v>
          </cell>
          <cell r="B1108" t="str">
            <v>DISJTOR TERMOMAGNETICO BIPOLAR 40A</v>
          </cell>
          <cell r="C1108" t="str">
            <v>UN</v>
          </cell>
          <cell r="E1108">
            <v>44.03</v>
          </cell>
        </row>
        <row r="1109">
          <cell r="A1109">
            <v>2384</v>
          </cell>
          <cell r="B1109" t="str">
            <v>DISJTOR TERMOMAGNETICO TRIPOLAR 30A</v>
          </cell>
          <cell r="C1109" t="str">
            <v>UN</v>
          </cell>
          <cell r="E1109">
            <v>50.07</v>
          </cell>
        </row>
        <row r="1110">
          <cell r="A1110">
            <v>2385</v>
          </cell>
          <cell r="B1110" t="str">
            <v>DISJTOR TERMOMAGNETICO BIPOLAR 30A</v>
          </cell>
          <cell r="C1110" t="str">
            <v>UN</v>
          </cell>
          <cell r="E1110">
            <v>44.03</v>
          </cell>
        </row>
        <row r="1111">
          <cell r="A1111">
            <v>2386</v>
          </cell>
          <cell r="B1111" t="str">
            <v>DISJTOR TERMOMAGNETICO MONOPOLAR 40A</v>
          </cell>
          <cell r="C1111" t="str">
            <v>UN</v>
          </cell>
          <cell r="E1111">
            <v>10.99</v>
          </cell>
        </row>
        <row r="1112">
          <cell r="A1112">
            <v>2387</v>
          </cell>
          <cell r="B1112" t="str">
            <v>DISJTOR TERMOMAGNETICO TRIPOLAR 20A</v>
          </cell>
          <cell r="C1112" t="str">
            <v>UN</v>
          </cell>
          <cell r="E1112">
            <v>49.67</v>
          </cell>
        </row>
        <row r="1113">
          <cell r="A1113">
            <v>2388</v>
          </cell>
          <cell r="B1113" t="str">
            <v>DISJTOR TERMOMAGNETICO BIPOLAR 50A</v>
          </cell>
          <cell r="C1113" t="str">
            <v>UN</v>
          </cell>
          <cell r="E1113">
            <v>45.7</v>
          </cell>
        </row>
        <row r="1114">
          <cell r="A1114">
            <v>2389</v>
          </cell>
          <cell r="B1114" t="str">
            <v>DISJTOR TERMOMAGNETICO MONOPOLAR 20A</v>
          </cell>
          <cell r="C1114" t="str">
            <v>UN</v>
          </cell>
          <cell r="E1114">
            <v>7.27</v>
          </cell>
        </row>
        <row r="1115">
          <cell r="A1115">
            <v>2390</v>
          </cell>
          <cell r="B1115" t="str">
            <v>DISJTOR TERMOMAGNETICO MONOPOLAR 10A</v>
          </cell>
          <cell r="C1115" t="str">
            <v>UN</v>
          </cell>
          <cell r="E1115">
            <v>7.19</v>
          </cell>
        </row>
        <row r="1116">
          <cell r="A1116">
            <v>2391</v>
          </cell>
          <cell r="B1116" t="str">
            <v>DISJTOR TERMOMAGNETICO TRIPOLAR 125A</v>
          </cell>
          <cell r="C1116" t="str">
            <v>UN</v>
          </cell>
          <cell r="E1116">
            <v>196.5</v>
          </cell>
        </row>
        <row r="1117">
          <cell r="A1117">
            <v>2392</v>
          </cell>
          <cell r="B1117" t="str">
            <v>DISJTOR TERMOMAGNETICO TRIPOLAR 50A</v>
          </cell>
          <cell r="C1117" t="str">
            <v>UN</v>
          </cell>
          <cell r="E1117">
            <v>49.67</v>
          </cell>
        </row>
        <row r="1118">
          <cell r="A1118">
            <v>2393</v>
          </cell>
          <cell r="B1118" t="str">
            <v>DISJTOR TERMOMAGNETICO TRIPOLAR 250A/600V, TIPO FXD SIEMENS OU EQUIV</v>
          </cell>
          <cell r="C1118" t="str">
            <v>UN</v>
          </cell>
          <cell r="E1118">
            <v>851.31</v>
          </cell>
        </row>
        <row r="1119">
          <cell r="A1119">
            <v>2394</v>
          </cell>
          <cell r="B1119" t="str">
            <v>DISJTOR TERMOMAGNETICO TRIPOLAR 800A/600V, TIPO LMXD SIEMENS OU EQUIV</v>
          </cell>
          <cell r="C1119" t="str">
            <v>UN</v>
          </cell>
          <cell r="E1119">
            <v>3952.65</v>
          </cell>
        </row>
        <row r="1120">
          <cell r="A1120">
            <v>2395</v>
          </cell>
          <cell r="B1120" t="str">
            <v>CHAVE SECCIONADORA TRIPOLAR C/ PORTA FUSIVEIS NH, MANOBRA C/ CARGA, 125A/500V, TIPO S37 SIEMENS OU EQUIV</v>
          </cell>
          <cell r="C1120" t="str">
            <v>UN</v>
          </cell>
          <cell r="E1120">
            <v>497.94</v>
          </cell>
        </row>
        <row r="1121">
          <cell r="A1121">
            <v>2398</v>
          </cell>
          <cell r="B1121" t="str">
            <v>CHAVE SECCIONADORA TRIPOLAR C/ PORTA FUSIVEIS NH, MANOBRA C/ CARGA, 300A/500V, TIPO S37 SIEMENS OU EQUIV</v>
          </cell>
          <cell r="C1121" t="str">
            <v>UN</v>
          </cell>
          <cell r="E1121">
            <v>1091.01</v>
          </cell>
        </row>
        <row r="1122">
          <cell r="A1122">
            <v>2399</v>
          </cell>
          <cell r="B1122" t="str">
            <v>CHAVE SECCIONADORA TRIPOLAR C/ PORTA FUSIVEIS NH, MANOBRA C/ CARGA, 400A/500V, TIPO S37 SIEMENS OU EQUIV</v>
          </cell>
          <cell r="C1122" t="str">
            <v>UN</v>
          </cell>
          <cell r="E1122">
            <v>1354.7</v>
          </cell>
        </row>
        <row r="1123">
          <cell r="A1123">
            <v>2401</v>
          </cell>
          <cell r="B1123" t="str">
            <v>DISTRIBUIDOR OU ESPALHADOR DE AGREGADO TIPO DOSADOR,         C/ 4 PNEUS REBOCÁVEL C/ LARGURA 3,66 M</v>
          </cell>
          <cell r="C1123" t="str">
            <v>UN</v>
          </cell>
          <cell r="E1123">
            <v>54096</v>
          </cell>
        </row>
        <row r="1124">
          <cell r="A1124">
            <v>2402</v>
          </cell>
          <cell r="B1124" t="str">
            <v>ESPARGIDOR DE ASFALTO PRESSURIZADO, CIFALI MOD. HEM-2500 C/ TANQUE DE2500L, REBOCÁVEL, PNEUMÁTICO C/ MOTOR A GASOLINA 3,4HP</v>
          </cell>
          <cell r="C1124" t="str">
            <v>UN</v>
          </cell>
          <cell r="E1124">
            <v>84000</v>
          </cell>
        </row>
        <row r="1125">
          <cell r="A1125">
            <v>2403</v>
          </cell>
          <cell r="B1125" t="str">
            <v>DISTRIBUIDOR DE ASFALTO, CONSMAQ, MOD DA,  A SER MONTADO SOBRE CAMINHÃO, C/ TANQUE ISOLADO 6 M3, AQUECIDO C/ 2 MAÇARICOS, C/ BARRA ESPARGIDORA 3,66 M</v>
          </cell>
          <cell r="C1125" t="str">
            <v>UN</v>
          </cell>
          <cell r="E1125">
            <v>198240</v>
          </cell>
        </row>
        <row r="1126">
          <cell r="A1126">
            <v>2404</v>
          </cell>
          <cell r="B1126" t="str">
            <v>DIVISORIA CEGA (N1) - PAINEL MSO/COMEIA E=50MM - MONTANTE SIMPLIFICADO E DEMAIS PERFIS ACO GALV PINTADO - COLOCADA</v>
          </cell>
          <cell r="C1126" t="str">
            <v>M2</v>
          </cell>
          <cell r="E1126">
            <v>53.5</v>
          </cell>
        </row>
        <row r="1127">
          <cell r="A1127">
            <v>2405</v>
          </cell>
          <cell r="B1127" t="str">
            <v>DIVISORIA (N2) PAINEL/VIDRO - PAINEL MSO/COMEIA E=35MM - MONTANTE/RODAPE DUPLO ALUMINIO ANOD NAT - COLOCADA</v>
          </cell>
          <cell r="C1127" t="str">
            <v>M2</v>
          </cell>
          <cell r="E1127">
            <v>67.61</v>
          </cell>
        </row>
        <row r="1128">
          <cell r="A1128">
            <v>2406</v>
          </cell>
          <cell r="B1128" t="str">
            <v>DIVISORIA (N3) PAINEL/VIDRO/PAINEL MSO/COMEIA E=35MM - PERFIS SIMPLES ALUMINIO ANOD NAT - COLOCADA</v>
          </cell>
          <cell r="C1128" t="str">
            <v>M2</v>
          </cell>
          <cell r="E1128">
            <v>55.03</v>
          </cell>
        </row>
        <row r="1129">
          <cell r="A1129">
            <v>2407</v>
          </cell>
          <cell r="B1129" t="str">
            <v>DIVISORIA CEGA (N1) - PAINEL MSO/COMEIA E=35MM - MONTANTE/RODAPE DUPLO ALUMINIO ANOD COR - COLOCADA</v>
          </cell>
          <cell r="C1129" t="str">
            <v>M2</v>
          </cell>
          <cell r="E1129">
            <v>55.03</v>
          </cell>
        </row>
        <row r="1130">
          <cell r="A1130">
            <v>2408</v>
          </cell>
          <cell r="B1130" t="str">
            <v>DIVISORIA (N2) PAINEL/VIDRO - PAINEL MSO/COMEIA E=50MM - MONTANTE SIMPLIFICADO E DEMAIS PERFIS ACO GALV PINTADO - COLOCADA</v>
          </cell>
          <cell r="C1130" t="str">
            <v>M2</v>
          </cell>
          <cell r="E1130">
            <v>58.09</v>
          </cell>
        </row>
        <row r="1131">
          <cell r="A1131">
            <v>2409</v>
          </cell>
          <cell r="B1131" t="str">
            <v>DIVISORIA (N3) PAINEL/VIDRO/PAINEL MSO/COMEIA E=50MM - MONTANTE SIMPLIFICADO E DEMAIS PERFIS ACO GALV PINTADO - COLOCADA</v>
          </cell>
          <cell r="C1131" t="str">
            <v>M2</v>
          </cell>
          <cell r="E1131">
            <v>67.87</v>
          </cell>
        </row>
        <row r="1132">
          <cell r="A1132">
            <v>2410</v>
          </cell>
          <cell r="B1132" t="str">
            <v>DIVISORIA CEGA (N1) - PAINEL MSO/COMEIA E=35MM - MONTANTE/RODAPE DUPLO      ACO GALV PINTADO - COLOCADA</v>
          </cell>
          <cell r="C1132" t="str">
            <v>M2</v>
          </cell>
          <cell r="E1132">
            <v>57.32</v>
          </cell>
        </row>
        <row r="1133">
          <cell r="A1133">
            <v>2411</v>
          </cell>
          <cell r="B1133" t="str">
            <v>DIVISORIA (N3) PAINEL/VIDRO/PAINEL MSO/COMEIA E=35MM - PERFIS SIMPLES ACO GALV PINTADO - COLOCADA</v>
          </cell>
          <cell r="C1133" t="str">
            <v>M2</v>
          </cell>
          <cell r="E1133">
            <v>56.56</v>
          </cell>
        </row>
        <row r="1134">
          <cell r="A1134">
            <v>2412</v>
          </cell>
          <cell r="B1134" t="str">
            <v>DIVISORIA (N3) PAINEL/VIDRO/PAINEL MSO/COMEIA E=35MM - MONTANTE/RODAPE DUPLO ALUMINIO ANOD NAT - COLOCADA</v>
          </cell>
          <cell r="C1134" t="str">
            <v>M2</v>
          </cell>
          <cell r="E1134">
            <v>64.66</v>
          </cell>
        </row>
        <row r="1135">
          <cell r="A1135">
            <v>2413</v>
          </cell>
          <cell r="B1135" t="str">
            <v>DIVISORIA (N2) PAINEL/VIDRO - PAINEL C/ MSO/COMEIA E=35MM - PERFIS SIMPLES ACO GALV PINTADO - COLOCADA</v>
          </cell>
          <cell r="C1135" t="str">
            <v>M2</v>
          </cell>
          <cell r="E1135">
            <v>58.09</v>
          </cell>
        </row>
        <row r="1136">
          <cell r="A1136">
            <v>2414</v>
          </cell>
          <cell r="B1136" t="str">
            <v>DIVISORIA (N2) PAINEL/VIDRO - PAINEL C/ MSO/COMEIA E=35MM - MONTANTE/RODAPE DUPLO ACO GALV PINTADO - COLOCADA</v>
          </cell>
          <cell r="C1136" t="str">
            <v>M2</v>
          </cell>
          <cell r="E1136">
            <v>60.38</v>
          </cell>
        </row>
        <row r="1137">
          <cell r="A1137">
            <v>2415</v>
          </cell>
          <cell r="B1137" t="str">
            <v>DIVISORIA CEGA (N1) - PAINEL MSO/COMEIA E=35MM - PERFIS SIMPLES ACO GALV PINTADO     - COLOCADA</v>
          </cell>
          <cell r="C1137" t="str">
            <v>M2</v>
          </cell>
          <cell r="E1137">
            <v>48.91</v>
          </cell>
        </row>
        <row r="1138">
          <cell r="A1138">
            <v>2416</v>
          </cell>
          <cell r="B1138" t="str">
            <v>DIVISORIA (N3) PAINEL/VIDRO/PAINEL MSO/COMEIA E=35MM - MONTANTE/RODAPE DUPLO ACO GALV PINTADO - COLOCADA</v>
          </cell>
          <cell r="C1138" t="str">
            <v>M2</v>
          </cell>
          <cell r="E1138">
            <v>66.95</v>
          </cell>
        </row>
        <row r="1139">
          <cell r="A1139">
            <v>2417</v>
          </cell>
          <cell r="B1139" t="str">
            <v>DIVISORIA CEGA (N1) - PAINEL MSO/COMEIA E=35MM - MONTANTE/RODAPE DUPLO ALUMINIO ANOD NAT - COLOCADA</v>
          </cell>
          <cell r="C1139" t="str">
            <v>M2</v>
          </cell>
          <cell r="E1139">
            <v>61.14</v>
          </cell>
        </row>
        <row r="1140">
          <cell r="A1140">
            <v>2418</v>
          </cell>
          <cell r="B1140" t="str">
            <v>DOBRADIÇA DE  3 X 2 1/2 EM LATÃO, COM ACABAMENTO CROMADO, PINO E PARAFUSOS, SEM ANÉIS, PARA PORTA INTERNA.</v>
          </cell>
          <cell r="C1140" t="str">
            <v>UN</v>
          </cell>
          <cell r="E1140">
            <v>8.0299999999999994</v>
          </cell>
        </row>
        <row r="1141">
          <cell r="A1141">
            <v>2419</v>
          </cell>
          <cell r="B1141" t="str">
            <v>DOBRADICA LATAO CROMADO 3 X 3 1/2" SEM ANEIS</v>
          </cell>
          <cell r="C1141" t="str">
            <v>UN</v>
          </cell>
          <cell r="E1141">
            <v>14.35</v>
          </cell>
        </row>
        <row r="1142">
          <cell r="A1142">
            <v>2420</v>
          </cell>
          <cell r="B1142" t="str">
            <v>DOBRADICA FERRO CROMADO 3 X 3" SEM ANEIS</v>
          </cell>
          <cell r="C1142" t="str">
            <v>UN</v>
          </cell>
          <cell r="E1142">
            <v>4.32</v>
          </cell>
        </row>
        <row r="1143">
          <cell r="A1143">
            <v>2421</v>
          </cell>
          <cell r="B1143" t="str">
            <v>DOBRADICA FERRO CROMADO 4 X 3 1/2" COM ANEIS</v>
          </cell>
          <cell r="C1143" t="str">
            <v>UN</v>
          </cell>
          <cell r="E1143">
            <v>9.5500000000000007</v>
          </cell>
        </row>
        <row r="1144">
          <cell r="A1144">
            <v>2422</v>
          </cell>
          <cell r="B1144" t="str">
            <v>DOBRADICA LATAO CROMADO 4 X 3 1/2" COM ANEIS</v>
          </cell>
          <cell r="C1144" t="str">
            <v>UN</v>
          </cell>
          <cell r="E1144">
            <v>26.14</v>
          </cell>
        </row>
        <row r="1145">
          <cell r="A1145">
            <v>2424</v>
          </cell>
          <cell r="B1145" t="str">
            <v>DOBRADICA LATAO POLIDO 3 1/2 X 3" COM ANEIS</v>
          </cell>
          <cell r="C1145" t="str">
            <v>UN</v>
          </cell>
          <cell r="E1145">
            <v>14.4</v>
          </cell>
        </row>
        <row r="1146">
          <cell r="A1146">
            <v>2425</v>
          </cell>
          <cell r="B1146" t="str">
            <v>DOBRADICA ACO ZINCADO 3 X 3" SEM ANEIS</v>
          </cell>
          <cell r="C1146" t="str">
            <v>UN</v>
          </cell>
          <cell r="E1146">
            <v>4.37</v>
          </cell>
        </row>
        <row r="1147">
          <cell r="A1147">
            <v>2426</v>
          </cell>
          <cell r="B1147" t="str">
            <v>DOBRADICA ACO ZINCADO 3 X 3 1/2" COM ANEIS</v>
          </cell>
          <cell r="C1147" t="str">
            <v>UN</v>
          </cell>
          <cell r="E1147">
            <v>5.89</v>
          </cell>
        </row>
        <row r="1148">
          <cell r="A1148">
            <v>2427</v>
          </cell>
          <cell r="B1148" t="str">
            <v>DOBRADICA LATAO CROMADO 3 X 3" SEM ANEIS</v>
          </cell>
          <cell r="C1148" t="str">
            <v>UN</v>
          </cell>
          <cell r="E1148">
            <v>14.67</v>
          </cell>
        </row>
        <row r="1149">
          <cell r="A1149">
            <v>2429</v>
          </cell>
          <cell r="B1149" t="str">
            <v>DOBRADICA LATAO LAMINADO 3 1/2 X 3" COM ANEIS</v>
          </cell>
          <cell r="C1149" t="str">
            <v>UN</v>
          </cell>
          <cell r="E1149">
            <v>13.74</v>
          </cell>
        </row>
        <row r="1150">
          <cell r="A1150">
            <v>2431</v>
          </cell>
          <cell r="B1150" t="str">
            <v>DOBRADICA LATAO CROMADO 2 X 1" SEM ANEIS</v>
          </cell>
          <cell r="C1150" t="str">
            <v>UN</v>
          </cell>
          <cell r="E1150">
            <v>3.64</v>
          </cell>
        </row>
        <row r="1151">
          <cell r="A1151">
            <v>2432</v>
          </cell>
          <cell r="B1151" t="str">
            <v>DOBRADICA FERRO CROMADO 3 X 3 1/2" COM ANEIS</v>
          </cell>
          <cell r="C1151" t="str">
            <v>UN</v>
          </cell>
          <cell r="E1151">
            <v>5.57</v>
          </cell>
        </row>
        <row r="1152">
          <cell r="A1152">
            <v>2433</v>
          </cell>
          <cell r="B1152" t="str">
            <v>DOBRADICA FERRO CROMADO 3 X 2 1/2" SEM ANEIS</v>
          </cell>
          <cell r="C1152" t="str">
            <v>UN</v>
          </cell>
          <cell r="E1152">
            <v>3.41</v>
          </cell>
        </row>
        <row r="1153">
          <cell r="A1153">
            <v>2435</v>
          </cell>
          <cell r="B1153" t="str">
            <v>DOBRADICA FERRO POLIDO OU GALV 3 X 2.1/2" E=1,5MM PINO SOLTO OU REVERSIVEL SEM ANEIS</v>
          </cell>
          <cell r="C1153" t="str">
            <v>UN</v>
          </cell>
          <cell r="E1153">
            <v>2.62</v>
          </cell>
        </row>
        <row r="1154">
          <cell r="A1154">
            <v>2436</v>
          </cell>
          <cell r="B1154" t="str">
            <v>ELETRICISTA OU OFICIAL ELETRICISTA</v>
          </cell>
          <cell r="C1154" t="str">
            <v>H</v>
          </cell>
          <cell r="E1154">
            <v>9.86</v>
          </cell>
        </row>
        <row r="1155">
          <cell r="A1155">
            <v>2437</v>
          </cell>
          <cell r="B1155" t="str">
            <v>MONTADOR ELETROMECANICO</v>
          </cell>
          <cell r="C1155" t="str">
            <v>H</v>
          </cell>
          <cell r="E1155">
            <v>13.36</v>
          </cell>
        </row>
        <row r="1156">
          <cell r="A1156">
            <v>2438</v>
          </cell>
          <cell r="B1156" t="str">
            <v>ELETROTECNICO</v>
          </cell>
          <cell r="C1156" t="str">
            <v>H</v>
          </cell>
          <cell r="E1156">
            <v>23.52</v>
          </cell>
        </row>
        <row r="1157">
          <cell r="A1157">
            <v>2439</v>
          </cell>
          <cell r="B1157" t="str">
            <v>ELETRICISTA INDUSTRIAL</v>
          </cell>
          <cell r="C1157" t="str">
            <v>H</v>
          </cell>
          <cell r="E1157">
            <v>15.88</v>
          </cell>
        </row>
        <row r="1158">
          <cell r="A1158">
            <v>2440</v>
          </cell>
          <cell r="B1158" t="str">
            <v>ELETRODUTO FERRO ESALTADO LEVE ESP. PAREDE 0,75 - 3/4"</v>
          </cell>
          <cell r="C1158" t="str">
            <v>M</v>
          </cell>
          <cell r="E1158">
            <v>6.23</v>
          </cell>
        </row>
        <row r="1159">
          <cell r="A1159">
            <v>2442</v>
          </cell>
          <cell r="B1159" t="str">
            <v>ELETRODUTO 3" TIPO KANALEX OU EQUIV</v>
          </cell>
          <cell r="C1159" t="str">
            <v>M</v>
          </cell>
          <cell r="E1159">
            <v>10.93</v>
          </cell>
        </row>
        <row r="1160">
          <cell r="A1160">
            <v>2446</v>
          </cell>
          <cell r="B1160" t="str">
            <v>ELETRODUTO 2" TIPO KANALEX OU EQUIV</v>
          </cell>
          <cell r="C1160" t="str">
            <v>M</v>
          </cell>
          <cell r="E1160">
            <v>6.76</v>
          </cell>
        </row>
        <row r="1161">
          <cell r="A1161">
            <v>2447</v>
          </cell>
          <cell r="B1161" t="str">
            <v>ELETRODUTO FERRO ESALTADO PESADO ESP. PAREDE 1,52 - 2"</v>
          </cell>
          <cell r="C1161" t="str">
            <v>M</v>
          </cell>
          <cell r="E1161">
            <v>18.739999999999998</v>
          </cell>
        </row>
        <row r="1162">
          <cell r="A1162">
            <v>2448</v>
          </cell>
          <cell r="B1162" t="str">
            <v>ELETRODUTO FERRO ESALTADO LEVE ESP. PAREDE 0,75 - 1"</v>
          </cell>
          <cell r="C1162" t="str">
            <v>M</v>
          </cell>
          <cell r="E1162">
            <v>7.6</v>
          </cell>
        </row>
        <row r="1163">
          <cell r="A1163">
            <v>2449</v>
          </cell>
          <cell r="B1163" t="str">
            <v>ELETRODUTO FERRO ESALTADO PESADO ESP. PAREDE 1,52 - 1.1/2"</v>
          </cell>
          <cell r="C1163" t="str">
            <v>M</v>
          </cell>
          <cell r="E1163">
            <v>14.02</v>
          </cell>
        </row>
        <row r="1164">
          <cell r="A1164">
            <v>2450</v>
          </cell>
          <cell r="B1164" t="str">
            <v>ELETRODUTO FERRO ESALTADO PESADO ESP. PAREDE 2,25 - 2.1/2"</v>
          </cell>
          <cell r="C1164" t="str">
            <v>M</v>
          </cell>
          <cell r="E1164">
            <v>29.5</v>
          </cell>
        </row>
        <row r="1165">
          <cell r="A1165">
            <v>2451</v>
          </cell>
          <cell r="B1165" t="str">
            <v>ELETRODUTO FERRO ESALTADO PESADO ESP. PAREDE 2,25 - 4"</v>
          </cell>
          <cell r="C1165" t="str">
            <v>M</v>
          </cell>
          <cell r="E1165">
            <v>51.15</v>
          </cell>
        </row>
        <row r="1166">
          <cell r="A1166">
            <v>2452</v>
          </cell>
          <cell r="B1166" t="str">
            <v>ELETRODUTO FERRO ESALTADO PESADO ESP. PAREDE 2,25 - 3"</v>
          </cell>
          <cell r="C1166" t="str">
            <v>M</v>
          </cell>
          <cell r="E1166">
            <v>38.86</v>
          </cell>
        </row>
        <row r="1167">
          <cell r="A1167">
            <v>2453</v>
          </cell>
          <cell r="B1167" t="str">
            <v>ELETRODUTO FERRO ESALTADO LEVE ESP. PAREDE 0,75 -1/2"</v>
          </cell>
          <cell r="C1167" t="str">
            <v>M</v>
          </cell>
          <cell r="E1167">
            <v>4.95</v>
          </cell>
        </row>
        <row r="1168">
          <cell r="A1168">
            <v>2454</v>
          </cell>
          <cell r="B1168" t="str">
            <v>ELETRODUTO FERRO ESALTADO SEI-PESADO ESP. PAREDE 1,20 - 1.1/4"</v>
          </cell>
          <cell r="C1168" t="str">
            <v>M</v>
          </cell>
          <cell r="E1168">
            <v>12.64</v>
          </cell>
        </row>
        <row r="1169">
          <cell r="A1169">
            <v>2455</v>
          </cell>
          <cell r="B1169" t="str">
            <v>CURVA FERRO ESMALTADO P/ ELETRODUTO PESADO 90G 1/2"</v>
          </cell>
          <cell r="C1169" t="str">
            <v>UN</v>
          </cell>
          <cell r="E1169">
            <v>2.75</v>
          </cell>
        </row>
        <row r="1170">
          <cell r="A1170">
            <v>2456</v>
          </cell>
          <cell r="B1170" t="str">
            <v>CURVA FERRO ESMALTADO P/ ELETRODUTO PESADO 90G 3/4"</v>
          </cell>
          <cell r="C1170" t="str">
            <v>UN</v>
          </cell>
          <cell r="E1170">
            <v>2.4700000000000002</v>
          </cell>
        </row>
        <row r="1171">
          <cell r="A1171">
            <v>2457</v>
          </cell>
          <cell r="B1171" t="str">
            <v>CURVA FERRO ESMALTADO P/ ELETRODUTO PESADO 90G 1.1/4"</v>
          </cell>
          <cell r="C1171" t="str">
            <v>UN</v>
          </cell>
          <cell r="E1171">
            <v>8.8000000000000007</v>
          </cell>
        </row>
        <row r="1172">
          <cell r="A1172">
            <v>2458</v>
          </cell>
          <cell r="B1172" t="str">
            <v>CURVA FERRO ESMALTADO P/ ELETRODUTO PESADO 90G 1.1/2"</v>
          </cell>
          <cell r="C1172" t="str">
            <v>UN</v>
          </cell>
          <cell r="E1172">
            <v>11.33</v>
          </cell>
        </row>
        <row r="1173">
          <cell r="A1173">
            <v>2459</v>
          </cell>
          <cell r="B1173" t="str">
            <v>CURVA FERRO ESMALTADO P/ ELETRODUTO PESADO 90G 2"</v>
          </cell>
          <cell r="C1173" t="str">
            <v>UN</v>
          </cell>
          <cell r="E1173">
            <v>16.739999999999998</v>
          </cell>
        </row>
        <row r="1174">
          <cell r="A1174">
            <v>2460</v>
          </cell>
          <cell r="B1174" t="str">
            <v>CURVA FERRO ESMALTADO P/ ELETRODUTO PESADO 90G 4"</v>
          </cell>
          <cell r="C1174" t="str">
            <v>UN</v>
          </cell>
          <cell r="E1174">
            <v>86.39</v>
          </cell>
        </row>
        <row r="1175">
          <cell r="A1175">
            <v>2461</v>
          </cell>
          <cell r="B1175" t="str">
            <v>CURVA FERRO ESMALTADO P/ ELETRODUTO PESADO 135G 1/2"</v>
          </cell>
          <cell r="C1175" t="str">
            <v>UN</v>
          </cell>
          <cell r="E1175">
            <v>3.3</v>
          </cell>
        </row>
        <row r="1176">
          <cell r="A1176">
            <v>2462</v>
          </cell>
          <cell r="B1176" t="str">
            <v>CURVA FERRO ESMALTADO P/ ELETRODUTO PESADO 135G 3/4"</v>
          </cell>
          <cell r="C1176" t="str">
            <v>UN</v>
          </cell>
          <cell r="E1176">
            <v>3.57</v>
          </cell>
        </row>
        <row r="1177">
          <cell r="A1177">
            <v>2463</v>
          </cell>
          <cell r="B1177" t="str">
            <v>CURVA FERRO ESMALTADO P/ ELETRODUTO PESADO 135G 1.1/4"</v>
          </cell>
          <cell r="C1177" t="str">
            <v>UN</v>
          </cell>
          <cell r="E1177">
            <v>10.64</v>
          </cell>
        </row>
        <row r="1178">
          <cell r="A1178">
            <v>2464</v>
          </cell>
          <cell r="B1178" t="str">
            <v>CURVA FERRO ESMALTADO P/ ELETRODUTO PESADO 135G 1.1/2"</v>
          </cell>
          <cell r="C1178" t="str">
            <v>UN</v>
          </cell>
          <cell r="E1178">
            <v>12.42</v>
          </cell>
        </row>
        <row r="1179">
          <cell r="A1179">
            <v>2465</v>
          </cell>
          <cell r="B1179" t="str">
            <v>CURVA FERRO ESMALTADO P/ ELETRODUTO PESADO 135G 2.1/2"</v>
          </cell>
          <cell r="C1179" t="str">
            <v>UN</v>
          </cell>
          <cell r="E1179">
            <v>54.78</v>
          </cell>
        </row>
        <row r="1180">
          <cell r="A1180">
            <v>2466</v>
          </cell>
          <cell r="B1180" t="str">
            <v>CURVA FERRO ESMALTADO P/ ELETRODUTO PESADO 135G 3"</v>
          </cell>
          <cell r="C1180" t="str">
            <v>UN</v>
          </cell>
          <cell r="E1180">
            <v>82.3</v>
          </cell>
        </row>
        <row r="1181">
          <cell r="A1181">
            <v>2467</v>
          </cell>
          <cell r="B1181" t="str">
            <v>CURVA FERRO ESMALTADO P/ ELETRODUTO PESADO 135G 4"</v>
          </cell>
          <cell r="C1181" t="str">
            <v>UN</v>
          </cell>
          <cell r="E1181">
            <v>149.81</v>
          </cell>
        </row>
        <row r="1182">
          <cell r="A1182">
            <v>2468</v>
          </cell>
          <cell r="B1182" t="str">
            <v>CURVA FERRO ESMALTADO P/ ELETRODUTO PESADO 135G 2"</v>
          </cell>
          <cell r="C1182" t="str">
            <v>UN</v>
          </cell>
          <cell r="E1182">
            <v>20.2</v>
          </cell>
        </row>
        <row r="1183">
          <cell r="A1183">
            <v>2469</v>
          </cell>
          <cell r="B1183" t="str">
            <v>CURVA FERRO ESMALTADO P/ ELETRODUTO PESADO 135G 1"</v>
          </cell>
          <cell r="C1183" t="str">
            <v>UN</v>
          </cell>
          <cell r="E1183">
            <v>6.35</v>
          </cell>
        </row>
        <row r="1184">
          <cell r="A1184">
            <v>2470</v>
          </cell>
          <cell r="B1184" t="str">
            <v>CURVA FERRO ESMALTADO P/ ELETRODUTO PESADO 90G 3"</v>
          </cell>
          <cell r="C1184" t="str">
            <v>UN</v>
          </cell>
          <cell r="E1184">
            <v>47.14</v>
          </cell>
        </row>
        <row r="1185">
          <cell r="A1185">
            <v>2471</v>
          </cell>
          <cell r="B1185" t="str">
            <v>CURVA FERRO ESMALTADO P/ ELETRODUTO PESADO 90G 2.1/2"</v>
          </cell>
          <cell r="C1185" t="str">
            <v>UN</v>
          </cell>
          <cell r="E1185">
            <v>36.090000000000003</v>
          </cell>
        </row>
        <row r="1186">
          <cell r="A1186">
            <v>2472</v>
          </cell>
          <cell r="B1186" t="str">
            <v>CURVA FERRO ESMALTADO P/ ELETRODUTO PESADO 90G 1"</v>
          </cell>
          <cell r="C1186" t="str">
            <v>UN</v>
          </cell>
          <cell r="E1186">
            <v>3.71</v>
          </cell>
        </row>
        <row r="1187">
          <cell r="A1187">
            <v>2473</v>
          </cell>
          <cell r="B1187" t="str">
            <v>LUVA P/ ELETRODUTO ESMALTADO PESADO 1/2"</v>
          </cell>
          <cell r="C1187" t="str">
            <v>UN</v>
          </cell>
          <cell r="E1187">
            <v>0.8</v>
          </cell>
        </row>
        <row r="1188">
          <cell r="A1188">
            <v>2474</v>
          </cell>
          <cell r="B1188" t="str">
            <v>LUVA P/ ELETRODUTO ESMALTADO PESADO 1"</v>
          </cell>
          <cell r="C1188" t="str">
            <v>UN</v>
          </cell>
          <cell r="E1188">
            <v>1.46</v>
          </cell>
        </row>
        <row r="1189">
          <cell r="A1189">
            <v>2475</v>
          </cell>
          <cell r="B1189" t="str">
            <v>LUVA P/ ELETRODUTO ESMALTADO PESADO 1.1/4"</v>
          </cell>
          <cell r="C1189" t="str">
            <v>UN</v>
          </cell>
          <cell r="E1189">
            <v>2.34</v>
          </cell>
        </row>
        <row r="1190">
          <cell r="A1190">
            <v>2476</v>
          </cell>
          <cell r="B1190" t="str">
            <v>LUVA P/ELETRODUTO ESMALTADO PESADO 1.1/2"</v>
          </cell>
          <cell r="C1190" t="str">
            <v>UN</v>
          </cell>
          <cell r="E1190">
            <v>3.13</v>
          </cell>
        </row>
        <row r="1191">
          <cell r="A1191">
            <v>2477</v>
          </cell>
          <cell r="B1191" t="str">
            <v>LUVA P/ ELETRODUTO ESMALTADO PESADO 2"</v>
          </cell>
          <cell r="C1191" t="str">
            <v>UN</v>
          </cell>
          <cell r="E1191">
            <v>4.78</v>
          </cell>
        </row>
        <row r="1192">
          <cell r="A1192">
            <v>2478</v>
          </cell>
          <cell r="B1192" t="str">
            <v>LUVA P/ ELETRODUTO ESMALTADO PESADO 2.1/2"</v>
          </cell>
          <cell r="C1192" t="str">
            <v>UN</v>
          </cell>
          <cell r="E1192">
            <v>9.18</v>
          </cell>
        </row>
        <row r="1193">
          <cell r="A1193">
            <v>2479</v>
          </cell>
          <cell r="B1193" t="str">
            <v>LUVA P/ ELETRODUTO ESMALTADO PESADO 4"</v>
          </cell>
          <cell r="C1193" t="str">
            <v>UN</v>
          </cell>
          <cell r="E1193">
            <v>10.58</v>
          </cell>
        </row>
        <row r="1194">
          <cell r="A1194">
            <v>2480</v>
          </cell>
          <cell r="B1194" t="str">
            <v>LUVA P/ ELETRODUTO ESMALTADO PESADO 3"</v>
          </cell>
          <cell r="C1194" t="str">
            <v>UN</v>
          </cell>
          <cell r="E1194">
            <v>9.6199999999999992</v>
          </cell>
        </row>
        <row r="1195">
          <cell r="A1195">
            <v>2481</v>
          </cell>
          <cell r="B1195" t="str">
            <v>LUVA P/ ELETRODUTO ESMALTADO PESADO 3/4"</v>
          </cell>
          <cell r="C1195" t="str">
            <v>UN</v>
          </cell>
          <cell r="E1195">
            <v>0.96</v>
          </cell>
        </row>
        <row r="1196">
          <cell r="A1196">
            <v>2483</v>
          </cell>
          <cell r="B1196" t="str">
            <v>CONECTOR RETO 1" EM FERRO GALV OU ALUMINIO P/ ADAPTAR ENTRADA       DE ELETRODUTO    METALICO FLEXIVEL EM QUADROS</v>
          </cell>
          <cell r="C1196" t="str">
            <v>UN</v>
          </cell>
          <cell r="E1196">
            <v>2.2800000000000002</v>
          </cell>
        </row>
        <row r="1197">
          <cell r="A1197">
            <v>2484</v>
          </cell>
          <cell r="B1197" t="str">
            <v>CONECTOR RETO 3" EM FERRO GALV OU ALUMINIO P/ ADAPTAR ENTRADA DE ELETRODUTO METALICO FLEXIVEL EM QUADROS</v>
          </cell>
          <cell r="C1197" t="str">
            <v>UN</v>
          </cell>
          <cell r="E1197">
            <v>19.12</v>
          </cell>
        </row>
        <row r="1198">
          <cell r="A1198">
            <v>2485</v>
          </cell>
          <cell r="B1198" t="str">
            <v>CONECTOR RETO 4" EM FERRO GALV OU ALUMINIO P/ ADAPTAR ENTRADA DE ELETRODUTO METALICO FLEXIVEL EM QUADROS</v>
          </cell>
          <cell r="C1198" t="str">
            <v>UN</v>
          </cell>
          <cell r="E1198">
            <v>46.48</v>
          </cell>
        </row>
        <row r="1199">
          <cell r="A1199">
            <v>2487</v>
          </cell>
          <cell r="B1199" t="str">
            <v>CONECTOR RETO 1/2" EM FERRO GALV OU ALUMINIO P/ ADAPTAR ENTRADA DE ELETRODUTO METALICO FLEXIVEL EM QUADROS</v>
          </cell>
          <cell r="C1199" t="str">
            <v>UN</v>
          </cell>
          <cell r="E1199">
            <v>1.77</v>
          </cell>
        </row>
        <row r="1200">
          <cell r="A1200">
            <v>2488</v>
          </cell>
          <cell r="B1200" t="str">
            <v>CONECTOR RETO 3/4" EM FERRO GALV OU ALUMINIO P/ ADAPTAR ENTRADA DE ELETRODUTO METALICO FLEXIVEL EM QUADROS</v>
          </cell>
          <cell r="C1200" t="str">
            <v>UN</v>
          </cell>
          <cell r="E1200">
            <v>1.9500000000000002</v>
          </cell>
        </row>
        <row r="1201">
          <cell r="A1201">
            <v>2489</v>
          </cell>
          <cell r="B1201" t="str">
            <v>CONECTOR RETO 2" EM FERRO GALV OU ALUMINIO P/ ADAPTAR ENTRADA DE ELETRODUTO METALICO FLEXIVEL EM QUADROS</v>
          </cell>
          <cell r="C1201" t="str">
            <v>UN</v>
          </cell>
          <cell r="E1201">
            <v>6.83</v>
          </cell>
        </row>
        <row r="1202">
          <cell r="A1202">
            <v>2498</v>
          </cell>
          <cell r="B1202" t="str">
            <v>ELETRODUTO ETALICO FLEXIVEL 1/2" C/ REVESTIENTO PVC TIPO SEALTUBO OU EQUIV</v>
          </cell>
          <cell r="C1202" t="str">
            <v>M</v>
          </cell>
          <cell r="E1202">
            <v>7.07</v>
          </cell>
        </row>
        <row r="1203">
          <cell r="A1203">
            <v>2500</v>
          </cell>
          <cell r="B1203" t="str">
            <v>ELETRODUTO ETALICO FLEXIVEL REV EXT PVC PRETO 60 TIPO COPEX OU EQUIV</v>
          </cell>
          <cell r="C1203" t="str">
            <v>M</v>
          </cell>
          <cell r="E1203">
            <v>35.619999999999997</v>
          </cell>
        </row>
        <row r="1204">
          <cell r="A1204">
            <v>2501</v>
          </cell>
          <cell r="B1204" t="str">
            <v>ELETRODUTO ETALICO FLEXIVEL REV EXT PVC PRETO 32 TIPO COPEX OU EQUIV</v>
          </cell>
          <cell r="C1204" t="str">
            <v>M</v>
          </cell>
          <cell r="E1204">
            <v>13.04</v>
          </cell>
        </row>
        <row r="1205">
          <cell r="A1205">
            <v>2502</v>
          </cell>
          <cell r="B1205" t="str">
            <v>ELETRODUTO ETALICO FLEXIVEL REV EXT PVC PRETO 40 TIPO COPEX OU EQUIV</v>
          </cell>
          <cell r="C1205" t="str">
            <v>M</v>
          </cell>
          <cell r="E1205">
            <v>18.14</v>
          </cell>
        </row>
        <row r="1206">
          <cell r="A1206">
            <v>2503</v>
          </cell>
          <cell r="B1206" t="str">
            <v>ELETRODUTO ETALICO FLEXIVEL REV EXT PVC PRETO 50 TIPO COPEX OU EQUIV</v>
          </cell>
          <cell r="C1206" t="str">
            <v>M</v>
          </cell>
          <cell r="E1206">
            <v>24.73</v>
          </cell>
        </row>
        <row r="1207">
          <cell r="A1207">
            <v>2504</v>
          </cell>
          <cell r="B1207" t="str">
            <v>ELETRODUTO ETALICO FLEXIVEL REV EXT PVC PRETO 25 TIPO COPEX OU EQUIV</v>
          </cell>
          <cell r="C1207" t="str">
            <v>M</v>
          </cell>
          <cell r="E1207">
            <v>8.8000000000000007</v>
          </cell>
        </row>
        <row r="1208">
          <cell r="A1208">
            <v>2505</v>
          </cell>
          <cell r="B1208" t="str">
            <v>ELETRODUTO ETALICO FLEXIVEL REV EXT PVC PRETO 75 TIPO COPEX OU EQUIV</v>
          </cell>
          <cell r="C1208" t="str">
            <v>M</v>
          </cell>
          <cell r="E1208">
            <v>46.15</v>
          </cell>
        </row>
        <row r="1209">
          <cell r="A1209">
            <v>2510</v>
          </cell>
          <cell r="B1209" t="str">
            <v>RELE FOTOELETRICO 1000W/220V</v>
          </cell>
          <cell r="C1209" t="str">
            <v>UN</v>
          </cell>
          <cell r="E1209">
            <v>24.01</v>
          </cell>
        </row>
        <row r="1210">
          <cell r="A1210">
            <v>2512</v>
          </cell>
          <cell r="B1210" t="str">
            <v>BRACO P/ LUMINARIA PUBLICA 1 X 1,50M ROMAGNOLE OU EQUIV</v>
          </cell>
          <cell r="C1210" t="str">
            <v>UN</v>
          </cell>
          <cell r="E1210">
            <v>14.56</v>
          </cell>
        </row>
        <row r="1211">
          <cell r="A1211">
            <v>2515</v>
          </cell>
          <cell r="B1211" t="str">
            <v>CONECTOR CURVO 90 GRAUS BITOLA 3/4" EM FERRO GALV OU ALUMINIO P/ ADAPTAR ENTRADA DE ELETRODUTO METALICO FLEXIVEL EM QUADROS</v>
          </cell>
          <cell r="C1211" t="str">
            <v>UN</v>
          </cell>
          <cell r="E1211">
            <v>3.45</v>
          </cell>
        </row>
        <row r="1212">
          <cell r="A1212">
            <v>2516</v>
          </cell>
          <cell r="B1212" t="str">
            <v>CONECTOR CURVO 90 GRAUS BITOLA 1" EM FERRO GALV OU ALUMINIO P/ ADAPTAR ENTRADA DE ELETRODUTO METALICO FLEXIVEL EM QUADROS</v>
          </cell>
          <cell r="C1212" t="str">
            <v>UN</v>
          </cell>
          <cell r="E1212">
            <v>3.95</v>
          </cell>
        </row>
        <row r="1213">
          <cell r="A1213">
            <v>2517</v>
          </cell>
          <cell r="B1213" t="str">
            <v>CONECTOR CURVO 90 GRAUS BITOLA 1 1/2" EM FERRO GALV OU ALUMINIO P/ ADAPTAR ENTRADA DE ELETRODUTO METALICO FLEXIVEL EM QUADROS</v>
          </cell>
          <cell r="C1213" t="str">
            <v>UN</v>
          </cell>
          <cell r="E1213">
            <v>7.94</v>
          </cell>
        </row>
        <row r="1214">
          <cell r="A1214">
            <v>2518</v>
          </cell>
          <cell r="B1214" t="str">
            <v>CONECTOR CURVO 90 GRAUS BITOLA 2 1/2" EM FERRO GALV OU ALUMINIO P/ ADAPTAR ENTRADA DE ELETRODUTO METALICO FLEXIVEL EM QUADROS</v>
          </cell>
          <cell r="C1214" t="str">
            <v>UN</v>
          </cell>
          <cell r="E1214">
            <v>39.92</v>
          </cell>
        </row>
        <row r="1215">
          <cell r="A1215">
            <v>2519</v>
          </cell>
          <cell r="B1215" t="str">
            <v>CONECTOR CURVO 90 GRAUS BITOLA 3" EM FERRO GALV OU ALUMINIO P/ ADAPTAR ENTRADA DE ELETRODUTO METALICO FLEXIVEL EM QUADROS</v>
          </cell>
          <cell r="C1215" t="str">
            <v>UN</v>
          </cell>
          <cell r="E1215">
            <v>44.57</v>
          </cell>
        </row>
        <row r="1216">
          <cell r="A1216">
            <v>2520</v>
          </cell>
          <cell r="B1216" t="str">
            <v>CONECTOR CURVO 90 GRAUS BITOLA 4" EM FERRO GALV OU ALUMINIO P/ ADAPTAR ENTRADA DE ELETRODUTO METALICO FLEXIVEL EM QUADROS</v>
          </cell>
          <cell r="C1216" t="str">
            <v>UN</v>
          </cell>
          <cell r="E1216">
            <v>77.05</v>
          </cell>
        </row>
        <row r="1217">
          <cell r="A1217">
            <v>2521</v>
          </cell>
          <cell r="B1217" t="str">
            <v>CONECTOR CURVO 90 GRAUS BITOLA 2" EM FERRO GALV OU ALUMINIO P/ ADAPTAR ENTRADA DE ELETRODUTO METALICO FLEXIVEL EM QUADROS</v>
          </cell>
          <cell r="C1217" t="str">
            <v>UN</v>
          </cell>
          <cell r="E1217">
            <v>24.42</v>
          </cell>
        </row>
        <row r="1218">
          <cell r="A1218">
            <v>2522</v>
          </cell>
          <cell r="B1218" t="str">
            <v>CONECTOR CURVO 90 GRAUS BITOLA 1 1/4" EM FERRO GALV OU ALUMINIO P/ ADAPTAR ENTRADA DE ELETRODUTO METALICO FLEXIVEL EM QUADROS</v>
          </cell>
          <cell r="C1218" t="str">
            <v>UN</v>
          </cell>
          <cell r="E1218">
            <v>7.2</v>
          </cell>
        </row>
        <row r="1219">
          <cell r="A1219">
            <v>2526</v>
          </cell>
          <cell r="B1219" t="str">
            <v>CONECTOR RETO 1 1/4" EM FERRO GALV OU ALUMINIO P/ ADAPTAR ENTRADA DE ELETRODUTO METALICO FLEXIVEL EM QUADROS</v>
          </cell>
          <cell r="C1219" t="str">
            <v>UN</v>
          </cell>
          <cell r="E1219">
            <v>4.3600000000000003</v>
          </cell>
        </row>
        <row r="1220">
          <cell r="A1220">
            <v>2527</v>
          </cell>
          <cell r="B1220" t="str">
            <v>CONECTOR RETO 1 1/2" EM FERRO GALV OU ALUMINIO P/ ADAPTAR ENTRADA DE ELETRODUTO METALICO FLEXIVEL EM QUADROS</v>
          </cell>
          <cell r="C1220" t="str">
            <v>UN</v>
          </cell>
          <cell r="E1220">
            <v>5.0599999999999996</v>
          </cell>
        </row>
        <row r="1221">
          <cell r="A1221">
            <v>2528</v>
          </cell>
          <cell r="B1221" t="str">
            <v>CONECTOR RETO 2 1/2" EM FERRO GALV OU ALUMINIO P/ ADAPTAR ENTRADA DE ELETRODUTO METALICO FLEXIVEL EM QUADROS</v>
          </cell>
          <cell r="C1221" t="str">
            <v>UN</v>
          </cell>
          <cell r="E1221">
            <v>15.54</v>
          </cell>
        </row>
        <row r="1222">
          <cell r="A1222">
            <v>2535</v>
          </cell>
          <cell r="B1222" t="str">
            <v>BUCHA LIGA ALUMINIO P/ ELETRODUTO ROSCAVEL 3/4"</v>
          </cell>
          <cell r="C1222" t="str">
            <v>UN</v>
          </cell>
          <cell r="E1222">
            <v>0.35</v>
          </cell>
        </row>
        <row r="1223">
          <cell r="A1223">
            <v>2536</v>
          </cell>
          <cell r="B1223" t="str">
            <v>BUCHA LIGA ALUMINIO P/ ELETRODUTO ROSCAVEL 1"</v>
          </cell>
          <cell r="C1223" t="str">
            <v>UN</v>
          </cell>
          <cell r="E1223">
            <v>0.45</v>
          </cell>
        </row>
        <row r="1224">
          <cell r="A1224">
            <v>2537</v>
          </cell>
          <cell r="B1224" t="str">
            <v>BUCHA LIGA ALUMINIO P/ ELETRODUTO ROSCAVEL 1 1/4"</v>
          </cell>
          <cell r="C1224" t="str">
            <v>UN</v>
          </cell>
          <cell r="E1224">
            <v>0.62</v>
          </cell>
        </row>
        <row r="1225">
          <cell r="A1225">
            <v>2538</v>
          </cell>
          <cell r="B1225" t="str">
            <v>BUCHA LIGA ALUMINIO P/ ELETRODUTO ROSCAVEL 1 1/2"</v>
          </cell>
          <cell r="C1225" t="str">
            <v>UN</v>
          </cell>
          <cell r="E1225">
            <v>0.76</v>
          </cell>
        </row>
        <row r="1226">
          <cell r="A1226">
            <v>2539</v>
          </cell>
          <cell r="B1226" t="str">
            <v>BUCHA LIGA ALUMINIO P/ ELETRODUTO ROSCAVEL 3"</v>
          </cell>
          <cell r="C1226" t="str">
            <v>UN</v>
          </cell>
          <cell r="E1226">
            <v>2.65</v>
          </cell>
        </row>
        <row r="1227">
          <cell r="A1227">
            <v>2540</v>
          </cell>
          <cell r="B1227" t="str">
            <v>BUCHA LIGA ALUMINIO P/ ELETRODUTO ROSCAVEL 4"</v>
          </cell>
          <cell r="C1227" t="str">
            <v>UN</v>
          </cell>
          <cell r="E1227">
            <v>4.09</v>
          </cell>
        </row>
        <row r="1228">
          <cell r="A1228">
            <v>2541</v>
          </cell>
          <cell r="B1228" t="str">
            <v>BUCHA LIGA ALUMINIO P/ ELETRODUTO ROSCAVEL 2 1/2"</v>
          </cell>
          <cell r="C1228" t="str">
            <v>UN</v>
          </cell>
          <cell r="E1228">
            <v>2.2599999999999998</v>
          </cell>
        </row>
        <row r="1229">
          <cell r="A1229">
            <v>2542</v>
          </cell>
          <cell r="B1229" t="str">
            <v>BUCHA LIGA ALUMINIO P/ ELETRODUTO ROSCAVEL 2"</v>
          </cell>
          <cell r="C1229" t="str">
            <v>UN</v>
          </cell>
          <cell r="E1229">
            <v>1.27</v>
          </cell>
        </row>
        <row r="1230">
          <cell r="A1230">
            <v>2543</v>
          </cell>
          <cell r="B1230" t="str">
            <v>BUCHA LIGA ALUMINIO P/ ELETRODUTO ROSCAVEL 1/2"</v>
          </cell>
          <cell r="C1230" t="str">
            <v>UN</v>
          </cell>
          <cell r="E1230">
            <v>0.25</v>
          </cell>
        </row>
        <row r="1231">
          <cell r="A1231">
            <v>2548</v>
          </cell>
          <cell r="B1231" t="str">
            <v>CONECTOR CURVO 90 GRAUS BITOLA 1/2" EM FERRO GALV OU ALUMINIO P/ ADAPTAR ENTRADA DE ELETRODUTO METALICO FLEXIVEL EM QUADROS</v>
          </cell>
          <cell r="C1231" t="str">
            <v>UN</v>
          </cell>
          <cell r="E1231">
            <v>2.78</v>
          </cell>
        </row>
        <row r="1232">
          <cell r="A1232">
            <v>2555</v>
          </cell>
          <cell r="B1232" t="str">
            <v>CAIXA DE PASSAGEM 3" X 3" SEXTAVADA EM FERRO GALV"</v>
          </cell>
          <cell r="C1232" t="str">
            <v>UN</v>
          </cell>
          <cell r="E1232">
            <v>1.5</v>
          </cell>
        </row>
        <row r="1233">
          <cell r="A1233">
            <v>2556</v>
          </cell>
          <cell r="B1233" t="str">
            <v>CAIXA DE PASSAGEM 4" X 2" EM FERRO GALV"</v>
          </cell>
          <cell r="C1233" t="str">
            <v>UN</v>
          </cell>
          <cell r="E1233">
            <v>0.9</v>
          </cell>
        </row>
        <row r="1234">
          <cell r="A1234">
            <v>2557</v>
          </cell>
          <cell r="B1234" t="str">
            <v>CAIXA DE PASSAGEM 4" X 4" EM FERRO GALV"</v>
          </cell>
          <cell r="C1234" t="str">
            <v>UN</v>
          </cell>
          <cell r="E1234">
            <v>1.5</v>
          </cell>
        </row>
        <row r="1235">
          <cell r="A1235">
            <v>2558</v>
          </cell>
          <cell r="B1235" t="str">
            <v>CONDULETE TIPO "C" EM LIGA ALUMINIO P/ ELETRODUTO ROSCADO 1/2"</v>
          </cell>
          <cell r="C1235" t="str">
            <v>UN</v>
          </cell>
          <cell r="E1235">
            <v>5.9</v>
          </cell>
        </row>
        <row r="1236">
          <cell r="A1236">
            <v>2559</v>
          </cell>
          <cell r="B1236" t="str">
            <v>CONDULETE TIPO "C" EM LIGA ALUMINIO P/ ELETRODUTO ROSCADO 3/4"</v>
          </cell>
          <cell r="C1236" t="str">
            <v>UN</v>
          </cell>
          <cell r="E1236">
            <v>5.8</v>
          </cell>
        </row>
        <row r="1237">
          <cell r="A1237">
            <v>2560</v>
          </cell>
          <cell r="B1237" t="str">
            <v>CONDULETE TIPO "C" EM LIGA ALUMINIO P/ ELETRODUTO ROSCADO 1"</v>
          </cell>
          <cell r="C1237" t="str">
            <v>UN</v>
          </cell>
          <cell r="E1237">
            <v>9.25</v>
          </cell>
        </row>
        <row r="1238">
          <cell r="A1238">
            <v>2565</v>
          </cell>
          <cell r="B1238" t="str">
            <v>CONDULETE TIPO "E" EM LIGA ALUMINIO P/ ELETRODUTO ROSCADO 3/4"</v>
          </cell>
          <cell r="C1238" t="str">
            <v>UN</v>
          </cell>
          <cell r="E1238">
            <v>5.41</v>
          </cell>
        </row>
        <row r="1239">
          <cell r="A1239">
            <v>2566</v>
          </cell>
          <cell r="B1239" t="str">
            <v>CONDULETE TIPO "E" EM LIGA ALUMINIO P/ ELETRODUTO ROSCADO 1 1/4"</v>
          </cell>
          <cell r="C1239" t="str">
            <v>UN</v>
          </cell>
          <cell r="E1239">
            <v>14.99</v>
          </cell>
        </row>
        <row r="1240">
          <cell r="A1240">
            <v>2567</v>
          </cell>
          <cell r="B1240" t="str">
            <v>CONDULETE TIPO "E" EM LIGA ALUMINIO P/ ELETRODUTO ROSCADO 2"</v>
          </cell>
          <cell r="C1240" t="str">
            <v>UN</v>
          </cell>
          <cell r="E1240">
            <v>29.4</v>
          </cell>
        </row>
        <row r="1241">
          <cell r="A1241">
            <v>2568</v>
          </cell>
          <cell r="B1241" t="str">
            <v>CONDULETE TIPO "E" EM LIGA ALUMINIO P/ ELETRODUTO ROSCADO 3"</v>
          </cell>
          <cell r="C1241" t="str">
            <v>UN</v>
          </cell>
          <cell r="E1241">
            <v>63.52</v>
          </cell>
        </row>
        <row r="1242">
          <cell r="A1242">
            <v>2569</v>
          </cell>
          <cell r="B1242" t="str">
            <v>CONDULETE TIPO "LR" EM LIGA ALUMINIO P/ ELETRODUTO ROSCADO 1/2"</v>
          </cell>
          <cell r="C1242" t="str">
            <v>UN</v>
          </cell>
          <cell r="E1242">
            <v>5.41</v>
          </cell>
        </row>
        <row r="1243">
          <cell r="A1243">
            <v>2570</v>
          </cell>
          <cell r="B1243" t="str">
            <v>CONDULETE TIPO "LR" EM LIGA ALUMINIO P/ ELETRODUTO ROSCADO 1"</v>
          </cell>
          <cell r="C1243" t="str">
            <v>UN</v>
          </cell>
          <cell r="E1243">
            <v>9.0500000000000007</v>
          </cell>
        </row>
        <row r="1244">
          <cell r="A1244">
            <v>2571</v>
          </cell>
          <cell r="B1244" t="str">
            <v>CONDULETE TIPO "LR" EM LIGA ALUMINIO P/ ELETRODUTO ROSCADO 2"</v>
          </cell>
          <cell r="C1244" t="str">
            <v>UN</v>
          </cell>
          <cell r="E1244">
            <v>32.909999999999997</v>
          </cell>
        </row>
        <row r="1245">
          <cell r="A1245">
            <v>2572</v>
          </cell>
          <cell r="B1245" t="str">
            <v>CONDULETE TIPO "LR" EM LIGA ALUMINIO P/ ELETRODUTO ROSCADO 3"</v>
          </cell>
          <cell r="C1245" t="str">
            <v>UN</v>
          </cell>
          <cell r="E1245">
            <v>63.48</v>
          </cell>
        </row>
        <row r="1246">
          <cell r="A1246">
            <v>2573</v>
          </cell>
          <cell r="B1246" t="str">
            <v>CONDULETE TIPO "T" EM LIGA ALUMINIO P/ ELETRODUTO ROSCADO 1/2"</v>
          </cell>
          <cell r="C1246" t="str">
            <v>UN</v>
          </cell>
          <cell r="E1246">
            <v>6.23</v>
          </cell>
        </row>
        <row r="1247">
          <cell r="A1247">
            <v>2574</v>
          </cell>
          <cell r="B1247" t="str">
            <v>CONDULETE TIPO "T" EM LIGA ALUMINIO P/ ELETRODUTO ROSCADO 3/4"</v>
          </cell>
          <cell r="C1247" t="str">
            <v>UN</v>
          </cell>
          <cell r="E1247">
            <v>6.25</v>
          </cell>
        </row>
        <row r="1248">
          <cell r="A1248">
            <v>2575</v>
          </cell>
          <cell r="B1248" t="str">
            <v>CONDULETE TIPO "T" EM LIGA ALUMINIO P/ ELETRODUTO ROSCADO 1 1/4"</v>
          </cell>
          <cell r="C1248" t="str">
            <v>UN</v>
          </cell>
          <cell r="E1248">
            <v>17.43</v>
          </cell>
        </row>
        <row r="1249">
          <cell r="A1249">
            <v>2576</v>
          </cell>
          <cell r="B1249" t="str">
            <v>CONDULETE TIPO "T" EM LIGA ALUMINIO P/ ELETRODUTO ROSCADO 1 1/2"</v>
          </cell>
          <cell r="C1249" t="str">
            <v>UN</v>
          </cell>
          <cell r="E1249">
            <v>25.02</v>
          </cell>
        </row>
        <row r="1250">
          <cell r="A1250">
            <v>2577</v>
          </cell>
          <cell r="B1250" t="str">
            <v>CONDULETE TIPO "T" EM LIGA ALUMINIO P/ ELETRODUTO ROSCADO 2"</v>
          </cell>
          <cell r="C1250" t="str">
            <v>UN</v>
          </cell>
          <cell r="E1250">
            <v>35.15</v>
          </cell>
        </row>
        <row r="1251">
          <cell r="A1251">
            <v>2578</v>
          </cell>
          <cell r="B1251" t="str">
            <v>CONDULETE TIPO "T" EM LIGA ALUMINIO P/ ELETRODUTO ROSCADO 3"</v>
          </cell>
          <cell r="C1251" t="str">
            <v>UN</v>
          </cell>
          <cell r="E1251">
            <v>69.59</v>
          </cell>
        </row>
        <row r="1252">
          <cell r="A1252">
            <v>2579</v>
          </cell>
          <cell r="B1252" t="str">
            <v>CONDULETE TIPO "X" EM LIGA ALUMINIO P/ ELETRODUTO ROSCADO 1/2"</v>
          </cell>
          <cell r="C1252" t="str">
            <v>UN</v>
          </cell>
          <cell r="E1252">
            <v>6.19</v>
          </cell>
        </row>
        <row r="1253">
          <cell r="A1253">
            <v>2580</v>
          </cell>
          <cell r="B1253" t="str">
            <v>CONDULETE TIPO "X" EM LIGA ALUMINIO P/ ELETRODUTO ROSCADO 3/4"</v>
          </cell>
          <cell r="C1253" t="str">
            <v>UN</v>
          </cell>
          <cell r="E1253">
            <v>6.62</v>
          </cell>
        </row>
        <row r="1254">
          <cell r="A1254">
            <v>2581</v>
          </cell>
          <cell r="B1254" t="str">
            <v>CONDULETE TIPO "X" EM LIGA ALUMINIO P/ ELETRODUTO ROSCADO 1"</v>
          </cell>
          <cell r="C1254" t="str">
            <v>UN</v>
          </cell>
          <cell r="E1254">
            <v>11.62</v>
          </cell>
        </row>
        <row r="1255">
          <cell r="A1255">
            <v>2582</v>
          </cell>
          <cell r="B1255" t="str">
            <v>CONDULETE TIPO "X" EM LIGA ALUMINIO P/ ELETRODUTO ROSCADO 1 1/2"</v>
          </cell>
          <cell r="C1255" t="str">
            <v>UN</v>
          </cell>
          <cell r="E1255">
            <v>25.31</v>
          </cell>
        </row>
        <row r="1256">
          <cell r="A1256">
            <v>2583</v>
          </cell>
          <cell r="B1256" t="str">
            <v>CONDULETE TIPO "X" EM LIGA ALUMINIO P/ ELETRODUTO ROSCADO 3"</v>
          </cell>
          <cell r="C1256" t="str">
            <v>UN</v>
          </cell>
          <cell r="E1256">
            <v>67.959999999999994</v>
          </cell>
        </row>
        <row r="1257">
          <cell r="A1257">
            <v>2584</v>
          </cell>
          <cell r="B1257" t="str">
            <v>CONDULETE TIPO "X" EM LIGA ALUMINIO P/ ELETRODUTO ROSCADO 4"</v>
          </cell>
          <cell r="C1257" t="str">
            <v>UN</v>
          </cell>
          <cell r="E1257">
            <v>138</v>
          </cell>
        </row>
        <row r="1258">
          <cell r="A1258">
            <v>2585</v>
          </cell>
          <cell r="B1258" t="str">
            <v>CONDULETE TIPO "T" EM LIGA ALUMINIO P/ ELETRODUTO ROSCADO 4"</v>
          </cell>
          <cell r="C1258" t="str">
            <v>UN</v>
          </cell>
          <cell r="E1258">
            <v>126.9</v>
          </cell>
        </row>
        <row r="1259">
          <cell r="A1259">
            <v>2586</v>
          </cell>
          <cell r="B1259" t="str">
            <v>CONDULETE TIPO "T" EM LIGA ALUMINIO P/ ELETRODUTO ROSCADO 1"</v>
          </cell>
          <cell r="C1259" t="str">
            <v>UN</v>
          </cell>
          <cell r="E1259">
            <v>10.67</v>
          </cell>
        </row>
        <row r="1260">
          <cell r="A1260">
            <v>2587</v>
          </cell>
          <cell r="B1260" t="str">
            <v>CONDULETE TIPO "LR" EM LIGA ALUMINIO P/ ELETRODUTO ROSCADO 1 1/2"</v>
          </cell>
          <cell r="C1260" t="str">
            <v>UN</v>
          </cell>
          <cell r="E1260">
            <v>23.17</v>
          </cell>
        </row>
        <row r="1261">
          <cell r="A1261">
            <v>2588</v>
          </cell>
          <cell r="B1261" t="str">
            <v>CONDULETE TIPO "LR" EM LIGA ALUMINIO P/ ELETRODUTO ROSCADO 1 1/4"</v>
          </cell>
          <cell r="C1261" t="str">
            <v>UN</v>
          </cell>
          <cell r="E1261">
            <v>15.5</v>
          </cell>
        </row>
        <row r="1262">
          <cell r="A1262">
            <v>2589</v>
          </cell>
          <cell r="B1262" t="str">
            <v>CONDULETE TIPO "E" EM LIGA ALUMINIO P/ ELETRODUTO ROSCADO 1 1/2"</v>
          </cell>
          <cell r="C1262" t="str">
            <v>UN</v>
          </cell>
          <cell r="E1262">
            <v>21.61</v>
          </cell>
        </row>
        <row r="1263">
          <cell r="A1263">
            <v>2590</v>
          </cell>
          <cell r="B1263" t="str">
            <v>CONDULETE TIPO "E" EM LIGA ALUMINIO P/ ELETRODUTO ROSCADO 1"</v>
          </cell>
          <cell r="C1263" t="str">
            <v>UN</v>
          </cell>
          <cell r="E1263">
            <v>8.98</v>
          </cell>
        </row>
        <row r="1264">
          <cell r="A1264">
            <v>2591</v>
          </cell>
          <cell r="B1264" t="str">
            <v>CONDULETE TIPO "E" EM LIGA ALUMINIO P/ ELETRODUTO ROSCADO 1/2"</v>
          </cell>
          <cell r="C1264" t="str">
            <v>UN</v>
          </cell>
          <cell r="E1264">
            <v>5</v>
          </cell>
        </row>
        <row r="1265">
          <cell r="A1265">
            <v>2592</v>
          </cell>
          <cell r="B1265" t="str">
            <v>CONDULETE TIPO "C" EM LIGA ALUMINIO P/ ELETRODUTO ROSCADO 4"</v>
          </cell>
          <cell r="C1265" t="str">
            <v>UN</v>
          </cell>
          <cell r="E1265">
            <v>120.28</v>
          </cell>
        </row>
        <row r="1266">
          <cell r="A1266">
            <v>2593</v>
          </cell>
          <cell r="B1266" t="str">
            <v>CONDULETE TIPO "LR" EM LIGA ALUMINIO P/ ELETRODUTO ROSCADO 3/4"</v>
          </cell>
          <cell r="C1266" t="str">
            <v>UN</v>
          </cell>
          <cell r="E1266">
            <v>5.84</v>
          </cell>
        </row>
        <row r="1267">
          <cell r="A1267">
            <v>2594</v>
          </cell>
          <cell r="B1267" t="str">
            <v>CONDULETE TIPO "E" EM LIGA ALUMINIO P/ ELETRODUTO ROSCADO 4"</v>
          </cell>
          <cell r="C1267" t="str">
            <v>UN</v>
          </cell>
          <cell r="E1267">
            <v>114.77</v>
          </cell>
        </row>
        <row r="1268">
          <cell r="A1268">
            <v>2595</v>
          </cell>
          <cell r="B1268" t="str">
            <v>CONDULETE TIPO "LR" EM LIGA ALUMINIO P/ ELETRODUTO ROSCADO 4"</v>
          </cell>
          <cell r="C1268" t="str">
            <v>UN</v>
          </cell>
          <cell r="E1268">
            <v>122.83</v>
          </cell>
        </row>
        <row r="1269">
          <cell r="A1269">
            <v>2596</v>
          </cell>
          <cell r="B1269" t="str">
            <v>CONDULETE TIPO "X" EM LIGA ALUMINIO P/ ELETRODUTO ROSCADO 2"</v>
          </cell>
          <cell r="C1269" t="str">
            <v>UN</v>
          </cell>
          <cell r="E1269">
            <v>36.020000000000003</v>
          </cell>
        </row>
        <row r="1270">
          <cell r="A1270">
            <v>2597</v>
          </cell>
          <cell r="B1270" t="str">
            <v>CONDULETE TIPO "X" EM LIGA ALUMINIO P/ ELETRODUTO ROSCADO 1 1/4"</v>
          </cell>
          <cell r="C1270" t="str">
            <v>UN</v>
          </cell>
          <cell r="E1270">
            <v>19.510000000000002</v>
          </cell>
        </row>
        <row r="1271">
          <cell r="A1271">
            <v>2598</v>
          </cell>
          <cell r="B1271" t="str">
            <v>KIT-EMENDA C2 5" P/ DUTOS TIPO KANAFLEX</v>
          </cell>
          <cell r="C1271" t="str">
            <v>UN</v>
          </cell>
          <cell r="E1271">
            <v>38.57</v>
          </cell>
        </row>
        <row r="1272">
          <cell r="A1272">
            <v>2599</v>
          </cell>
          <cell r="B1272" t="str">
            <v>KIT-EMENDA C1 1 1/4" P/ DUTOS TIPO KANAFLEX</v>
          </cell>
          <cell r="C1272" t="str">
            <v>UN</v>
          </cell>
          <cell r="E1272">
            <v>15.43</v>
          </cell>
        </row>
        <row r="1273">
          <cell r="A1273">
            <v>2600</v>
          </cell>
          <cell r="B1273" t="str">
            <v>KIT-EMENDA C1 2" P/ DUTOS TIPO KANAFLEX</v>
          </cell>
          <cell r="C1273" t="str">
            <v>UN</v>
          </cell>
          <cell r="E1273">
            <v>19.21</v>
          </cell>
        </row>
        <row r="1274">
          <cell r="A1274">
            <v>2601</v>
          </cell>
          <cell r="B1274" t="str">
            <v>KIT-EMENDA C1 4" P/ DUTOS TIPO KANAFLEX</v>
          </cell>
          <cell r="C1274" t="str">
            <v>UN</v>
          </cell>
          <cell r="E1274">
            <v>30.29</v>
          </cell>
        </row>
        <row r="1275">
          <cell r="A1275">
            <v>2602</v>
          </cell>
          <cell r="B1275" t="str">
            <v>KIT-EMENDA C1 6" P/ DUTOS TIPO KANAFLEX</v>
          </cell>
          <cell r="C1275" t="str">
            <v>UN</v>
          </cell>
          <cell r="E1275">
            <v>45</v>
          </cell>
        </row>
        <row r="1276">
          <cell r="A1276">
            <v>2603</v>
          </cell>
          <cell r="B1276" t="str">
            <v>KIT-EMENDA C2 2" P/ DUTOS TIPO KANAFLEX</v>
          </cell>
          <cell r="C1276" t="str">
            <v>UN</v>
          </cell>
          <cell r="E1276">
            <v>19.87</v>
          </cell>
        </row>
        <row r="1277">
          <cell r="A1277">
            <v>2604</v>
          </cell>
          <cell r="B1277" t="str">
            <v>KIT-EMENDA C2 4" P/ DUTOS TIPO KANAFLEX</v>
          </cell>
          <cell r="C1277" t="str">
            <v>UN</v>
          </cell>
          <cell r="E1277">
            <v>33.090000000000003</v>
          </cell>
        </row>
        <row r="1278">
          <cell r="A1278">
            <v>2605</v>
          </cell>
          <cell r="B1278" t="str">
            <v>KIT-EMENDA C2 3" P/ DUTOS TIPO KANAFLEX</v>
          </cell>
          <cell r="C1278" t="str">
            <v>UN</v>
          </cell>
          <cell r="E1278">
            <v>23.26</v>
          </cell>
        </row>
        <row r="1279">
          <cell r="A1279">
            <v>2606</v>
          </cell>
          <cell r="B1279" t="str">
            <v>KIT-EMENDA C1 5" P/ DUTOS TP KANAFLEX</v>
          </cell>
          <cell r="C1279" t="str">
            <v>UN</v>
          </cell>
          <cell r="E1279">
            <v>37.229999999999997</v>
          </cell>
        </row>
        <row r="1280">
          <cell r="A1280">
            <v>2607</v>
          </cell>
          <cell r="B1280" t="str">
            <v>KIT-EMENDA C1 3" P/ DUTOS TIPO KANAFLEX</v>
          </cell>
          <cell r="C1280" t="str">
            <v>UN</v>
          </cell>
          <cell r="E1280">
            <v>23.47</v>
          </cell>
        </row>
        <row r="1281">
          <cell r="A1281">
            <v>2608</v>
          </cell>
          <cell r="B1281" t="str">
            <v>KIT-EMENDA C2 6" P/ DUTOS TIPO KANAFLEX</v>
          </cell>
          <cell r="C1281" t="str">
            <v>UN</v>
          </cell>
          <cell r="E1281">
            <v>41.94</v>
          </cell>
        </row>
        <row r="1282">
          <cell r="A1282">
            <v>2609</v>
          </cell>
          <cell r="B1282" t="str">
            <v>CURVA 45G FERRO GALV ELETROLITICO 3/4" P/ ELETRODUTO</v>
          </cell>
          <cell r="C1282" t="str">
            <v>UN</v>
          </cell>
          <cell r="E1282">
            <v>1.9500000000000002</v>
          </cell>
        </row>
        <row r="1283">
          <cell r="A1283">
            <v>2611</v>
          </cell>
          <cell r="B1283" t="str">
            <v>CURVA 45G FERRO GALV ELETROLITICO 1 1/2" P/ ELETRODUTO</v>
          </cell>
          <cell r="C1283" t="str">
            <v>UN</v>
          </cell>
          <cell r="E1283">
            <v>8.18</v>
          </cell>
        </row>
        <row r="1284">
          <cell r="A1284">
            <v>2612</v>
          </cell>
          <cell r="B1284" t="str">
            <v>CURVA 45G FERRO GALV ELETROLITICO 2" P/ ELETRODUTO</v>
          </cell>
          <cell r="C1284" t="str">
            <v>UN</v>
          </cell>
          <cell r="E1284">
            <v>12.93</v>
          </cell>
        </row>
        <row r="1285">
          <cell r="A1285">
            <v>2613</v>
          </cell>
          <cell r="B1285" t="str">
            <v>CURVA 45G FERRO GALV ELETROLITICO 2 1/2" P/ ELETRODUTO</v>
          </cell>
          <cell r="C1285" t="str">
            <v>UN</v>
          </cell>
          <cell r="E1285">
            <v>26.82</v>
          </cell>
        </row>
        <row r="1286">
          <cell r="A1286">
            <v>2614</v>
          </cell>
          <cell r="B1286" t="str">
            <v>CURVA 45G FERRO GALV ELETROLITICO 3" P/ ELETRODUTO</v>
          </cell>
          <cell r="C1286" t="str">
            <v>UN</v>
          </cell>
          <cell r="E1286">
            <v>41.14</v>
          </cell>
        </row>
        <row r="1287">
          <cell r="A1287">
            <v>2615</v>
          </cell>
          <cell r="B1287" t="str">
            <v>CURVA 45G FERRO GALV ELETROLITICO 4" PARA ELETRODUTO</v>
          </cell>
          <cell r="C1287" t="str">
            <v>UN</v>
          </cell>
          <cell r="E1287">
            <v>67.45</v>
          </cell>
        </row>
        <row r="1288">
          <cell r="A1288">
            <v>2616</v>
          </cell>
          <cell r="B1288" t="str">
            <v>CURVA 90G FERRO GALV ELETROLITICO 1/2" P/ ELETRODUTO</v>
          </cell>
          <cell r="C1288" t="str">
            <v>UN</v>
          </cell>
          <cell r="E1288">
            <v>1.67</v>
          </cell>
        </row>
        <row r="1289">
          <cell r="A1289">
            <v>2617</v>
          </cell>
          <cell r="B1289" t="str">
            <v>CURVA 90G FERRO GALV ELETROLITICO 1" P/ ELETRODUTO</v>
          </cell>
          <cell r="C1289" t="str">
            <v>UN</v>
          </cell>
          <cell r="E1289">
            <v>2.66</v>
          </cell>
        </row>
        <row r="1290">
          <cell r="A1290">
            <v>2618</v>
          </cell>
          <cell r="B1290" t="str">
            <v>CURVA 90G FERRO GALV ELETROLITICO 1 1/4" P/ ELETRODUTO</v>
          </cell>
          <cell r="C1290" t="str">
            <v>UN</v>
          </cell>
          <cell r="E1290">
            <v>5.6</v>
          </cell>
        </row>
        <row r="1291">
          <cell r="A1291">
            <v>2619</v>
          </cell>
          <cell r="B1291" t="str">
            <v>CURVA 90G FERRO GALV ELETROLITICO 2 1/2" P/ ELETRODUTO</v>
          </cell>
          <cell r="C1291" t="str">
            <v>UN</v>
          </cell>
          <cell r="E1291">
            <v>26.82</v>
          </cell>
        </row>
        <row r="1292">
          <cell r="A1292">
            <v>2620</v>
          </cell>
          <cell r="B1292" t="str">
            <v>CURVA 90G FERRO GALV ELETROLITICO 3" P/ ELETRODUTO</v>
          </cell>
          <cell r="C1292" t="str">
            <v>UN</v>
          </cell>
          <cell r="E1292">
            <v>41.14</v>
          </cell>
        </row>
        <row r="1293">
          <cell r="A1293">
            <v>2621</v>
          </cell>
          <cell r="B1293" t="str">
            <v>CURVA 90G FERRO GALV ELETROLITICO 4" P/ ELETRODUTO</v>
          </cell>
          <cell r="C1293" t="str">
            <v>UN</v>
          </cell>
          <cell r="E1293">
            <v>67.400000000000006</v>
          </cell>
        </row>
        <row r="1294">
          <cell r="A1294">
            <v>2622</v>
          </cell>
          <cell r="B1294" t="str">
            <v>CURVA 135G FERRO GALV ELETROLITICO 1/2" P/ ELETRODUTO</v>
          </cell>
          <cell r="C1294" t="str">
            <v>UN</v>
          </cell>
          <cell r="E1294">
            <v>2.15</v>
          </cell>
        </row>
        <row r="1295">
          <cell r="A1295">
            <v>2623</v>
          </cell>
          <cell r="B1295" t="str">
            <v>CURVA 135G FERRO GALV ELETROLITICO 3/4" P/ ELETRODUTO</v>
          </cell>
          <cell r="C1295" t="str">
            <v>UN</v>
          </cell>
          <cell r="E1295">
            <v>2.38</v>
          </cell>
        </row>
        <row r="1296">
          <cell r="A1296">
            <v>2624</v>
          </cell>
          <cell r="B1296" t="str">
            <v>CURVA 135G FERRO GALV ELETROLITICO 1" P/ ELETRODUTO</v>
          </cell>
          <cell r="C1296" t="str">
            <v>UN</v>
          </cell>
          <cell r="E1296">
            <v>4.16</v>
          </cell>
        </row>
        <row r="1297">
          <cell r="A1297">
            <v>2625</v>
          </cell>
          <cell r="B1297" t="str">
            <v>CURVA 135G FERRO GALV ELETROLITICO 1 1/4" P/ ELETRODUTO</v>
          </cell>
          <cell r="C1297" t="str">
            <v>UN</v>
          </cell>
          <cell r="E1297">
            <v>8.77</v>
          </cell>
        </row>
        <row r="1298">
          <cell r="A1298">
            <v>2626</v>
          </cell>
          <cell r="B1298" t="str">
            <v>CURVA 135G FERRO GALV ELETROLITICO 1 1/2" P/ ELETRODUTO</v>
          </cell>
          <cell r="C1298" t="str">
            <v>UN</v>
          </cell>
          <cell r="E1298">
            <v>14.43</v>
          </cell>
        </row>
        <row r="1299">
          <cell r="A1299">
            <v>2627</v>
          </cell>
          <cell r="B1299" t="str">
            <v>CURVA 135G FERRO GALV ELETROLITICO 2 1/2" P/ ELETRODUTO</v>
          </cell>
          <cell r="C1299" t="str">
            <v>UN</v>
          </cell>
          <cell r="E1299">
            <v>37.74</v>
          </cell>
        </row>
        <row r="1300">
          <cell r="A1300">
            <v>2628</v>
          </cell>
          <cell r="B1300" t="str">
            <v>CURVA 135G FERRO GALV ELETROLITICO 4" P/ ELETRODUTO</v>
          </cell>
          <cell r="C1300" t="str">
            <v>UN</v>
          </cell>
          <cell r="E1300">
            <v>109.58</v>
          </cell>
        </row>
        <row r="1301">
          <cell r="A1301">
            <v>2629</v>
          </cell>
          <cell r="B1301" t="str">
            <v>CURVA 135G FERRO GALV ELETROLITICO 3" P/ ELETRODUTO</v>
          </cell>
          <cell r="C1301" t="str">
            <v>UN</v>
          </cell>
          <cell r="E1301">
            <v>22.3</v>
          </cell>
        </row>
        <row r="1302">
          <cell r="A1302">
            <v>2630</v>
          </cell>
          <cell r="B1302" t="str">
            <v>CURVA 135G FERRO GALV ELETROLITICO 2" P/ ELETRODUTO</v>
          </cell>
          <cell r="C1302" t="str">
            <v>UN</v>
          </cell>
          <cell r="E1302">
            <v>53.22</v>
          </cell>
        </row>
        <row r="1303">
          <cell r="A1303">
            <v>2631</v>
          </cell>
          <cell r="B1303" t="str">
            <v>CURVA 90G FERRO GALV ELETROLITICO 2" P/ ELETRODUTO</v>
          </cell>
          <cell r="C1303" t="str">
            <v>UN</v>
          </cell>
          <cell r="E1303">
            <v>12.93</v>
          </cell>
        </row>
        <row r="1304">
          <cell r="A1304">
            <v>2632</v>
          </cell>
          <cell r="B1304" t="str">
            <v>CURVA 90G FERRO GALV ELETROLITICO 1 1/2" P/ ELETRODUTO</v>
          </cell>
          <cell r="C1304" t="str">
            <v>UN</v>
          </cell>
          <cell r="E1304">
            <v>8.18</v>
          </cell>
        </row>
        <row r="1305">
          <cell r="A1305">
            <v>2633</v>
          </cell>
          <cell r="B1305" t="str">
            <v>CURVA 90G FERRO GALV ELETROTILICO 3/4" P/ ELETRODUTO</v>
          </cell>
          <cell r="C1305" t="str">
            <v>UN</v>
          </cell>
          <cell r="E1305">
            <v>1.9500000000000002</v>
          </cell>
        </row>
        <row r="1306">
          <cell r="A1306">
            <v>2634</v>
          </cell>
          <cell r="B1306" t="str">
            <v>CURVA 45G FERRO GALV ELETROLITICO 1" P/ ELETRODUTO</v>
          </cell>
          <cell r="C1306" t="str">
            <v>UN</v>
          </cell>
          <cell r="E1306">
            <v>2.66</v>
          </cell>
        </row>
        <row r="1307">
          <cell r="A1307">
            <v>2635</v>
          </cell>
          <cell r="B1307" t="str">
            <v>CURVA 45G FERRO GALV ELETROLITICO 1/2" P/ ELETRODUTO</v>
          </cell>
          <cell r="C1307" t="str">
            <v>UN</v>
          </cell>
          <cell r="E1307">
            <v>1.67</v>
          </cell>
        </row>
        <row r="1308">
          <cell r="A1308">
            <v>2636</v>
          </cell>
          <cell r="B1308" t="str">
            <v>LUVA FERRO GALV ELETROLITICO 1/2" P/ ELETRODUTO</v>
          </cell>
          <cell r="C1308" t="str">
            <v>UN</v>
          </cell>
          <cell r="E1308">
            <v>0.74</v>
          </cell>
        </row>
        <row r="1309">
          <cell r="A1309">
            <v>2637</v>
          </cell>
          <cell r="B1309" t="str">
            <v>LUVA FERRO GALV ELETROLITICO 3/4" P/ ELETRODUTO</v>
          </cell>
          <cell r="C1309" t="str">
            <v>UN</v>
          </cell>
          <cell r="E1309">
            <v>0.74</v>
          </cell>
        </row>
        <row r="1310">
          <cell r="A1310">
            <v>2638</v>
          </cell>
          <cell r="B1310" t="str">
            <v>LUVA FERRO GALV ELETROLITICO 1" P/ ELETRODUTO</v>
          </cell>
          <cell r="C1310" t="str">
            <v>UN</v>
          </cell>
          <cell r="E1310">
            <v>0.85</v>
          </cell>
        </row>
        <row r="1311">
          <cell r="A1311">
            <v>2639</v>
          </cell>
          <cell r="B1311" t="str">
            <v>LUVA FERRO GALV ELETROLITICO 1.1/4" P/ ELETRODUTO</v>
          </cell>
          <cell r="C1311" t="str">
            <v>UN</v>
          </cell>
          <cell r="E1311">
            <v>1.39</v>
          </cell>
        </row>
        <row r="1312">
          <cell r="A1312">
            <v>2640</v>
          </cell>
          <cell r="B1312" t="str">
            <v>LUVA FERRO GALV ELETROLITICO 2.1/2" P/ ELETRODUTO</v>
          </cell>
          <cell r="C1312" t="str">
            <v>UN</v>
          </cell>
          <cell r="E1312">
            <v>6.31</v>
          </cell>
        </row>
        <row r="1313">
          <cell r="A1313">
            <v>2641</v>
          </cell>
          <cell r="B1313" t="str">
            <v>LUVA FERRO GALV ELETROLITICO 4" P/ ELETRODUTO</v>
          </cell>
          <cell r="C1313" t="str">
            <v>UN</v>
          </cell>
          <cell r="E1313">
            <v>18.11</v>
          </cell>
        </row>
        <row r="1314">
          <cell r="A1314">
            <v>2642</v>
          </cell>
          <cell r="B1314" t="str">
            <v>LUVA FERRO GALV ELETROLITICO 3" P/ ELETRODUTO</v>
          </cell>
          <cell r="C1314" t="str">
            <v>UN</v>
          </cell>
          <cell r="E1314">
            <v>8.01</v>
          </cell>
        </row>
        <row r="1315">
          <cell r="A1315">
            <v>2643</v>
          </cell>
          <cell r="B1315" t="str">
            <v>LUVA FERRO GALV ELETROTILICO 2" P/ ELETRODUTO</v>
          </cell>
          <cell r="C1315" t="str">
            <v>UN</v>
          </cell>
          <cell r="E1315">
            <v>2.89</v>
          </cell>
        </row>
        <row r="1316">
          <cell r="A1316">
            <v>2644</v>
          </cell>
          <cell r="B1316" t="str">
            <v>LUVA FERRO GALV ELETROLITICO 1.1/2" P/ ELETRODUTO</v>
          </cell>
          <cell r="C1316" t="str">
            <v>UN</v>
          </cell>
          <cell r="E1316">
            <v>1.56</v>
          </cell>
        </row>
        <row r="1317">
          <cell r="A1317">
            <v>2645</v>
          </cell>
          <cell r="B1317" t="str">
            <v>NIPLE FERRO GALV P/ ELETRODUTO 1"</v>
          </cell>
          <cell r="C1317" t="str">
            <v>UN</v>
          </cell>
          <cell r="E1317">
            <v>3.57</v>
          </cell>
        </row>
        <row r="1318">
          <cell r="A1318">
            <v>2646</v>
          </cell>
          <cell r="B1318" t="str">
            <v>NIPLE LONGO FERRO GALV P/ ELETRODUTO  TAMANHO 150MM X DN 1"</v>
          </cell>
          <cell r="C1318" t="str">
            <v>UN</v>
          </cell>
          <cell r="E1318">
            <v>5.66</v>
          </cell>
        </row>
        <row r="1319">
          <cell r="A1319">
            <v>2662</v>
          </cell>
          <cell r="B1319" t="str">
            <v>TAMPAO/TERMINAL 4" P/ DUTOS TP KANAFLEX</v>
          </cell>
          <cell r="C1319" t="str">
            <v>UN</v>
          </cell>
          <cell r="E1319">
            <v>7.98</v>
          </cell>
        </row>
        <row r="1320">
          <cell r="A1320">
            <v>2663</v>
          </cell>
          <cell r="B1320" t="str">
            <v>TAMPAO/TERMINAL 5" P/ DUTOS TP KANAFLEX</v>
          </cell>
          <cell r="C1320" t="str">
            <v>UN</v>
          </cell>
          <cell r="E1320">
            <v>12.03</v>
          </cell>
        </row>
        <row r="1321">
          <cell r="A1321">
            <v>2664</v>
          </cell>
          <cell r="B1321" t="str">
            <v>TAMPAO/TERMINAL 3" P/ DUTOS TP KANAFLEX</v>
          </cell>
          <cell r="C1321" t="str">
            <v>UN</v>
          </cell>
          <cell r="E1321">
            <v>4.0199999999999996</v>
          </cell>
        </row>
        <row r="1322">
          <cell r="A1322">
            <v>2665</v>
          </cell>
          <cell r="B1322" t="str">
            <v>TAMPAO/TERMINAL 6" P/ DUTOS TP KANAFLEX</v>
          </cell>
          <cell r="C1322" t="str">
            <v>UN</v>
          </cell>
          <cell r="E1322">
            <v>14.74</v>
          </cell>
        </row>
        <row r="1323">
          <cell r="A1323">
            <v>2666</v>
          </cell>
          <cell r="B1323" t="str">
            <v>TAMPAO/TERMINAL 1 1/4" P/ DUTOS TP KANAFLEX</v>
          </cell>
          <cell r="C1323" t="str">
            <v>UN</v>
          </cell>
          <cell r="E1323">
            <v>2.08</v>
          </cell>
        </row>
        <row r="1324">
          <cell r="A1324">
            <v>2668</v>
          </cell>
          <cell r="B1324" t="str">
            <v>TAMPAO/TERMINAL 2" P/ DUTOS TP KANAFLEX</v>
          </cell>
          <cell r="C1324" t="str">
            <v>UN</v>
          </cell>
          <cell r="E1324">
            <v>2.89</v>
          </cell>
        </row>
        <row r="1325">
          <cell r="A1325">
            <v>2669</v>
          </cell>
          <cell r="B1325" t="str">
            <v>TERMINAL P/ ACABAMENTO NA PAREDE CAIXA KANAFLEX 3"</v>
          </cell>
          <cell r="C1325" t="str">
            <v>UN</v>
          </cell>
          <cell r="E1325">
            <v>4.05</v>
          </cell>
        </row>
        <row r="1326">
          <cell r="A1326">
            <v>2673</v>
          </cell>
          <cell r="B1326" t="str">
            <v>ELETRODUTO DE PVC ROSCÁVEL DE 1/2" (12,7 ), SE LUVA</v>
          </cell>
          <cell r="C1326" t="str">
            <v>M</v>
          </cell>
          <cell r="E1326">
            <v>1.36</v>
          </cell>
        </row>
        <row r="1327">
          <cell r="A1327">
            <v>2674</v>
          </cell>
          <cell r="B1327" t="str">
            <v>ELETRODUTO DE PVC ROSCÁVEL DE 3/4" (19 ), SE LUVA</v>
          </cell>
          <cell r="C1327" t="str">
            <v>M</v>
          </cell>
          <cell r="E1327">
            <v>1.86</v>
          </cell>
        </row>
        <row r="1328">
          <cell r="A1328">
            <v>2675</v>
          </cell>
          <cell r="B1328" t="str">
            <v>ELETRODUTO PVC SOLDAVEL NBR-6150 CL B - 50</v>
          </cell>
          <cell r="C1328" t="str">
            <v>M</v>
          </cell>
          <cell r="E1328">
            <v>2.5300000000000002</v>
          </cell>
        </row>
        <row r="1329">
          <cell r="A1329">
            <v>2676</v>
          </cell>
          <cell r="B1329" t="str">
            <v>ELETRODUTO PVC SOLDAVEL NBR-6150 CL B - 20</v>
          </cell>
          <cell r="C1329" t="str">
            <v>M</v>
          </cell>
          <cell r="E1329">
            <v>0.97</v>
          </cell>
        </row>
        <row r="1330">
          <cell r="A1330">
            <v>2678</v>
          </cell>
          <cell r="B1330" t="str">
            <v>ELETRODUTO PVC SOLDAVEL NBR-6150 CL B - 25</v>
          </cell>
          <cell r="C1330" t="str">
            <v>M</v>
          </cell>
          <cell r="E1330">
            <v>1.36</v>
          </cell>
        </row>
        <row r="1331">
          <cell r="A1331">
            <v>2679</v>
          </cell>
          <cell r="B1331" t="str">
            <v>ELETRODUTO PVC SOLDAVEL NBR-6150 CL B - 32</v>
          </cell>
          <cell r="C1331" t="str">
            <v>M</v>
          </cell>
          <cell r="E1331">
            <v>1.99</v>
          </cell>
        </row>
        <row r="1332">
          <cell r="A1332">
            <v>2680</v>
          </cell>
          <cell r="B1332" t="str">
            <v>ELETRODUTO DE PVC ROSCÁVEL DE 1 1/2" (38 ), SE LUVA</v>
          </cell>
          <cell r="C1332" t="str">
            <v>M</v>
          </cell>
          <cell r="E1332">
            <v>5.2</v>
          </cell>
        </row>
        <row r="1333">
          <cell r="A1333">
            <v>2681</v>
          </cell>
          <cell r="B1333" t="str">
            <v>ELETRODUTO DE PVC ROSCÁVEL DE 2" (50 ), SE LUVA</v>
          </cell>
          <cell r="C1333" t="str">
            <v>M</v>
          </cell>
          <cell r="E1333">
            <v>6.69</v>
          </cell>
        </row>
        <row r="1334">
          <cell r="A1334">
            <v>2682</v>
          </cell>
          <cell r="B1334" t="str">
            <v>ELETRODUTO DE PVC ROSCÁVEL DE 2 1/2"  (63 ), SE LUVA</v>
          </cell>
          <cell r="C1334" t="str">
            <v>M</v>
          </cell>
          <cell r="E1334">
            <v>13.38</v>
          </cell>
        </row>
        <row r="1335">
          <cell r="A1335">
            <v>2683</v>
          </cell>
          <cell r="B1335" t="str">
            <v>ELETRODUTO DE PVC ROSCÁVEL DE 4" (101 ), SE LUVA</v>
          </cell>
          <cell r="C1335" t="str">
            <v>M</v>
          </cell>
          <cell r="E1335">
            <v>25.78</v>
          </cell>
        </row>
        <row r="1336">
          <cell r="A1336">
            <v>2684</v>
          </cell>
          <cell r="B1336" t="str">
            <v>ELETRODUTO DE PVC ROSCÁVEL DE 1 1/4" (32 ), SE LUVA</v>
          </cell>
          <cell r="C1336" t="str">
            <v>M</v>
          </cell>
          <cell r="E1336">
            <v>4.16</v>
          </cell>
        </row>
        <row r="1337">
          <cell r="A1337">
            <v>2685</v>
          </cell>
          <cell r="B1337" t="str">
            <v>ELETRODUTO DE PVC ROSCÁVEL DE 1"  (25 ), SE LUVA</v>
          </cell>
          <cell r="C1337" t="str">
            <v>M</v>
          </cell>
          <cell r="E1337">
            <v>2.81</v>
          </cell>
        </row>
        <row r="1338">
          <cell r="A1338">
            <v>2686</v>
          </cell>
          <cell r="B1338" t="str">
            <v>ELETRODUTO DE PVC ROSCÁVEL DE 3" (76 ), SE LUVA</v>
          </cell>
          <cell r="C1338" t="str">
            <v>M</v>
          </cell>
          <cell r="E1338">
            <v>16.93</v>
          </cell>
        </row>
        <row r="1339">
          <cell r="A1339">
            <v>2687</v>
          </cell>
          <cell r="B1339" t="str">
            <v>ELETRODUTO PVC FLEXIVEL CORRUGADO 16 TIPO TIGREFLEX OU EQUIV</v>
          </cell>
          <cell r="C1339" t="str">
            <v>M</v>
          </cell>
          <cell r="E1339">
            <v>0.89</v>
          </cell>
        </row>
        <row r="1340">
          <cell r="A1340">
            <v>2688</v>
          </cell>
          <cell r="B1340" t="str">
            <v>ELETRODUTO PVC FLEXIVEL CORRUGADO 25 TIPO TIGREFLEX OU EQUIV</v>
          </cell>
          <cell r="C1340" t="str">
            <v>M</v>
          </cell>
          <cell r="E1340">
            <v>1.49</v>
          </cell>
        </row>
        <row r="1341">
          <cell r="A1341">
            <v>2689</v>
          </cell>
          <cell r="B1341" t="str">
            <v>ELETRODUTO PVC FLEXIVEL CORRUGADO 20 TIPO TIGREFLEX OU EQUIV</v>
          </cell>
          <cell r="C1341" t="str">
            <v>M</v>
          </cell>
          <cell r="E1341">
            <v>1.1299999999999999</v>
          </cell>
        </row>
        <row r="1342">
          <cell r="A1342">
            <v>2690</v>
          </cell>
          <cell r="B1342" t="str">
            <v>ELETRODUTO PVC FLEXIVEL CORRUGADO 32 TIPO TIGREFLEX OU EQUIV</v>
          </cell>
          <cell r="C1342" t="str">
            <v>M</v>
          </cell>
          <cell r="E1342">
            <v>2.2000000000000002</v>
          </cell>
        </row>
        <row r="1343">
          <cell r="A1343">
            <v>2691</v>
          </cell>
          <cell r="B1343" t="str">
            <v>EMUSAO ASFATICA, TIPO NEOSIN A BASE DE AGUA P/ IMPERM</v>
          </cell>
          <cell r="C1343" t="str">
            <v>L</v>
          </cell>
          <cell r="E1343">
            <v>5.59</v>
          </cell>
        </row>
        <row r="1344">
          <cell r="A1344">
            <v>2692</v>
          </cell>
          <cell r="B1344" t="str">
            <v>DESMODANTE PARA FORMA DE MADEIRA</v>
          </cell>
          <cell r="C1344" t="str">
            <v>L</v>
          </cell>
          <cell r="E1344">
            <v>9</v>
          </cell>
        </row>
        <row r="1345">
          <cell r="A1345">
            <v>2693</v>
          </cell>
          <cell r="B1345" t="str">
            <v>FELTRO ASFALTICO</v>
          </cell>
          <cell r="C1345" t="str">
            <v>M2</v>
          </cell>
          <cell r="E1345">
            <v>7.16</v>
          </cell>
        </row>
        <row r="1346">
          <cell r="A1346">
            <v>2696</v>
          </cell>
          <cell r="B1346" t="str">
            <v>ENCANADOR OU BOMBEIRO IDRAULICO</v>
          </cell>
          <cell r="C1346" t="str">
            <v>H</v>
          </cell>
          <cell r="E1346">
            <v>9.86</v>
          </cell>
        </row>
        <row r="1347">
          <cell r="A1347">
            <v>2697</v>
          </cell>
          <cell r="B1347" t="str">
            <v>OFICIAL DE AGUA OU DE ESGOTO</v>
          </cell>
          <cell r="C1347" t="str">
            <v>H</v>
          </cell>
          <cell r="E1347">
            <v>18.18</v>
          </cell>
        </row>
        <row r="1348">
          <cell r="A1348">
            <v>2698</v>
          </cell>
          <cell r="B1348" t="str">
            <v>OFICIAL INSTALADOR IDRAULICO</v>
          </cell>
          <cell r="C1348" t="str">
            <v>H</v>
          </cell>
          <cell r="E1348">
            <v>14.75</v>
          </cell>
        </row>
        <row r="1349">
          <cell r="A1349">
            <v>2699</v>
          </cell>
          <cell r="B1349" t="str">
            <v>ASSENTADOR DE TUBOS</v>
          </cell>
          <cell r="C1349" t="str">
            <v>H</v>
          </cell>
          <cell r="E1349">
            <v>15.15</v>
          </cell>
        </row>
        <row r="1350">
          <cell r="A1350">
            <v>2700</v>
          </cell>
          <cell r="B1350" t="str">
            <v>MONTADOR</v>
          </cell>
          <cell r="C1350" t="str">
            <v>H</v>
          </cell>
          <cell r="E1350">
            <v>15.15</v>
          </cell>
        </row>
        <row r="1351">
          <cell r="A1351">
            <v>2701</v>
          </cell>
          <cell r="B1351" t="str">
            <v>MONTADOR (TUBO ACO/EQUIPAMENTOS)</v>
          </cell>
          <cell r="C1351" t="str">
            <v>H</v>
          </cell>
          <cell r="E1351">
            <v>15.15</v>
          </cell>
        </row>
        <row r="1352">
          <cell r="A1352">
            <v>2703</v>
          </cell>
          <cell r="B1352" t="str">
            <v>MONTADOR INDUSTRIAL</v>
          </cell>
          <cell r="C1352" t="str">
            <v>H</v>
          </cell>
          <cell r="E1352">
            <v>16.940000000000001</v>
          </cell>
        </row>
        <row r="1353">
          <cell r="A1353">
            <v>2705</v>
          </cell>
          <cell r="B1353" t="str">
            <v>ENERGIA ELETRICA ATE 2000 KWH INDUSTRIAL, SEM DEMANDA</v>
          </cell>
          <cell r="C1353" t="str">
            <v>KW/H</v>
          </cell>
          <cell r="E1353">
            <v>0.46</v>
          </cell>
        </row>
        <row r="1354">
          <cell r="A1354">
            <v>2706</v>
          </cell>
          <cell r="B1354" t="str">
            <v>ENGENEIRO OU ARQUITETO AUXILIAR/JUNIOR - DE OBRA</v>
          </cell>
          <cell r="C1354" t="str">
            <v>H</v>
          </cell>
          <cell r="E1354">
            <v>42.55</v>
          </cell>
        </row>
        <row r="1355">
          <cell r="A1355">
            <v>2707</v>
          </cell>
          <cell r="B1355" t="str">
            <v>ENGENEIRO OU ARQUITETO /PLENO - DE OBRA</v>
          </cell>
          <cell r="C1355" t="str">
            <v>H</v>
          </cell>
          <cell r="E1355">
            <v>78.260000000000005</v>
          </cell>
        </row>
        <row r="1356">
          <cell r="A1356">
            <v>2708</v>
          </cell>
          <cell r="B1356" t="str">
            <v>ENGENEIRO OU ARQUITETO CEFE/SENIOR - DE OBRA</v>
          </cell>
          <cell r="C1356" t="str">
            <v>H</v>
          </cell>
          <cell r="E1356">
            <v>133.26</v>
          </cell>
        </row>
        <row r="1357">
          <cell r="A1357">
            <v>2709</v>
          </cell>
          <cell r="B1357" t="str">
            <v>ENXADA EXTREITA DC-3 DUAS CARAS TAM 2240 X 230MM C/ CABO</v>
          </cell>
          <cell r="C1357" t="str">
            <v>UN</v>
          </cell>
          <cell r="E1357">
            <v>13.72</v>
          </cell>
        </row>
        <row r="1358">
          <cell r="A1358">
            <v>2710</v>
          </cell>
          <cell r="B1358" t="str">
            <v>PEDRA ESMERIL 6 X 3/4"</v>
          </cell>
          <cell r="C1358" t="str">
            <v>UN</v>
          </cell>
          <cell r="E1358">
            <v>24.2</v>
          </cell>
        </row>
        <row r="1359">
          <cell r="A1359">
            <v>2711</v>
          </cell>
          <cell r="B1359" t="str">
            <v>CARRO-DE-MAO CACAMBA METALICA E PNEU MACICO</v>
          </cell>
          <cell r="C1359" t="str">
            <v>UN</v>
          </cell>
          <cell r="E1359">
            <v>80.55</v>
          </cell>
        </row>
        <row r="1360">
          <cell r="A1360">
            <v>2712</v>
          </cell>
          <cell r="B1360" t="str">
            <v>ENXADAO ESTREITO C/ CABO</v>
          </cell>
          <cell r="C1360" t="str">
            <v>UN</v>
          </cell>
          <cell r="E1360">
            <v>10.4</v>
          </cell>
        </row>
        <row r="1361">
          <cell r="A1361">
            <v>2713</v>
          </cell>
          <cell r="B1361" t="str">
            <v>PICARETA PONTA E PONTA SEM CABO</v>
          </cell>
          <cell r="C1361" t="str">
            <v>UN</v>
          </cell>
          <cell r="E1361">
            <v>21.78</v>
          </cell>
        </row>
        <row r="1362">
          <cell r="A1362">
            <v>2714</v>
          </cell>
          <cell r="B1362" t="str">
            <v>FOICE SEM CABO</v>
          </cell>
          <cell r="C1362" t="str">
            <v>UN</v>
          </cell>
          <cell r="E1362">
            <v>10.67</v>
          </cell>
        </row>
        <row r="1363">
          <cell r="A1363">
            <v>2715</v>
          </cell>
          <cell r="B1363" t="str">
            <v>GARFO OU CADINHO CURVO, FORCADO, SEM CABO</v>
          </cell>
          <cell r="C1363" t="str">
            <v>UN</v>
          </cell>
          <cell r="E1363">
            <v>9</v>
          </cell>
        </row>
        <row r="1364">
          <cell r="A1364">
            <v>2717</v>
          </cell>
          <cell r="B1364" t="str">
            <v>VASSOURAO SIMPLES, SEM CABO, NYLON, 35-40CM P/ LIMPEZA DE PISOS/RUAS</v>
          </cell>
          <cell r="C1364" t="str">
            <v>UN</v>
          </cell>
          <cell r="E1364">
            <v>10.96</v>
          </cell>
        </row>
        <row r="1365">
          <cell r="A1365">
            <v>2719</v>
          </cell>
          <cell r="B1365" t="str">
            <v>ESCAVADEIRA IDRAULICA SOBRE ESTEIRA 99P, PESO OPERACIONAL *16T* CAP. 0,85 A 1,0M3 TIPO POCLAIN MOD. 988 D-700 - RETRO OU EQUIV (INCL MANUTENCAO/OPERACAO)</v>
          </cell>
          <cell r="C1365" t="str">
            <v>H</v>
          </cell>
          <cell r="E1365">
            <v>123.95</v>
          </cell>
        </row>
        <row r="1366">
          <cell r="A1366">
            <v>2720</v>
          </cell>
          <cell r="B1366" t="str">
            <v>ESCAVADEIRA DRAGA DE ARRASTE, CAP. 3/4 JC 140P TIPO CNV BUCYRUS OU EQUIV (INCL MANUTENCAO/OPERACAO)</v>
          </cell>
          <cell r="C1366" t="str">
            <v>H</v>
          </cell>
          <cell r="E1366">
            <v>140.03</v>
          </cell>
        </row>
        <row r="1367">
          <cell r="A1367">
            <v>2721</v>
          </cell>
          <cell r="B1367" t="str">
            <v>ESCAVADEIRA IDRAULICA SOBRE ESTEIRA 140P CAP. 0,98M3 TIPO CATERPILAR OU EQUIV (INCL MANUTENCAO/OPERACAO)</v>
          </cell>
          <cell r="C1367" t="str">
            <v>H</v>
          </cell>
          <cell r="E1367">
            <v>162.99</v>
          </cell>
        </row>
        <row r="1368">
          <cell r="A1368">
            <v>2722</v>
          </cell>
          <cell r="B1368" t="str">
            <v>ESCAVADEIRA DRAGA DE MANDIBULAS SOBRE ESTEIRA, 140P CAP. 3/4 JC TIPOFNV BUCYRUS OU EQUIV (INCL MANUTENCAO/OPERACAO)</v>
          </cell>
          <cell r="C1368" t="str">
            <v>H</v>
          </cell>
          <cell r="E1368">
            <v>140.03</v>
          </cell>
        </row>
        <row r="1369">
          <cell r="A1369">
            <v>2723</v>
          </cell>
          <cell r="B1369" t="str">
            <v>ESCAVADEIRA HIDRAULICA SOBRE ESTEIRA CASE MOD.CX130, POT.BRUTA= 110HP PESO OPERACIONAL= 17,21T, CACAMBA= 0,5M³.</v>
          </cell>
          <cell r="C1369" t="str">
            <v>UN</v>
          </cell>
          <cell r="E1369">
            <v>378089.63</v>
          </cell>
        </row>
        <row r="1370">
          <cell r="A1370">
            <v>2724</v>
          </cell>
          <cell r="B1370" t="str">
            <v>ESCAVADEIRA IDRAULICA SOBRE RODAS 98P TIPO FIAT S- 90 OU EQUIV (INCL MANUTENCAO/OPERACAO)</v>
          </cell>
          <cell r="C1370" t="str">
            <v>H</v>
          </cell>
          <cell r="E1370">
            <v>96.32</v>
          </cell>
        </row>
        <row r="1371">
          <cell r="A1371">
            <v>2726</v>
          </cell>
          <cell r="B1371" t="str">
            <v>ESCAVADEIRA IDRAULICA SOBRE PNEUS 105P CAP. 0,7M3 TIPO KOMATSU PC-150 OU EQUIV (INCL MANUTENCAO/OPERACAO)</v>
          </cell>
          <cell r="C1371" t="str">
            <v>H</v>
          </cell>
          <cell r="E1371">
            <v>125.95</v>
          </cell>
        </row>
        <row r="1372">
          <cell r="A1372">
            <v>2727</v>
          </cell>
          <cell r="B1372" t="str">
            <v>ESCAVADEIRA IDRAULICA C/ CLAMSEL SOBRE PNEUS (INCL MANUTENCAO/OPERACAO)</v>
          </cell>
          <cell r="C1372" t="str">
            <v>H</v>
          </cell>
          <cell r="E1372">
            <v>140.77000000000001</v>
          </cell>
        </row>
        <row r="1373">
          <cell r="A1373">
            <v>2728</v>
          </cell>
          <cell r="B1373" t="str">
            <v>PECA DE ADEIRA ROLICA D = 10 C P/ ESCORAENTOS</v>
          </cell>
          <cell r="C1373" t="str">
            <v>M</v>
          </cell>
          <cell r="E1373">
            <v>1.5</v>
          </cell>
        </row>
        <row r="1374">
          <cell r="A1374">
            <v>2729</v>
          </cell>
          <cell r="B1374" t="str">
            <v>PECA DE MADEIRA ROLICA D = 3CM - H = 3,0M</v>
          </cell>
          <cell r="C1374" t="str">
            <v>UN</v>
          </cell>
          <cell r="E1374">
            <v>3.3</v>
          </cell>
        </row>
        <row r="1375">
          <cell r="A1375">
            <v>2731</v>
          </cell>
          <cell r="B1375" t="str">
            <v>PECA DE ADEIRA ROLICA (EUCALIPTO) D = 20C</v>
          </cell>
          <cell r="C1375" t="str">
            <v>M</v>
          </cell>
          <cell r="E1375">
            <v>7.47</v>
          </cell>
        </row>
        <row r="1376">
          <cell r="A1376">
            <v>2735</v>
          </cell>
          <cell r="B1376" t="str">
            <v>PECA DE ADEIRA ROLICA (EUCALIPTO) D = 12C</v>
          </cell>
          <cell r="C1376" t="str">
            <v>M</v>
          </cell>
          <cell r="E1376">
            <v>4.5</v>
          </cell>
        </row>
        <row r="1377">
          <cell r="A1377">
            <v>2736</v>
          </cell>
          <cell r="B1377" t="str">
            <v>PECA DE ADEIRA ROLICA D = 20C</v>
          </cell>
          <cell r="C1377" t="str">
            <v>M</v>
          </cell>
          <cell r="E1377">
            <v>7.5</v>
          </cell>
        </row>
        <row r="1378">
          <cell r="A1378">
            <v>2739</v>
          </cell>
          <cell r="B1378" t="str">
            <v>PECA DE ADEIRA ROLICA D = 8C</v>
          </cell>
          <cell r="C1378" t="str">
            <v>M</v>
          </cell>
          <cell r="E1378">
            <v>1.38</v>
          </cell>
        </row>
        <row r="1379">
          <cell r="A1379">
            <v>2742</v>
          </cell>
          <cell r="B1379" t="str">
            <v>PECA DE ADEIRA ROLICA D = 15C P/ ESCORAENTOS</v>
          </cell>
          <cell r="C1379" t="str">
            <v>M</v>
          </cell>
          <cell r="E1379">
            <v>6</v>
          </cell>
        </row>
        <row r="1380">
          <cell r="A1380">
            <v>2743</v>
          </cell>
          <cell r="B1380" t="str">
            <v>PECA DE MADEIRA ROLICA D = 15CM - H = 3,0M</v>
          </cell>
          <cell r="C1380" t="str">
            <v>UN</v>
          </cell>
          <cell r="E1380">
            <v>30</v>
          </cell>
        </row>
        <row r="1381">
          <cell r="A1381">
            <v>2744</v>
          </cell>
          <cell r="B1381" t="str">
            <v>PECA DE MADEIRA ROLICA D = 15CM - H = 4,0M</v>
          </cell>
          <cell r="C1381" t="str">
            <v>UN</v>
          </cell>
          <cell r="E1381">
            <v>35.1</v>
          </cell>
        </row>
        <row r="1382">
          <cell r="A1382">
            <v>2745</v>
          </cell>
          <cell r="B1382" t="str">
            <v>PECA DE ADEIRA ROLICA (EUCALIPTO) D = 10C</v>
          </cell>
          <cell r="C1382" t="str">
            <v>M</v>
          </cell>
          <cell r="E1382">
            <v>1.5</v>
          </cell>
        </row>
        <row r="1383">
          <cell r="A1383">
            <v>2747</v>
          </cell>
          <cell r="B1383" t="str">
            <v>PECA DE ADEIRA ROLICA (EUCALIPTO) D = 18C</v>
          </cell>
          <cell r="C1383" t="str">
            <v>M</v>
          </cell>
          <cell r="E1383">
            <v>5.49</v>
          </cell>
        </row>
        <row r="1384">
          <cell r="A1384">
            <v>2748</v>
          </cell>
          <cell r="B1384" t="str">
            <v>PECA DE ADEIRA ROLICA (EUCALIPTO) D = 19C</v>
          </cell>
          <cell r="C1384" t="str">
            <v>M</v>
          </cell>
          <cell r="E1384">
            <v>5.49</v>
          </cell>
        </row>
        <row r="1385">
          <cell r="A1385">
            <v>2750</v>
          </cell>
          <cell r="B1385" t="str">
            <v>PECA DE ADEIRA ROLICA (EUCALIPTO) D = 17C</v>
          </cell>
          <cell r="C1385" t="str">
            <v>M</v>
          </cell>
          <cell r="E1385">
            <v>7.5</v>
          </cell>
        </row>
        <row r="1386">
          <cell r="A1386">
            <v>2751</v>
          </cell>
          <cell r="B1386" t="str">
            <v>PECA DE ADEIRA ROLICA (EUCALIPTO) D = 15C</v>
          </cell>
          <cell r="C1386" t="str">
            <v>M</v>
          </cell>
          <cell r="E1386">
            <v>4.8899999999999997</v>
          </cell>
        </row>
        <row r="1387">
          <cell r="A1387">
            <v>2757</v>
          </cell>
          <cell r="B1387" t="str">
            <v>ESPALADOR DE AGREGADOS REBOCAVEL TIPO DOSADOR C/ 4 PNEUS, TIPO CONSMAQ EA, LARGURA 3,66M OU SIMILAR</v>
          </cell>
          <cell r="C1387" t="str">
            <v>H</v>
          </cell>
          <cell r="E1387">
            <v>5.44</v>
          </cell>
        </row>
        <row r="1388">
          <cell r="A1388">
            <v>2758</v>
          </cell>
          <cell r="B1388" t="str">
            <v>DISTRIBUIDOR DE ASFALTO C/ TANQUE ISOLADO 6000 L C/ 2 MACARICOS, ESPARGIDOR C/ LARGURA 3,66M, BICOS C/ VALVULA EM CAMINHAO DIESEL OU GASOLINA</v>
          </cell>
          <cell r="C1388" t="str">
            <v>H</v>
          </cell>
          <cell r="E1388">
            <v>100.28</v>
          </cell>
        </row>
        <row r="1389">
          <cell r="A1389">
            <v>2759</v>
          </cell>
          <cell r="B1389" t="str">
            <v>ESPOLETA SIMPLES</v>
          </cell>
          <cell r="C1389" t="str">
            <v>UN</v>
          </cell>
          <cell r="E1389">
            <v>2.0499999999999998</v>
          </cell>
        </row>
        <row r="1390">
          <cell r="A1390">
            <v>2760</v>
          </cell>
          <cell r="B1390" t="str">
            <v>ESPOLETA DE MICRORETARDO C/ 5 M DE FIO</v>
          </cell>
          <cell r="C1390" t="str">
            <v>UN</v>
          </cell>
          <cell r="E1390">
            <v>29.76</v>
          </cell>
        </row>
        <row r="1391">
          <cell r="A1391">
            <v>2761</v>
          </cell>
          <cell r="B1391" t="str">
            <v>ESPOLETA ELETRICA - 2M</v>
          </cell>
          <cell r="C1391" t="str">
            <v>UN</v>
          </cell>
          <cell r="E1391">
            <v>32.65</v>
          </cell>
        </row>
        <row r="1392">
          <cell r="A1392">
            <v>2762</v>
          </cell>
          <cell r="B1392" t="str">
            <v>ESTOPI SIPLES</v>
          </cell>
          <cell r="C1392" t="str">
            <v>M</v>
          </cell>
          <cell r="E1392">
            <v>3.42</v>
          </cell>
        </row>
        <row r="1393">
          <cell r="A1393">
            <v>2763</v>
          </cell>
          <cell r="B1393" t="str">
            <v>ESTACA CONCRETO PRE-OLDADO INCLUSIVE CRAVACAO E EENDAS - 20T</v>
          </cell>
          <cell r="C1393" t="str">
            <v>M</v>
          </cell>
          <cell r="E1393">
            <v>61.92</v>
          </cell>
        </row>
        <row r="1394">
          <cell r="A1394">
            <v>2764</v>
          </cell>
          <cell r="B1394" t="str">
            <v>ESTACA CONCRETO ARADO CENTRIFUGADO D = 42C INCLUSIVE CRAVACAO E EENDAS 90 A 115T</v>
          </cell>
          <cell r="C1394" t="str">
            <v>M</v>
          </cell>
          <cell r="E1394">
            <v>194.93</v>
          </cell>
        </row>
        <row r="1395">
          <cell r="A1395">
            <v>2765</v>
          </cell>
          <cell r="B1395" t="str">
            <v>ESTACA CONCRETO ARADO CENTRIFUGADO D = 60C INCLUSIVE CRAVACAO E EENDAS 170 A 230T</v>
          </cell>
          <cell r="C1395" t="str">
            <v>M</v>
          </cell>
          <cell r="E1395">
            <v>308.45</v>
          </cell>
        </row>
        <row r="1396">
          <cell r="A1396">
            <v>2766</v>
          </cell>
          <cell r="B1396" t="str">
            <v>ESTACA CONCRETO ARADO CENTRIFUGADO D = 28C INCLUSIVE CRAVACAO E EENDAS 30 A 40T</v>
          </cell>
          <cell r="C1396" t="str">
            <v>M</v>
          </cell>
          <cell r="E1396">
            <v>83.94</v>
          </cell>
        </row>
        <row r="1397">
          <cell r="A1397">
            <v>2771</v>
          </cell>
          <cell r="B1397" t="str">
            <v>ESTACA CONCRETO ARADO CENTRIFUGADO D = 20C INCLUSIVE CRAVACAO E EENDAS 25 A 30T</v>
          </cell>
          <cell r="C1397" t="str">
            <v>M</v>
          </cell>
          <cell r="E1397">
            <v>74.760000000000005</v>
          </cell>
        </row>
        <row r="1398">
          <cell r="A1398">
            <v>2772</v>
          </cell>
          <cell r="B1398" t="str">
            <v>ESTACA CONCRETO ARADO CENTRIFUGADO D = 33C INCLUSIVE CRAVACAO E EENDAS 60 A 75T</v>
          </cell>
          <cell r="C1398" t="str">
            <v>M</v>
          </cell>
          <cell r="E1398">
            <v>130.83000000000001</v>
          </cell>
        </row>
        <row r="1399">
          <cell r="A1399">
            <v>2773</v>
          </cell>
          <cell r="B1399" t="str">
            <v>ESTACA CONCRETO ARADO CENTRIFUGADO D = 38C INCLUSIVE CRAVACAO E EENDAS 75 A 90T</v>
          </cell>
          <cell r="C1399" t="str">
            <v>M</v>
          </cell>
          <cell r="E1399">
            <v>160.53</v>
          </cell>
        </row>
        <row r="1400">
          <cell r="A1400">
            <v>2774</v>
          </cell>
          <cell r="B1400" t="str">
            <v>ESTACA CONCRETO PRE-OLDADO INCLUSIVE CRAVACAO E EENDAS 16 X 16C - 25T</v>
          </cell>
          <cell r="C1400" t="str">
            <v>M</v>
          </cell>
          <cell r="E1400">
            <v>65.2</v>
          </cell>
        </row>
        <row r="1401">
          <cell r="A1401">
            <v>2775</v>
          </cell>
          <cell r="B1401" t="str">
            <v>ESTACA CONCRETO PRE-OLDADO INCLUSIVE CRAVACAO E EENDAS 18 X 18C - 32T</v>
          </cell>
          <cell r="C1401" t="str">
            <v>M</v>
          </cell>
          <cell r="E1401">
            <v>82.56</v>
          </cell>
        </row>
        <row r="1402">
          <cell r="A1402">
            <v>2776</v>
          </cell>
          <cell r="B1402" t="str">
            <v>ESTACA CONCRETO PRE-OLDADO INCLUSIVE CRAVACAO E EENDAS 26 X 26C - 62T</v>
          </cell>
          <cell r="C1402" t="str">
            <v>M</v>
          </cell>
          <cell r="E1402">
            <v>124.07</v>
          </cell>
        </row>
        <row r="1403">
          <cell r="A1403">
            <v>2777</v>
          </cell>
          <cell r="B1403" t="str">
            <v>ESTACA CONCRETO PRE-OLDADO INCLUSIVE CRAVACAO E EENDAS 30 X 30C - 80T</v>
          </cell>
          <cell r="C1403" t="str">
            <v>M</v>
          </cell>
          <cell r="E1403">
            <v>148.4</v>
          </cell>
        </row>
        <row r="1404">
          <cell r="A1404">
            <v>2778</v>
          </cell>
          <cell r="B1404" t="str">
            <v>ESTACA CONCRETO PRE-OLDADO INCLUSIVE CRAVACAO E EENDAS 23 X 23C - 50T</v>
          </cell>
          <cell r="C1404" t="str">
            <v>M</v>
          </cell>
          <cell r="E1404">
            <v>113.52</v>
          </cell>
        </row>
        <row r="1405">
          <cell r="A1405">
            <v>2780</v>
          </cell>
          <cell r="B1405" t="str">
            <v>ESTACA CONCRETO TIPO 'FRANKI' D = 700 - 220T</v>
          </cell>
          <cell r="C1405" t="str">
            <v>M</v>
          </cell>
          <cell r="E1405">
            <v>332.53</v>
          </cell>
        </row>
        <row r="1406">
          <cell r="A1406">
            <v>2781</v>
          </cell>
          <cell r="B1406" t="str">
            <v>ESTACA CONCRETO TIPO 'FRANKI' D = 600 - 170T</v>
          </cell>
          <cell r="C1406" t="str">
            <v>M</v>
          </cell>
          <cell r="E1406">
            <v>252.27</v>
          </cell>
        </row>
        <row r="1407">
          <cell r="A1407">
            <v>2782</v>
          </cell>
          <cell r="B1407" t="str">
            <v>ESTACA CONCRETO TIPO 'FRANKI' D = 300 -  40T</v>
          </cell>
          <cell r="C1407" t="str">
            <v>M</v>
          </cell>
          <cell r="E1407">
            <v>91.73</v>
          </cell>
        </row>
        <row r="1408">
          <cell r="A1408">
            <v>2783</v>
          </cell>
          <cell r="B1408" t="str">
            <v>ESTACA CONCRETO TIPO 'FRANKI' D = 350 -  55T</v>
          </cell>
          <cell r="C1408" t="str">
            <v>M</v>
          </cell>
          <cell r="E1408">
            <v>103.2</v>
          </cell>
        </row>
        <row r="1409">
          <cell r="A1409">
            <v>2784</v>
          </cell>
          <cell r="B1409" t="str">
            <v>ESTACA CONCRETO TIPO 'FRANKI' D = 450 -  95T</v>
          </cell>
          <cell r="C1409" t="str">
            <v>M</v>
          </cell>
          <cell r="E1409">
            <v>183.47</v>
          </cell>
        </row>
        <row r="1410">
          <cell r="A1410">
            <v>2785</v>
          </cell>
          <cell r="B1410" t="str">
            <v>ESTACA CONCRETO TIPO 'FRANKI' D = 520 - 130T</v>
          </cell>
          <cell r="C1410" t="str">
            <v>M</v>
          </cell>
          <cell r="E1410">
            <v>217.87</v>
          </cell>
        </row>
        <row r="1411">
          <cell r="A1411">
            <v>2786</v>
          </cell>
          <cell r="B1411" t="str">
            <v>ESTACA CONCRETO TIPO 'FRANKI' D = 400 -  75T</v>
          </cell>
          <cell r="C1411" t="str">
            <v>M</v>
          </cell>
          <cell r="E1411">
            <v>119.25</v>
          </cell>
        </row>
        <row r="1412">
          <cell r="A1412">
            <v>2787</v>
          </cell>
          <cell r="B1412" t="str">
            <v>PECA DE ADEIRA ROLICA D = 20C P/ ESTACAS ACIA 5,0</v>
          </cell>
          <cell r="C1412" t="str">
            <v>M</v>
          </cell>
          <cell r="E1412">
            <v>6.24</v>
          </cell>
        </row>
        <row r="1413">
          <cell r="A1413">
            <v>2788</v>
          </cell>
          <cell r="B1413" t="str">
            <v>PECA DE ADEIRA ROLICA D = 25C P/ ESTACAS</v>
          </cell>
          <cell r="C1413" t="str">
            <v>M</v>
          </cell>
          <cell r="E1413">
            <v>15</v>
          </cell>
        </row>
        <row r="1414">
          <cell r="A1414">
            <v>2790</v>
          </cell>
          <cell r="B1414" t="str">
            <v>PECA DE ADEIRA ROLICA (EUCALIPTO) D = 22C</v>
          </cell>
          <cell r="C1414" t="str">
            <v>M</v>
          </cell>
          <cell r="E1414">
            <v>9.9600000000000009</v>
          </cell>
        </row>
        <row r="1415">
          <cell r="A1415">
            <v>2791</v>
          </cell>
          <cell r="B1415" t="str">
            <v>PECA DE ADEIRA ROLICA (EUCALIPTO) D = 30C</v>
          </cell>
          <cell r="C1415" t="str">
            <v>M</v>
          </cell>
          <cell r="E1415">
            <v>15</v>
          </cell>
        </row>
        <row r="1416">
          <cell r="A1416">
            <v>2792</v>
          </cell>
          <cell r="B1416" t="str">
            <v>PECA DE ADEIRA ROLICA D = 22C P/ ESTACAS</v>
          </cell>
          <cell r="C1416" t="str">
            <v>M</v>
          </cell>
          <cell r="E1416">
            <v>10.26</v>
          </cell>
        </row>
        <row r="1417">
          <cell r="A1417">
            <v>2794</v>
          </cell>
          <cell r="B1417" t="str">
            <v>PECA DE ADEIRA ROLICA (EUCALIPTO) D = 25C</v>
          </cell>
          <cell r="C1417" t="str">
            <v>M</v>
          </cell>
          <cell r="E1417">
            <v>13.02</v>
          </cell>
        </row>
        <row r="1418">
          <cell r="A1418">
            <v>2801</v>
          </cell>
          <cell r="B1418" t="str">
            <v>ESTACA "I" - 10" X 4 5/8" SIPLES - 37.80KG, INCLUSIVE CRAVACAO</v>
          </cell>
          <cell r="C1418" t="str">
            <v>M</v>
          </cell>
          <cell r="E1418">
            <v>156.69</v>
          </cell>
        </row>
        <row r="1419">
          <cell r="A1419">
            <v>2802</v>
          </cell>
          <cell r="B1419" t="str">
            <v>ESTACA "I" - 10" X 4 5/8" DUPLO, INCLUSIVE CRAVACAO</v>
          </cell>
          <cell r="C1419" t="str">
            <v>M</v>
          </cell>
          <cell r="E1419">
            <v>162.03</v>
          </cell>
        </row>
        <row r="1420">
          <cell r="A1420">
            <v>2803</v>
          </cell>
          <cell r="B1420" t="str">
            <v>ESTACA 'H' -  6" X 6", INCLUSIVE CRAVACAO</v>
          </cell>
          <cell r="C1420" t="str">
            <v>M</v>
          </cell>
          <cell r="E1420">
            <v>151.36000000000001</v>
          </cell>
        </row>
        <row r="1421">
          <cell r="A1421">
            <v>2804</v>
          </cell>
          <cell r="B1421" t="str">
            <v>ESTACA "I" - 12" X 5 1/4" DUPLO, INCLUSIVE CRAVACAO</v>
          </cell>
          <cell r="C1421" t="str">
            <v>M</v>
          </cell>
          <cell r="E1421">
            <v>183.36</v>
          </cell>
        </row>
        <row r="1422">
          <cell r="A1422">
            <v>2806</v>
          </cell>
          <cell r="B1422" t="str">
            <v>ESTACA "I" - 12" X 5 1/4" SIPLES, INCLUSIVE CRAVACAO</v>
          </cell>
          <cell r="C1422" t="str">
            <v>M</v>
          </cell>
          <cell r="E1422">
            <v>162.03</v>
          </cell>
        </row>
        <row r="1423">
          <cell r="A1423">
            <v>3068</v>
          </cell>
          <cell r="B1423" t="str">
            <v>EXTREMIDADE PVC PBA NBR 10351 BF DN 50/ DE 60MM</v>
          </cell>
          <cell r="C1423" t="str">
            <v>UN</v>
          </cell>
          <cell r="E1423">
            <v>126.02</v>
          </cell>
        </row>
        <row r="1424">
          <cell r="A1424">
            <v>3072</v>
          </cell>
          <cell r="B1424" t="str">
            <v>EXTREMIDADE PVC PBA NBR 10351 PF DN 50/ DE 60MM</v>
          </cell>
          <cell r="C1424" t="str">
            <v>UN</v>
          </cell>
          <cell r="E1424">
            <v>106.64</v>
          </cell>
        </row>
        <row r="1425">
          <cell r="A1425">
            <v>3073</v>
          </cell>
          <cell r="B1425" t="str">
            <v>EXTREMIDADE PVC PBA NBR 10351 BF DN 100/ DE 110MM</v>
          </cell>
          <cell r="C1425" t="str">
            <v>UN</v>
          </cell>
          <cell r="E1425">
            <v>267.74</v>
          </cell>
        </row>
        <row r="1426">
          <cell r="A1426">
            <v>3074</v>
          </cell>
          <cell r="B1426" t="str">
            <v>EXTREMIDADE PVC PBA NBR 10351 BF DN 75/ DE 85MM</v>
          </cell>
          <cell r="C1426" t="str">
            <v>UN</v>
          </cell>
          <cell r="E1426">
            <v>213.19</v>
          </cell>
        </row>
        <row r="1427">
          <cell r="A1427">
            <v>3075</v>
          </cell>
          <cell r="B1427" t="str">
            <v>EXTREMIDADE PVC PBA NBR 10351 PF DN 75/ DE 85MM</v>
          </cell>
          <cell r="C1427" t="str">
            <v>UN</v>
          </cell>
          <cell r="E1427">
            <v>192.14</v>
          </cell>
        </row>
        <row r="1428">
          <cell r="A1428">
            <v>3076</v>
          </cell>
          <cell r="B1428" t="str">
            <v>EXTREMIDADE PVC PBA NBR 10351 PF DN 100/ DE 110MM</v>
          </cell>
          <cell r="C1428" t="str">
            <v>UN</v>
          </cell>
          <cell r="E1428">
            <v>240.11</v>
          </cell>
        </row>
        <row r="1429">
          <cell r="A1429">
            <v>3080</v>
          </cell>
          <cell r="B1429" t="str">
            <v>FECHADURA EMBUTIR EXTERNA (C/ CILINDRO) COMPLETA - LINHA POPULAR</v>
          </cell>
          <cell r="C1429" t="str">
            <v>CJ</v>
          </cell>
          <cell r="E1429">
            <v>31.83</v>
          </cell>
        </row>
        <row r="1430">
          <cell r="A1430">
            <v>3081</v>
          </cell>
          <cell r="B1430" t="str">
            <v>FECHADURA EMBUTIR EXTERNA (C/ CILINDRO) COMPLETA - ACAB PADRAO MEDIO</v>
          </cell>
          <cell r="C1430" t="str">
            <v>CJ</v>
          </cell>
          <cell r="E1430">
            <v>92.84</v>
          </cell>
        </row>
        <row r="1431">
          <cell r="A1431">
            <v>3082</v>
          </cell>
          <cell r="B1431" t="str">
            <v>FECHADURA SOBREPOR FERRO PINTADO C/ MACANETA, CHAVE GRANDE TP HAGA 1137 OU EQUIV</v>
          </cell>
          <cell r="C1431" t="str">
            <v>CJ</v>
          </cell>
          <cell r="E1431">
            <v>45.99</v>
          </cell>
        </row>
        <row r="1432">
          <cell r="A1432">
            <v>3083</v>
          </cell>
          <cell r="B1432" t="str">
            <v>FECHADURA EMBUTIR EXTERNA C/ CILINDRO SEM ESPELHO E SEM MACANETA (SOMENTE A MAQUINA)</v>
          </cell>
          <cell r="C1432" t="str">
            <v>UN</v>
          </cell>
          <cell r="E1432">
            <v>73.209999999999994</v>
          </cell>
        </row>
        <row r="1433">
          <cell r="A1433">
            <v>3084</v>
          </cell>
          <cell r="B1433" t="str">
            <v>FECHADURA BICO PAPAGAIO C/ CILINDRO P/ PORTA CORRER EXTERNA INCL CONCHAS - ACAB PADRAO MEDIO</v>
          </cell>
          <cell r="C1433" t="str">
            <v>CJ</v>
          </cell>
          <cell r="E1433">
            <v>55.7</v>
          </cell>
        </row>
        <row r="1434">
          <cell r="A1434">
            <v>3089</v>
          </cell>
          <cell r="B1434" t="str">
            <v>FECHADURA EMBUTIR EXTERNA (C/ CILINDRO) COMPLETA - ACAB SUPERIOR (LINHA LUXO)</v>
          </cell>
          <cell r="C1434" t="str">
            <v>CJ</v>
          </cell>
          <cell r="E1434">
            <v>175.86</v>
          </cell>
        </row>
        <row r="1435">
          <cell r="A1435">
            <v>3090</v>
          </cell>
          <cell r="B1435" t="str">
            <v>FECHADURA EMBUTIR TP GORGES (CHAVE GRANDE) P/PORTA INTERNA, COMPLETA - LINHA POPULAR</v>
          </cell>
          <cell r="C1435" t="str">
            <v>CJ</v>
          </cell>
          <cell r="E1435">
            <v>23.81</v>
          </cell>
        </row>
        <row r="1436">
          <cell r="A1436">
            <v>3092</v>
          </cell>
          <cell r="B1436" t="str">
            <v>FECHADURA EMBUTIR TP GORGES (CHAVE GRANDE) P/PORTA INTERNA, COMPLETA - LINHA LUXO</v>
          </cell>
          <cell r="C1436" t="str">
            <v>CJ</v>
          </cell>
          <cell r="E1436">
            <v>120.44</v>
          </cell>
        </row>
        <row r="1437">
          <cell r="A1437">
            <v>3093</v>
          </cell>
          <cell r="B1437" t="str">
            <v>FECHADURA EMBUTIR TP GORGES (CHAVE GRANDE) P/PORTA INTERNA, COMPLETA - ACAB PADRAO MEDIO</v>
          </cell>
          <cell r="C1437" t="str">
            <v>CJ</v>
          </cell>
          <cell r="E1437">
            <v>56.15</v>
          </cell>
        </row>
        <row r="1438">
          <cell r="A1438">
            <v>3096</v>
          </cell>
          <cell r="B1438" t="str">
            <v>FECHO CONCHA C/ ALAVANCA P/ PORTA OU JANELA CORRER</v>
          </cell>
          <cell r="C1438" t="str">
            <v>CJ</v>
          </cell>
          <cell r="E1438">
            <v>17.21</v>
          </cell>
        </row>
        <row r="1439">
          <cell r="A1439">
            <v>3097</v>
          </cell>
          <cell r="B1439" t="str">
            <v>FECHADURA EMBUTIR P/ PORTA DE BANHEIRO, COMPLETA - LINHA POPULAR</v>
          </cell>
          <cell r="C1439" t="str">
            <v>CJ</v>
          </cell>
          <cell r="E1439">
            <v>24.33</v>
          </cell>
        </row>
        <row r="1440">
          <cell r="A1440">
            <v>3098</v>
          </cell>
          <cell r="B1440" t="str">
            <v>FECHADURA EMBUTIR P/ PORTA DE BANHEIRO, COMPLETA - ACAB SUPERIOR (LINHA LUXO)</v>
          </cell>
          <cell r="C1440" t="str">
            <v>CJ</v>
          </cell>
          <cell r="E1440">
            <v>145.06</v>
          </cell>
        </row>
        <row r="1441">
          <cell r="A1441">
            <v>3099</v>
          </cell>
          <cell r="B1441" t="str">
            <v>FECHADURA EMBUTIR P/ PORTA DE BANHEIRO, COMPLETA - ACAB PADRAO MEDIO</v>
          </cell>
          <cell r="C1441" t="str">
            <v>CJ</v>
          </cell>
          <cell r="E1441">
            <v>68.58</v>
          </cell>
        </row>
        <row r="1442">
          <cell r="A1442">
            <v>3100</v>
          </cell>
          <cell r="B1442" t="str">
            <v>FECHADURA EMBUTIR P/ PORTA DE BANHEIRO, SEM MACANETA, SEM ESPELHO</v>
          </cell>
          <cell r="C1442" t="str">
            <v>CJ</v>
          </cell>
          <cell r="E1442">
            <v>38.909999999999997</v>
          </cell>
        </row>
        <row r="1443">
          <cell r="A1443">
            <v>3103</v>
          </cell>
          <cell r="B1443" t="str">
            <v>FECHADURA C/ CILINDRO LATAO CROMADO P/ PORTA VIDRO TP AROUCA 2171-L OU EQUIV</v>
          </cell>
          <cell r="C1443" t="str">
            <v>UN</v>
          </cell>
          <cell r="E1443">
            <v>38.43</v>
          </cell>
        </row>
        <row r="1444">
          <cell r="A1444">
            <v>3104</v>
          </cell>
          <cell r="B1444" t="str">
            <v>JOGO DE FERRAGENS CROMADAS P/ PORTA DE VIDRO TEMPERADO, UMA FOLHA COMPOSTA: DOBRADICA SUPERIOR (101) E INFERIOR (103),TRINCO (502), FECHADURA (520),CONTRA FECHADURA (531),COM CAPUCHINHO</v>
          </cell>
          <cell r="C1444" t="str">
            <v>CJ</v>
          </cell>
          <cell r="E1444">
            <v>269.05</v>
          </cell>
        </row>
        <row r="1445">
          <cell r="A1445">
            <v>3105</v>
          </cell>
          <cell r="B1445" t="str">
            <v>FECHO DE EMBUTIR (TP HA) C/ ALAVANCA LATAO CROMADO - 40CM</v>
          </cell>
          <cell r="C1445" t="str">
            <v>UN</v>
          </cell>
          <cell r="E1445">
            <v>56.54</v>
          </cell>
        </row>
        <row r="1446">
          <cell r="A1446">
            <v>3106</v>
          </cell>
          <cell r="B1446" t="str">
            <v>FECHO CHATO SOBREPOR FERRO ZINCADO/NIQUEL/GALV OU POLIDO - 6"</v>
          </cell>
          <cell r="C1446" t="str">
            <v>UN</v>
          </cell>
          <cell r="E1446">
            <v>6.53</v>
          </cell>
        </row>
        <row r="1447">
          <cell r="A1447">
            <v>3107</v>
          </cell>
          <cell r="B1447" t="str">
            <v>FERROLHO/FECHO/TARJETA ALUMINIO 3'' TIPO FERROLHO/FECHO/TARJETA P/ JAN / PORTA /PORTAO</v>
          </cell>
          <cell r="C1447" t="str">
            <v>UN</v>
          </cell>
          <cell r="E1447">
            <v>8.2200000000000006</v>
          </cell>
        </row>
        <row r="1448">
          <cell r="A1448">
            <v>3108</v>
          </cell>
          <cell r="B1448" t="str">
            <v>FECHO DE EMBUTIR (TP HA) C/ ALAVANCA LATAO CROMADO - 22CM</v>
          </cell>
          <cell r="C1448" t="str">
            <v>UN</v>
          </cell>
          <cell r="E1448">
            <v>46.13</v>
          </cell>
        </row>
        <row r="1449">
          <cell r="A1449">
            <v>3111</v>
          </cell>
          <cell r="B1449" t="str">
            <v>FECHO DE EMBUTIR (TP HA) C/ ALAVANCA FERRO OU ACO CROMADO - 22CM</v>
          </cell>
          <cell r="C1449" t="str">
            <v>UN</v>
          </cell>
          <cell r="E1449">
            <v>21.47</v>
          </cell>
        </row>
        <row r="1450">
          <cell r="A1450">
            <v>3112</v>
          </cell>
          <cell r="B1450" t="str">
            <v>CREMONA LATAO CROMADO OU POLIDO - COMPLETA C/ VARA H =1,20M</v>
          </cell>
          <cell r="C1450" t="str">
            <v>CJ</v>
          </cell>
          <cell r="E1450">
            <v>38.369999999999997</v>
          </cell>
        </row>
        <row r="1451">
          <cell r="A1451">
            <v>3113</v>
          </cell>
          <cell r="B1451" t="str">
            <v>CREMONA LATAO CROMADO OU POLIDO - COMPLETA C/ VARA H =1,50M</v>
          </cell>
          <cell r="C1451" t="str">
            <v>CJ</v>
          </cell>
          <cell r="E1451">
            <v>43.12</v>
          </cell>
        </row>
        <row r="1452">
          <cell r="A1452">
            <v>3114</v>
          </cell>
          <cell r="B1452" t="str">
            <v>CREMONA LATAO CROMADO 113 X 40 X 35MM (NAO INCL VARA FERRO)</v>
          </cell>
          <cell r="C1452" t="str">
            <v>UN</v>
          </cell>
          <cell r="E1452">
            <v>29.62</v>
          </cell>
        </row>
        <row r="1453">
          <cell r="A1453">
            <v>3115</v>
          </cell>
          <cell r="B1453" t="str">
            <v>VARA FERRO CROMADO P/ CREMONA H = 120CM</v>
          </cell>
          <cell r="C1453" t="str">
            <v>UN</v>
          </cell>
          <cell r="E1453">
            <v>9.23</v>
          </cell>
        </row>
        <row r="1454">
          <cell r="A1454">
            <v>3116</v>
          </cell>
          <cell r="B1454" t="str">
            <v>VARA FERRO CROMADO P/ CREMONA H = 150CM</v>
          </cell>
          <cell r="C1454" t="str">
            <v>UN</v>
          </cell>
          <cell r="E1454">
            <v>10.81</v>
          </cell>
        </row>
        <row r="1455">
          <cell r="A1455">
            <v>3117</v>
          </cell>
          <cell r="B1455" t="str">
            <v>VARA LATAO CROADO P/ CREONA H = 120C</v>
          </cell>
          <cell r="C1455" t="str">
            <v>M</v>
          </cell>
          <cell r="E1455">
            <v>18.579999999999998</v>
          </cell>
        </row>
        <row r="1456">
          <cell r="A1456">
            <v>3118</v>
          </cell>
          <cell r="B1456" t="str">
            <v>FERROLHO/FECHO/TARJETA OU TRINCO PINO REDONDO 2" SOBREPOR FERRO CROMADO</v>
          </cell>
          <cell r="C1456" t="str">
            <v>UN</v>
          </cell>
          <cell r="E1456">
            <v>1.43</v>
          </cell>
        </row>
        <row r="1457">
          <cell r="A1457">
            <v>3119</v>
          </cell>
          <cell r="B1457" t="str">
            <v>FERROLHO/FECHO/TARJETA OU TRINCO PINO REDONDO 2" SOBREPOR FERRO ZINC/GALV OU POLIDO</v>
          </cell>
          <cell r="C1457" t="str">
            <v>UN</v>
          </cell>
          <cell r="E1457">
            <v>1.48</v>
          </cell>
        </row>
        <row r="1458">
          <cell r="A1458">
            <v>3120</v>
          </cell>
          <cell r="B1458" t="str">
            <v>FERROLHO/FECHO/TARJETA OU TRINCO PINO REDONDO 6" SOBREPOR FERRO ZINC/GALV OU POLIDO</v>
          </cell>
          <cell r="C1458" t="str">
            <v>UN</v>
          </cell>
          <cell r="E1458">
            <v>7.85</v>
          </cell>
        </row>
        <row r="1459">
          <cell r="A1459">
            <v>3121</v>
          </cell>
          <cell r="B1459" t="str">
            <v>FERROLHO/FECHO/TARJETA OU TRINCO PINO REDONDO 5" SOBREPOR FERRO ZINC/GALV OU POLIDO</v>
          </cell>
          <cell r="C1459" t="str">
            <v>UN</v>
          </cell>
          <cell r="E1459">
            <v>7.14</v>
          </cell>
        </row>
        <row r="1460">
          <cell r="A1460">
            <v>3122</v>
          </cell>
          <cell r="B1460" t="str">
            <v>FERROLHO/FECHO/TARJETA OU TRINCO PINO REDONDO 4" SOBREPOR FERRO ZINC/GALV OU POLIDO</v>
          </cell>
          <cell r="C1460" t="str">
            <v>UN</v>
          </cell>
          <cell r="E1460">
            <v>5.49</v>
          </cell>
        </row>
        <row r="1461">
          <cell r="A1461">
            <v>3123</v>
          </cell>
          <cell r="B1461" t="str">
            <v>FERTILIZANTE NPK - 4: 14: 8</v>
          </cell>
          <cell r="C1461" t="str">
            <v>KG</v>
          </cell>
          <cell r="E1461">
            <v>1.47</v>
          </cell>
        </row>
        <row r="1462">
          <cell r="A1462">
            <v>3143</v>
          </cell>
          <cell r="B1462" t="str">
            <v>FITA VEDA ROSCA EM ROLOS 18MMX25M</v>
          </cell>
          <cell r="C1462" t="str">
            <v>UN</v>
          </cell>
          <cell r="E1462">
            <v>4.51</v>
          </cell>
        </row>
        <row r="1463">
          <cell r="A1463">
            <v>3146</v>
          </cell>
          <cell r="B1463" t="str">
            <v>FITA VEDA ROSCA EM ROLOS 18MMX10M</v>
          </cell>
          <cell r="C1463" t="str">
            <v>UN</v>
          </cell>
          <cell r="E1463">
            <v>1.96</v>
          </cell>
        </row>
        <row r="1464">
          <cell r="A1464">
            <v>3148</v>
          </cell>
          <cell r="B1464" t="str">
            <v>FITA VEDA ROSCA EM ROLOS 18MMX50M</v>
          </cell>
          <cell r="C1464" t="str">
            <v>UN</v>
          </cell>
          <cell r="E1464">
            <v>8.5500000000000007</v>
          </cell>
        </row>
        <row r="1465">
          <cell r="A1465">
            <v>3251</v>
          </cell>
          <cell r="B1465" t="str">
            <v>FLANGE PVC C/ ROSCA SEXTAVADO S/FUROS REF. 1/2"</v>
          </cell>
          <cell r="C1465" t="str">
            <v>UN</v>
          </cell>
          <cell r="E1465">
            <v>6.59</v>
          </cell>
        </row>
        <row r="1466">
          <cell r="A1466">
            <v>3253</v>
          </cell>
          <cell r="B1466" t="str">
            <v>FLANGE PVC C/ ROSCA SEXTAVADO S/FUROS REF. 4"</v>
          </cell>
          <cell r="C1466" t="str">
            <v>UN</v>
          </cell>
          <cell r="E1466">
            <v>91.86</v>
          </cell>
        </row>
        <row r="1467">
          <cell r="A1467">
            <v>3254</v>
          </cell>
          <cell r="B1467" t="str">
            <v>FLANGE PVC C/ ROSCA SEXTAVADO S/FUROS REF. 3"</v>
          </cell>
          <cell r="C1467" t="str">
            <v>UN</v>
          </cell>
          <cell r="E1467">
            <v>64.510000000000005</v>
          </cell>
        </row>
        <row r="1468">
          <cell r="A1468">
            <v>3255</v>
          </cell>
          <cell r="B1468" t="str">
            <v>FLANGE PVC C/ ROSCA SEXTAVADO S/FUROS REF. 3/4"</v>
          </cell>
          <cell r="C1468" t="str">
            <v>UN</v>
          </cell>
          <cell r="E1468">
            <v>9.81</v>
          </cell>
        </row>
        <row r="1469">
          <cell r="A1469">
            <v>3256</v>
          </cell>
          <cell r="B1469" t="str">
            <v>FLANGE PVC C/ ROSCA SEXTAVADO S/FUROS REF. 1"</v>
          </cell>
          <cell r="C1469" t="str">
            <v>UN</v>
          </cell>
          <cell r="E1469">
            <v>13.18</v>
          </cell>
        </row>
        <row r="1470">
          <cell r="A1470">
            <v>3258</v>
          </cell>
          <cell r="B1470" t="str">
            <v>FLANGE PVC C/ ROSCA SEXTAVADO S/FUROS REF. 1 1/4"</v>
          </cell>
          <cell r="C1470" t="str">
            <v>UN</v>
          </cell>
          <cell r="E1470">
            <v>4.25</v>
          </cell>
        </row>
        <row r="1471">
          <cell r="A1471">
            <v>3259</v>
          </cell>
          <cell r="B1471" t="str">
            <v>FLANGE PVC C/ ROSCA SEXTAVADO S/FUROS REF. 1 1/2"</v>
          </cell>
          <cell r="C1471" t="str">
            <v>UN</v>
          </cell>
          <cell r="E1471">
            <v>6.81</v>
          </cell>
        </row>
        <row r="1472">
          <cell r="A1472">
            <v>3260</v>
          </cell>
          <cell r="B1472" t="str">
            <v>FLANGE PVC C/ ROSCA SEXTAVADO S/FUROS REF. 2"</v>
          </cell>
          <cell r="C1472" t="str">
            <v>UN</v>
          </cell>
          <cell r="E1472">
            <v>9.76</v>
          </cell>
        </row>
        <row r="1473">
          <cell r="A1473">
            <v>3261</v>
          </cell>
          <cell r="B1473" t="str">
            <v>FLANGE PVC C/ ROSCA SEXTAVADO S/FUROS REF. 2 1/2"</v>
          </cell>
          <cell r="C1473" t="str">
            <v>UN</v>
          </cell>
          <cell r="E1473">
            <v>47.55</v>
          </cell>
        </row>
        <row r="1474">
          <cell r="A1474">
            <v>3262</v>
          </cell>
          <cell r="B1474" t="str">
            <v>FLANGE SEXTAVADO FERRO GALV ROSCA REF. 1/2"</v>
          </cell>
          <cell r="C1474" t="str">
            <v>UN</v>
          </cell>
          <cell r="E1474">
            <v>7.07</v>
          </cell>
        </row>
        <row r="1475">
          <cell r="A1475">
            <v>3263</v>
          </cell>
          <cell r="B1475" t="str">
            <v>FLANGE SEXTAVADO FERRO GALV ROSCA REF. 3/4"</v>
          </cell>
          <cell r="C1475" t="str">
            <v>UN</v>
          </cell>
          <cell r="E1475">
            <v>9.6999999999999993</v>
          </cell>
        </row>
        <row r="1476">
          <cell r="A1476">
            <v>3264</v>
          </cell>
          <cell r="B1476" t="str">
            <v>FLANGE SEXTAVADO FERRO GALV ROSCA REF. 1"</v>
          </cell>
          <cell r="C1476" t="str">
            <v>UN</v>
          </cell>
          <cell r="E1476">
            <v>11.65</v>
          </cell>
        </row>
        <row r="1477">
          <cell r="A1477">
            <v>3265</v>
          </cell>
          <cell r="B1477" t="str">
            <v>FLANGE SEXTAVADO FERRO GALV ROSCA REF. 1 1/4"</v>
          </cell>
          <cell r="C1477" t="str">
            <v>UN</v>
          </cell>
          <cell r="E1477">
            <v>14.75</v>
          </cell>
        </row>
        <row r="1478">
          <cell r="A1478">
            <v>3266</v>
          </cell>
          <cell r="B1478" t="str">
            <v>FLANGE SEXTAVADO FERRO GALV ROSCA REF. 2"</v>
          </cell>
          <cell r="C1478" t="str">
            <v>UN</v>
          </cell>
          <cell r="E1478">
            <v>27.13</v>
          </cell>
        </row>
        <row r="1479">
          <cell r="A1479">
            <v>3267</v>
          </cell>
          <cell r="B1479" t="str">
            <v>FLANGE SEXTAVADO FERRO GALV ROSCA REF. 2 1/2'</v>
          </cell>
          <cell r="C1479" t="str">
            <v>UN</v>
          </cell>
          <cell r="E1479">
            <v>38.299999999999997</v>
          </cell>
        </row>
        <row r="1480">
          <cell r="A1480">
            <v>3268</v>
          </cell>
          <cell r="B1480" t="str">
            <v>FLANGE SEXTAVADO FERRO GALV ROSCA REF. 3"</v>
          </cell>
          <cell r="C1480" t="str">
            <v>UN</v>
          </cell>
          <cell r="E1480">
            <v>57.71</v>
          </cell>
        </row>
        <row r="1481">
          <cell r="A1481">
            <v>3270</v>
          </cell>
          <cell r="B1481" t="str">
            <v>FLANGE SEXTAVADO FERRO GALV ROSCA REF. 6"</v>
          </cell>
          <cell r="C1481" t="str">
            <v>UN</v>
          </cell>
          <cell r="E1481">
            <v>101.66</v>
          </cell>
        </row>
        <row r="1482">
          <cell r="A1482">
            <v>3271</v>
          </cell>
          <cell r="B1482" t="str">
            <v>FLANGE SEXTAVADO FERRO GALV ROSCA REF. 4"</v>
          </cell>
          <cell r="C1482" t="str">
            <v>UN</v>
          </cell>
          <cell r="E1482">
            <v>73.02</v>
          </cell>
        </row>
        <row r="1483">
          <cell r="A1483">
            <v>3272</v>
          </cell>
          <cell r="B1483" t="str">
            <v>FLANGE SEXTAVADO FERRO GALV ROSCA REF. 1 1/2"</v>
          </cell>
          <cell r="C1483" t="str">
            <v>UN</v>
          </cell>
          <cell r="E1483">
            <v>20.7</v>
          </cell>
        </row>
        <row r="1484">
          <cell r="A1484">
            <v>3273</v>
          </cell>
          <cell r="B1484" t="str">
            <v>FORRO TP PACOTE CHAPAS FIBRA MAD SOFT PINT BRANCA LISA484 X 2484MM E=12MM INCL SUSTENTACAO PERFIS "T" LEVE - COLOCADO"</v>
          </cell>
          <cell r="C1484" t="str">
            <v>M2</v>
          </cell>
          <cell r="E1484">
            <v>32.36</v>
          </cell>
        </row>
        <row r="1485">
          <cell r="A1485">
            <v>3275</v>
          </cell>
          <cell r="B1485" t="str">
            <v>FORRO C/ PLACAS LA-DE-VIDRO REVESTIDO FACE APARENTE C/ FILME PLASTICO GRAVADO, COR BRANCA TIPO SHEDISOL -  1,20 X 0,60M  E = 15MM OU SANTA MARINA - 1,24 X 0,62 E=20MM (COLOCADO)</v>
          </cell>
          <cell r="C1485" t="str">
            <v>M2</v>
          </cell>
          <cell r="E1485">
            <v>51.43</v>
          </cell>
        </row>
        <row r="1486">
          <cell r="A1486">
            <v>3277</v>
          </cell>
          <cell r="B1486" t="str">
            <v>FOSSA SEPTICA CONCRETO PRE MOLDADO PARA 10 CONTRIBUINTES - 90 X 90 CM</v>
          </cell>
          <cell r="C1486" t="str">
            <v>UN</v>
          </cell>
          <cell r="E1486">
            <v>360.43</v>
          </cell>
        </row>
        <row r="1487">
          <cell r="A1487">
            <v>3278</v>
          </cell>
          <cell r="B1487" t="str">
            <v>CAIXA INSPECAO CONCRETO PRE MOLDADO CIRCULAR COM TAMPA D = 40CM</v>
          </cell>
          <cell r="C1487" t="str">
            <v>UN</v>
          </cell>
          <cell r="E1487">
            <v>16.32</v>
          </cell>
        </row>
        <row r="1488">
          <cell r="A1488">
            <v>3279</v>
          </cell>
          <cell r="B1488" t="str">
            <v>CAIXA INSPECAO CONCRETO PRE MOLDADO CIRCULAR COM TAMPA D = 60CM           H=60CM</v>
          </cell>
          <cell r="C1488" t="str">
            <v>UN</v>
          </cell>
          <cell r="E1488">
            <v>48.95</v>
          </cell>
        </row>
        <row r="1489">
          <cell r="A1489">
            <v>3280</v>
          </cell>
          <cell r="B1489" t="str">
            <v>CAIXA GORDURA DUPLA CONCRETO PRE MOLDADO CIRCULAR COM TAMPA D = 61CM</v>
          </cell>
          <cell r="C1489" t="str">
            <v>UN</v>
          </cell>
          <cell r="E1489">
            <v>77.13</v>
          </cell>
        </row>
        <row r="1490">
          <cell r="A1490">
            <v>3281</v>
          </cell>
          <cell r="B1490" t="str">
            <v>FOSSA SEPTICA CONCRETO PRE MOLDADO PARA 5 CONTRIBUINTES - 90 X 70 CM</v>
          </cell>
          <cell r="C1490" t="str">
            <v>UN</v>
          </cell>
          <cell r="E1490">
            <v>280.33999999999997</v>
          </cell>
        </row>
        <row r="1491">
          <cell r="A1491">
            <v>3282</v>
          </cell>
          <cell r="B1491" t="str">
            <v>SUMIDOURO CONCRETO PRE MOLDADO COMPLETO PARA 5 CONTRIBUINTES</v>
          </cell>
          <cell r="C1491" t="str">
            <v>UN</v>
          </cell>
          <cell r="E1491">
            <v>249.43</v>
          </cell>
        </row>
        <row r="1492">
          <cell r="A1492">
            <v>3283</v>
          </cell>
          <cell r="B1492" t="str">
            <v>FORRO DE MADEIRA PINUS OU EQUIV C/ FRISO MACHO/FEMEA - DIMENSOES APROX 10 X 1CM (SEM COLOC)</v>
          </cell>
          <cell r="C1492" t="str">
            <v>M2</v>
          </cell>
          <cell r="E1492">
            <v>18.239999999999998</v>
          </cell>
        </row>
        <row r="1493">
          <cell r="A1493">
            <v>3285</v>
          </cell>
          <cell r="B1493" t="str">
            <v>FORRO DE MADEIRA PINHO OU EQUIV C/ FRISO MACHO/FEMEA - DIMENSOES APROX 10 X 1CM (SEM COLOC)</v>
          </cell>
          <cell r="C1493" t="str">
            <v>M2</v>
          </cell>
          <cell r="E1493">
            <v>43.71</v>
          </cell>
        </row>
        <row r="1494">
          <cell r="A1494">
            <v>3286</v>
          </cell>
          <cell r="B1494" t="str">
            <v>FORRO DE MADEIRA CEDRINHO OU EQUIV C/ FRISO MACHO/FEMEA - DIMENSOES APROX 10 X 1CM (SEM COLOC)</v>
          </cell>
          <cell r="C1494" t="str">
            <v>M2</v>
          </cell>
          <cell r="E1494">
            <v>37.19</v>
          </cell>
        </row>
        <row r="1495">
          <cell r="A1495">
            <v>3287</v>
          </cell>
          <cell r="B1495" t="str">
            <v>FORRO DE MADEIRA IMBUIA OU EQUIV C/ FRISO MACHO/FEMEA - DIMENSOES APROX 10 X 1CM (SEM COLOC)</v>
          </cell>
          <cell r="C1495" t="str">
            <v>M2</v>
          </cell>
          <cell r="E1495">
            <v>87.5</v>
          </cell>
        </row>
        <row r="1496">
          <cell r="A1496">
            <v>3288</v>
          </cell>
          <cell r="B1496" t="str">
            <v>PEÇA DE ADEIRA "EIA CANA" (ACABAENTO) PARA FORRO PAULISTA DE       2,5 X 2,5 C (CEDRINHO OU EQUIVALENTE)</v>
          </cell>
          <cell r="C1496" t="str">
            <v>M</v>
          </cell>
          <cell r="E1496">
            <v>3.5</v>
          </cell>
        </row>
        <row r="1497">
          <cell r="A1497">
            <v>3290</v>
          </cell>
          <cell r="B1497" t="str">
            <v>LIXADEIRA ELETRICA INDUSTRIAL P/ CORTE OU DESGASTE DIAM 7" PORTATIL</v>
          </cell>
          <cell r="C1497" t="str">
            <v>H</v>
          </cell>
          <cell r="E1497">
            <v>0.66</v>
          </cell>
        </row>
        <row r="1498">
          <cell r="A1498">
            <v>3291</v>
          </cell>
          <cell r="B1498" t="str">
            <v>FURADEIRA DE IMPACTO PORTÁTIL, ELÉTRICA, INDUSTRIAL, DE 5/8", COM MANDRIL (LOCAÇÃO)</v>
          </cell>
          <cell r="C1498" t="str">
            <v>H</v>
          </cell>
          <cell r="E1498">
            <v>0.79</v>
          </cell>
        </row>
        <row r="1499">
          <cell r="A1499">
            <v>3292</v>
          </cell>
          <cell r="B1499" t="str">
            <v>FUSÍVEL NH 20 A TAMANHO 00</v>
          </cell>
          <cell r="C1499" t="str">
            <v>UN</v>
          </cell>
          <cell r="E1499">
            <v>9.77</v>
          </cell>
        </row>
        <row r="1500">
          <cell r="A1500">
            <v>3293</v>
          </cell>
          <cell r="B1500" t="str">
            <v>FUSIVEL NH 36A TAM. 00</v>
          </cell>
          <cell r="C1500" t="str">
            <v>UN</v>
          </cell>
          <cell r="E1500">
            <v>9.49</v>
          </cell>
        </row>
        <row r="1501">
          <cell r="A1501">
            <v>3294</v>
          </cell>
          <cell r="B1501" t="str">
            <v>FUSIVEL NH 160A TAM. 00</v>
          </cell>
          <cell r="C1501" t="str">
            <v>UN</v>
          </cell>
          <cell r="E1501">
            <v>9.1</v>
          </cell>
        </row>
        <row r="1502">
          <cell r="A1502">
            <v>3295</v>
          </cell>
          <cell r="B1502" t="str">
            <v>FUSIVEL NH 50A TAM. 00</v>
          </cell>
          <cell r="C1502" t="str">
            <v>UN</v>
          </cell>
          <cell r="E1502">
            <v>9.3000000000000007</v>
          </cell>
        </row>
        <row r="1503">
          <cell r="A1503">
            <v>3296</v>
          </cell>
          <cell r="B1503" t="str">
            <v>FUSIVEL NH 80A TAM. 00</v>
          </cell>
          <cell r="C1503" t="str">
            <v>UN</v>
          </cell>
          <cell r="E1503">
            <v>8.5</v>
          </cell>
        </row>
        <row r="1504">
          <cell r="A1504">
            <v>3297</v>
          </cell>
          <cell r="B1504" t="str">
            <v>FUSIVEL NH 125A TAM. 00</v>
          </cell>
          <cell r="C1504" t="str">
            <v>UN</v>
          </cell>
          <cell r="E1504">
            <v>9.4</v>
          </cell>
        </row>
        <row r="1505">
          <cell r="A1505">
            <v>3298</v>
          </cell>
          <cell r="B1505" t="str">
            <v>FUSIVEL NH 200A TAM. 01</v>
          </cell>
          <cell r="C1505" t="str">
            <v>UN</v>
          </cell>
          <cell r="E1505">
            <v>14.33</v>
          </cell>
        </row>
        <row r="1506">
          <cell r="A1506">
            <v>3299</v>
          </cell>
          <cell r="B1506" t="str">
            <v>FUSIVEL NH 63A TAM. 00</v>
          </cell>
          <cell r="C1506" t="str">
            <v>UN</v>
          </cell>
          <cell r="E1506">
            <v>9.3000000000000007</v>
          </cell>
        </row>
        <row r="1507">
          <cell r="A1507">
            <v>3300</v>
          </cell>
          <cell r="B1507" t="str">
            <v>FUSIVEL NH 250A TAM. 00</v>
          </cell>
          <cell r="C1507" t="str">
            <v>UN</v>
          </cell>
          <cell r="E1507">
            <v>11.13</v>
          </cell>
        </row>
        <row r="1508">
          <cell r="A1508">
            <v>3301</v>
          </cell>
          <cell r="B1508" t="str">
            <v>FUSIVEL NH 250A TAM. 01</v>
          </cell>
          <cell r="C1508" t="str">
            <v>UN</v>
          </cell>
          <cell r="E1508">
            <v>15.82</v>
          </cell>
        </row>
        <row r="1509">
          <cell r="A1509">
            <v>3302</v>
          </cell>
          <cell r="B1509" t="str">
            <v>FUSIVEL NH 100A TAM. 00</v>
          </cell>
          <cell r="C1509" t="str">
            <v>UN</v>
          </cell>
          <cell r="E1509">
            <v>9.1199999999999992</v>
          </cell>
        </row>
        <row r="1510">
          <cell r="A1510">
            <v>3303</v>
          </cell>
          <cell r="B1510" t="str">
            <v>FUSIVEL TIPO CARTUCHO 30A - 250V</v>
          </cell>
          <cell r="C1510" t="str">
            <v>UN</v>
          </cell>
          <cell r="E1510">
            <v>2.04</v>
          </cell>
        </row>
        <row r="1511">
          <cell r="A1511">
            <v>3304</v>
          </cell>
          <cell r="B1511" t="str">
            <v>FUSIVEL TIPO CARTUCHO 100A - 250V</v>
          </cell>
          <cell r="C1511" t="str">
            <v>UN</v>
          </cell>
          <cell r="E1511">
            <v>14.08</v>
          </cell>
        </row>
        <row r="1512">
          <cell r="A1512">
            <v>3305</v>
          </cell>
          <cell r="B1512" t="str">
            <v>FUSIVEL TIPO CARTUCHO 60A - 250V</v>
          </cell>
          <cell r="C1512" t="str">
            <v>UN</v>
          </cell>
          <cell r="E1512">
            <v>3.67</v>
          </cell>
        </row>
        <row r="1513">
          <cell r="A1513">
            <v>3306</v>
          </cell>
          <cell r="B1513" t="str">
            <v>FUSIVEL TIPO CARTUCHO 50A - 250V</v>
          </cell>
          <cell r="C1513" t="str">
            <v>UN</v>
          </cell>
          <cell r="E1513">
            <v>3.92</v>
          </cell>
        </row>
        <row r="1514">
          <cell r="A1514">
            <v>3309</v>
          </cell>
          <cell r="B1514" t="str">
            <v>GABIAO CAIXA MALHA HEXAG 8 X 10CM  FIO GALV/ZINC 2,7MM    H=0,50M</v>
          </cell>
          <cell r="C1514" t="str">
            <v>M3</v>
          </cell>
          <cell r="E1514">
            <v>141.6</v>
          </cell>
        </row>
        <row r="1515">
          <cell r="A1515">
            <v>3310</v>
          </cell>
          <cell r="B1515" t="str">
            <v>GABIAO MANTA (COLCHAO) MALHA HEXAG 8 X 10CM FIO GALV/ZINC 2,2 A 2,4MM - 4,0 X 2,0 X 0,3M</v>
          </cell>
          <cell r="C1515" t="str">
            <v>M3</v>
          </cell>
          <cell r="E1515">
            <v>171.19</v>
          </cell>
        </row>
        <row r="1516">
          <cell r="A1516">
            <v>3311</v>
          </cell>
          <cell r="B1516" t="str">
            <v>GABIAO SACO MALHA 8 X 10CM FIO TELA 2,7MM</v>
          </cell>
          <cell r="C1516" t="str">
            <v>M3</v>
          </cell>
          <cell r="E1516">
            <v>116.14</v>
          </cell>
        </row>
        <row r="1517">
          <cell r="A1517">
            <v>3312</v>
          </cell>
          <cell r="B1517" t="str">
            <v>ARAME DE AMARRACAO P/ GABIAO GALV - DIAM. 2,2 MM</v>
          </cell>
          <cell r="C1517" t="str">
            <v>KG</v>
          </cell>
          <cell r="E1517">
            <v>7.21</v>
          </cell>
        </row>
        <row r="1518">
          <cell r="A1518">
            <v>3313</v>
          </cell>
          <cell r="B1518" t="str">
            <v>ARAME PROTEGIDO C/ PVC P/ GABIAO 2,2MM</v>
          </cell>
          <cell r="C1518" t="str">
            <v>KG</v>
          </cell>
          <cell r="E1518">
            <v>9.19</v>
          </cell>
        </row>
        <row r="1519">
          <cell r="A1519">
            <v>3314</v>
          </cell>
          <cell r="B1519" t="str">
            <v>GABIAO CAIXA MALHA HEXAG 8 X 10CM FIO 2,7MM REVESTIDO C/ PVC H=0,50M</v>
          </cell>
          <cell r="C1519" t="str">
            <v>M3</v>
          </cell>
          <cell r="E1519">
            <v>117.21</v>
          </cell>
        </row>
        <row r="1520">
          <cell r="A1520">
            <v>3315</v>
          </cell>
          <cell r="B1520" t="str">
            <v>GESSO</v>
          </cell>
          <cell r="C1520" t="str">
            <v>KG</v>
          </cell>
          <cell r="E1520">
            <v>0.34</v>
          </cell>
        </row>
        <row r="1521">
          <cell r="A1521">
            <v>3318</v>
          </cell>
          <cell r="B1521" t="str">
            <v>GRADE DE DISCO MECANICA MARCA MARCHESAN (TATU), MOD. 0102020128, GAM       20X24" C/ 20 DISCOS DE DIAM. 24", REBOCAVEL, A OLEO, C/PNEUS      PARA TRANSPORTE.</v>
          </cell>
          <cell r="C1521" t="str">
            <v>UN</v>
          </cell>
          <cell r="E1521">
            <v>19800</v>
          </cell>
        </row>
        <row r="1522">
          <cell r="A1522">
            <v>3319</v>
          </cell>
          <cell r="B1522" t="str">
            <v>GRAMA INGLESA OU SANTO AGOSTINHO</v>
          </cell>
          <cell r="C1522" t="str">
            <v>M2</v>
          </cell>
          <cell r="E1522">
            <v>8.75</v>
          </cell>
        </row>
        <row r="1523">
          <cell r="A1523">
            <v>3322</v>
          </cell>
          <cell r="B1523" t="str">
            <v>GRAMA EM MUDAS OU LEIVAS (REGIONAL) EXCLUSIVE PLANTIO</v>
          </cell>
          <cell r="C1523" t="str">
            <v>M2</v>
          </cell>
          <cell r="E1523">
            <v>5.15</v>
          </cell>
        </row>
        <row r="1524">
          <cell r="A1524">
            <v>3323</v>
          </cell>
          <cell r="B1524" t="str">
            <v>GRAMA SAO CARLOS OU CURITIBANA</v>
          </cell>
          <cell r="C1524" t="str">
            <v>M2</v>
          </cell>
          <cell r="E1524">
            <v>6.16</v>
          </cell>
        </row>
        <row r="1525">
          <cell r="A1525">
            <v>3324</v>
          </cell>
          <cell r="B1525" t="str">
            <v>GRAMA BATATAIS EM PLACAS (NAO INCLUI PLANTIO)</v>
          </cell>
          <cell r="C1525" t="str">
            <v>M2</v>
          </cell>
          <cell r="E1525">
            <v>4.8600000000000003</v>
          </cell>
        </row>
        <row r="1526">
          <cell r="A1526">
            <v>3325</v>
          </cell>
          <cell r="B1526" t="str">
            <v>GRAMA FINA, JAPONESA, COREANA, ZOYSIA OU LOYSIA</v>
          </cell>
          <cell r="C1526" t="str">
            <v>M2</v>
          </cell>
          <cell r="E1526">
            <v>17.489999999999998</v>
          </cell>
        </row>
        <row r="1527">
          <cell r="A1527">
            <v>3329</v>
          </cell>
          <cell r="B1527" t="str">
            <v>GRAMA ESMERALDA EM ROLO</v>
          </cell>
          <cell r="C1527" t="str">
            <v>M2</v>
          </cell>
          <cell r="E1527">
            <v>7.77</v>
          </cell>
        </row>
        <row r="1528">
          <cell r="A1528">
            <v>3331</v>
          </cell>
          <cell r="B1528" t="str">
            <v>GRUPO DE SOLDAGEN C/ GERADOR A DIESEL 33P P/ SOLDA ELETRICA, SOBRE RODAS, TIPO BAMBOZZI MOD. 0- 375 A</v>
          </cell>
          <cell r="C1528" t="str">
            <v>H</v>
          </cell>
          <cell r="E1528">
            <v>6.84</v>
          </cell>
        </row>
        <row r="1529">
          <cell r="A1529">
            <v>3332</v>
          </cell>
          <cell r="B1529" t="str">
            <v>APARELO CORTE OXI-ACETILENO</v>
          </cell>
          <cell r="C1529" t="str">
            <v>H</v>
          </cell>
          <cell r="E1529">
            <v>1</v>
          </cell>
        </row>
        <row r="1530">
          <cell r="A1530">
            <v>3335</v>
          </cell>
          <cell r="B1530" t="str">
            <v>MAQUINA P/ SOLDA ELETRICA TIPO BAMBINA TIG 30 AC/DC DA BAMBOZZI OU EQUIV</v>
          </cell>
          <cell r="C1530" t="str">
            <v>H</v>
          </cell>
          <cell r="E1530">
            <v>1.2</v>
          </cell>
        </row>
        <row r="1531">
          <cell r="A1531">
            <v>3339</v>
          </cell>
          <cell r="B1531" t="str">
            <v>GRUPO GERADOR ACIMA DE * 5 ATE 20KVA*, DIESEL, REBOCAVEL, ACIONAMENTO MANUAL</v>
          </cell>
          <cell r="C1531" t="str">
            <v>H</v>
          </cell>
          <cell r="E1531">
            <v>4.2300000000000004</v>
          </cell>
        </row>
        <row r="1532">
          <cell r="A1532">
            <v>3345</v>
          </cell>
          <cell r="B1532" t="str">
            <v>GRUPO GERADOR ACIMA DE * 20 ATE 80KVA * DIESEL, REBOCAVEL, ACIONAMENTO MANUAL</v>
          </cell>
          <cell r="C1532" t="str">
            <v>H</v>
          </cell>
          <cell r="E1532">
            <v>10.41</v>
          </cell>
        </row>
        <row r="1533">
          <cell r="A1533">
            <v>3346</v>
          </cell>
          <cell r="B1533" t="str">
            <v>GRUPO GERADOR ACIMA DE * 80 ATE 125KVA * DIESEL, REBOCAVEL, ACIONAMENTO MANUAL RESERVATORIO 180L - MOD CSL 15/180 BRAVO</v>
          </cell>
          <cell r="C1533" t="str">
            <v>H</v>
          </cell>
          <cell r="E1533">
            <v>13.5</v>
          </cell>
        </row>
        <row r="1534">
          <cell r="A1534">
            <v>3348</v>
          </cell>
          <cell r="B1534" t="str">
            <v>GRUPO GERADOR ACIMA DE * 125 ATE 180 KVA * DIESEL, REBOCAVEL, ACIONAMENTO MANUAL</v>
          </cell>
          <cell r="C1534" t="str">
            <v>H</v>
          </cell>
          <cell r="E1534">
            <v>15.43</v>
          </cell>
        </row>
        <row r="1535">
          <cell r="A1535">
            <v>3352</v>
          </cell>
          <cell r="B1535" t="str">
            <v>GRUPO GERADOR PORTATIL ATE * 5 KVA * C/ MOTOR A DIESEL OU GASOLINA</v>
          </cell>
          <cell r="C1535" t="str">
            <v>H</v>
          </cell>
          <cell r="E1535">
            <v>2.87</v>
          </cell>
        </row>
        <row r="1536">
          <cell r="A1536">
            <v>3353</v>
          </cell>
          <cell r="B1536" t="str">
            <v>ELEVADOR DE OBRA C/ TORRE    2,0 X 2,0M  H=15,0M  CARGA MAX 1500KG CABINE ABERTA P/ TRANSPORTE DE MATERIAL  - GUINCHO DE EMBREAGEM C/ ENGRENAGEM ELETRICO TRIFASICO 10CV</v>
          </cell>
          <cell r="C1536" t="str">
            <v>UN</v>
          </cell>
          <cell r="E1536">
            <v>42900</v>
          </cell>
        </row>
        <row r="1537">
          <cell r="A1537">
            <v>3355</v>
          </cell>
          <cell r="B1537" t="str">
            <v>ELEVADOR DE OBRA C/ TORRE 2,0 X 2,0M =15,0M CARGA MAX 1500KG CABINE ABERTA P/ TRANSPORTE DE MATERIAL C/ GUINCHO EMBREAGEM COM ENGRENAGEM ELETRICO TRIFASICO 10CV (INCL MONT/DESMONT/MANUT)</v>
          </cell>
          <cell r="C1537" t="str">
            <v>H</v>
          </cell>
          <cell r="E1537">
            <v>4.84</v>
          </cell>
        </row>
        <row r="1538">
          <cell r="A1538">
            <v>3356</v>
          </cell>
          <cell r="B1538" t="str">
            <v>GUINCO TIPO MUNCK CAP * 6T * MONTADO EM CAMINAO CARROCERIA, OU EQUIV</v>
          </cell>
          <cell r="C1538" t="str">
            <v>H</v>
          </cell>
          <cell r="E1538">
            <v>73.62</v>
          </cell>
        </row>
        <row r="1539">
          <cell r="A1539">
            <v>3357</v>
          </cell>
          <cell r="B1539" t="str">
            <v>GUINDASTE TIPO MUNCK CAP * 2T * MONTADO EM CAMINAO CARROCERIA OU EQUIV</v>
          </cell>
          <cell r="C1539" t="str">
            <v>H</v>
          </cell>
          <cell r="E1539">
            <v>52.59</v>
          </cell>
        </row>
        <row r="1540">
          <cell r="A1540">
            <v>3359</v>
          </cell>
          <cell r="B1540" t="str">
            <v>GUINDASTE TIPO MUNCK CAP * 8T * MONTADO EM CAMINAO CARROCERIA OU EQUIV</v>
          </cell>
          <cell r="C1540" t="str">
            <v>H</v>
          </cell>
          <cell r="E1540">
            <v>84.14</v>
          </cell>
        </row>
        <row r="1541">
          <cell r="A1541">
            <v>3362</v>
          </cell>
          <cell r="B1541" t="str">
            <v>GUINDASTE TORRE OU GRUA ESTACIONARIA S/ SAPATAS  = 29M, 1200KG A 30M TIPO SITI AM - 1230 OU EQUIV</v>
          </cell>
          <cell r="C1541" t="str">
            <v>H</v>
          </cell>
          <cell r="E1541">
            <v>37.869999999999997</v>
          </cell>
        </row>
        <row r="1542">
          <cell r="A1542">
            <v>3363</v>
          </cell>
          <cell r="B1542" t="str">
            <v>GUINDAUTO HIDRAULICO MADAL MD-1501, CARGA MAX 5,75T (A 2M) E 2,3T ( A 5M), ALT URA MAX = 7,9M, P/ MONTAGEM SOBRE CHASSIS DE CAMINHAO**CAIXA**</v>
          </cell>
          <cell r="C1542" t="str">
            <v>UN</v>
          </cell>
          <cell r="E1542">
            <v>55161.27</v>
          </cell>
        </row>
        <row r="1543">
          <cell r="A1543">
            <v>3365</v>
          </cell>
          <cell r="B1543" t="str">
            <v>GUINDASTE HIDRÁULICO VEICULAR, C/LANÇA TELESCÓPICA DE ACIONAMENTO HIDRÁULICO E LANÇAS MANUAIS, MOMENTO MAXIMO DE ELEVAÇÃO 30.400 KG.M, PBT A PARTIR DE 23.000 KG, MADAL - PK 32080, MONTADO SOBRE CAMINHÃO 6 X 4</v>
          </cell>
          <cell r="C1543" t="str">
            <v>UN</v>
          </cell>
          <cell r="E1543">
            <v>291550</v>
          </cell>
        </row>
        <row r="1544">
          <cell r="A1544">
            <v>3366</v>
          </cell>
          <cell r="B1544" t="str">
            <v>GUINDASTE TIPO MUNCK CAP * 5T * MONTADO EM CAMINAO CARROCERIA ( LOCAÇÃO COM OPERADOR,COMBUSTIVEL E MANUTENÇÃO).</v>
          </cell>
          <cell r="C1544" t="str">
            <v>H</v>
          </cell>
          <cell r="E1544">
            <v>73.62</v>
          </cell>
        </row>
        <row r="1545">
          <cell r="A1545">
            <v>3367</v>
          </cell>
          <cell r="B1545" t="str">
            <v>GUINDASTE AUTO-PROPELIDO, SOBRE PNEUS, C/ LANCA TELESCOPICA CAP * 15T * (INCL MANUTENCAO/OPERACAO)</v>
          </cell>
          <cell r="C1545" t="str">
            <v>H</v>
          </cell>
          <cell r="E1545">
            <v>94.65</v>
          </cell>
        </row>
        <row r="1546">
          <cell r="A1546">
            <v>3372</v>
          </cell>
          <cell r="B1546" t="str">
            <v>GUINDASTE AUTO-PROPELIDO, SOBRE PNEUS, C/ LANCA TELESCOPICA CAP * 10 T * TIPO ISTER, MADAL OU EQUIV (INCL MANUTENCAO/OPERACAO)</v>
          </cell>
          <cell r="C1546" t="str">
            <v>H</v>
          </cell>
          <cell r="E1546">
            <v>108</v>
          </cell>
        </row>
        <row r="1547">
          <cell r="A1547">
            <v>3373</v>
          </cell>
          <cell r="B1547" t="str">
            <v>HASTE DE ATERRAMENTO , DN  1/2"  X 3000MM, EM ACO REVESTIDO COM UMA CAMADA DE COBRE ELETROLÍTICO.</v>
          </cell>
          <cell r="C1547" t="str">
            <v>UN</v>
          </cell>
          <cell r="E1547">
            <v>23.43</v>
          </cell>
        </row>
        <row r="1548">
          <cell r="A1548">
            <v>3376</v>
          </cell>
          <cell r="B1548" t="str">
            <v>HASTE DE ATERRAMENTO, DN 3/4 X 3000MM , EM ACO REVESTIDO COM UMA CAMADA DE        COBRE ELETROLÍTICO - COM  CONECTOR.</v>
          </cell>
          <cell r="C1548" t="str">
            <v>UN</v>
          </cell>
          <cell r="E1548">
            <v>37.17</v>
          </cell>
        </row>
        <row r="1549">
          <cell r="A1549">
            <v>3378</v>
          </cell>
          <cell r="B1549" t="str">
            <v>HASTE DE ATERRAMENTO, DN 3/4 X 3000MM,  EM ACO REVESTIDO COM UMA CAMADA DE COBRE ELETROLÍTICO.</v>
          </cell>
          <cell r="C1549" t="str">
            <v>UN</v>
          </cell>
          <cell r="E1549">
            <v>35.25</v>
          </cell>
        </row>
        <row r="1550">
          <cell r="A1550">
            <v>3379</v>
          </cell>
          <cell r="B1550" t="str">
            <v>HASTE DE ATERRAMENTO, DN 5/8 X 3000MM,  EM ACO REVESTIDO COM UMA CAMADA DE COBRE ELETROLÍTICO.</v>
          </cell>
          <cell r="C1550" t="str">
            <v>UN</v>
          </cell>
          <cell r="E1550">
            <v>23.26</v>
          </cell>
        </row>
        <row r="1551">
          <cell r="A1551">
            <v>3380</v>
          </cell>
          <cell r="B1551" t="str">
            <v>HASTE DE ATERRAMENTO, DN     5/8 " X 3000MM,  EM AÇO REVESTIDO COM UMA CAMADA DE COBRE ELETROLÍTICO - COM CONECTOR TIPO GRAMPO</v>
          </cell>
          <cell r="C1551" t="str">
            <v>UN</v>
          </cell>
          <cell r="E1551">
            <v>25.25</v>
          </cell>
        </row>
        <row r="1552">
          <cell r="A1552">
            <v>3383</v>
          </cell>
          <cell r="B1552" t="str">
            <v>HASTE ANCORAMENTO 2400MM X 16MM (5/8")</v>
          </cell>
          <cell r="C1552" t="str">
            <v>UN</v>
          </cell>
          <cell r="E1552">
            <v>19.55</v>
          </cell>
        </row>
        <row r="1553">
          <cell r="A1553">
            <v>3384</v>
          </cell>
          <cell r="B1553" t="str">
            <v>SUPORTE SIMPLES C/ROLDANA P/ CHUMBAR GT-P1 GAMATEC OU SIMILAR</v>
          </cell>
          <cell r="C1553" t="str">
            <v>UN</v>
          </cell>
          <cell r="E1553">
            <v>5.54</v>
          </cell>
        </row>
        <row r="1554">
          <cell r="A1554">
            <v>3389</v>
          </cell>
          <cell r="B1554" t="str">
            <v>IGNITOR P/ LAMPADA VAPOR DE SODIO / VAPOR METALICO ATE 400W T . PARTIDA 3000 A 4500V</v>
          </cell>
          <cell r="C1554" t="str">
            <v>UN</v>
          </cell>
          <cell r="E1554">
            <v>19.79</v>
          </cell>
        </row>
        <row r="1555">
          <cell r="A1555">
            <v>3390</v>
          </cell>
          <cell r="B1555" t="str">
            <v>IGNITOR P/ LAMPADA VAPOR DE SODIO / VAPOR METALICO ATE 400W T . PARTIDA 580 A 750V</v>
          </cell>
          <cell r="C1555" t="str">
            <v>UN</v>
          </cell>
          <cell r="E1555">
            <v>20.190000000000001</v>
          </cell>
        </row>
        <row r="1556">
          <cell r="A1556">
            <v>3391</v>
          </cell>
          <cell r="B1556" t="str">
            <v>IGNITOR P/ LAMPADA VAPOR DE SODIO / VAPOR METALICO ATE 2000W T . PARTIDA 600 A 750V</v>
          </cell>
          <cell r="C1556" t="str">
            <v>UN</v>
          </cell>
          <cell r="E1556">
            <v>25.34</v>
          </cell>
        </row>
        <row r="1557">
          <cell r="A1557">
            <v>3393</v>
          </cell>
          <cell r="B1557" t="str">
            <v>ISOLADOR DE PORCELANA PARA SISTEMA 34,5KV</v>
          </cell>
          <cell r="C1557" t="str">
            <v>UN</v>
          </cell>
          <cell r="E1557">
            <v>94.79</v>
          </cell>
        </row>
        <row r="1558">
          <cell r="A1558">
            <v>3394</v>
          </cell>
          <cell r="B1558" t="str">
            <v>ISOLADOR DE PORCELANA PARA SISTEMA 13,8KV</v>
          </cell>
          <cell r="C1558" t="str">
            <v>UN</v>
          </cell>
          <cell r="E1558">
            <v>18.399999999999999</v>
          </cell>
        </row>
        <row r="1559">
          <cell r="A1559">
            <v>3395</v>
          </cell>
          <cell r="B1559" t="str">
            <v>ISOLADOR DE PINO DE PORCELANA VIDRADA 34,5KV</v>
          </cell>
          <cell r="C1559" t="str">
            <v>UN</v>
          </cell>
          <cell r="E1559">
            <v>69.73</v>
          </cell>
        </row>
        <row r="1560">
          <cell r="A1560">
            <v>3396</v>
          </cell>
          <cell r="B1560" t="str">
            <v>SUPORTE ISOLADOR SIMPLES ROSCA SOBERBA C/ ISOLADOR</v>
          </cell>
          <cell r="C1560" t="str">
            <v>UN</v>
          </cell>
          <cell r="E1560">
            <v>2.71</v>
          </cell>
        </row>
        <row r="1561">
          <cell r="A1561">
            <v>3398</v>
          </cell>
          <cell r="B1561" t="str">
            <v>ISOLADOR ROLDANA DE PORCELANA VIDRADA PIBT72X72</v>
          </cell>
          <cell r="C1561" t="str">
            <v>UN</v>
          </cell>
          <cell r="E1561">
            <v>3.4</v>
          </cell>
        </row>
        <row r="1562">
          <cell r="A1562">
            <v>3402</v>
          </cell>
          <cell r="B1562" t="str">
            <v>PORCA OLHAL ACO ZINCADO QUENTE M-16</v>
          </cell>
          <cell r="C1562" t="str">
            <v>UN</v>
          </cell>
          <cell r="E1562">
            <v>4.8</v>
          </cell>
        </row>
        <row r="1563">
          <cell r="A1563">
            <v>3405</v>
          </cell>
          <cell r="B1563" t="str">
            <v>ISOLADOR SUSPENSO TIPO DISCO (GARFO OLHAL) PORCELANA VIDRADA 152MM</v>
          </cell>
          <cell r="C1563" t="str">
            <v>UN</v>
          </cell>
          <cell r="E1563">
            <v>71.3</v>
          </cell>
        </row>
        <row r="1564">
          <cell r="A1564">
            <v>3406</v>
          </cell>
          <cell r="B1564" t="str">
            <v>ISOLADOR DE PORCELANA, TIPO PINO, DE 15 KV</v>
          </cell>
          <cell r="C1564" t="str">
            <v>UN</v>
          </cell>
          <cell r="E1564">
            <v>11</v>
          </cell>
        </row>
        <row r="1565">
          <cell r="A1565">
            <v>3408</v>
          </cell>
          <cell r="B1565" t="str">
            <v>PLACA DE ISOPOR (POLIESTIRENO EXPANDIDO), COM 1,20 X 0,60 M, E = 2 CM</v>
          </cell>
          <cell r="C1565" t="str">
            <v>M2</v>
          </cell>
          <cell r="E1565">
            <v>3.4</v>
          </cell>
        </row>
        <row r="1566">
          <cell r="A1566">
            <v>3409</v>
          </cell>
          <cell r="B1566" t="str">
            <v>ISOPOR E = 5CM</v>
          </cell>
          <cell r="C1566" t="str">
            <v>M2</v>
          </cell>
          <cell r="E1566">
            <v>8.5</v>
          </cell>
        </row>
        <row r="1567">
          <cell r="A1567">
            <v>3410</v>
          </cell>
          <cell r="B1567" t="str">
            <v>ADESIVO PARA ISOPOR</v>
          </cell>
          <cell r="C1567" t="str">
            <v>KG</v>
          </cell>
          <cell r="E1567">
            <v>10.43</v>
          </cell>
        </row>
        <row r="1568">
          <cell r="A1568">
            <v>3411</v>
          </cell>
          <cell r="B1568" t="str">
            <v>AGREGADO LEVE PARA PROTECAO TERMICA (PEROLAS DE ISOPOR)</v>
          </cell>
          <cell r="C1568" t="str">
            <v>KG</v>
          </cell>
          <cell r="E1568">
            <v>18</v>
          </cell>
        </row>
        <row r="1569">
          <cell r="A1569">
            <v>3412</v>
          </cell>
          <cell r="B1569" t="str">
            <v>LA DE VIDRO E = 2,5CM - PLACA 120 X 60CM</v>
          </cell>
          <cell r="C1569" t="str">
            <v>M2</v>
          </cell>
          <cell r="E1569">
            <v>22.16</v>
          </cell>
        </row>
        <row r="1570">
          <cell r="A1570">
            <v>3413</v>
          </cell>
          <cell r="B1570" t="str">
            <v>LA DE VIDRO E = 5MM</v>
          </cell>
          <cell r="C1570" t="str">
            <v>M2</v>
          </cell>
          <cell r="E1570">
            <v>43.34</v>
          </cell>
        </row>
        <row r="1571">
          <cell r="A1571">
            <v>3417</v>
          </cell>
          <cell r="B1571" t="str">
            <v>JANELA MADEIRA REGIONAL1A CORRER P/ VIDRO C/ GUARNICAO 120 X 150CM S/ BANDEIRA</v>
          </cell>
          <cell r="C1571" t="str">
            <v>UN</v>
          </cell>
          <cell r="E1571">
            <v>308.06</v>
          </cell>
        </row>
        <row r="1572">
          <cell r="A1572">
            <v>3418</v>
          </cell>
          <cell r="B1572" t="str">
            <v>JANELA MADEIRA REGIONAL 1A CORRER / FOLHA P/ VIDRO C/ GUARNICAO / BANDEIRA VENEZIANA</v>
          </cell>
          <cell r="C1572" t="str">
            <v>M2</v>
          </cell>
          <cell r="E1572">
            <v>288.8</v>
          </cell>
        </row>
        <row r="1573">
          <cell r="A1573">
            <v>3419</v>
          </cell>
          <cell r="B1573" t="str">
            <v>JANELA MADEIRA REGIONAL 1A CORRER / FOLHA P/ VIDRO C/ GUANICAO BANDEIRA P/ VIDRO</v>
          </cell>
          <cell r="C1573" t="str">
            <v>M2</v>
          </cell>
          <cell r="E1573">
            <v>210.83</v>
          </cell>
        </row>
        <row r="1574">
          <cell r="A1574">
            <v>3420</v>
          </cell>
          <cell r="B1574" t="str">
            <v>JANELA MADEIRA REGIONAL 3A CORRER / FOLHA P/ VIDRO C/ VENEZIANA ABRIR/ GUARNICAO S/ BANDEIRA</v>
          </cell>
          <cell r="C1574" t="str">
            <v>M2</v>
          </cell>
          <cell r="E1574">
            <v>346.56</v>
          </cell>
        </row>
        <row r="1575">
          <cell r="A1575">
            <v>3421</v>
          </cell>
          <cell r="B1575" t="str">
            <v>JANELA MADEIRA REGIONAL 2A DUPLA C/ GUILHOTINA E ABRIR VENEZIANA 1,20 X 1,20M / GUARNICAO</v>
          </cell>
          <cell r="C1575" t="str">
            <v>M2</v>
          </cell>
          <cell r="E1575">
            <v>184.5</v>
          </cell>
        </row>
        <row r="1576">
          <cell r="A1576">
            <v>3422</v>
          </cell>
          <cell r="B1576" t="str">
            <v>JANELA MADEIRA REGIONAL 2A TP GUILHOTINA C/ GUARNICAO</v>
          </cell>
          <cell r="C1576" t="str">
            <v>M2</v>
          </cell>
          <cell r="E1576">
            <v>286.88</v>
          </cell>
        </row>
        <row r="1577">
          <cell r="A1577">
            <v>3423</v>
          </cell>
          <cell r="B1577" t="str">
            <v>JANELA MADEIRA TP MAXIM AIR C/ GUARNICAO</v>
          </cell>
          <cell r="C1577" t="str">
            <v>M2</v>
          </cell>
          <cell r="E1577">
            <v>173.28</v>
          </cell>
        </row>
        <row r="1578">
          <cell r="A1578">
            <v>3424</v>
          </cell>
          <cell r="B1578" t="str">
            <v>JANELA MADEIRA REGIONAL 1A TP PIVOTANTE S/ VENEZIANA C/ GUARNICAO</v>
          </cell>
          <cell r="C1578" t="str">
            <v>M2</v>
          </cell>
          <cell r="E1578">
            <v>152.68</v>
          </cell>
        </row>
        <row r="1579">
          <cell r="A1579">
            <v>3425</v>
          </cell>
          <cell r="B1579" t="str">
            <v>BANDEIRA P/ PORTA/ JAN MAD REGIONAL 1A P/ VIDRO</v>
          </cell>
          <cell r="C1579" t="str">
            <v>M2</v>
          </cell>
          <cell r="E1579">
            <v>88.57</v>
          </cell>
        </row>
        <row r="1580">
          <cell r="A1580">
            <v>3426</v>
          </cell>
          <cell r="B1580" t="str">
            <v>BANDEIRA P/ PORTA/ JAN MAD REGIONAL 2A P/ VIDRO</v>
          </cell>
          <cell r="C1580" t="str">
            <v>M2</v>
          </cell>
          <cell r="E1580">
            <v>57.76</v>
          </cell>
        </row>
        <row r="1581">
          <cell r="A1581">
            <v>3427</v>
          </cell>
          <cell r="B1581" t="str">
            <v>BANDEIRA P/ PORTA/ JAN MAD REGIONAL 3A P/ VIDRO</v>
          </cell>
          <cell r="C1581" t="str">
            <v>M2</v>
          </cell>
          <cell r="E1581">
            <v>38.51</v>
          </cell>
        </row>
        <row r="1582">
          <cell r="A1582">
            <v>3428</v>
          </cell>
          <cell r="B1582" t="str">
            <v>JANELA DE ABRIR, TIPO VENEZIANA, EM MADEIRA DE 1A. QUALIDADE (SEM VIDRO)</v>
          </cell>
          <cell r="C1582" t="str">
            <v>M2</v>
          </cell>
          <cell r="E1582">
            <v>240.67</v>
          </cell>
        </row>
        <row r="1583">
          <cell r="A1583">
            <v>3429</v>
          </cell>
          <cell r="B1583" t="str">
            <v>JANELA MADEIRA REGIONAL 3A ABRIR TP VENEZIANA</v>
          </cell>
          <cell r="C1583" t="str">
            <v>M2</v>
          </cell>
          <cell r="E1583">
            <v>152.33000000000001</v>
          </cell>
        </row>
        <row r="1584">
          <cell r="A1584">
            <v>3430</v>
          </cell>
          <cell r="B1584" t="str">
            <v>JANELA MADEIRA REGIONAL 1A ABRIR TP ALMOFADA C/ GUARNICAO</v>
          </cell>
          <cell r="C1584" t="str">
            <v>M2</v>
          </cell>
          <cell r="E1584">
            <v>269.55</v>
          </cell>
        </row>
        <row r="1585">
          <cell r="A1585">
            <v>3431</v>
          </cell>
          <cell r="B1585" t="str">
            <v>JANELA MADEIRA REGIONAL 1A ABRIR TP ALMOFADA C/ GUARNICAO 150 X 150CM</v>
          </cell>
          <cell r="C1585" t="str">
            <v>UN</v>
          </cell>
          <cell r="E1585">
            <v>546.79999999999995</v>
          </cell>
        </row>
        <row r="1586">
          <cell r="A1586">
            <v>3432</v>
          </cell>
          <cell r="B1586" t="str">
            <v>JANELA MADEIRA REGIONAL 1A ABRIR TP ALMOFADA C/ GUARNICAO 240 X 150CM</v>
          </cell>
          <cell r="C1586" t="str">
            <v>UN</v>
          </cell>
          <cell r="E1586">
            <v>876.04</v>
          </cell>
        </row>
        <row r="1587">
          <cell r="A1587">
            <v>3433</v>
          </cell>
          <cell r="B1587" t="str">
            <v>JANELA MADEIRA REGIONAL 2A ABRIR TP VENEZIANA / VIDRO</v>
          </cell>
          <cell r="C1587" t="str">
            <v>M2</v>
          </cell>
          <cell r="E1587">
            <v>250.3</v>
          </cell>
        </row>
        <row r="1588">
          <cell r="A1588">
            <v>3434</v>
          </cell>
          <cell r="B1588" t="str">
            <v>JANELA MADEIRA REGIONAL 1A ABRIR TP VENEZIANA / VIDRO</v>
          </cell>
          <cell r="C1588" t="str">
            <v>M2</v>
          </cell>
          <cell r="E1588">
            <v>346.56</v>
          </cell>
        </row>
        <row r="1589">
          <cell r="A1589">
            <v>3435</v>
          </cell>
          <cell r="B1589" t="str">
            <v>JANELA MADEIRA REGIONAL 3A ABRIR TP VENEZIANA / VIDRO</v>
          </cell>
          <cell r="C1589" t="str">
            <v>M2</v>
          </cell>
          <cell r="E1589">
            <v>329.24</v>
          </cell>
        </row>
        <row r="1590">
          <cell r="A1590">
            <v>3436</v>
          </cell>
          <cell r="B1590" t="str">
            <v>JANELA MADEIRA REGIONAL 1A ABRIR TP ALMOFADA C/ GUARNICAO 200 X 150CM</v>
          </cell>
          <cell r="C1590" t="str">
            <v>UN</v>
          </cell>
          <cell r="E1590">
            <v>729.71</v>
          </cell>
        </row>
        <row r="1591">
          <cell r="A1591">
            <v>3437</v>
          </cell>
          <cell r="B1591" t="str">
            <v>BASCULANTE MAD REGIONAL 3A</v>
          </cell>
          <cell r="C1591" t="str">
            <v>M2</v>
          </cell>
          <cell r="E1591">
            <v>95.32</v>
          </cell>
        </row>
        <row r="1592">
          <cell r="A1592">
            <v>3438</v>
          </cell>
          <cell r="B1592" t="str">
            <v>JANELA MADEIRA REGIONAL 1A CORRER / FOLHA P/ VIDRO C/ GUARNICAO S/ BANDEIRA</v>
          </cell>
          <cell r="C1592" t="str">
            <v>M2</v>
          </cell>
          <cell r="E1592">
            <v>211.79</v>
          </cell>
        </row>
        <row r="1593">
          <cell r="A1593">
            <v>3441</v>
          </cell>
          <cell r="B1593" t="str">
            <v>JOELHO FERRO GALV 45G ROSCA 1/2"</v>
          </cell>
          <cell r="C1593" t="str">
            <v>UN</v>
          </cell>
          <cell r="E1593">
            <v>4.87</v>
          </cell>
        </row>
        <row r="1594">
          <cell r="A1594">
            <v>3442</v>
          </cell>
          <cell r="B1594" t="str">
            <v>JOELHO FERRO GALV 45G ROSCA 3/4"</v>
          </cell>
          <cell r="C1594" t="str">
            <v>UN</v>
          </cell>
          <cell r="E1594">
            <v>7.33</v>
          </cell>
        </row>
        <row r="1595">
          <cell r="A1595">
            <v>3443</v>
          </cell>
          <cell r="B1595" t="str">
            <v>JOELHO FERRO GALV 90G ROSCA MACHO/FEMEA  1"</v>
          </cell>
          <cell r="C1595" t="str">
            <v>UN</v>
          </cell>
          <cell r="E1595">
            <v>12.51</v>
          </cell>
        </row>
        <row r="1596">
          <cell r="A1596">
            <v>3444</v>
          </cell>
          <cell r="B1596" t="str">
            <v>JOELHO FERRO GALV 45G ROSCA 1"</v>
          </cell>
          <cell r="C1596" t="str">
            <v>UN</v>
          </cell>
          <cell r="E1596">
            <v>10.44</v>
          </cell>
        </row>
        <row r="1597">
          <cell r="A1597">
            <v>3445</v>
          </cell>
          <cell r="B1597" t="str">
            <v>JOELHO FERRO GALV 45G ROSCA 1 1/4'</v>
          </cell>
          <cell r="C1597" t="str">
            <v>UN</v>
          </cell>
          <cell r="E1597">
            <v>16.95</v>
          </cell>
        </row>
        <row r="1598">
          <cell r="A1598">
            <v>3446</v>
          </cell>
          <cell r="B1598" t="str">
            <v>JOELHO FERRO GALV 45G ROSCA 1 1/2'</v>
          </cell>
          <cell r="C1598" t="str">
            <v>UN</v>
          </cell>
          <cell r="E1598">
            <v>20.440000000000001</v>
          </cell>
        </row>
        <row r="1599">
          <cell r="A1599">
            <v>3447</v>
          </cell>
          <cell r="B1599" t="str">
            <v>JOELHO FERRO GALV 45G ROSCA 2"</v>
          </cell>
          <cell r="C1599" t="str">
            <v>UN</v>
          </cell>
          <cell r="E1599">
            <v>25.71</v>
          </cell>
        </row>
        <row r="1600">
          <cell r="A1600">
            <v>3448</v>
          </cell>
          <cell r="B1600" t="str">
            <v>JOELHO FERRO GALV 45G ROSCA 3"</v>
          </cell>
          <cell r="C1600" t="str">
            <v>UN</v>
          </cell>
          <cell r="E1600">
            <v>62.71</v>
          </cell>
        </row>
        <row r="1601">
          <cell r="A1601">
            <v>3449</v>
          </cell>
          <cell r="B1601" t="str">
            <v>JOELHO FERRO GALV 45G ROSCA 4"</v>
          </cell>
          <cell r="C1601" t="str">
            <v>UN</v>
          </cell>
          <cell r="E1601">
            <v>121.97</v>
          </cell>
        </row>
        <row r="1602">
          <cell r="A1602">
            <v>3450</v>
          </cell>
          <cell r="B1602" t="str">
            <v>JOELHO FERRO GALV 90G ROSCA MACHO/FEMEA 1/2"</v>
          </cell>
          <cell r="C1602" t="str">
            <v>UN</v>
          </cell>
          <cell r="E1602">
            <v>6.43</v>
          </cell>
        </row>
        <row r="1603">
          <cell r="A1603">
            <v>3451</v>
          </cell>
          <cell r="B1603" t="str">
            <v>JOELHO FERRO GALV 90G ROSCA MACHO/FEMEA 3/4"</v>
          </cell>
          <cell r="C1603" t="str">
            <v>UN</v>
          </cell>
          <cell r="E1603">
            <v>8.19</v>
          </cell>
        </row>
        <row r="1604">
          <cell r="A1604">
            <v>3452</v>
          </cell>
          <cell r="B1604" t="str">
            <v>JOELHO FERRO GALV 90G ROSCA MACHO/FEMEA 2"</v>
          </cell>
          <cell r="C1604" t="str">
            <v>UN</v>
          </cell>
          <cell r="E1604">
            <v>31.44</v>
          </cell>
        </row>
        <row r="1605">
          <cell r="A1605">
            <v>3453</v>
          </cell>
          <cell r="B1605" t="str">
            <v>JOELHO FERRO GALV 90G ROSCA MACHO/FEMEA 2 1/2"</v>
          </cell>
          <cell r="C1605" t="str">
            <v>UN</v>
          </cell>
          <cell r="E1605">
            <v>52.4</v>
          </cell>
        </row>
        <row r="1606">
          <cell r="A1606">
            <v>3454</v>
          </cell>
          <cell r="B1606" t="str">
            <v>JOELHO FERRO GALV 90G ROSCA MACHO/FEMEA 3"</v>
          </cell>
          <cell r="C1606" t="str">
            <v>UN</v>
          </cell>
          <cell r="E1606">
            <v>67.28</v>
          </cell>
        </row>
        <row r="1607">
          <cell r="A1607">
            <v>3455</v>
          </cell>
          <cell r="B1607" t="str">
            <v>JOELHO FERRO GALV 90G ROSCA 1/2"</v>
          </cell>
          <cell r="C1607" t="str">
            <v>UN</v>
          </cell>
          <cell r="E1607">
            <v>3.45</v>
          </cell>
        </row>
        <row r="1608">
          <cell r="A1608">
            <v>3456</v>
          </cell>
          <cell r="B1608" t="str">
            <v>JOELHO FERRO GALV 90G ROSCA 3/4"</v>
          </cell>
          <cell r="C1608" t="str">
            <v>UN</v>
          </cell>
          <cell r="E1608">
            <v>6.12</v>
          </cell>
        </row>
        <row r="1609">
          <cell r="A1609">
            <v>3457</v>
          </cell>
          <cell r="B1609" t="str">
            <v>JOELHO FERRO GALV 90G ROSCA 1 1/4"</v>
          </cell>
          <cell r="C1609" t="str">
            <v>UN</v>
          </cell>
          <cell r="E1609">
            <v>12.77</v>
          </cell>
        </row>
        <row r="1610">
          <cell r="A1610">
            <v>3458</v>
          </cell>
          <cell r="B1610" t="str">
            <v>JOELHO FERRO GALV 90G ROSCA 1 1/2"</v>
          </cell>
          <cell r="C1610" t="str">
            <v>UN</v>
          </cell>
          <cell r="E1610">
            <v>18.239999999999998</v>
          </cell>
        </row>
        <row r="1611">
          <cell r="A1611">
            <v>3459</v>
          </cell>
          <cell r="B1611" t="str">
            <v>JOELHO FERRO GALV 90G ROSCA 3"</v>
          </cell>
          <cell r="C1611" t="str">
            <v>UN</v>
          </cell>
          <cell r="E1611">
            <v>73.02</v>
          </cell>
        </row>
        <row r="1612">
          <cell r="A1612">
            <v>3460</v>
          </cell>
          <cell r="B1612" t="str">
            <v>JOELHO FERRO GALV 90G ROSCA 5"</v>
          </cell>
          <cell r="C1612" t="str">
            <v>UN</v>
          </cell>
          <cell r="E1612">
            <v>323.87</v>
          </cell>
        </row>
        <row r="1613">
          <cell r="A1613">
            <v>3461</v>
          </cell>
          <cell r="B1613" t="str">
            <v>JOELHO FERRO GALV 90G ROSCA 6"</v>
          </cell>
          <cell r="C1613" t="str">
            <v>UN</v>
          </cell>
          <cell r="E1613">
            <v>403.61</v>
          </cell>
        </row>
        <row r="1614">
          <cell r="A1614">
            <v>3462</v>
          </cell>
          <cell r="B1614" t="str">
            <v>JOELHO FERRO GALV 90G C/ REDUCAO ROSCA 3/4"X1/2"</v>
          </cell>
          <cell r="C1614" t="str">
            <v>UN</v>
          </cell>
          <cell r="E1614">
            <v>5.39</v>
          </cell>
        </row>
        <row r="1615">
          <cell r="A1615">
            <v>3463</v>
          </cell>
          <cell r="B1615" t="str">
            <v>JOELHO FERRO GALV 90G C/ REDUCAO ROSCA 1"X1/2"</v>
          </cell>
          <cell r="C1615" t="str">
            <v>UN</v>
          </cell>
          <cell r="E1615">
            <v>7.76</v>
          </cell>
        </row>
        <row r="1616">
          <cell r="A1616">
            <v>3464</v>
          </cell>
          <cell r="B1616" t="str">
            <v>JOELHO FERRO GALV 90G C/ REDUCAO ROSCA 1"X3/4"</v>
          </cell>
          <cell r="C1616" t="str">
            <v>UN</v>
          </cell>
          <cell r="E1616">
            <v>7.55</v>
          </cell>
        </row>
        <row r="1617">
          <cell r="A1617">
            <v>3465</v>
          </cell>
          <cell r="B1617" t="str">
            <v>JOELHO FERRO GALV 90G C/ REDUCAO ROSCA 1 1/2"X3/4"</v>
          </cell>
          <cell r="C1617" t="str">
            <v>UN</v>
          </cell>
          <cell r="E1617">
            <v>17.510000000000002</v>
          </cell>
        </row>
        <row r="1618">
          <cell r="A1618">
            <v>3466</v>
          </cell>
          <cell r="B1618" t="str">
            <v>JOELHO FERRO GALV 90G C/ REDUCAO ROSCA 2 1/2"X2"</v>
          </cell>
          <cell r="C1618" t="str">
            <v>UN</v>
          </cell>
          <cell r="E1618">
            <v>52.32</v>
          </cell>
        </row>
        <row r="1619">
          <cell r="A1619">
            <v>3467</v>
          </cell>
          <cell r="B1619" t="str">
            <v>JOELHO FERRO GALV 90G C/ REDUCAO ROSCA 2"X1 1/2"</v>
          </cell>
          <cell r="C1619" t="str">
            <v>UN</v>
          </cell>
          <cell r="E1619">
            <v>27.82</v>
          </cell>
        </row>
        <row r="1620">
          <cell r="A1620">
            <v>3468</v>
          </cell>
          <cell r="B1620" t="str">
            <v>JOELHO FERRO GALV 90G C/ REDUCAO ROSCA 1 1/2"X1"</v>
          </cell>
          <cell r="C1620" t="str">
            <v>UN</v>
          </cell>
          <cell r="E1620">
            <v>17.170000000000002</v>
          </cell>
        </row>
        <row r="1621">
          <cell r="A1621">
            <v>3469</v>
          </cell>
          <cell r="B1621" t="str">
            <v>JOELHO FERRO GALV 90G ROSCA 4"</v>
          </cell>
          <cell r="C1621" t="str">
            <v>UN</v>
          </cell>
          <cell r="E1621">
            <v>128.44</v>
          </cell>
        </row>
        <row r="1622">
          <cell r="A1622">
            <v>3470</v>
          </cell>
          <cell r="B1622" t="str">
            <v>JOELHO FERRO GALV 90G ROSCA 2 1/2"</v>
          </cell>
          <cell r="C1622" t="str">
            <v>UN</v>
          </cell>
          <cell r="E1622">
            <v>53.83</v>
          </cell>
        </row>
        <row r="1623">
          <cell r="A1623">
            <v>3471</v>
          </cell>
          <cell r="B1623" t="str">
            <v>JOELHO FERRO GALV 90G ROSCA 2"</v>
          </cell>
          <cell r="C1623" t="str">
            <v>UN</v>
          </cell>
          <cell r="E1623">
            <v>27.95</v>
          </cell>
        </row>
        <row r="1624">
          <cell r="A1624">
            <v>3472</v>
          </cell>
          <cell r="B1624" t="str">
            <v>JOELHO FERRO GALV 90G ROSCA 1"</v>
          </cell>
          <cell r="C1624" t="str">
            <v>UN</v>
          </cell>
          <cell r="E1624">
            <v>8.32</v>
          </cell>
        </row>
        <row r="1625">
          <cell r="A1625">
            <v>3473</v>
          </cell>
          <cell r="B1625" t="str">
            <v>JOELHO FERRO GALV 90G ROSCA MACHO/FEMEA 1 1/2"</v>
          </cell>
          <cell r="C1625" t="str">
            <v>UN</v>
          </cell>
          <cell r="E1625">
            <v>20.88</v>
          </cell>
        </row>
        <row r="1626">
          <cell r="A1626">
            <v>3474</v>
          </cell>
          <cell r="B1626" t="str">
            <v>JOELHO FERRO GALV 90G ROSCA MACHO/FEMEA 1 1/4"</v>
          </cell>
          <cell r="C1626" t="str">
            <v>UN</v>
          </cell>
          <cell r="E1626">
            <v>18.89</v>
          </cell>
        </row>
        <row r="1627">
          <cell r="A1627">
            <v>3475</v>
          </cell>
          <cell r="B1627" t="str">
            <v>JOELHO PVC C/ROSCA 45G  P/ AGUA FRIA PREDIAL 1/2"</v>
          </cell>
          <cell r="C1627" t="str">
            <v>UN</v>
          </cell>
          <cell r="E1627">
            <v>1.78</v>
          </cell>
        </row>
        <row r="1628">
          <cell r="A1628">
            <v>3477</v>
          </cell>
          <cell r="B1628" t="str">
            <v>JOELHO PVC SOLD 45G P/ AGUA FRIA PRED 60 MM</v>
          </cell>
          <cell r="C1628" t="str">
            <v>UN</v>
          </cell>
          <cell r="E1628">
            <v>15.6</v>
          </cell>
        </row>
        <row r="1629">
          <cell r="A1629">
            <v>3478</v>
          </cell>
          <cell r="B1629" t="str">
            <v>JOELHO PVC SOLD 45G P/ AGUA FRIA PRED 75 MM</v>
          </cell>
          <cell r="C1629" t="str">
            <v>UN</v>
          </cell>
          <cell r="E1629">
            <v>37.99</v>
          </cell>
        </row>
        <row r="1630">
          <cell r="A1630">
            <v>3481</v>
          </cell>
          <cell r="B1630" t="str">
            <v>JOELHO PVC C/ROSCA 90G P/ AGUA FRIA PREDIAL 1 1/2"</v>
          </cell>
          <cell r="C1630" t="str">
            <v>UN</v>
          </cell>
          <cell r="E1630">
            <v>8.7899999999999991</v>
          </cell>
        </row>
        <row r="1631">
          <cell r="A1631">
            <v>3482</v>
          </cell>
          <cell r="B1631" t="str">
            <v>JOELHO PVC C/ROSCA 90G P/ AGUA FRIA PREDIAL 1"</v>
          </cell>
          <cell r="C1631" t="str">
            <v>UN</v>
          </cell>
          <cell r="E1631">
            <v>2.67</v>
          </cell>
        </row>
        <row r="1632">
          <cell r="A1632">
            <v>3485</v>
          </cell>
          <cell r="B1632" t="str">
            <v>JOELHO PVC C/ROSCA 45G P/ AGUA FRIA PREDIAL 1"</v>
          </cell>
          <cell r="C1632" t="str">
            <v>UN</v>
          </cell>
          <cell r="E1632">
            <v>5.76</v>
          </cell>
        </row>
        <row r="1633">
          <cell r="A1633">
            <v>3489</v>
          </cell>
          <cell r="B1633" t="str">
            <v>JOELHO 90 PVC C/ROSCA E BUCHA LATAO  3/4"</v>
          </cell>
          <cell r="C1633" t="str">
            <v>UN</v>
          </cell>
          <cell r="E1633">
            <v>6.37</v>
          </cell>
        </row>
        <row r="1634">
          <cell r="A1634">
            <v>3491</v>
          </cell>
          <cell r="B1634" t="str">
            <v>JOELHO PVC C/ROSCA 45G P/ AGUA FRIA PREDIAL 1 1/4"</v>
          </cell>
          <cell r="C1634" t="str">
            <v>UN</v>
          </cell>
          <cell r="E1634">
            <v>6.47</v>
          </cell>
        </row>
        <row r="1635">
          <cell r="A1635">
            <v>3492</v>
          </cell>
          <cell r="B1635" t="str">
            <v>JOELHO PVC C/ROSCA 45G P/ AGUA FRIA PREDIAL 1 1/2"</v>
          </cell>
          <cell r="C1635" t="str">
            <v>UN</v>
          </cell>
          <cell r="E1635">
            <v>10.63</v>
          </cell>
        </row>
        <row r="1636">
          <cell r="A1636">
            <v>3493</v>
          </cell>
          <cell r="B1636" t="str">
            <v>JOELHO PVC C/ROSCA 45G P/ AGUA FRIA PREDIAL 2"</v>
          </cell>
          <cell r="C1636" t="str">
            <v>UN</v>
          </cell>
          <cell r="E1636">
            <v>15.56</v>
          </cell>
        </row>
        <row r="1637">
          <cell r="A1637">
            <v>3496</v>
          </cell>
          <cell r="B1637" t="str">
            <v>JOELHO REDUCAO 90G PVC C/ ROSCA P/AGUA FRIA PREDIAL 3/4"X1/2"</v>
          </cell>
          <cell r="C1637" t="str">
            <v>UN</v>
          </cell>
          <cell r="E1637">
            <v>1.69</v>
          </cell>
        </row>
        <row r="1638">
          <cell r="A1638">
            <v>3497</v>
          </cell>
          <cell r="B1638" t="str">
            <v>JOELHO REDUCAO 90 PVC ROSCA E BUCHA DE LATAO 3/4" X 1/2"</v>
          </cell>
          <cell r="C1638" t="str">
            <v>UN</v>
          </cell>
          <cell r="E1638">
            <v>5.0999999999999996</v>
          </cell>
        </row>
        <row r="1639">
          <cell r="A1639">
            <v>3498</v>
          </cell>
          <cell r="B1639" t="str">
            <v>JOELHO REDUCAO 90G PVC C/ ROSCA P/AGUA FRIA PREDIAL 1"X3/4"</v>
          </cell>
          <cell r="C1639" t="str">
            <v>UN</v>
          </cell>
          <cell r="E1639">
            <v>2.72</v>
          </cell>
        </row>
        <row r="1640">
          <cell r="A1640">
            <v>3499</v>
          </cell>
          <cell r="B1640" t="str">
            <v>JOELHO PVC SOLD 45G P/ AGUA FRIA PRED 20 MM</v>
          </cell>
          <cell r="C1640" t="str">
            <v>UN</v>
          </cell>
          <cell r="E1640">
            <v>0.52</v>
          </cell>
        </row>
        <row r="1641">
          <cell r="A1641">
            <v>3500</v>
          </cell>
          <cell r="B1641" t="str">
            <v>JOELHO PVC SOLD 45G P/ AGUA FRIA PRED 25 MM</v>
          </cell>
          <cell r="C1641" t="str">
            <v>UN</v>
          </cell>
          <cell r="E1641">
            <v>0.98</v>
          </cell>
        </row>
        <row r="1642">
          <cell r="A1642">
            <v>3501</v>
          </cell>
          <cell r="B1642" t="str">
            <v>JOELHO PVC SOLD 45G P/ AGUA FRIA PRED 32 MM</v>
          </cell>
          <cell r="C1642" t="str">
            <v>UN</v>
          </cell>
          <cell r="E1642">
            <v>2.39</v>
          </cell>
        </row>
        <row r="1643">
          <cell r="A1643">
            <v>3502</v>
          </cell>
          <cell r="B1643" t="str">
            <v>JOELHO PVC SOLD 45G P/ AGUA FRIA PRED 40 MM</v>
          </cell>
          <cell r="C1643" t="str">
            <v>UN</v>
          </cell>
          <cell r="E1643">
            <v>3.51</v>
          </cell>
        </row>
        <row r="1644">
          <cell r="A1644">
            <v>3503</v>
          </cell>
          <cell r="B1644" t="str">
            <v>JOELHO PVC SOLD 45G P/ AGUA FRIA PRED 50 MM</v>
          </cell>
          <cell r="C1644" t="str">
            <v>UN</v>
          </cell>
          <cell r="E1644">
            <v>4.45</v>
          </cell>
        </row>
        <row r="1645">
          <cell r="A1645">
            <v>3505</v>
          </cell>
          <cell r="B1645" t="str">
            <v>JOELHO PVC C/ROSCA 90G P/ AGUA FRIA PREDIAL 3/4"</v>
          </cell>
          <cell r="C1645" t="str">
            <v>UN</v>
          </cell>
          <cell r="E1645">
            <v>1.5</v>
          </cell>
        </row>
        <row r="1646">
          <cell r="A1646">
            <v>3508</v>
          </cell>
          <cell r="B1646" t="str">
            <v>JOELHO PVC C/ROSCA 90G P/ AGUA FRIA PREDIAL 2"</v>
          </cell>
          <cell r="C1646" t="str">
            <v>UN</v>
          </cell>
          <cell r="E1646">
            <v>18.7</v>
          </cell>
        </row>
        <row r="1647">
          <cell r="A1647">
            <v>3509</v>
          </cell>
          <cell r="B1647" t="str">
            <v>JOELHO PVC SOLD 90G PB P/ ESG PREDIAL DN 75MM</v>
          </cell>
          <cell r="C1647" t="str">
            <v>UN</v>
          </cell>
          <cell r="E1647">
            <v>3.98</v>
          </cell>
        </row>
        <row r="1648">
          <cell r="A1648">
            <v>3510</v>
          </cell>
          <cell r="B1648" t="str">
            <v>JOELHO PVC C/ROSCA 90G P/ AGUA FRIA PREDIAL 1 1/4"</v>
          </cell>
          <cell r="C1648" t="str">
            <v>UN</v>
          </cell>
          <cell r="E1648">
            <v>8.2100000000000009</v>
          </cell>
        </row>
        <row r="1649">
          <cell r="A1649">
            <v>3511</v>
          </cell>
          <cell r="B1649" t="str">
            <v>JOELHO PVC SOLD 90G P/ AGUA FRIA PREDIAL 75 MM</v>
          </cell>
          <cell r="C1649" t="str">
            <v>UN</v>
          </cell>
          <cell r="E1649">
            <v>51.53</v>
          </cell>
        </row>
        <row r="1650">
          <cell r="A1650">
            <v>3512</v>
          </cell>
          <cell r="B1650" t="str">
            <v>JOELHO PVC SOLD 45G P/ AGUA FRIA PRED 110 MM</v>
          </cell>
          <cell r="C1650" t="str">
            <v>UN</v>
          </cell>
          <cell r="E1650">
            <v>123.52</v>
          </cell>
        </row>
        <row r="1651">
          <cell r="A1651">
            <v>3513</v>
          </cell>
          <cell r="B1651" t="str">
            <v>JOELHO PVC SOLD 90G P/ AGUA FRIA PREDIAL 85 MM</v>
          </cell>
          <cell r="C1651" t="str">
            <v>UN</v>
          </cell>
          <cell r="E1651">
            <v>58.08</v>
          </cell>
        </row>
        <row r="1652">
          <cell r="A1652">
            <v>3515</v>
          </cell>
          <cell r="B1652" t="str">
            <v>JOELHO PVC SOLD 90G C/BUCHA DE LATAO 20MM X 1/2"</v>
          </cell>
          <cell r="C1652" t="str">
            <v>UN</v>
          </cell>
          <cell r="E1652">
            <v>3.7</v>
          </cell>
        </row>
        <row r="1653">
          <cell r="A1653">
            <v>3516</v>
          </cell>
          <cell r="B1653" t="str">
            <v>JOELHO PVC SOLD 45G BB P/ ESG PREDIAL DN 40MM</v>
          </cell>
          <cell r="C1653" t="str">
            <v>UN</v>
          </cell>
          <cell r="E1653">
            <v>1.26</v>
          </cell>
        </row>
        <row r="1654">
          <cell r="A1654">
            <v>3517</v>
          </cell>
          <cell r="B1654" t="str">
            <v>JOELHO PVC SOLD 90G BB P/ ESG PREDIAL DN 40MM</v>
          </cell>
          <cell r="C1654" t="str">
            <v>UN</v>
          </cell>
          <cell r="E1654">
            <v>1.08</v>
          </cell>
        </row>
        <row r="1655">
          <cell r="A1655">
            <v>3518</v>
          </cell>
          <cell r="B1655" t="str">
            <v>JOELHO PVC SOLD 45G PB P/ ESG PREDIAL DN 50MM</v>
          </cell>
          <cell r="C1655" t="str">
            <v>UN</v>
          </cell>
          <cell r="E1655">
            <v>2.11</v>
          </cell>
        </row>
        <row r="1656">
          <cell r="A1656">
            <v>3519</v>
          </cell>
          <cell r="B1656" t="str">
            <v>JOELHO PVC SOLD 45G PB P/ ESG PREDIAL DN 75MM</v>
          </cell>
          <cell r="C1656" t="str">
            <v>UN</v>
          </cell>
          <cell r="E1656">
            <v>4.59</v>
          </cell>
        </row>
        <row r="1657">
          <cell r="A1657">
            <v>3520</v>
          </cell>
          <cell r="B1657" t="str">
            <v>JOELHO PVC SOLD 90G PB P/ ESG PREDIAL DN 100MM</v>
          </cell>
          <cell r="C1657" t="str">
            <v>UN</v>
          </cell>
          <cell r="E1657">
            <v>5.43</v>
          </cell>
        </row>
        <row r="1658">
          <cell r="A1658">
            <v>3521</v>
          </cell>
          <cell r="B1658" t="str">
            <v>JOELHO PVC SOLD/ROSCA 90G P/AGUA FRIA PRED  20MM X 1/2"</v>
          </cell>
          <cell r="C1658" t="str">
            <v>UN</v>
          </cell>
          <cell r="E1658">
            <v>1.03</v>
          </cell>
        </row>
        <row r="1659">
          <cell r="A1659">
            <v>3522</v>
          </cell>
          <cell r="B1659" t="str">
            <v>JOELHO PVC SOLD/ROSCA 90G P/AGUA FRIA PRED  25MM X 3/4"</v>
          </cell>
          <cell r="C1659" t="str">
            <v>UN</v>
          </cell>
          <cell r="E1659">
            <v>1.78</v>
          </cell>
        </row>
        <row r="1660">
          <cell r="A1660">
            <v>3524</v>
          </cell>
          <cell r="B1660" t="str">
            <v>JOELHO PVC SOLD 90G C/BUCHA DE LATAO 25MM X 3/4"</v>
          </cell>
          <cell r="C1660" t="str">
            <v>UN</v>
          </cell>
          <cell r="E1660">
            <v>4.78</v>
          </cell>
        </row>
        <row r="1661">
          <cell r="A1661">
            <v>3525</v>
          </cell>
          <cell r="B1661" t="str">
            <v>JOELHO PVC SOLD 45G P/AGUA FRIA PRED 85 MM</v>
          </cell>
          <cell r="C1661" t="str">
            <v>UN</v>
          </cell>
          <cell r="E1661">
            <v>43.09</v>
          </cell>
        </row>
        <row r="1662">
          <cell r="A1662">
            <v>3526</v>
          </cell>
          <cell r="B1662" t="str">
            <v>JOELHO PVC SOLD 90G PB P/ ESG PREDIAL DN 50MM</v>
          </cell>
          <cell r="C1662" t="str">
            <v>UN</v>
          </cell>
          <cell r="E1662">
            <v>1.64</v>
          </cell>
        </row>
        <row r="1663">
          <cell r="A1663">
            <v>3527</v>
          </cell>
          <cell r="B1663" t="str">
            <v>JOELHO REDUCAO 90G PVC SOLD/ROSCA P/AGUA FRIA PREDIAL 32MM X     3/4"</v>
          </cell>
          <cell r="C1663" t="str">
            <v>UN</v>
          </cell>
          <cell r="E1663">
            <v>6.65</v>
          </cell>
        </row>
        <row r="1664">
          <cell r="A1664">
            <v>3528</v>
          </cell>
          <cell r="B1664" t="str">
            <v>JOELHO PVC SOLD 45G PB P/ ESG PREDIAL DN 100MM</v>
          </cell>
          <cell r="C1664" t="str">
            <v>UN</v>
          </cell>
          <cell r="E1664">
            <v>5.01</v>
          </cell>
        </row>
        <row r="1665">
          <cell r="A1665">
            <v>3529</v>
          </cell>
          <cell r="B1665" t="str">
            <v>JOELHO PVC SOLD 90G P/ AGUA FRIA PREDIAL 25 MM</v>
          </cell>
          <cell r="C1665" t="str">
            <v>UN</v>
          </cell>
          <cell r="E1665">
            <v>0.47</v>
          </cell>
        </row>
        <row r="1666">
          <cell r="A1666">
            <v>3530</v>
          </cell>
          <cell r="B1666" t="str">
            <v>JOELHO PVC SOLD 90G P/ AGUA FRIA PREDIAL 110 MM</v>
          </cell>
          <cell r="C1666" t="str">
            <v>UN</v>
          </cell>
          <cell r="E1666">
            <v>135.13999999999999</v>
          </cell>
        </row>
        <row r="1667">
          <cell r="A1667">
            <v>3531</v>
          </cell>
          <cell r="B1667" t="str">
            <v>JOELHO REDUCAO 90G PVC SOLD/ROSCA P/AGUA FRIA PREDIAL 25MM X     1/2"</v>
          </cell>
          <cell r="C1667" t="str">
            <v>UN</v>
          </cell>
          <cell r="E1667">
            <v>1.31</v>
          </cell>
        </row>
        <row r="1668">
          <cell r="A1668">
            <v>3532</v>
          </cell>
          <cell r="B1668" t="str">
            <v>JOELHO REDUCAO 90G PVC SOLD C/ BUCHA DE LATAO 32MM X 3/4"</v>
          </cell>
          <cell r="C1668" t="str">
            <v>UN</v>
          </cell>
          <cell r="E1668">
            <v>9.74</v>
          </cell>
        </row>
        <row r="1669">
          <cell r="A1669">
            <v>3533</v>
          </cell>
          <cell r="B1669" t="str">
            <v>JOELHO REDUCAO 90G PVC SOLD P/AGUA FRIA PREDIAL 25 MM X 20 MM</v>
          </cell>
          <cell r="C1669" t="str">
            <v>UN</v>
          </cell>
          <cell r="E1669">
            <v>1.36</v>
          </cell>
        </row>
        <row r="1670">
          <cell r="A1670">
            <v>3534</v>
          </cell>
          <cell r="B1670" t="str">
            <v>JOELHO PVC C/ROSCA 45G P/AGUA FRIA PREDIAL 3/4"</v>
          </cell>
          <cell r="C1670" t="str">
            <v>UN</v>
          </cell>
          <cell r="E1670">
            <v>2.2999999999999998</v>
          </cell>
        </row>
        <row r="1671">
          <cell r="A1671">
            <v>3535</v>
          </cell>
          <cell r="B1671" t="str">
            <v>JOELHO PVC SOLD 90G P/AGUA FRIA PREDIAL 40 MM</v>
          </cell>
          <cell r="C1671" t="str">
            <v>UN</v>
          </cell>
          <cell r="E1671">
            <v>2.81</v>
          </cell>
        </row>
        <row r="1672">
          <cell r="A1672">
            <v>3536</v>
          </cell>
          <cell r="B1672" t="str">
            <v>JOELHO PVC SOLD 90G P/AGUA FRIA PREDIAL 32 MM</v>
          </cell>
          <cell r="C1672" t="str">
            <v>UN</v>
          </cell>
          <cell r="E1672">
            <v>1.22</v>
          </cell>
        </row>
        <row r="1673">
          <cell r="A1673">
            <v>3538</v>
          </cell>
          <cell r="B1673" t="str">
            <v>JOELHO REDUCAO 90G PVC SOLD P/AGUA FRIA PREDIAL 32 MM X 25 MM</v>
          </cell>
          <cell r="C1673" t="str">
            <v>UN</v>
          </cell>
          <cell r="E1673">
            <v>1.78</v>
          </cell>
        </row>
        <row r="1674">
          <cell r="A1674">
            <v>3539</v>
          </cell>
          <cell r="B1674" t="str">
            <v>JOELHO PVC SOLD 90G P/AGUA FRIA PREDIAL 60 MM</v>
          </cell>
          <cell r="C1674" t="str">
            <v>UN</v>
          </cell>
          <cell r="E1674">
            <v>15.97</v>
          </cell>
        </row>
        <row r="1675">
          <cell r="A1675">
            <v>3540</v>
          </cell>
          <cell r="B1675" t="str">
            <v>JOELHO PVC SOLD 90G P/AGUA FRIA PREDIAL 50 MM</v>
          </cell>
          <cell r="C1675" t="str">
            <v>UN</v>
          </cell>
          <cell r="E1675">
            <v>3.28</v>
          </cell>
        </row>
        <row r="1676">
          <cell r="A1676">
            <v>3542</v>
          </cell>
          <cell r="B1676" t="str">
            <v>JOELHO PVC SOLD 90G P/AGUA FRIA PREDIAL 20 MM</v>
          </cell>
          <cell r="C1676" t="str">
            <v>UN</v>
          </cell>
          <cell r="E1676">
            <v>0.37</v>
          </cell>
        </row>
        <row r="1677">
          <cell r="A1677">
            <v>3543</v>
          </cell>
          <cell r="B1677" t="str">
            <v>JOELHO PVC C/ROSCA 90G P/AGUA FRIA PREDIAL 1/2"</v>
          </cell>
          <cell r="C1677" t="str">
            <v>UN</v>
          </cell>
          <cell r="E1677">
            <v>1.08</v>
          </cell>
        </row>
        <row r="1678">
          <cell r="A1678">
            <v>3545</v>
          </cell>
          <cell r="B1678" t="str">
            <v>JCAO CERAMICA 45G ESG BBP DN 100X100</v>
          </cell>
          <cell r="C1678" t="str">
            <v>UN</v>
          </cell>
          <cell r="E1678">
            <v>12.53</v>
          </cell>
        </row>
        <row r="1679">
          <cell r="A1679">
            <v>3546</v>
          </cell>
          <cell r="B1679" t="str">
            <v>JCAO CERAMICA 45G ESG BBP DN 200X100</v>
          </cell>
          <cell r="C1679" t="str">
            <v>UN</v>
          </cell>
          <cell r="E1679">
            <v>20.77</v>
          </cell>
        </row>
        <row r="1680">
          <cell r="A1680">
            <v>3547</v>
          </cell>
          <cell r="B1680" t="str">
            <v>JCAO CERAMICA 45G ESG BBP DN 350X150</v>
          </cell>
          <cell r="C1680" t="str">
            <v>UN</v>
          </cell>
          <cell r="E1680">
            <v>114.05</v>
          </cell>
        </row>
        <row r="1681">
          <cell r="A1681">
            <v>3548</v>
          </cell>
          <cell r="B1681" t="str">
            <v>JCAO CERAMICA 45G ESG BBP DN 375X375</v>
          </cell>
          <cell r="C1681" t="str">
            <v>UN</v>
          </cell>
          <cell r="E1681">
            <v>215.44</v>
          </cell>
        </row>
        <row r="1682">
          <cell r="A1682">
            <v>3549</v>
          </cell>
          <cell r="B1682" t="str">
            <v>JCAO CERAMICA 45G ESG BBP DN 45G 0X250</v>
          </cell>
          <cell r="C1682" t="str">
            <v>UN</v>
          </cell>
          <cell r="E1682">
            <v>342.94</v>
          </cell>
        </row>
        <row r="1683">
          <cell r="A1683">
            <v>3550</v>
          </cell>
          <cell r="B1683" t="str">
            <v>JCAO CERAMICA 45G ESG BBP DN 300X250</v>
          </cell>
          <cell r="C1683" t="str">
            <v>UN</v>
          </cell>
          <cell r="E1683">
            <v>103.42</v>
          </cell>
        </row>
        <row r="1684">
          <cell r="A1684">
            <v>3551</v>
          </cell>
          <cell r="B1684" t="str">
            <v>JCAO CERAMICA 45G ESG BBP DN 250X100</v>
          </cell>
          <cell r="C1684" t="str">
            <v>UN</v>
          </cell>
          <cell r="E1684">
            <v>33.979999999999997</v>
          </cell>
        </row>
        <row r="1685">
          <cell r="A1685">
            <v>3552</v>
          </cell>
          <cell r="B1685" t="str">
            <v>JCAO CERAMICA 45G ESG BBP DN 200X200</v>
          </cell>
          <cell r="C1685" t="str">
            <v>UN</v>
          </cell>
          <cell r="E1685">
            <v>37.06</v>
          </cell>
        </row>
        <row r="1686">
          <cell r="A1686">
            <v>3553</v>
          </cell>
          <cell r="B1686" t="str">
            <v>JCAO CERAMICA 45G ESG BBP DN 400X250</v>
          </cell>
          <cell r="C1686" t="str">
            <v>UN</v>
          </cell>
          <cell r="E1686">
            <v>241.51</v>
          </cell>
        </row>
        <row r="1687">
          <cell r="A1687">
            <v>3554</v>
          </cell>
          <cell r="B1687" t="str">
            <v>JCAO CERAMICA 45G ESG BBP DN 400X300</v>
          </cell>
          <cell r="C1687" t="str">
            <v>UN</v>
          </cell>
          <cell r="E1687">
            <v>253.59</v>
          </cell>
        </row>
        <row r="1688">
          <cell r="A1688">
            <v>3555</v>
          </cell>
          <cell r="B1688" t="str">
            <v>JCAO CERAMICA 45G ESG BBP DN 400X350</v>
          </cell>
          <cell r="C1688" t="str">
            <v>UN</v>
          </cell>
          <cell r="E1688">
            <v>265.66000000000003</v>
          </cell>
        </row>
        <row r="1689">
          <cell r="A1689">
            <v>3556</v>
          </cell>
          <cell r="B1689" t="str">
            <v>JCAO CERAMICA 45G ESG BBP DN 400X375</v>
          </cell>
          <cell r="C1689" t="str">
            <v>UN</v>
          </cell>
          <cell r="E1689">
            <v>268.08</v>
          </cell>
        </row>
        <row r="1690">
          <cell r="A1690">
            <v>3557</v>
          </cell>
          <cell r="B1690" t="str">
            <v>JCAO CERAMICA 45G ESG BBP DN 400X400</v>
          </cell>
          <cell r="C1690" t="str">
            <v>UN</v>
          </cell>
          <cell r="E1690">
            <v>276.33999999999997</v>
          </cell>
        </row>
        <row r="1691">
          <cell r="A1691">
            <v>3558</v>
          </cell>
          <cell r="B1691" t="str">
            <v>JCAO CERAMICA 45G ESG BBP DN 45G 0X100</v>
          </cell>
          <cell r="C1691" t="str">
            <v>UN</v>
          </cell>
          <cell r="E1691">
            <v>179.55</v>
          </cell>
        </row>
        <row r="1692">
          <cell r="A1692">
            <v>3559</v>
          </cell>
          <cell r="B1692" t="str">
            <v>JCAO CERAMICA 45G ESG BBP DN 45G 0X150</v>
          </cell>
          <cell r="C1692" t="str">
            <v>UN</v>
          </cell>
          <cell r="E1692">
            <v>221.38</v>
          </cell>
        </row>
        <row r="1693">
          <cell r="A1693">
            <v>3560</v>
          </cell>
          <cell r="B1693" t="str">
            <v>JCAO CERAMICA 45G ESG BBP DN 45G 0X200</v>
          </cell>
          <cell r="C1693" t="str">
            <v>UN</v>
          </cell>
          <cell r="E1693">
            <v>315.33999999999997</v>
          </cell>
        </row>
        <row r="1694">
          <cell r="A1694">
            <v>3561</v>
          </cell>
          <cell r="B1694" t="str">
            <v>JCAO CERAMICA 45G ESG BBP DN 350X350</v>
          </cell>
          <cell r="C1694" t="str">
            <v>UN</v>
          </cell>
          <cell r="E1694">
            <v>205.97</v>
          </cell>
        </row>
        <row r="1695">
          <cell r="A1695">
            <v>3562</v>
          </cell>
          <cell r="B1695" t="str">
            <v>JCAO CERAMICA 45G ESG BBP DN 400X200</v>
          </cell>
          <cell r="C1695" t="str">
            <v>UN</v>
          </cell>
          <cell r="E1695">
            <v>213.78</v>
          </cell>
        </row>
        <row r="1696">
          <cell r="A1696">
            <v>3563</v>
          </cell>
          <cell r="B1696" t="str">
            <v>JCAO CERAMICA 45G ESG BBP DN 400X150</v>
          </cell>
          <cell r="C1696" t="str">
            <v>UN</v>
          </cell>
          <cell r="E1696">
            <v>150.09</v>
          </cell>
        </row>
        <row r="1697">
          <cell r="A1697">
            <v>3564</v>
          </cell>
          <cell r="B1697" t="str">
            <v>JCAO CERAMICA 45G ESG BBP DN 350X300</v>
          </cell>
          <cell r="C1697" t="str">
            <v>UN</v>
          </cell>
          <cell r="E1697">
            <v>198.04</v>
          </cell>
        </row>
        <row r="1698">
          <cell r="A1698">
            <v>3565</v>
          </cell>
          <cell r="B1698" t="str">
            <v>JCAO CERAMICA 45G ESG BBP DN 375X100</v>
          </cell>
          <cell r="C1698" t="str">
            <v>UN</v>
          </cell>
          <cell r="E1698">
            <v>96.75</v>
          </cell>
        </row>
        <row r="1699">
          <cell r="A1699">
            <v>3566</v>
          </cell>
          <cell r="B1699" t="str">
            <v>JCAO CERAMICA 45G ESG BBP DN 375X150</v>
          </cell>
          <cell r="C1699" t="str">
            <v>UN</v>
          </cell>
          <cell r="E1699">
            <v>119.31</v>
          </cell>
        </row>
        <row r="1700">
          <cell r="A1700">
            <v>3567</v>
          </cell>
          <cell r="B1700" t="str">
            <v>JCAO CERAMICA 45G ESG BBP DN 375X200</v>
          </cell>
          <cell r="C1700" t="str">
            <v>UN</v>
          </cell>
          <cell r="E1700">
            <v>169.98</v>
          </cell>
        </row>
        <row r="1701">
          <cell r="A1701">
            <v>3568</v>
          </cell>
          <cell r="B1701" t="str">
            <v>JCAO CERAMICA 45G ESG BBP DN 375X250</v>
          </cell>
          <cell r="C1701" t="str">
            <v>UN</v>
          </cell>
          <cell r="E1701">
            <v>193.21</v>
          </cell>
        </row>
        <row r="1702">
          <cell r="A1702">
            <v>3569</v>
          </cell>
          <cell r="B1702" t="str">
            <v>JCAO CERAMICA 45G ESG BBP DN 375X300</v>
          </cell>
          <cell r="C1702" t="str">
            <v>UN</v>
          </cell>
          <cell r="E1702">
            <v>202.87</v>
          </cell>
        </row>
        <row r="1703">
          <cell r="A1703">
            <v>3570</v>
          </cell>
          <cell r="B1703" t="str">
            <v>JCAO CERAMICA 45G ESG BBP DN 375X350</v>
          </cell>
          <cell r="C1703" t="str">
            <v>UN</v>
          </cell>
          <cell r="E1703">
            <v>212.53</v>
          </cell>
        </row>
        <row r="1704">
          <cell r="A1704">
            <v>3571</v>
          </cell>
          <cell r="B1704" t="str">
            <v>JCAO CERAMICA 45G ESG BBP DN 400X100</v>
          </cell>
          <cell r="C1704" t="str">
            <v>UN</v>
          </cell>
          <cell r="E1704">
            <v>121.73</v>
          </cell>
        </row>
        <row r="1705">
          <cell r="A1705">
            <v>3572</v>
          </cell>
          <cell r="B1705" t="str">
            <v>JCAO CERAMICA 45G ESG BBP DN 150X100</v>
          </cell>
          <cell r="C1705" t="str">
            <v>UN</v>
          </cell>
          <cell r="E1705">
            <v>12.53</v>
          </cell>
        </row>
        <row r="1706">
          <cell r="A1706">
            <v>3573</v>
          </cell>
          <cell r="B1706" t="str">
            <v>JCAO CERAMICA 45G ESG BBP DN 150X150</v>
          </cell>
          <cell r="C1706" t="str">
            <v>UN</v>
          </cell>
          <cell r="E1706">
            <v>15.44</v>
          </cell>
        </row>
        <row r="1707">
          <cell r="A1707">
            <v>3574</v>
          </cell>
          <cell r="B1707" t="str">
            <v>JCAO CERAMICA 45G ESG BBP DN 200X150</v>
          </cell>
          <cell r="C1707" t="str">
            <v>UN</v>
          </cell>
          <cell r="E1707">
            <v>26.26</v>
          </cell>
        </row>
        <row r="1708">
          <cell r="A1708">
            <v>3575</v>
          </cell>
          <cell r="B1708" t="str">
            <v>JCAO CERAMICA 45G ESG BBP DN 250X150</v>
          </cell>
          <cell r="C1708" t="str">
            <v>UN</v>
          </cell>
          <cell r="E1708">
            <v>41.1</v>
          </cell>
        </row>
        <row r="1709">
          <cell r="A1709">
            <v>3576</v>
          </cell>
          <cell r="B1709" t="str">
            <v>JCAO CERAMICA 45G ESG BBP DN 250X200</v>
          </cell>
          <cell r="C1709" t="str">
            <v>UN</v>
          </cell>
          <cell r="E1709">
            <v>58.58</v>
          </cell>
        </row>
        <row r="1710">
          <cell r="A1710">
            <v>3577</v>
          </cell>
          <cell r="B1710" t="str">
            <v>JCAO CERAMICA 45G ESG BBP DN 250X250</v>
          </cell>
          <cell r="C1710" t="str">
            <v>UN</v>
          </cell>
          <cell r="E1710">
            <v>83.7</v>
          </cell>
        </row>
        <row r="1711">
          <cell r="A1711">
            <v>3578</v>
          </cell>
          <cell r="B1711" t="str">
            <v>JCAO CERAMICA 45G ESG BBP DN 300X100</v>
          </cell>
          <cell r="C1711" t="str">
            <v>UN</v>
          </cell>
          <cell r="E1711">
            <v>49.25</v>
          </cell>
        </row>
        <row r="1712">
          <cell r="A1712">
            <v>3579</v>
          </cell>
          <cell r="B1712" t="str">
            <v>JCAO CERAMICA 45G ESG BBP DN 300X150</v>
          </cell>
          <cell r="C1712" t="str">
            <v>UN</v>
          </cell>
          <cell r="E1712">
            <v>60.73</v>
          </cell>
        </row>
        <row r="1713">
          <cell r="A1713">
            <v>3580</v>
          </cell>
          <cell r="B1713" t="str">
            <v>JCAO CERAMICA 45G ESG BBP DN 300X200</v>
          </cell>
          <cell r="C1713" t="str">
            <v>UN</v>
          </cell>
          <cell r="E1713">
            <v>92.89</v>
          </cell>
        </row>
        <row r="1714">
          <cell r="A1714">
            <v>3581</v>
          </cell>
          <cell r="B1714" t="str">
            <v>JCAO CERAMICA 45G ESG BBP DN 300X300</v>
          </cell>
          <cell r="C1714" t="str">
            <v>UN</v>
          </cell>
          <cell r="E1714">
            <v>109.7</v>
          </cell>
        </row>
        <row r="1715">
          <cell r="A1715">
            <v>3582</v>
          </cell>
          <cell r="B1715" t="str">
            <v>JCAO CERAMICA 45G ESG BBP DN 350X100</v>
          </cell>
          <cell r="C1715" t="str">
            <v>UN</v>
          </cell>
          <cell r="E1715">
            <v>92.51</v>
          </cell>
        </row>
        <row r="1716">
          <cell r="A1716">
            <v>3583</v>
          </cell>
          <cell r="B1716" t="str">
            <v>JCAO CERAMICA 45G ESG BBP DN 350X200</v>
          </cell>
          <cell r="C1716" t="str">
            <v>UN</v>
          </cell>
          <cell r="E1716">
            <v>162.5</v>
          </cell>
        </row>
        <row r="1717">
          <cell r="A1717">
            <v>3584</v>
          </cell>
          <cell r="B1717" t="str">
            <v>JCAO CERAMICA 45G ESG BBP DN 350X250</v>
          </cell>
          <cell r="C1717" t="str">
            <v>UN</v>
          </cell>
          <cell r="E1717">
            <v>190.79</v>
          </cell>
        </row>
        <row r="1718">
          <cell r="A1718">
            <v>3585</v>
          </cell>
          <cell r="B1718" t="str">
            <v>JCAO FERRO GALV 45 ROSCA 1/2"</v>
          </cell>
          <cell r="C1718" t="str">
            <v>UN</v>
          </cell>
          <cell r="E1718">
            <v>8.19</v>
          </cell>
        </row>
        <row r="1719">
          <cell r="A1719">
            <v>3586</v>
          </cell>
          <cell r="B1719" t="str">
            <v>JCAO FERRO GALV 45 ROSCA 3/4"</v>
          </cell>
          <cell r="C1719" t="str">
            <v>UN</v>
          </cell>
          <cell r="E1719">
            <v>15.05</v>
          </cell>
        </row>
        <row r="1720">
          <cell r="A1720">
            <v>3587</v>
          </cell>
          <cell r="B1720" t="str">
            <v>JCAO FERRO GALV 45 ROSCA 1"</v>
          </cell>
          <cell r="C1720" t="str">
            <v>UN</v>
          </cell>
          <cell r="E1720">
            <v>22.13</v>
          </cell>
        </row>
        <row r="1721">
          <cell r="A1721">
            <v>3588</v>
          </cell>
          <cell r="B1721" t="str">
            <v>JCAO FERRO GALV 45 ROSCA 1 1/4"</v>
          </cell>
          <cell r="C1721" t="str">
            <v>UN</v>
          </cell>
          <cell r="E1721">
            <v>32.78</v>
          </cell>
        </row>
        <row r="1722">
          <cell r="A1722">
            <v>3589</v>
          </cell>
          <cell r="B1722" t="str">
            <v>JCAO FERRO GALV 45 ROSCA 2"</v>
          </cell>
          <cell r="C1722" t="str">
            <v>UN</v>
          </cell>
          <cell r="E1722">
            <v>71.98</v>
          </cell>
        </row>
        <row r="1723">
          <cell r="A1723">
            <v>3590</v>
          </cell>
          <cell r="B1723" t="str">
            <v>JCAO FERRO GALV 45 ROSCA 2 1/2"</v>
          </cell>
          <cell r="C1723" t="str">
            <v>UN</v>
          </cell>
          <cell r="E1723">
            <v>106.49</v>
          </cell>
        </row>
        <row r="1724">
          <cell r="A1724">
            <v>3591</v>
          </cell>
          <cell r="B1724" t="str">
            <v>JCAO FERRO GALV 45 ROSCA 4"</v>
          </cell>
          <cell r="C1724" t="str">
            <v>UN</v>
          </cell>
          <cell r="E1724">
            <v>280.35000000000002</v>
          </cell>
        </row>
        <row r="1725">
          <cell r="A1725">
            <v>3592</v>
          </cell>
          <cell r="B1725" t="str">
            <v>JCAO FERRO GALV 45 ROSCA 3"</v>
          </cell>
          <cell r="C1725" t="str">
            <v>UN</v>
          </cell>
          <cell r="E1725">
            <v>162.43</v>
          </cell>
        </row>
        <row r="1726">
          <cell r="A1726">
            <v>3593</v>
          </cell>
          <cell r="B1726" t="str">
            <v>JCAO FERRO GALV 45 ROSCA 1 1/2"</v>
          </cell>
          <cell r="C1726" t="str">
            <v>UN</v>
          </cell>
          <cell r="E1726">
            <v>43.99</v>
          </cell>
        </row>
        <row r="1727">
          <cell r="A1727">
            <v>3595</v>
          </cell>
          <cell r="B1727" t="str">
            <v>JCAO FOFO 45 GR C/FLANGES PN-10/16 DN 100X 80</v>
          </cell>
          <cell r="C1727" t="str">
            <v>UN</v>
          </cell>
          <cell r="E1727">
            <v>229.31</v>
          </cell>
        </row>
        <row r="1728">
          <cell r="A1728">
            <v>3596</v>
          </cell>
          <cell r="B1728" t="str">
            <v>JCAO FOFO 45 GR C/FLANGES PN-10/16 DN 150X100</v>
          </cell>
          <cell r="C1728" t="str">
            <v>UN</v>
          </cell>
          <cell r="E1728">
            <v>271.54000000000002</v>
          </cell>
        </row>
        <row r="1729">
          <cell r="A1729">
            <v>3597</v>
          </cell>
          <cell r="B1729" t="str">
            <v>JCAO FOFO 45 GR C/FLANGES PN-10/16 DN 200X100</v>
          </cell>
          <cell r="C1729" t="str">
            <v>UN</v>
          </cell>
          <cell r="E1729">
            <v>638.92999999999995</v>
          </cell>
        </row>
        <row r="1730">
          <cell r="A1730">
            <v>3598</v>
          </cell>
          <cell r="B1730" t="str">
            <v>JCAO FOFO 45 GR C/FLANGES PN-10/16 DN 200X200</v>
          </cell>
          <cell r="C1730" t="str">
            <v>UN</v>
          </cell>
          <cell r="E1730">
            <v>743.59</v>
          </cell>
        </row>
        <row r="1731">
          <cell r="A1731">
            <v>3599</v>
          </cell>
          <cell r="B1731" t="str">
            <v>JCAO FOFO 45 GR C/FLANGES PN-10/16 DN 250X150</v>
          </cell>
          <cell r="C1731" t="str">
            <v>UN</v>
          </cell>
          <cell r="E1731">
            <v>888.7</v>
          </cell>
        </row>
        <row r="1732">
          <cell r="A1732">
            <v>3600</v>
          </cell>
          <cell r="B1732" t="str">
            <v>JCAO FOFO 45 GR C/FLANGES PN-10/16 DN 250X200</v>
          </cell>
          <cell r="C1732" t="str">
            <v>UN</v>
          </cell>
          <cell r="E1732">
            <v>938.08</v>
          </cell>
        </row>
        <row r="1733">
          <cell r="A1733">
            <v>3601</v>
          </cell>
          <cell r="B1733" t="str">
            <v>JCAO FOFO 45 GR C/FLANGES PN-10/16 DN 250X250</v>
          </cell>
          <cell r="C1733" t="str">
            <v>UN</v>
          </cell>
          <cell r="E1733">
            <v>1240.78</v>
          </cell>
        </row>
        <row r="1734">
          <cell r="A1734">
            <v>3602</v>
          </cell>
          <cell r="B1734" t="str">
            <v>JCAO FOFO 45 GR C/FLANGES PN-10/16 DN 300X200</v>
          </cell>
          <cell r="C1734" t="str">
            <v>UN</v>
          </cell>
          <cell r="E1734">
            <v>1135.51</v>
          </cell>
        </row>
        <row r="1735">
          <cell r="A1735">
            <v>3603</v>
          </cell>
          <cell r="B1735" t="str">
            <v>JCAO FOFO 45 GR C/FLANGES PN-10/16 DN 300X300</v>
          </cell>
          <cell r="C1735" t="str">
            <v>UN</v>
          </cell>
          <cell r="E1735">
            <v>1622.23</v>
          </cell>
        </row>
        <row r="1736">
          <cell r="A1736">
            <v>3604</v>
          </cell>
          <cell r="B1736" t="str">
            <v>JCAO FOFO 45 GR C/FLANGES PN-10 DN 400X400</v>
          </cell>
          <cell r="C1736" t="str">
            <v>UN</v>
          </cell>
          <cell r="E1736">
            <v>2506.37</v>
          </cell>
        </row>
        <row r="1737">
          <cell r="A1737">
            <v>3607</v>
          </cell>
          <cell r="B1737" t="str">
            <v>JCAO FOFO 45 GR C/FLANGES PN-10/16 DN 100X100</v>
          </cell>
          <cell r="C1737" t="str">
            <v>UN</v>
          </cell>
          <cell r="E1737">
            <v>254.66</v>
          </cell>
        </row>
        <row r="1738">
          <cell r="A1738">
            <v>3608</v>
          </cell>
          <cell r="B1738" t="str">
            <v>JCAO FOFO 45 GR C/FLANGES PN-16 DN 200X100</v>
          </cell>
          <cell r="C1738" t="str">
            <v>UN</v>
          </cell>
          <cell r="E1738">
            <v>638.92999999999995</v>
          </cell>
        </row>
        <row r="1739">
          <cell r="A1739">
            <v>3609</v>
          </cell>
          <cell r="B1739" t="str">
            <v>JCAO FOFO 45 GR C/FLANGES PN-16 DN 200X150</v>
          </cell>
          <cell r="C1739" t="str">
            <v>UN</v>
          </cell>
          <cell r="E1739">
            <v>693.3</v>
          </cell>
        </row>
        <row r="1740">
          <cell r="A1740">
            <v>3610</v>
          </cell>
          <cell r="B1740" t="str">
            <v>JCAO FOFO 45 GR C/FLANGES PN-16 DN 200X200</v>
          </cell>
          <cell r="C1740" t="str">
            <v>UN</v>
          </cell>
          <cell r="E1740">
            <v>743.59</v>
          </cell>
        </row>
        <row r="1741">
          <cell r="A1741">
            <v>3611</v>
          </cell>
          <cell r="B1741" t="str">
            <v>JCAO FOFO 45 GR C/FLANGES PN-16 DN 250X200</v>
          </cell>
          <cell r="C1741" t="str">
            <v>UN</v>
          </cell>
          <cell r="E1741">
            <v>1033.1500000000001</v>
          </cell>
        </row>
        <row r="1742">
          <cell r="A1742">
            <v>3612</v>
          </cell>
          <cell r="B1742" t="str">
            <v>JCAO FOFO 45 GR C/FLANGES PN-16 DN 250X250</v>
          </cell>
          <cell r="C1742" t="str">
            <v>UN</v>
          </cell>
          <cell r="E1742">
            <v>1240.77</v>
          </cell>
        </row>
        <row r="1743">
          <cell r="A1743">
            <v>3613</v>
          </cell>
          <cell r="B1743" t="str">
            <v>JCAO FOFO 45 GR C/FLANGES PN-16 DN 300X200</v>
          </cell>
          <cell r="C1743" t="str">
            <v>UN</v>
          </cell>
          <cell r="E1743">
            <v>1471.75</v>
          </cell>
        </row>
        <row r="1744">
          <cell r="A1744">
            <v>3614</v>
          </cell>
          <cell r="B1744" t="str">
            <v>JCAO FOFO 45 GR C/FLANGES PN-16 DN 400X300</v>
          </cell>
          <cell r="C1744" t="str">
            <v>UN</v>
          </cell>
          <cell r="E1744">
            <v>2187.65</v>
          </cell>
        </row>
        <row r="1745">
          <cell r="A1745">
            <v>3615</v>
          </cell>
          <cell r="B1745" t="str">
            <v>JCAO FOFO 45 GR C/FLANGES PN-16 DN 400X400</v>
          </cell>
          <cell r="C1745" t="str">
            <v>UN</v>
          </cell>
          <cell r="E1745">
            <v>2738.18</v>
          </cell>
        </row>
        <row r="1746">
          <cell r="A1746">
            <v>3617</v>
          </cell>
          <cell r="B1746" t="str">
            <v>JCAO FOFO 45 GR C/FLANGES PN-25 DN 100X100</v>
          </cell>
          <cell r="C1746" t="str">
            <v>UN</v>
          </cell>
          <cell r="E1746">
            <v>254.66</v>
          </cell>
        </row>
        <row r="1747">
          <cell r="A1747">
            <v>3618</v>
          </cell>
          <cell r="B1747" t="str">
            <v>JCAO FOFO 45 GR C/FLANGES PN-25 DN 150X150</v>
          </cell>
          <cell r="C1747" t="str">
            <v>UN</v>
          </cell>
          <cell r="E1747">
            <v>445.39</v>
          </cell>
        </row>
        <row r="1748">
          <cell r="A1748">
            <v>3619</v>
          </cell>
          <cell r="B1748" t="str">
            <v>JCAO FOFO 45 GR C/FLANGES PN-25 DN 200X100</v>
          </cell>
          <cell r="C1748" t="str">
            <v>UN</v>
          </cell>
          <cell r="E1748">
            <v>706.9</v>
          </cell>
        </row>
        <row r="1749">
          <cell r="A1749">
            <v>3620</v>
          </cell>
          <cell r="B1749" t="str">
            <v>JCAO FOFO 45 GR C/FLANGES PN-25 DN 200X200</v>
          </cell>
          <cell r="C1749" t="str">
            <v>UN</v>
          </cell>
          <cell r="E1749">
            <v>978.79</v>
          </cell>
        </row>
        <row r="1750">
          <cell r="A1750">
            <v>3621</v>
          </cell>
          <cell r="B1750" t="str">
            <v>JCAO FOFO 45 GR C/FLANGES PN-25 DN 250X200</v>
          </cell>
          <cell r="C1750" t="str">
            <v>UN</v>
          </cell>
          <cell r="E1750">
            <v>1141.9100000000001</v>
          </cell>
        </row>
        <row r="1751">
          <cell r="A1751">
            <v>3622</v>
          </cell>
          <cell r="B1751" t="str">
            <v>JCAO FOFO 45 GR C/FLANGES PN-25 DN 300X200</v>
          </cell>
          <cell r="C1751" t="str">
            <v>UN</v>
          </cell>
          <cell r="E1751">
            <v>1471.45</v>
          </cell>
        </row>
        <row r="1752">
          <cell r="A1752">
            <v>3623</v>
          </cell>
          <cell r="B1752" t="str">
            <v>JCAO FOFO 45 GR C/FLANGES PN-25 DN 400X300</v>
          </cell>
          <cell r="C1752" t="str">
            <v>UN</v>
          </cell>
          <cell r="E1752">
            <v>2969.98</v>
          </cell>
        </row>
        <row r="1753">
          <cell r="A1753">
            <v>3624</v>
          </cell>
          <cell r="B1753" t="str">
            <v>JCAO FOFO 45 GR C/FLANGES PN-25 DN 400X400</v>
          </cell>
          <cell r="C1753" t="str">
            <v>UN</v>
          </cell>
          <cell r="E1753">
            <v>3308.03</v>
          </cell>
        </row>
        <row r="1754">
          <cell r="A1754">
            <v>3625</v>
          </cell>
          <cell r="B1754" t="str">
            <v>JCAO FOFO 45 GR C/FLANGES PN-25 DN 300X300</v>
          </cell>
          <cell r="C1754" t="str">
            <v>UN</v>
          </cell>
          <cell r="E1754">
            <v>2209.61</v>
          </cell>
        </row>
        <row r="1755">
          <cell r="A1755">
            <v>3626</v>
          </cell>
          <cell r="B1755" t="str">
            <v>JCAO FOFO 45 GR C/FLANGES PN-25 DN 250X250</v>
          </cell>
          <cell r="C1755" t="str">
            <v>UN</v>
          </cell>
          <cell r="E1755">
            <v>1240.77</v>
          </cell>
        </row>
        <row r="1756">
          <cell r="A1756">
            <v>3627</v>
          </cell>
          <cell r="B1756" t="str">
            <v>JCAO FOFO 45 GR C/FLANGES PN-25 DN 250X150</v>
          </cell>
          <cell r="C1756" t="str">
            <v>UN</v>
          </cell>
          <cell r="E1756">
            <v>1073.94</v>
          </cell>
        </row>
        <row r="1757">
          <cell r="A1757">
            <v>3628</v>
          </cell>
          <cell r="B1757" t="str">
            <v>JCAO FOFO 45 GR C/FLANGES PN-25 DN 200X150</v>
          </cell>
          <cell r="C1757" t="str">
            <v>UN</v>
          </cell>
          <cell r="E1757">
            <v>761.27</v>
          </cell>
        </row>
        <row r="1758">
          <cell r="A1758">
            <v>3629</v>
          </cell>
          <cell r="B1758" t="str">
            <v>JCAO FOFO 45 GR C/FLANGES PN-25 DN 150X100</v>
          </cell>
          <cell r="C1758" t="str">
            <v>UN</v>
          </cell>
          <cell r="E1758">
            <v>489.39</v>
          </cell>
        </row>
        <row r="1759">
          <cell r="A1759">
            <v>3632</v>
          </cell>
          <cell r="B1759" t="str">
            <v>JCAO FOFO 45 GR C/FLANGES PN 10/16/25 DN 50X50</v>
          </cell>
          <cell r="C1759" t="str">
            <v>UN</v>
          </cell>
          <cell r="E1759">
            <v>105.3</v>
          </cell>
        </row>
        <row r="1760">
          <cell r="A1760">
            <v>3633</v>
          </cell>
          <cell r="B1760" t="str">
            <v>JCAO FOFO 45 GR C/FLANGES PN-16 DN 300X300</v>
          </cell>
          <cell r="C1760" t="str">
            <v>UN</v>
          </cell>
          <cell r="E1760">
            <v>2209.61</v>
          </cell>
        </row>
        <row r="1761">
          <cell r="A1761">
            <v>3634</v>
          </cell>
          <cell r="B1761" t="str">
            <v>JCAO FOFO 45 GR C/FLANGES PN-16 DN 250X150</v>
          </cell>
          <cell r="C1761" t="str">
            <v>UN</v>
          </cell>
          <cell r="E1761">
            <v>978.77</v>
          </cell>
        </row>
        <row r="1762">
          <cell r="A1762">
            <v>3635</v>
          </cell>
          <cell r="B1762" t="str">
            <v>JCAO FOFO 45 GR C/FLANGES PN-10/16 DN 150X150</v>
          </cell>
          <cell r="C1762" t="str">
            <v>UN</v>
          </cell>
          <cell r="E1762">
            <v>445.39</v>
          </cell>
        </row>
        <row r="1763">
          <cell r="A1763">
            <v>3637</v>
          </cell>
          <cell r="B1763" t="str">
            <v>JCAO FOFO 45 GR C/FLANGES PN-10/16/25 DN  80X 80</v>
          </cell>
          <cell r="C1763" t="str">
            <v>UN</v>
          </cell>
          <cell r="E1763">
            <v>187.42</v>
          </cell>
        </row>
        <row r="1764">
          <cell r="A1764">
            <v>3638</v>
          </cell>
          <cell r="B1764" t="str">
            <v>JCAO FOFO 45 GR C/FLANGES PN-10 DN 400X300</v>
          </cell>
          <cell r="C1764" t="str">
            <v>UN</v>
          </cell>
          <cell r="E1764">
            <v>1852.5</v>
          </cell>
        </row>
        <row r="1765">
          <cell r="A1765">
            <v>3639</v>
          </cell>
          <cell r="B1765" t="str">
            <v>JCAO FOFO 45 GR C/FLANGES PN-10/16 DN 200X150</v>
          </cell>
          <cell r="C1765" t="str">
            <v>UN</v>
          </cell>
          <cell r="E1765">
            <v>693.3</v>
          </cell>
        </row>
        <row r="1766">
          <cell r="A1766">
            <v>3645</v>
          </cell>
          <cell r="B1766" t="str">
            <v>JCAO PVC 45G NBR 10569 P/ REDE COLET ESG JE BBB DN 300MM</v>
          </cell>
          <cell r="C1766" t="str">
            <v>UN</v>
          </cell>
          <cell r="E1766">
            <v>282.17</v>
          </cell>
        </row>
        <row r="1767">
          <cell r="A1767">
            <v>3646</v>
          </cell>
          <cell r="B1767" t="str">
            <v>JCAO PVC 45G NBR 10569 P/ REDE COLET ESG JE BBB DN 350MM</v>
          </cell>
          <cell r="C1767" t="str">
            <v>UN</v>
          </cell>
          <cell r="E1767">
            <v>414.87</v>
          </cell>
        </row>
        <row r="1768">
          <cell r="A1768">
            <v>3647</v>
          </cell>
          <cell r="B1768" t="str">
            <v>JCAO PVC 45G NBR 10569 P/ REDE COLET ESG JE BBB DN 400MM</v>
          </cell>
          <cell r="C1768" t="str">
            <v>UN</v>
          </cell>
          <cell r="E1768">
            <v>563.23</v>
          </cell>
        </row>
        <row r="1769">
          <cell r="A1769">
            <v>3649</v>
          </cell>
          <cell r="B1769" t="str">
            <v>JCAO PVC 45G NBR 10569 P/ REDE COLET ESG JE BBB DN 150MM</v>
          </cell>
          <cell r="C1769" t="str">
            <v>UN</v>
          </cell>
          <cell r="E1769">
            <v>35.65</v>
          </cell>
        </row>
        <row r="1770">
          <cell r="A1770">
            <v>3650</v>
          </cell>
          <cell r="B1770" t="str">
            <v>JCAO PVC 45G NBR 10569 P/ REDE COLET ESG JE BBB DN 250MM</v>
          </cell>
          <cell r="C1770" t="str">
            <v>UN</v>
          </cell>
          <cell r="E1770">
            <v>172.5</v>
          </cell>
        </row>
        <row r="1771">
          <cell r="A1771">
            <v>3651</v>
          </cell>
          <cell r="B1771" t="str">
            <v>JCAO PVC 45G NBR 10569 P/ REDE COLET ESG JE BBB DN 200MM</v>
          </cell>
          <cell r="C1771" t="str">
            <v>UN</v>
          </cell>
          <cell r="E1771">
            <v>59.19</v>
          </cell>
        </row>
        <row r="1772">
          <cell r="A1772">
            <v>3653</v>
          </cell>
          <cell r="B1772" t="str">
            <v>JCAO PVC 45G NBR 10569 P/ REDE COLET ESG JE BBB DN 100MM</v>
          </cell>
          <cell r="C1772" t="str">
            <v>UN</v>
          </cell>
          <cell r="E1772">
            <v>17.98</v>
          </cell>
        </row>
        <row r="1773">
          <cell r="A1773">
            <v>3654</v>
          </cell>
          <cell r="B1773" t="str">
            <v>JCAO 45G PVC C/ ROSCA 1/2"</v>
          </cell>
          <cell r="C1773" t="str">
            <v>UN</v>
          </cell>
          <cell r="E1773">
            <v>5.62</v>
          </cell>
        </row>
        <row r="1774">
          <cell r="A1774">
            <v>3655</v>
          </cell>
          <cell r="B1774" t="str">
            <v>JCAO 45G PVC C/ ROSCA 1 1/2"</v>
          </cell>
          <cell r="C1774" t="str">
            <v>UN</v>
          </cell>
          <cell r="E1774">
            <v>12.23</v>
          </cell>
        </row>
        <row r="1775">
          <cell r="A1775">
            <v>3656</v>
          </cell>
          <cell r="B1775" t="str">
            <v>JCAO DUPLA PVC SOLD P/ ESG PREDIAL DN 75MM</v>
          </cell>
          <cell r="C1775" t="str">
            <v>UN</v>
          </cell>
          <cell r="E1775">
            <v>11.76</v>
          </cell>
        </row>
        <row r="1776">
          <cell r="A1776">
            <v>3657</v>
          </cell>
          <cell r="B1776" t="str">
            <v>JCAO 45G PVC C/ ROSCA 1 1/4"</v>
          </cell>
          <cell r="C1776" t="str">
            <v>UN</v>
          </cell>
          <cell r="E1776">
            <v>10.34</v>
          </cell>
        </row>
        <row r="1777">
          <cell r="A1777">
            <v>3658</v>
          </cell>
          <cell r="B1777" t="str">
            <v>JCAO SIMPLES PVC P/ ESG PREDIAL DN 75X75MM</v>
          </cell>
          <cell r="C1777" t="str">
            <v>UN</v>
          </cell>
          <cell r="E1777">
            <v>10.07</v>
          </cell>
        </row>
        <row r="1778">
          <cell r="A1778">
            <v>3659</v>
          </cell>
          <cell r="B1778" t="str">
            <v>JCAO SIMPLES PVC P/ ESG PREDIAL DN 100X50MM</v>
          </cell>
          <cell r="C1778" t="str">
            <v>UN</v>
          </cell>
          <cell r="E1778">
            <v>7.82</v>
          </cell>
        </row>
        <row r="1779">
          <cell r="A1779">
            <v>3660</v>
          </cell>
          <cell r="B1779" t="str">
            <v>JCAO SIMPLES PVC P/ ESG PREDIAL DN 100X75MM</v>
          </cell>
          <cell r="C1779" t="str">
            <v>UN</v>
          </cell>
          <cell r="E1779">
            <v>13.82</v>
          </cell>
        </row>
        <row r="1780">
          <cell r="A1780">
            <v>3661</v>
          </cell>
          <cell r="B1780" t="str">
            <v>JCAO SIMPLES PVC P/ ESG PREDIAL DN 75X50MM</v>
          </cell>
          <cell r="C1780" t="str">
            <v>UN</v>
          </cell>
          <cell r="E1780">
            <v>7.92</v>
          </cell>
        </row>
        <row r="1781">
          <cell r="A1781">
            <v>3662</v>
          </cell>
          <cell r="B1781" t="str">
            <v>JCAO SIMPLES PVC P/ ESG PREDIAL DN 50X50MM</v>
          </cell>
          <cell r="C1781" t="str">
            <v>UN</v>
          </cell>
          <cell r="E1781">
            <v>5.0599999999999996</v>
          </cell>
        </row>
        <row r="1782">
          <cell r="A1782">
            <v>3663</v>
          </cell>
          <cell r="B1782" t="str">
            <v>JCAO 45G PVC C/ ROSCA 1"</v>
          </cell>
          <cell r="C1782" t="str">
            <v>UN</v>
          </cell>
          <cell r="E1782">
            <v>7.03</v>
          </cell>
        </row>
        <row r="1783">
          <cell r="A1783">
            <v>3664</v>
          </cell>
          <cell r="B1783" t="str">
            <v>JCAO 45G PVC C/ ROSCA 3/4"</v>
          </cell>
          <cell r="C1783" t="str">
            <v>UN</v>
          </cell>
          <cell r="E1783">
            <v>6.51</v>
          </cell>
        </row>
        <row r="1784">
          <cell r="A1784">
            <v>3665</v>
          </cell>
          <cell r="B1784" t="str">
            <v>JCAO 45G PVC C/ ROSCA 2"</v>
          </cell>
          <cell r="C1784" t="str">
            <v>UN</v>
          </cell>
          <cell r="E1784">
            <v>21.89</v>
          </cell>
        </row>
        <row r="1785">
          <cell r="A1785">
            <v>3666</v>
          </cell>
          <cell r="B1785" t="str">
            <v>JCAO PVC SOLD 45G P/ ESG PREDIAL DN 40MM</v>
          </cell>
          <cell r="C1785" t="str">
            <v>UN</v>
          </cell>
          <cell r="E1785">
            <v>2.2999999999999998</v>
          </cell>
        </row>
        <row r="1786">
          <cell r="A1786">
            <v>3668</v>
          </cell>
          <cell r="B1786" t="str">
            <v>JCAO DUPLA PVC SOLD P/ ESG PREDIAL DN 100MM</v>
          </cell>
          <cell r="C1786" t="str">
            <v>UN</v>
          </cell>
          <cell r="E1786">
            <v>23.37</v>
          </cell>
        </row>
        <row r="1787">
          <cell r="A1787">
            <v>3669</v>
          </cell>
          <cell r="B1787" t="str">
            <v>JCAO INVERTIDA PVC SOLD P/ ESG PREDIAL REDUCAO 75 X 50MM</v>
          </cell>
          <cell r="C1787" t="str">
            <v>UN</v>
          </cell>
          <cell r="E1787">
            <v>6.46</v>
          </cell>
        </row>
        <row r="1788">
          <cell r="A1788">
            <v>3670</v>
          </cell>
          <cell r="B1788" t="str">
            <v>JCAO SIMPLES PVC P/ ESG PREDIAL DN 100X100MM</v>
          </cell>
          <cell r="C1788" t="str">
            <v>UN</v>
          </cell>
          <cell r="E1788">
            <v>13.3</v>
          </cell>
        </row>
        <row r="1789">
          <cell r="A1789">
            <v>3671</v>
          </cell>
          <cell r="B1789" t="str">
            <v>JUNTA DILATACAO PLASTICA P/ PISO H=20 E=3,0</v>
          </cell>
          <cell r="C1789" t="str">
            <v>M</v>
          </cell>
          <cell r="E1789">
            <v>0.8</v>
          </cell>
        </row>
        <row r="1790">
          <cell r="A1790">
            <v>3672</v>
          </cell>
          <cell r="B1790" t="str">
            <v>JUNTA DILATACAO PLASTICA P/ PISO H=10 E=4,0</v>
          </cell>
          <cell r="C1790" t="str">
            <v>M</v>
          </cell>
          <cell r="E1790">
            <v>0.67</v>
          </cell>
        </row>
        <row r="1791">
          <cell r="A1791">
            <v>3673</v>
          </cell>
          <cell r="B1791" t="str">
            <v>JUNTA DILATACAO PLASTICA P/ PISO H=25 E=4,0</v>
          </cell>
          <cell r="C1791" t="str">
            <v>M</v>
          </cell>
          <cell r="E1791">
            <v>0.88</v>
          </cell>
        </row>
        <row r="1792">
          <cell r="A1792">
            <v>3674</v>
          </cell>
          <cell r="B1792" t="str">
            <v>JUNTA DILATACAO ELASTICA (PVC) P/ CONCRETO (FUGENBAND) O-120/3 PRESSAO ATE 2 CA</v>
          </cell>
          <cell r="C1792" t="str">
            <v>M</v>
          </cell>
          <cell r="E1792">
            <v>34.78</v>
          </cell>
        </row>
        <row r="1793">
          <cell r="A1793">
            <v>3676</v>
          </cell>
          <cell r="B1793" t="str">
            <v>JUNTA DILATACAO ELASTICA (PVC) P/ CONCRETO (FUGENBAND) O-350/10 PRESSAO ATE 100 CA</v>
          </cell>
          <cell r="C1793" t="str">
            <v>M</v>
          </cell>
          <cell r="E1793">
            <v>243.84</v>
          </cell>
        </row>
        <row r="1794">
          <cell r="A1794">
            <v>3677</v>
          </cell>
          <cell r="B1794" t="str">
            <v>JUNTA DILATACAO ELASTICA (PVC) P/ CONCRETO (FUGENBAND) -350/6 PRESSAO ATE 70 CA</v>
          </cell>
          <cell r="C1794" t="str">
            <v>M</v>
          </cell>
          <cell r="E1794">
            <v>210.78</v>
          </cell>
        </row>
        <row r="1795">
          <cell r="A1795">
            <v>3679</v>
          </cell>
          <cell r="B1795" t="str">
            <v>JUNTA DILATACAO ELASTICA (PVC) P/ CONCRETO (FUGENBAND) O-350/6 PRESSAO ATE 70 CA</v>
          </cell>
          <cell r="C1795" t="str">
            <v>M</v>
          </cell>
          <cell r="E1795">
            <v>229.22</v>
          </cell>
        </row>
        <row r="1796">
          <cell r="A1796">
            <v>3681</v>
          </cell>
          <cell r="B1796" t="str">
            <v>JUNTA DILATACAO ELASTICA (PVC) P/ CONCRETO (FUGENBAND) O-220/6 PRESSAO ATE 30 CA</v>
          </cell>
          <cell r="C1796" t="str">
            <v>M</v>
          </cell>
          <cell r="E1796">
            <v>86.2</v>
          </cell>
        </row>
        <row r="1797">
          <cell r="A1797">
            <v>3718</v>
          </cell>
          <cell r="B1797" t="str">
            <v>JTA GIBAULT FOFO DN     50</v>
          </cell>
          <cell r="C1797" t="str">
            <v>UN</v>
          </cell>
          <cell r="E1797">
            <v>116.02</v>
          </cell>
        </row>
        <row r="1798">
          <cell r="A1798">
            <v>3719</v>
          </cell>
          <cell r="B1798" t="str">
            <v>JTA GIBAULT FOFO DN     80</v>
          </cell>
          <cell r="C1798" t="str">
            <v>UN</v>
          </cell>
          <cell r="E1798">
            <v>119.98</v>
          </cell>
        </row>
        <row r="1799">
          <cell r="A1799">
            <v>3720</v>
          </cell>
          <cell r="B1799" t="str">
            <v>JTA GIBAULT FOFO DN 100</v>
          </cell>
          <cell r="C1799" t="str">
            <v>UN</v>
          </cell>
          <cell r="E1799">
            <v>122</v>
          </cell>
        </row>
        <row r="1800">
          <cell r="A1800">
            <v>3721</v>
          </cell>
          <cell r="B1800" t="str">
            <v>JTA GIBAULT FOFO DN 150</v>
          </cell>
          <cell r="C1800" t="str">
            <v>UN</v>
          </cell>
          <cell r="E1800">
            <v>210.11</v>
          </cell>
        </row>
        <row r="1801">
          <cell r="A1801">
            <v>3722</v>
          </cell>
          <cell r="B1801" t="str">
            <v>JTA GIBAULT FOFO DN 200</v>
          </cell>
          <cell r="C1801" t="str">
            <v>UN</v>
          </cell>
          <cell r="E1801">
            <v>352.47</v>
          </cell>
        </row>
        <row r="1802">
          <cell r="A1802">
            <v>3723</v>
          </cell>
          <cell r="B1802" t="str">
            <v>JTA GIBAULT FOFO DN 250</v>
          </cell>
          <cell r="C1802" t="str">
            <v>UN</v>
          </cell>
          <cell r="E1802">
            <v>372.81</v>
          </cell>
        </row>
        <row r="1803">
          <cell r="A1803">
            <v>3724</v>
          </cell>
          <cell r="B1803" t="str">
            <v>JTA GIBAULT FOFO DN 300</v>
          </cell>
          <cell r="C1803" t="str">
            <v>UN</v>
          </cell>
          <cell r="E1803">
            <v>501.88</v>
          </cell>
        </row>
        <row r="1804">
          <cell r="A1804">
            <v>3725</v>
          </cell>
          <cell r="B1804" t="str">
            <v>JTA GIBAULT FOFO DN 350</v>
          </cell>
          <cell r="C1804" t="str">
            <v>UN</v>
          </cell>
          <cell r="E1804">
            <v>732.03</v>
          </cell>
        </row>
        <row r="1805">
          <cell r="A1805">
            <v>3726</v>
          </cell>
          <cell r="B1805" t="str">
            <v>JTA GIBAULT FOFO DN 500</v>
          </cell>
          <cell r="C1805" t="str">
            <v>UN</v>
          </cell>
          <cell r="E1805">
            <v>1240.3900000000001</v>
          </cell>
        </row>
        <row r="1806">
          <cell r="A1806">
            <v>3727</v>
          </cell>
          <cell r="B1806" t="str">
            <v>JTA GIBAULT FOFO DN 600</v>
          </cell>
          <cell r="C1806" t="str">
            <v>UN</v>
          </cell>
          <cell r="E1806">
            <v>1884.31</v>
          </cell>
        </row>
        <row r="1807">
          <cell r="A1807">
            <v>3728</v>
          </cell>
          <cell r="B1807" t="str">
            <v>JTA GIBAULT FOFO DN 400</v>
          </cell>
          <cell r="C1807" t="str">
            <v>UN</v>
          </cell>
          <cell r="E1807">
            <v>820.14</v>
          </cell>
        </row>
        <row r="1808">
          <cell r="A1808">
            <v>3729</v>
          </cell>
          <cell r="B1808" t="str">
            <v>KIT CAVALETE DE PVC COM REGISTRO DE ESFERA DE 1/2"</v>
          </cell>
          <cell r="C1808" t="str">
            <v>UN</v>
          </cell>
          <cell r="E1808">
            <v>43.1</v>
          </cell>
        </row>
        <row r="1809">
          <cell r="A1809">
            <v>3731</v>
          </cell>
          <cell r="B1809" t="str">
            <v>LADRILHO HIDRAULICO 20 X 20CM - LISO COR NATURAL</v>
          </cell>
          <cell r="C1809" t="str">
            <v>M2</v>
          </cell>
          <cell r="E1809">
            <v>39.4</v>
          </cell>
        </row>
        <row r="1810">
          <cell r="A1810">
            <v>3732</v>
          </cell>
          <cell r="B1810" t="str">
            <v>LADRILHO HIDRAULICO 30 X 30CM - LISO COR  NATURAL</v>
          </cell>
          <cell r="C1810" t="str">
            <v>M2</v>
          </cell>
          <cell r="E1810">
            <v>58.51</v>
          </cell>
        </row>
        <row r="1811">
          <cell r="A1811">
            <v>3733</v>
          </cell>
          <cell r="B1811" t="str">
            <v>LADRILHO HIDRAULICO 20 X 20CM - LISO 2 CORES</v>
          </cell>
          <cell r="C1811" t="str">
            <v>M2</v>
          </cell>
          <cell r="E1811">
            <v>43.59</v>
          </cell>
        </row>
        <row r="1812">
          <cell r="A1812">
            <v>3734</v>
          </cell>
          <cell r="B1812" t="str">
            <v>LADRILHO HIDRAULICO LISO 20 X 20CM COR NATURAL</v>
          </cell>
          <cell r="C1812" t="str">
            <v>M2</v>
          </cell>
          <cell r="E1812">
            <v>37.72</v>
          </cell>
        </row>
        <row r="1813">
          <cell r="A1813">
            <v>3735</v>
          </cell>
          <cell r="B1813" t="str">
            <v>LADRILHO HIDRAULICO 25 X 25CM - LISO COR NATURAL</v>
          </cell>
          <cell r="C1813" t="str">
            <v>M2</v>
          </cell>
          <cell r="E1813">
            <v>48.79</v>
          </cell>
        </row>
        <row r="1814">
          <cell r="A1814">
            <v>3736</v>
          </cell>
          <cell r="B1814" t="str">
            <v>LAJE PRE-MOLDADA DE FORRO CONVENCIONAL SOBRECARGA 100KG/ VAO ATE 3,50M</v>
          </cell>
          <cell r="C1814" t="str">
            <v>M2</v>
          </cell>
          <cell r="E1814">
            <v>22</v>
          </cell>
        </row>
        <row r="1815">
          <cell r="A1815">
            <v>3737</v>
          </cell>
          <cell r="B1815" t="str">
            <v>LAJE PRE-MOLDADA DE PISO CONVENCIONAL SOBRECARGA 350KG/ VAO ATE 4,50M</v>
          </cell>
          <cell r="C1815" t="str">
            <v>M2</v>
          </cell>
          <cell r="E1815">
            <v>29.86</v>
          </cell>
        </row>
        <row r="1816">
          <cell r="A1816">
            <v>3738</v>
          </cell>
          <cell r="B1816" t="str">
            <v>LAJE PRE-MOLDADA DE PISO CONVENCIONAL SOBRECARGA 350KG/ VAO ATE 5,00M</v>
          </cell>
          <cell r="C1816" t="str">
            <v>M2</v>
          </cell>
          <cell r="E1816">
            <v>31.11</v>
          </cell>
        </row>
        <row r="1817">
          <cell r="A1817">
            <v>3739</v>
          </cell>
          <cell r="B1817" t="str">
            <v>LAJE PRE-MOLDADA DE PISO CONVENCIONAL SOBRECARGA 200KG/ VAO ATE 5,00M</v>
          </cell>
          <cell r="C1817" t="str">
            <v>M2</v>
          </cell>
          <cell r="E1817">
            <v>28.29</v>
          </cell>
        </row>
        <row r="1818">
          <cell r="A1818">
            <v>3740</v>
          </cell>
          <cell r="B1818" t="str">
            <v>LAJE PRE-MOLDADA DE PISO TRELICADA SOBRECARGA 200KG/ VAO ATE 7,00M</v>
          </cell>
          <cell r="C1818" t="str">
            <v>M2</v>
          </cell>
          <cell r="E1818">
            <v>56.57</v>
          </cell>
        </row>
        <row r="1819">
          <cell r="A1819">
            <v>3741</v>
          </cell>
          <cell r="B1819" t="str">
            <v>LAJE PRE-MOLDADA DE FORRO CONVENCIONAL SOBRECARGA 100KG/ VAO ATE 4,50M</v>
          </cell>
          <cell r="C1819" t="str">
            <v>M2</v>
          </cell>
          <cell r="E1819">
            <v>25.14</v>
          </cell>
        </row>
        <row r="1820">
          <cell r="A1820">
            <v>3742</v>
          </cell>
          <cell r="B1820" t="str">
            <v>LAJE PRE-MOLDADA DE FORRO TRELICADA SOBRECARGA 100KG/ VAO ATE 6,00M</v>
          </cell>
          <cell r="C1820" t="str">
            <v>M2</v>
          </cell>
          <cell r="E1820">
            <v>39.29</v>
          </cell>
        </row>
        <row r="1821">
          <cell r="A1821">
            <v>3743</v>
          </cell>
          <cell r="B1821" t="str">
            <v>LAJE PRE-MOLDADA DE PISO CONVENCIONAL SOBRECARGA 200KG/ VAO ATE 3,50M</v>
          </cell>
          <cell r="C1821" t="str">
            <v>M2</v>
          </cell>
          <cell r="E1821">
            <v>23.57</v>
          </cell>
        </row>
        <row r="1822">
          <cell r="A1822">
            <v>3744</v>
          </cell>
          <cell r="B1822" t="str">
            <v>LAJE PRE-MOLDADA DE PISO CONVENCIONAL SOBRECARGA 200KG/ VAO ATE 4,50M</v>
          </cell>
          <cell r="C1822" t="str">
            <v>M2</v>
          </cell>
          <cell r="E1822">
            <v>25.77</v>
          </cell>
        </row>
        <row r="1823">
          <cell r="A1823">
            <v>3745</v>
          </cell>
          <cell r="B1823" t="str">
            <v>LAJE PRE-MOLDADA DE FORRO CONVENCIONAL SOBRECARGA 100KG/ VAO ATE 5,00M</v>
          </cell>
          <cell r="C1823" t="str">
            <v>M2</v>
          </cell>
          <cell r="E1823">
            <v>26.71</v>
          </cell>
        </row>
        <row r="1824">
          <cell r="A1824">
            <v>3746</v>
          </cell>
          <cell r="B1824" t="str">
            <v>LAJE PRE-MOLDADA DE PISO TRELICADA C/ H=16CM P/ APOIO SIMPLES SOBRECARGA 200KG/ VAO LIVRE ATE 6,00M</v>
          </cell>
          <cell r="C1824" t="str">
            <v>M2</v>
          </cell>
          <cell r="E1824">
            <v>47.71</v>
          </cell>
        </row>
        <row r="1825">
          <cell r="A1825">
            <v>3747</v>
          </cell>
          <cell r="B1825" t="str">
            <v>LAJE PRE-MOLDADA DE PISO CONVENCIONAL SOBRECARGA 350KG/ VAO ATE 3,50M</v>
          </cell>
          <cell r="C1825" t="str">
            <v>M2</v>
          </cell>
          <cell r="E1825">
            <v>28.6</v>
          </cell>
        </row>
        <row r="1826">
          <cell r="A1826">
            <v>3748</v>
          </cell>
          <cell r="B1826" t="str">
            <v>LAJE PRE-MOLDADA DE PISO TRELICADA SOBRECARGA 100KG/ VAO ATE 7,00M</v>
          </cell>
          <cell r="C1826" t="str">
            <v>M2</v>
          </cell>
          <cell r="E1826">
            <v>47.14</v>
          </cell>
        </row>
        <row r="1827">
          <cell r="A1827">
            <v>3749</v>
          </cell>
          <cell r="B1827" t="str">
            <v>LAMPADA VAPOR MERCURIO 250W</v>
          </cell>
          <cell r="C1827" t="str">
            <v>UN</v>
          </cell>
          <cell r="E1827">
            <v>18.53</v>
          </cell>
        </row>
        <row r="1828">
          <cell r="A1828">
            <v>3750</v>
          </cell>
          <cell r="B1828" t="str">
            <v>LAMPADA MISTA 250W BASE E - 27</v>
          </cell>
          <cell r="C1828" t="str">
            <v>UN</v>
          </cell>
          <cell r="E1828">
            <v>12.92</v>
          </cell>
        </row>
        <row r="1829">
          <cell r="A1829">
            <v>3751</v>
          </cell>
          <cell r="B1829" t="str">
            <v>LAMPADA VAPOR MERCURIO 400W</v>
          </cell>
          <cell r="C1829" t="str">
            <v>UN</v>
          </cell>
          <cell r="E1829">
            <v>27.91</v>
          </cell>
        </row>
        <row r="1830">
          <cell r="A1830">
            <v>3752</v>
          </cell>
          <cell r="B1830" t="str">
            <v>LAMPADA VAPOR METALICO 400W BASE E-40</v>
          </cell>
          <cell r="C1830" t="str">
            <v>UN</v>
          </cell>
          <cell r="E1830">
            <v>77.97</v>
          </cell>
        </row>
        <row r="1831">
          <cell r="A1831">
            <v>3753</v>
          </cell>
          <cell r="B1831" t="str">
            <v>LAMPADA FLUORESCENTE 20W</v>
          </cell>
          <cell r="C1831" t="str">
            <v>UN</v>
          </cell>
          <cell r="E1831">
            <v>3.42</v>
          </cell>
        </row>
        <row r="1832">
          <cell r="A1832">
            <v>3754</v>
          </cell>
          <cell r="B1832" t="str">
            <v>LAMPADA FLUORESCENTE 40W</v>
          </cell>
          <cell r="C1832" t="str">
            <v>UN</v>
          </cell>
          <cell r="E1832">
            <v>3.42</v>
          </cell>
        </row>
        <row r="1833">
          <cell r="A1833">
            <v>3755</v>
          </cell>
          <cell r="B1833" t="str">
            <v>LAMPADA MISTA 160W BASE E - 27</v>
          </cell>
          <cell r="C1833" t="str">
            <v>UN</v>
          </cell>
          <cell r="E1833">
            <v>9.86</v>
          </cell>
        </row>
        <row r="1834">
          <cell r="A1834">
            <v>3756</v>
          </cell>
          <cell r="B1834" t="str">
            <v>LAMPADA MISTA 500W BASE E - 40</v>
          </cell>
          <cell r="C1834" t="str">
            <v>UN</v>
          </cell>
          <cell r="E1834">
            <v>28.92</v>
          </cell>
        </row>
        <row r="1835">
          <cell r="A1835">
            <v>3757</v>
          </cell>
          <cell r="B1835" t="str">
            <v>LAMPADA VAPOR SODIO 250W</v>
          </cell>
          <cell r="C1835" t="str">
            <v>UN</v>
          </cell>
          <cell r="E1835">
            <v>30.94</v>
          </cell>
        </row>
        <row r="1836">
          <cell r="A1836">
            <v>3758</v>
          </cell>
          <cell r="B1836" t="str">
            <v>LAMPADA VAPOR SODIO 400W</v>
          </cell>
          <cell r="C1836" t="str">
            <v>UN</v>
          </cell>
          <cell r="E1836">
            <v>37</v>
          </cell>
        </row>
        <row r="1837">
          <cell r="A1837">
            <v>3760</v>
          </cell>
          <cell r="B1837" t="str">
            <v>LAMPADA VAPOR MERCURIO 700W</v>
          </cell>
          <cell r="C1837" t="str">
            <v>UN</v>
          </cell>
          <cell r="E1837">
            <v>168.18</v>
          </cell>
        </row>
        <row r="1838">
          <cell r="A1838">
            <v>3763</v>
          </cell>
          <cell r="B1838" t="str">
            <v>LAMPADA INCANDESCENTE 100W</v>
          </cell>
          <cell r="C1838" t="str">
            <v>UN</v>
          </cell>
          <cell r="E1838">
            <v>1.03</v>
          </cell>
        </row>
        <row r="1839">
          <cell r="A1839">
            <v>3764</v>
          </cell>
          <cell r="B1839" t="str">
            <v>LAMPADA INCANDESCENTE 60W</v>
          </cell>
          <cell r="C1839" t="str">
            <v>UN</v>
          </cell>
          <cell r="E1839">
            <v>0.8</v>
          </cell>
        </row>
        <row r="1840">
          <cell r="A1840">
            <v>3767</v>
          </cell>
          <cell r="B1840" t="str">
            <v>LIXA P/ PAREDE OU MADEIRA</v>
          </cell>
          <cell r="C1840" t="str">
            <v>UN</v>
          </cell>
          <cell r="E1840">
            <v>0.4</v>
          </cell>
        </row>
        <row r="1841">
          <cell r="A1841">
            <v>3768</v>
          </cell>
          <cell r="B1841" t="str">
            <v>LIXA P/ FERRO</v>
          </cell>
          <cell r="C1841" t="str">
            <v>UN</v>
          </cell>
          <cell r="E1841">
            <v>1.79</v>
          </cell>
        </row>
        <row r="1842">
          <cell r="A1842">
            <v>3777</v>
          </cell>
          <cell r="B1842" t="str">
            <v>LONA PLASTICA PRETA, ESPESSURA 150 MICRAS</v>
          </cell>
          <cell r="C1842" t="str">
            <v>M2</v>
          </cell>
          <cell r="E1842">
            <v>0.72</v>
          </cell>
        </row>
        <row r="1843">
          <cell r="A1843">
            <v>3779</v>
          </cell>
          <cell r="B1843" t="str">
            <v>LONA PLASTICA PRETA L ARGURA  8, ESPESSURA 150 ICRAS</v>
          </cell>
          <cell r="C1843" t="str">
            <v>M</v>
          </cell>
          <cell r="E1843">
            <v>5.01</v>
          </cell>
        </row>
        <row r="1844">
          <cell r="A1844">
            <v>3780</v>
          </cell>
          <cell r="B1844" t="str">
            <v>LUMINARIA CALHA SOBREPOR EM CHAPA ACO C/ 1 LAMPADA FLUORESCENTE 40W - (COMPLETA, INCL. REATOR PART RAPIDA E LAMPADA)</v>
          </cell>
          <cell r="C1844" t="str">
            <v>UN</v>
          </cell>
          <cell r="E1844">
            <v>38.409999999999997</v>
          </cell>
        </row>
        <row r="1845">
          <cell r="A1845">
            <v>3784</v>
          </cell>
          <cell r="B1845" t="str">
            <v>LUMINARIA CALHA SOBREPOR EM CHAPA ACO C/ 4 LAMPADAS FLUORESCENTES 40W (COMPLETA, INCL. REATOR PART RAPIDA E LAMPADAS)</v>
          </cell>
          <cell r="C1845" t="str">
            <v>UN</v>
          </cell>
          <cell r="E1845">
            <v>105.22</v>
          </cell>
        </row>
        <row r="1846">
          <cell r="A1846">
            <v>3785</v>
          </cell>
          <cell r="B1846" t="str">
            <v>LUMINARIA CALHA SOBREPOR EM CHAPA ACO C/ 4 LAMPADAS FLUORESCENTES 20W (COMPLETA, INCL. REATOR PART RAPIDA E LAMPADAS)</v>
          </cell>
          <cell r="C1846" t="str">
            <v>UN</v>
          </cell>
          <cell r="E1846">
            <v>90.37</v>
          </cell>
        </row>
        <row r="1847">
          <cell r="A1847">
            <v>3786</v>
          </cell>
          <cell r="B1847" t="str">
            <v>LUMINARIA CALHA SOBREPOR EM CHAPA ACO C/ 3 LAMPADAS FLUORESCENTES 4OW (COMPLETA, INCL. REATOR PART RAPIDA E LAMPADAS)</v>
          </cell>
          <cell r="C1847" t="str">
            <v>UN</v>
          </cell>
          <cell r="E1847">
            <v>82.08</v>
          </cell>
        </row>
        <row r="1848">
          <cell r="A1848">
            <v>3787</v>
          </cell>
          <cell r="B1848" t="str">
            <v>LUMINARIA FECHADA P/ ILUMINACAO PUBLICA, TIPO X-35 PETERCO OU EQUIV,  (COMPLETA, INCL. LAMPADA VAPOR MERCURIO 400W)</v>
          </cell>
          <cell r="C1848" t="str">
            <v>UN</v>
          </cell>
          <cell r="E1848">
            <v>247.48</v>
          </cell>
        </row>
        <row r="1849">
          <cell r="A1849">
            <v>3788</v>
          </cell>
          <cell r="B1849" t="str">
            <v>LUMINARIA CALHA SOBREPOR EM CHAPA ACO C/ 1 LAMPADA FLUORESCENTE 20W         (COMPLETA, INCL. REATOR PART RAPIDA E LAMPADA)</v>
          </cell>
          <cell r="C1849" t="str">
            <v>UN</v>
          </cell>
          <cell r="E1849">
            <v>33.590000000000003</v>
          </cell>
        </row>
        <row r="1850">
          <cell r="A1850">
            <v>3793</v>
          </cell>
          <cell r="B1850" t="str">
            <v>LUMINARIA PROVA DE TEMPO E GASES, TIPO YLC-16/2 CASTIMETAL OU EQUIV   (COMPLETA, INCL. LAMPADA INCANDESCENTE DE 200W)</v>
          </cell>
          <cell r="C1850" t="str">
            <v>UN</v>
          </cell>
          <cell r="E1850">
            <v>106.52</v>
          </cell>
        </row>
        <row r="1851">
          <cell r="A1851">
            <v>3794</v>
          </cell>
          <cell r="B1851" t="str">
            <v>LUMINARIA PROVA DE TEMPO E GASES, TIPO YLC-16/3 CASTIMETAL OU EQUIV   (COMPLETA, INCL. LAMPADA INCANDESCENTE DE 300W)</v>
          </cell>
          <cell r="C1851" t="str">
            <v>UN</v>
          </cell>
          <cell r="E1851">
            <v>137.74</v>
          </cell>
        </row>
        <row r="1852">
          <cell r="A1852">
            <v>3798</v>
          </cell>
          <cell r="B1852" t="str">
            <v>LUMINARIA ABERTA P/ ILUMINACAO PUBLICA, TIPO X-57 PETERCO OU EQUIV</v>
          </cell>
          <cell r="C1852" t="str">
            <v>UN</v>
          </cell>
          <cell r="E1852">
            <v>31.2</v>
          </cell>
        </row>
        <row r="1853">
          <cell r="A1853">
            <v>3799</v>
          </cell>
          <cell r="B1853" t="str">
            <v>LUMINARIA CALHA SOBREPOR EM CHAPA ACO C/ 2 LAMPADAS FLUORESCENTES 40W (COMPLETA, INCL REATOR PART RAPIDA E LAMPADAS)</v>
          </cell>
          <cell r="C1853" t="str">
            <v>UN</v>
          </cell>
          <cell r="E1853">
            <v>56.98</v>
          </cell>
        </row>
        <row r="1854">
          <cell r="A1854">
            <v>3803</v>
          </cell>
          <cell r="B1854" t="str">
            <v>LUMINARIA PLAFONIER SOBREPOR ARO/BASE METALICA C/ GLOBO ESFERICO VIDRO LEITOSO BOCA 10CM DIAM 20CM P/ 1 LAMP INCAND, INCL SOQUETE PORCELANA</v>
          </cell>
          <cell r="C1854" t="str">
            <v>UN</v>
          </cell>
          <cell r="E1854">
            <v>20.16</v>
          </cell>
        </row>
        <row r="1855">
          <cell r="A1855">
            <v>3805</v>
          </cell>
          <cell r="B1855" t="str">
            <v>LUMINARIA ABERTA P/ ILUMINACAO PUBLICA, TIPO X-68 PETERCO OU EQUIV, C/ LAMPADA MISTA 160W</v>
          </cell>
          <cell r="C1855" t="str">
            <v>UN</v>
          </cell>
          <cell r="E1855">
            <v>35.83</v>
          </cell>
        </row>
        <row r="1856">
          <cell r="A1856">
            <v>3806</v>
          </cell>
          <cell r="B1856" t="str">
            <v>LUMINARIA AQUATIC PIAL REF. 60456 BRANCA</v>
          </cell>
          <cell r="C1856" t="str">
            <v>UN</v>
          </cell>
          <cell r="E1856">
            <v>108.06</v>
          </cell>
        </row>
        <row r="1857">
          <cell r="A1857">
            <v>3807</v>
          </cell>
          <cell r="B1857" t="str">
            <v>LUMINARIA PROVA DE TEMPO E GASES, TIPO YLC-16/1 CASTIMETAL OU EQUIV, C/ LAMPADA INCANDESCENTE DE 100W</v>
          </cell>
          <cell r="C1857" t="str">
            <v>UN</v>
          </cell>
          <cell r="E1857">
            <v>82.73</v>
          </cell>
        </row>
        <row r="1858">
          <cell r="A1858">
            <v>3811</v>
          </cell>
          <cell r="B1858" t="str">
            <v>LUMINARIA CALHA SOBREPOR EM CHAPA ACO C/ 2 LAMPADAS FLUORESCENTES 20W TIPO TMS 500 PHILIPS OU</v>
          </cell>
          <cell r="C1858" t="str">
            <v>UN</v>
          </cell>
          <cell r="E1858">
            <v>54.15</v>
          </cell>
        </row>
        <row r="1859">
          <cell r="A1859">
            <v>3812</v>
          </cell>
          <cell r="B1859" t="str">
            <v>LUMINARIA CALHA SOBREPOR EM CHAPA ACO C/ 3 LAMPADAS FLUORESCENTES 2OW (COMPLETA, INCL. REATOR PART RAPIDA LAMPADAS)</v>
          </cell>
          <cell r="C1859" t="str">
            <v>UN</v>
          </cell>
          <cell r="E1859">
            <v>86.45</v>
          </cell>
        </row>
        <row r="1860">
          <cell r="A1860">
            <v>3813</v>
          </cell>
          <cell r="B1860" t="str">
            <v>LUVA CERAMICA P/ REDE ESG BB DN 75MM</v>
          </cell>
          <cell r="C1860" t="str">
            <v>UN</v>
          </cell>
          <cell r="E1860">
            <v>9.66</v>
          </cell>
        </row>
        <row r="1861">
          <cell r="A1861">
            <v>3814</v>
          </cell>
          <cell r="B1861" t="str">
            <v>LUVA CERAMICA P/ REDE ESG BB DN 250MM</v>
          </cell>
          <cell r="C1861" t="str">
            <v>UN</v>
          </cell>
          <cell r="E1861">
            <v>26.71</v>
          </cell>
        </row>
        <row r="1862">
          <cell r="A1862">
            <v>3815</v>
          </cell>
          <cell r="B1862" t="str">
            <v>LUVA CERAMICA P/ REDE ESG BB DN 400MM</v>
          </cell>
          <cell r="C1862" t="str">
            <v>UN</v>
          </cell>
          <cell r="E1862">
            <v>74.87</v>
          </cell>
        </row>
        <row r="1863">
          <cell r="A1863">
            <v>3816</v>
          </cell>
          <cell r="B1863" t="str">
            <v>LUVA CERAMICA P/ REDE ESG BB DN 450MM</v>
          </cell>
          <cell r="C1863" t="str">
            <v>UN</v>
          </cell>
          <cell r="E1863">
            <v>101.43</v>
          </cell>
        </row>
        <row r="1864">
          <cell r="A1864">
            <v>3819</v>
          </cell>
          <cell r="B1864" t="str">
            <v>LUVA CERAMICA P/ REDE ESG BB DN 100MM</v>
          </cell>
          <cell r="C1864" t="str">
            <v>UN</v>
          </cell>
          <cell r="E1864">
            <v>10.44</v>
          </cell>
        </row>
        <row r="1865">
          <cell r="A1865">
            <v>3820</v>
          </cell>
          <cell r="B1865" t="str">
            <v>LUVA CERAMICA P/ REDE ESG BB DN 150MM</v>
          </cell>
          <cell r="C1865" t="str">
            <v>UN</v>
          </cell>
          <cell r="E1865">
            <v>10.44</v>
          </cell>
        </row>
        <row r="1866">
          <cell r="A1866">
            <v>3821</v>
          </cell>
          <cell r="B1866" t="str">
            <v>LUVA CERAMICA P/ REDE ESG BB DN 200MM</v>
          </cell>
          <cell r="C1866" t="str">
            <v>UN</v>
          </cell>
          <cell r="E1866">
            <v>16.95</v>
          </cell>
        </row>
        <row r="1867">
          <cell r="A1867">
            <v>3822</v>
          </cell>
          <cell r="B1867" t="str">
            <v>LUVA CERAMICA P/ REDE ESG BB DN 300MM</v>
          </cell>
          <cell r="C1867" t="str">
            <v>UN</v>
          </cell>
          <cell r="E1867">
            <v>41.01</v>
          </cell>
        </row>
        <row r="1868">
          <cell r="A1868">
            <v>3823</v>
          </cell>
          <cell r="B1868" t="str">
            <v>LUVA CERAMICA P/ REDE ESG BB DN 350MM</v>
          </cell>
          <cell r="C1868" t="str">
            <v>UN</v>
          </cell>
          <cell r="E1868">
            <v>55.55</v>
          </cell>
        </row>
        <row r="1869">
          <cell r="A1869">
            <v>3825</v>
          </cell>
          <cell r="B1869" t="str">
            <v>LUVA CORRER PVC PBA NBR 10351 P/REDE AGUA DN 50 - 60MM</v>
          </cell>
          <cell r="C1869" t="str">
            <v>UN</v>
          </cell>
          <cell r="E1869">
            <v>12.92</v>
          </cell>
        </row>
        <row r="1870">
          <cell r="A1870">
            <v>3826</v>
          </cell>
          <cell r="B1870" t="str">
            <v>LUVA CORRER PVC PBA NBR 10351 P/REDE AGUA DN 100 - 110MM</v>
          </cell>
          <cell r="C1870" t="str">
            <v>UN</v>
          </cell>
          <cell r="E1870">
            <v>54.76</v>
          </cell>
        </row>
        <row r="1871">
          <cell r="A1871">
            <v>3827</v>
          </cell>
          <cell r="B1871" t="str">
            <v>LUVA CORRER PVC PBA NBR 10351 P/REDE AGUA DN 75 - 85MM</v>
          </cell>
          <cell r="C1871" t="str">
            <v>UN</v>
          </cell>
          <cell r="E1871">
            <v>36.08</v>
          </cell>
        </row>
        <row r="1872">
          <cell r="A1872">
            <v>3829</v>
          </cell>
          <cell r="B1872" t="str">
            <v>LUVA CORRER PVC PBA NBR 10351 P/REDE AGUA DN 65 - 75MM</v>
          </cell>
          <cell r="C1872" t="str">
            <v>UN</v>
          </cell>
          <cell r="E1872">
            <v>26.04</v>
          </cell>
        </row>
        <row r="1873">
          <cell r="A1873">
            <v>3830</v>
          </cell>
          <cell r="B1873" t="str">
            <v>LUVA CORRER PVC JE NBR 10569 P/ REDE COLET ESG DN 250MM</v>
          </cell>
          <cell r="C1873" t="str">
            <v>UN</v>
          </cell>
          <cell r="E1873">
            <v>278.62</v>
          </cell>
        </row>
        <row r="1874">
          <cell r="A1874">
            <v>3831</v>
          </cell>
          <cell r="B1874" t="str">
            <v>LUVA CORRER PVC JE NBR 10569 P/ REDE COLET ESG DN 300MM</v>
          </cell>
          <cell r="C1874" t="str">
            <v>UN</v>
          </cell>
          <cell r="E1874">
            <v>482.91</v>
          </cell>
        </row>
        <row r="1875">
          <cell r="A1875">
            <v>3833</v>
          </cell>
          <cell r="B1875" t="str">
            <v>LUVA CORRER PVC JE NBR 10569 P/ REDE COLET ESG DN 100MM</v>
          </cell>
          <cell r="C1875" t="str">
            <v>UN</v>
          </cell>
          <cell r="E1875">
            <v>17.14</v>
          </cell>
        </row>
        <row r="1876">
          <cell r="A1876">
            <v>3834</v>
          </cell>
          <cell r="B1876" t="str">
            <v>LUVA CORRER PVC JE NBR 10569 P/ REDE COLET ESG DN 125MM</v>
          </cell>
          <cell r="C1876" t="str">
            <v>UN</v>
          </cell>
          <cell r="E1876">
            <v>51.33</v>
          </cell>
        </row>
        <row r="1877">
          <cell r="A1877">
            <v>3835</v>
          </cell>
          <cell r="B1877" t="str">
            <v>LUVA CORRER PVC JE NBR 10569 P/ REDE COLET ESG DN 150MM</v>
          </cell>
          <cell r="C1877" t="str">
            <v>UN</v>
          </cell>
          <cell r="E1877">
            <v>66.84</v>
          </cell>
        </row>
        <row r="1878">
          <cell r="A1878">
            <v>3836</v>
          </cell>
          <cell r="B1878" t="str">
            <v>LUVA CORRER PVC JE NBR 10569 P/ REDE COLET ESG DN 200MM</v>
          </cell>
          <cell r="C1878" t="str">
            <v>UN</v>
          </cell>
          <cell r="E1878">
            <v>103.31</v>
          </cell>
        </row>
        <row r="1879">
          <cell r="A1879">
            <v>3837</v>
          </cell>
          <cell r="B1879" t="str">
            <v>LUVA SIMPLES PVC PBA JE NBR 10351 P/ REDE AGUA DN 100/DE 11    0MM</v>
          </cell>
          <cell r="C1879" t="str">
            <v>UN</v>
          </cell>
          <cell r="E1879">
            <v>52.87</v>
          </cell>
        </row>
        <row r="1880">
          <cell r="A1880">
            <v>3838</v>
          </cell>
          <cell r="B1880" t="str">
            <v>LUVA CORRER PVC DEFOFO JE DN 150</v>
          </cell>
          <cell r="C1880" t="str">
            <v>UN</v>
          </cell>
          <cell r="E1880">
            <v>211.19</v>
          </cell>
        </row>
        <row r="1881">
          <cell r="A1881">
            <v>3839</v>
          </cell>
          <cell r="B1881" t="str">
            <v>LUVA CORRER PVC DEFOFO JE DN 250</v>
          </cell>
          <cell r="C1881" t="str">
            <v>UN</v>
          </cell>
          <cell r="E1881">
            <v>551.44000000000005</v>
          </cell>
        </row>
        <row r="1882">
          <cell r="A1882">
            <v>3840</v>
          </cell>
          <cell r="B1882" t="str">
            <v>LUVA CORRER PVC DEFOFO JE DN 100</v>
          </cell>
          <cell r="C1882" t="str">
            <v>UN</v>
          </cell>
          <cell r="E1882">
            <v>161.1</v>
          </cell>
        </row>
        <row r="1883">
          <cell r="A1883">
            <v>3841</v>
          </cell>
          <cell r="B1883" t="str">
            <v>LUVA CORRER PVC JE NBR 10569 P/ REDE COLET ESG DN 350MM</v>
          </cell>
          <cell r="C1883" t="str">
            <v>UN</v>
          </cell>
          <cell r="E1883">
            <v>643.61</v>
          </cell>
        </row>
        <row r="1884">
          <cell r="A1884">
            <v>3842</v>
          </cell>
          <cell r="B1884" t="str">
            <v>LUVA CORRER PVC JE NBR 10569 P/ REDE COLET ESG DN 400MM</v>
          </cell>
          <cell r="C1884" t="str">
            <v>UN</v>
          </cell>
          <cell r="E1884">
            <v>826.58</v>
          </cell>
        </row>
        <row r="1885">
          <cell r="A1885">
            <v>3843</v>
          </cell>
          <cell r="B1885" t="str">
            <v>LUVA CORRER PVC DEFOFO JE DN 300</v>
          </cell>
          <cell r="C1885" t="str">
            <v>UN</v>
          </cell>
          <cell r="E1885">
            <v>798.56</v>
          </cell>
        </row>
        <row r="1886">
          <cell r="A1886">
            <v>3844</v>
          </cell>
          <cell r="B1886" t="str">
            <v>LUVA CORRER PVC DEFOFO JE DN 200</v>
          </cell>
          <cell r="C1886" t="str">
            <v>UN</v>
          </cell>
          <cell r="E1886">
            <v>301.33</v>
          </cell>
        </row>
        <row r="1887">
          <cell r="A1887">
            <v>3845</v>
          </cell>
          <cell r="B1887" t="str">
            <v>LUVA SIMPLES PVC PBA JE NBR 10351 P/ REDE AGUA DN 50/DE 60M    M</v>
          </cell>
          <cell r="C1887" t="str">
            <v>UN</v>
          </cell>
          <cell r="E1887">
            <v>15.9</v>
          </cell>
        </row>
        <row r="1888">
          <cell r="A1888">
            <v>3846</v>
          </cell>
          <cell r="B1888" t="str">
            <v>LUVA CORRER PVC P/TUBO ROSCAVEL P/AGUA FRIA PREDIAL 1/2"</v>
          </cell>
          <cell r="C1888" t="str">
            <v>UN</v>
          </cell>
          <cell r="E1888">
            <v>6.91</v>
          </cell>
        </row>
        <row r="1889">
          <cell r="A1889">
            <v>3847</v>
          </cell>
          <cell r="B1889" t="str">
            <v>LUVA CORRER PVC SOLD P/AGUA FRIA PREDIAL 50 MM</v>
          </cell>
          <cell r="C1889" t="str">
            <v>UN</v>
          </cell>
          <cell r="E1889">
            <v>24.1</v>
          </cell>
        </row>
        <row r="1890">
          <cell r="A1890">
            <v>3848</v>
          </cell>
          <cell r="B1890" t="str">
            <v>LUVA CORRER PVC P/ ESG PREDIAL DN 50MM</v>
          </cell>
          <cell r="C1890" t="str">
            <v>UN</v>
          </cell>
          <cell r="E1890">
            <v>5.71</v>
          </cell>
        </row>
        <row r="1891">
          <cell r="A1891">
            <v>3850</v>
          </cell>
          <cell r="B1891" t="str">
            <v>LUVA REDUCAO PVC SOLD P/AGUA FRIA PREDIAL 60 MM X 50 MM</v>
          </cell>
          <cell r="C1891" t="str">
            <v>UN</v>
          </cell>
          <cell r="E1891">
            <v>6.11</v>
          </cell>
        </row>
        <row r="1892">
          <cell r="A1892">
            <v>3854</v>
          </cell>
          <cell r="B1892" t="str">
            <v>LUVA CORRER PVC SOLD P/AGUA FRIA PREDIAL 20 MM</v>
          </cell>
          <cell r="C1892" t="str">
            <v>UN</v>
          </cell>
          <cell r="E1892">
            <v>6.51</v>
          </cell>
        </row>
        <row r="1893">
          <cell r="A1893">
            <v>3855</v>
          </cell>
          <cell r="B1893" t="str">
            <v>LUVA PVC SOLDAVEL C/ BUCHA LATAO 20 MM X 1/2"</v>
          </cell>
          <cell r="C1893" t="str">
            <v>UN</v>
          </cell>
          <cell r="E1893">
            <v>4.1100000000000003</v>
          </cell>
        </row>
        <row r="1894">
          <cell r="A1894">
            <v>3856</v>
          </cell>
          <cell r="B1894" t="str">
            <v>LUVA REDUCAO PVC SOLDAVEL / ROSCA P/AGUA FRIA PREDIAL 25MM X 1/2"</v>
          </cell>
          <cell r="C1894" t="str">
            <v>UN</v>
          </cell>
          <cell r="E1894">
            <v>1.48</v>
          </cell>
        </row>
        <row r="1895">
          <cell r="A1895">
            <v>3859</v>
          </cell>
          <cell r="B1895" t="str">
            <v>LUVA PVC SOLDAVEL / ROSCA P/AGUA FRIA PREDIAL 20MM X 1/2"</v>
          </cell>
          <cell r="C1895" t="str">
            <v>UN</v>
          </cell>
          <cell r="E1895">
            <v>0.86</v>
          </cell>
        </row>
        <row r="1896">
          <cell r="A1896">
            <v>3860</v>
          </cell>
          <cell r="B1896" t="str">
            <v>LUVA PVC SOLDAVEL / ROSCA P/AGUA FRIA PREDIAL 32MM X 1"</v>
          </cell>
          <cell r="C1896" t="str">
            <v>UN</v>
          </cell>
          <cell r="E1896">
            <v>3.03</v>
          </cell>
        </row>
        <row r="1897">
          <cell r="A1897">
            <v>3861</v>
          </cell>
          <cell r="B1897" t="str">
            <v>LUVA PVC SOLD P/AGUA FRIA PREDIAL 20 MM</v>
          </cell>
          <cell r="C1897" t="str">
            <v>UN</v>
          </cell>
          <cell r="E1897">
            <v>0.51</v>
          </cell>
        </row>
        <row r="1898">
          <cell r="A1898">
            <v>3862</v>
          </cell>
          <cell r="B1898" t="str">
            <v>LUVA PVC SOLD P/AGUA FRIA PREDIAL 40 MM</v>
          </cell>
          <cell r="C1898" t="str">
            <v>UN</v>
          </cell>
          <cell r="E1898">
            <v>2.86</v>
          </cell>
        </row>
        <row r="1899">
          <cell r="A1899">
            <v>3863</v>
          </cell>
          <cell r="B1899" t="str">
            <v>LUVA PVC SOLD P/AGUA FRIA PREDIAL 50 MM</v>
          </cell>
          <cell r="C1899" t="str">
            <v>UN</v>
          </cell>
          <cell r="E1899">
            <v>2.57</v>
          </cell>
        </row>
        <row r="1900">
          <cell r="A1900">
            <v>3864</v>
          </cell>
          <cell r="B1900" t="str">
            <v>LUVA PVC SOLD P/AGUA FRIA PREDIAL 60 MM</v>
          </cell>
          <cell r="C1900" t="str">
            <v>UN</v>
          </cell>
          <cell r="E1900">
            <v>10.79</v>
          </cell>
        </row>
        <row r="1901">
          <cell r="A1901">
            <v>3865</v>
          </cell>
          <cell r="B1901" t="str">
            <v>LUVA PVC SOLD P/AGUA FRIA PREDIAL 75 MM</v>
          </cell>
          <cell r="C1901" t="str">
            <v>UN</v>
          </cell>
          <cell r="E1901">
            <v>13.88</v>
          </cell>
        </row>
        <row r="1902">
          <cell r="A1902">
            <v>3866</v>
          </cell>
          <cell r="B1902" t="str">
            <v>LUVA PVC SOLD P/AGUA FRIA PREDIAL 85 MM</v>
          </cell>
          <cell r="C1902" t="str">
            <v>UN</v>
          </cell>
          <cell r="E1902">
            <v>39.46</v>
          </cell>
        </row>
        <row r="1903">
          <cell r="A1903">
            <v>3867</v>
          </cell>
          <cell r="B1903" t="str">
            <v>LUVA PVC SOLD P/AGUA FRIA PREDIAL 110 MM</v>
          </cell>
          <cell r="C1903" t="str">
            <v>UN</v>
          </cell>
          <cell r="E1903">
            <v>53.74</v>
          </cell>
        </row>
        <row r="1904">
          <cell r="A1904">
            <v>3868</v>
          </cell>
          <cell r="B1904" t="str">
            <v>LUVA REDUCAO PVC SOLD P/AGUA FRIA PREDIAL 25 MM X 20 MM</v>
          </cell>
          <cell r="C1904" t="str">
            <v>UN</v>
          </cell>
          <cell r="E1904">
            <v>0.91</v>
          </cell>
        </row>
        <row r="1905">
          <cell r="A1905">
            <v>3869</v>
          </cell>
          <cell r="B1905" t="str">
            <v>LUVA REDUCAO PVC SOLD P/AGUA FRIA PREDIAL 32 MM X 25 MM</v>
          </cell>
          <cell r="C1905" t="str">
            <v>UN</v>
          </cell>
          <cell r="E1905">
            <v>2.2800000000000002</v>
          </cell>
        </row>
        <row r="1906">
          <cell r="A1906">
            <v>3870</v>
          </cell>
          <cell r="B1906" t="str">
            <v>LUVA PVC SOLDAVEL C/ BUCHA LATAO 25 MM X 3/4"</v>
          </cell>
          <cell r="C1906" t="str">
            <v>UN</v>
          </cell>
          <cell r="E1906">
            <v>5.48</v>
          </cell>
        </row>
        <row r="1907">
          <cell r="A1907">
            <v>3871</v>
          </cell>
          <cell r="B1907" t="str">
            <v>LUVA PVC SOLDAVEL / ROSCA P/AGUA FRIA PREDIAL 50MM X 1.1/2"</v>
          </cell>
          <cell r="C1907" t="str">
            <v>UN</v>
          </cell>
          <cell r="E1907">
            <v>20.73</v>
          </cell>
        </row>
        <row r="1908">
          <cell r="A1908">
            <v>3872</v>
          </cell>
          <cell r="B1908" t="str">
            <v>LUVA REDUCAO PVC SOLD P/AGUA FRIA  PREDIAL 40 MM X 32 MM</v>
          </cell>
          <cell r="C1908" t="str">
            <v>UN</v>
          </cell>
          <cell r="E1908">
            <v>2.68</v>
          </cell>
        </row>
        <row r="1909">
          <cell r="A1909">
            <v>3873</v>
          </cell>
          <cell r="B1909" t="str">
            <v>LUVA CORRER PVC SOLD P/AGUA FRIA PREDIAL 25 MM</v>
          </cell>
          <cell r="C1909" t="str">
            <v>UN</v>
          </cell>
          <cell r="E1909">
            <v>8.85</v>
          </cell>
        </row>
        <row r="1910">
          <cell r="A1910">
            <v>3874</v>
          </cell>
          <cell r="B1910" t="str">
            <v>LUVA REDUCAO PVC SOLDAVEL / ROSCA C/ BUCHA LATAO 25MM X 1/2"</v>
          </cell>
          <cell r="C1910" t="str">
            <v>UN</v>
          </cell>
          <cell r="E1910">
            <v>4.45</v>
          </cell>
        </row>
        <row r="1911">
          <cell r="A1911">
            <v>3875</v>
          </cell>
          <cell r="B1911" t="str">
            <v>LUVA SIMPLES PVC P/ ESG PREDIAL DN 50MM</v>
          </cell>
          <cell r="C1911" t="str">
            <v>UN</v>
          </cell>
          <cell r="E1911">
            <v>2.23</v>
          </cell>
        </row>
        <row r="1912">
          <cell r="A1912">
            <v>3876</v>
          </cell>
          <cell r="B1912" t="str">
            <v>LUVA PVC C/ROSCA P/AGUA FRIA PREDIAL 1"</v>
          </cell>
          <cell r="C1912" t="str">
            <v>UN</v>
          </cell>
          <cell r="E1912">
            <v>2.23</v>
          </cell>
        </row>
        <row r="1913">
          <cell r="A1913">
            <v>3877</v>
          </cell>
          <cell r="B1913" t="str">
            <v>LUVA PVC C/ROSCA P/AGUA FRIA PREDIAL 1.1/4"</v>
          </cell>
          <cell r="C1913" t="str">
            <v>UN</v>
          </cell>
          <cell r="E1913">
            <v>3.77</v>
          </cell>
        </row>
        <row r="1914">
          <cell r="A1914">
            <v>3878</v>
          </cell>
          <cell r="B1914" t="str">
            <v>LUVA PVC C/ROSCA P/AGUA FRIA PREDIAL 1.1/2"</v>
          </cell>
          <cell r="C1914" t="str">
            <v>UN</v>
          </cell>
          <cell r="E1914">
            <v>4.0599999999999996</v>
          </cell>
        </row>
        <row r="1915">
          <cell r="A1915">
            <v>3879</v>
          </cell>
          <cell r="B1915" t="str">
            <v>LUVA PVC C/ROSCA P/AGUA FRIA PREDIAL 2"</v>
          </cell>
          <cell r="C1915" t="str">
            <v>UN</v>
          </cell>
          <cell r="E1915">
            <v>8.26</v>
          </cell>
        </row>
        <row r="1916">
          <cell r="A1916">
            <v>3880</v>
          </cell>
          <cell r="B1916" t="str">
            <v>LUVA PVC C/ROSCA P/AGUA FRIA PREDIAL 3"</v>
          </cell>
          <cell r="C1916" t="str">
            <v>UN</v>
          </cell>
          <cell r="E1916">
            <v>14.64</v>
          </cell>
        </row>
        <row r="1917">
          <cell r="A1917">
            <v>3883</v>
          </cell>
          <cell r="B1917" t="str">
            <v>LUVA PVC C/ROSCA P/AGUA FRIA PREDIAL 1/2"</v>
          </cell>
          <cell r="C1917" t="str">
            <v>UN</v>
          </cell>
          <cell r="E1917">
            <v>0.74</v>
          </cell>
        </row>
        <row r="1918">
          <cell r="A1918">
            <v>3884</v>
          </cell>
          <cell r="B1918" t="str">
            <v>LUVA PVC C/ROSCA P/AGUA FRIA PREDIAL 3/4"</v>
          </cell>
          <cell r="C1918" t="str">
            <v>UN</v>
          </cell>
          <cell r="E1918">
            <v>1.1400000000000001</v>
          </cell>
        </row>
        <row r="1919">
          <cell r="A1919">
            <v>3886</v>
          </cell>
          <cell r="B1919" t="str">
            <v>LUVA CORRER PVC P/TUBO ROSCAVEL P/AGUA FRIA PREDIAL 3/4''</v>
          </cell>
          <cell r="C1919" t="str">
            <v>UN</v>
          </cell>
          <cell r="E1919">
            <v>9.7100000000000009</v>
          </cell>
        </row>
        <row r="1920">
          <cell r="A1920">
            <v>3889</v>
          </cell>
          <cell r="B1920" t="str">
            <v>LUVA REDUCAO PVC C/ROSCA P/AGUA FRIA PREDIAL 3/4" X 1/2"</v>
          </cell>
          <cell r="C1920" t="str">
            <v>UN</v>
          </cell>
          <cell r="E1920">
            <v>1.71</v>
          </cell>
        </row>
        <row r="1921">
          <cell r="A1921">
            <v>3893</v>
          </cell>
          <cell r="B1921" t="str">
            <v>LUVA CORRER PVC P/ESG PREDIAL DN 100MM</v>
          </cell>
          <cell r="C1921" t="str">
            <v>UN</v>
          </cell>
          <cell r="E1921">
            <v>18.27</v>
          </cell>
        </row>
        <row r="1922">
          <cell r="A1922">
            <v>3895</v>
          </cell>
          <cell r="B1922" t="str">
            <v>LUVA CORRER PVC P/ ESG PREDIAL DN 75MM</v>
          </cell>
          <cell r="C1922" t="str">
            <v>UN</v>
          </cell>
          <cell r="E1922">
            <v>8.74</v>
          </cell>
        </row>
        <row r="1923">
          <cell r="A1923">
            <v>3897</v>
          </cell>
          <cell r="B1923" t="str">
            <v>LUVA SIMPLES PVC SOLD P/ ESG PREDIAL DN 40MM</v>
          </cell>
          <cell r="C1923" t="str">
            <v>UN</v>
          </cell>
          <cell r="E1923">
            <v>1.0900000000000001</v>
          </cell>
        </row>
        <row r="1924">
          <cell r="A1924">
            <v>3898</v>
          </cell>
          <cell r="B1924" t="str">
            <v>LUVA SIMPLES PVC P/ ESG PREDIAL DN 75MM</v>
          </cell>
          <cell r="C1924" t="str">
            <v>UN</v>
          </cell>
          <cell r="E1924">
            <v>3.77</v>
          </cell>
        </row>
        <row r="1925">
          <cell r="A1925">
            <v>3899</v>
          </cell>
          <cell r="B1925" t="str">
            <v>LUVA SIMPLES PVC P/ ESG PREDIAL DN 100MM</v>
          </cell>
          <cell r="C1925" t="str">
            <v>UN</v>
          </cell>
          <cell r="E1925">
            <v>4.63</v>
          </cell>
        </row>
        <row r="1926">
          <cell r="A1926">
            <v>3900</v>
          </cell>
          <cell r="B1926" t="str">
            <v>LUVA CORRER PVC P/TUBO ROSCAVEL P/AGUA FRIA PREDIAL 1.1/2"</v>
          </cell>
          <cell r="C1926" t="str">
            <v>UN</v>
          </cell>
          <cell r="E1926">
            <v>19.53</v>
          </cell>
        </row>
        <row r="1927">
          <cell r="A1927">
            <v>3901</v>
          </cell>
          <cell r="B1927" t="str">
            <v>LUVA PVC C/ROSCA P/AGUA FRIA PREDIAL 4"</v>
          </cell>
          <cell r="C1927" t="str">
            <v>UN</v>
          </cell>
          <cell r="E1927">
            <v>24.5</v>
          </cell>
        </row>
        <row r="1928">
          <cell r="A1928">
            <v>3902</v>
          </cell>
          <cell r="B1928" t="str">
            <v>LUVA PVC C/ROSCA P/AGUA FRIA PREDIAL 2.1/2"</v>
          </cell>
          <cell r="C1928" t="str">
            <v>UN</v>
          </cell>
          <cell r="E1928">
            <v>12.13</v>
          </cell>
        </row>
        <row r="1929">
          <cell r="A1929">
            <v>3903</v>
          </cell>
          <cell r="B1929" t="str">
            <v>LUVA PVC SOLD P/AGUA FRIA PREDIAL 32 MM</v>
          </cell>
          <cell r="C1929" t="str">
            <v>UN</v>
          </cell>
          <cell r="E1929">
            <v>1.2</v>
          </cell>
        </row>
        <row r="1930">
          <cell r="A1930">
            <v>3904</v>
          </cell>
          <cell r="B1930" t="str">
            <v>LUVA PVC SOLD P/AGUA FRIA PREDIAL 25 MM</v>
          </cell>
          <cell r="C1930" t="str">
            <v>UN</v>
          </cell>
          <cell r="E1930">
            <v>0.63</v>
          </cell>
        </row>
        <row r="1931">
          <cell r="A1931">
            <v>3905</v>
          </cell>
          <cell r="B1931" t="str">
            <v>LUVA PVC SOLDAVEL / ROSCA P/AGUA FRIA PREDIAL 40MM X 1.1/4"</v>
          </cell>
          <cell r="C1931" t="str">
            <v>UN</v>
          </cell>
          <cell r="E1931">
            <v>8.51</v>
          </cell>
        </row>
        <row r="1932">
          <cell r="A1932">
            <v>3906</v>
          </cell>
          <cell r="B1932" t="str">
            <v>LUVA PVC SOLDAVEL / ROSCA P/AGUA FRIA PREDIAL 25MM X 3/4"</v>
          </cell>
          <cell r="C1932" t="str">
            <v>UN</v>
          </cell>
          <cell r="E1932">
            <v>1.03</v>
          </cell>
        </row>
        <row r="1933">
          <cell r="A1933">
            <v>3907</v>
          </cell>
          <cell r="B1933" t="str">
            <v>LUVA REDUCAO PVC C/ROSCA P/AGUA FRIA PREDIAL 1" X 3/4"</v>
          </cell>
          <cell r="C1933" t="str">
            <v>UN</v>
          </cell>
          <cell r="E1933">
            <v>2.34</v>
          </cell>
        </row>
        <row r="1934">
          <cell r="A1934">
            <v>3908</v>
          </cell>
          <cell r="B1934" t="str">
            <v>LUVA FERRO GALV ROSCA 1/2"</v>
          </cell>
          <cell r="C1934" t="str">
            <v>UN</v>
          </cell>
          <cell r="E1934">
            <v>3.19</v>
          </cell>
        </row>
        <row r="1935">
          <cell r="A1935">
            <v>3909</v>
          </cell>
          <cell r="B1935" t="str">
            <v>LUVA FERRO GALV ROSCA 3/4"</v>
          </cell>
          <cell r="C1935" t="str">
            <v>UN</v>
          </cell>
          <cell r="E1935">
            <v>4.66</v>
          </cell>
        </row>
        <row r="1936">
          <cell r="A1936">
            <v>3910</v>
          </cell>
          <cell r="B1936" t="str">
            <v>LUVA FERRO GALV ROSCA 1"</v>
          </cell>
          <cell r="C1936" t="str">
            <v>UN</v>
          </cell>
          <cell r="E1936">
            <v>6.86</v>
          </cell>
        </row>
        <row r="1937">
          <cell r="A1937">
            <v>3911</v>
          </cell>
          <cell r="B1937" t="str">
            <v>LUVA FERRO GALV ROSCA 1.1/4"</v>
          </cell>
          <cell r="C1937" t="str">
            <v>UN</v>
          </cell>
          <cell r="E1937">
            <v>9.6999999999999993</v>
          </cell>
        </row>
        <row r="1938">
          <cell r="A1938">
            <v>3912</v>
          </cell>
          <cell r="B1938" t="str">
            <v>LUVA FERRO GALV ROSCA 2"</v>
          </cell>
          <cell r="C1938" t="str">
            <v>UN</v>
          </cell>
          <cell r="E1938">
            <v>19.670000000000002</v>
          </cell>
        </row>
        <row r="1939">
          <cell r="A1939">
            <v>3913</v>
          </cell>
          <cell r="B1939" t="str">
            <v>LUVA FERRO GALV ROSCA 2.1/2'</v>
          </cell>
          <cell r="C1939" t="str">
            <v>UN</v>
          </cell>
          <cell r="E1939">
            <v>37.65</v>
          </cell>
        </row>
        <row r="1940">
          <cell r="A1940">
            <v>3914</v>
          </cell>
          <cell r="B1940" t="str">
            <v>LUVA FERRO GALV ROSCA 3"</v>
          </cell>
          <cell r="C1940" t="str">
            <v>UN</v>
          </cell>
          <cell r="E1940">
            <v>55.55</v>
          </cell>
        </row>
        <row r="1941">
          <cell r="A1941">
            <v>3915</v>
          </cell>
          <cell r="B1941" t="str">
            <v>LUVA FERRO GALV ROSCA 4'</v>
          </cell>
          <cell r="C1941" t="str">
            <v>UN</v>
          </cell>
          <cell r="E1941">
            <v>82.25</v>
          </cell>
        </row>
        <row r="1942">
          <cell r="A1942">
            <v>3916</v>
          </cell>
          <cell r="B1942" t="str">
            <v>LUVA FERRO GALV ROSCA 5"</v>
          </cell>
          <cell r="C1942" t="str">
            <v>UN</v>
          </cell>
          <cell r="E1942">
            <v>161.44</v>
          </cell>
        </row>
        <row r="1943">
          <cell r="A1943">
            <v>3917</v>
          </cell>
          <cell r="B1943" t="str">
            <v>LUVA FERRO GALV ROSCA 6"</v>
          </cell>
          <cell r="C1943" t="str">
            <v>UN</v>
          </cell>
          <cell r="E1943">
            <v>230.45</v>
          </cell>
        </row>
        <row r="1944">
          <cell r="A1944">
            <v>3919</v>
          </cell>
          <cell r="B1944" t="str">
            <v>LUVA REDUCAO FERRO GALV ROSCA 1" X 3/4"</v>
          </cell>
          <cell r="C1944" t="str">
            <v>UN</v>
          </cell>
          <cell r="E1944">
            <v>6.99</v>
          </cell>
        </row>
        <row r="1945">
          <cell r="A1945">
            <v>3920</v>
          </cell>
          <cell r="B1945" t="str">
            <v>LUVA REDUCAO FERRO GALV ROSCA 1.1/4" X 3/4"</v>
          </cell>
          <cell r="C1945" t="str">
            <v>UN</v>
          </cell>
          <cell r="E1945">
            <v>9.4499999999999993</v>
          </cell>
        </row>
        <row r="1946">
          <cell r="A1946">
            <v>3921</v>
          </cell>
          <cell r="B1946" t="str">
            <v>LUVA REDUCAO FERRO GALV ROSCA 1.1/4" X 1"</v>
          </cell>
          <cell r="C1946" t="str">
            <v>UN</v>
          </cell>
          <cell r="E1946">
            <v>9.6199999999999992</v>
          </cell>
        </row>
        <row r="1947">
          <cell r="A1947">
            <v>3922</v>
          </cell>
          <cell r="B1947" t="str">
            <v>LUVA REDUCAO FERRO GALV ROSCA 1.1/2" X 1/2"</v>
          </cell>
          <cell r="C1947" t="str">
            <v>UN</v>
          </cell>
          <cell r="E1947">
            <v>11.69</v>
          </cell>
        </row>
        <row r="1948">
          <cell r="A1948">
            <v>3923</v>
          </cell>
          <cell r="B1948" t="str">
            <v>LUVA REDUCAO FERRO GALV ROSCA 1.1/2" X 3/4"</v>
          </cell>
          <cell r="C1948" t="str">
            <v>UN</v>
          </cell>
          <cell r="E1948">
            <v>12.64</v>
          </cell>
        </row>
        <row r="1949">
          <cell r="A1949">
            <v>3924</v>
          </cell>
          <cell r="B1949" t="str">
            <v>LUVA REDUCAO FERRO GALV ROSCA 1.1/2" X 1"</v>
          </cell>
          <cell r="C1949" t="str">
            <v>UN</v>
          </cell>
          <cell r="E1949">
            <v>13.03</v>
          </cell>
        </row>
        <row r="1950">
          <cell r="A1950">
            <v>3925</v>
          </cell>
          <cell r="B1950" t="str">
            <v>LUVA REDUCAO FERRO GALV ROSCA 2" X 1"</v>
          </cell>
          <cell r="C1950" t="str">
            <v>UN</v>
          </cell>
          <cell r="E1950">
            <v>19.579999999999998</v>
          </cell>
        </row>
        <row r="1951">
          <cell r="A1951">
            <v>3926</v>
          </cell>
          <cell r="B1951" t="str">
            <v>LUVA REDUCAO FERRO GALV ROSCA 2" X 1.1/2"</v>
          </cell>
          <cell r="C1951" t="str">
            <v>UN</v>
          </cell>
          <cell r="E1951">
            <v>19.8</v>
          </cell>
        </row>
        <row r="1952">
          <cell r="A1952">
            <v>3927</v>
          </cell>
          <cell r="B1952" t="str">
            <v>LUVA REDUCAO FERRO GALV ROSCA 2.1/2" X 1.1/2"</v>
          </cell>
          <cell r="C1952" t="str">
            <v>UN</v>
          </cell>
          <cell r="E1952">
            <v>36.880000000000003</v>
          </cell>
        </row>
        <row r="1953">
          <cell r="A1953">
            <v>3928</v>
          </cell>
          <cell r="B1953" t="str">
            <v>LUVA REDUCAO FERRO GALV ROSCA 2.1/2" X 2"</v>
          </cell>
          <cell r="C1953" t="str">
            <v>UN</v>
          </cell>
          <cell r="E1953">
            <v>36.880000000000003</v>
          </cell>
        </row>
        <row r="1954">
          <cell r="A1954">
            <v>3929</v>
          </cell>
          <cell r="B1954" t="str">
            <v>LUVA REDUCAO FERRO GALV ROSCA 3" X 1.1/2"</v>
          </cell>
          <cell r="C1954" t="str">
            <v>UN</v>
          </cell>
          <cell r="E1954">
            <v>53.74</v>
          </cell>
        </row>
        <row r="1955">
          <cell r="A1955">
            <v>3930</v>
          </cell>
          <cell r="B1955" t="str">
            <v>LUVA REDUCAO FERRO GALV ROSCA 3" X 2"</v>
          </cell>
          <cell r="C1955" t="str">
            <v>UN</v>
          </cell>
          <cell r="E1955">
            <v>53.74</v>
          </cell>
        </row>
        <row r="1956">
          <cell r="A1956">
            <v>3931</v>
          </cell>
          <cell r="B1956" t="str">
            <v>LUVA REDUCAO FERRO GALV ROSCA 3" X 2.1/2"</v>
          </cell>
          <cell r="C1956" t="str">
            <v>UN</v>
          </cell>
          <cell r="E1956">
            <v>53.74</v>
          </cell>
        </row>
        <row r="1957">
          <cell r="A1957">
            <v>3932</v>
          </cell>
          <cell r="B1957" t="str">
            <v>LUVA REDUCAO FERRO GALV ROSCA 4" X 2.1/2"</v>
          </cell>
          <cell r="C1957" t="str">
            <v>UN</v>
          </cell>
          <cell r="E1957">
            <v>80.22</v>
          </cell>
        </row>
        <row r="1958">
          <cell r="A1958">
            <v>3933</v>
          </cell>
          <cell r="B1958" t="str">
            <v>LUVA REDUCAO FERRO GALV ROSCA 4" X 2"</v>
          </cell>
          <cell r="C1958" t="str">
            <v>UN</v>
          </cell>
          <cell r="E1958">
            <v>80.22</v>
          </cell>
        </row>
        <row r="1959">
          <cell r="A1959">
            <v>3934</v>
          </cell>
          <cell r="B1959" t="str">
            <v>LUVA REDUCAO FERRO GALV ROSCA 4" X 3"</v>
          </cell>
          <cell r="C1959" t="str">
            <v>UN</v>
          </cell>
          <cell r="E1959">
            <v>81.599999999999994</v>
          </cell>
        </row>
        <row r="1960">
          <cell r="A1960">
            <v>3935</v>
          </cell>
          <cell r="B1960" t="str">
            <v>LUVA REDUCAO FERRO GALV ROSCA 2" X 1.1/4"</v>
          </cell>
          <cell r="C1960" t="str">
            <v>UN</v>
          </cell>
          <cell r="E1960">
            <v>19.75</v>
          </cell>
        </row>
        <row r="1961">
          <cell r="A1961">
            <v>3936</v>
          </cell>
          <cell r="B1961" t="str">
            <v>LUVA REDUCAO FERRO GALV ROSCA 1.1/2" X 1.1/4"</v>
          </cell>
          <cell r="C1961" t="str">
            <v>UN</v>
          </cell>
          <cell r="E1961">
            <v>12.85</v>
          </cell>
        </row>
        <row r="1962">
          <cell r="A1962">
            <v>3937</v>
          </cell>
          <cell r="B1962" t="str">
            <v>LUVA REDUCAO FERRO GALV ROSCA 1.1/4" X 1/2"</v>
          </cell>
          <cell r="C1962" t="str">
            <v>UN</v>
          </cell>
          <cell r="E1962">
            <v>9.4499999999999993</v>
          </cell>
        </row>
        <row r="1963">
          <cell r="A1963">
            <v>3938</v>
          </cell>
          <cell r="B1963" t="str">
            <v>LUVA REDUCAO FERRO GALV ROSCA 1" X 1/2"</v>
          </cell>
          <cell r="C1963" t="str">
            <v>UN</v>
          </cell>
          <cell r="E1963">
            <v>6.9</v>
          </cell>
        </row>
        <row r="1964">
          <cell r="A1964">
            <v>3939</v>
          </cell>
          <cell r="B1964" t="str">
            <v>LUVA FERRO GALV ROSCA 1.1/2"</v>
          </cell>
          <cell r="C1964" t="str">
            <v>UN</v>
          </cell>
          <cell r="E1964">
            <v>13.07</v>
          </cell>
        </row>
        <row r="1965">
          <cell r="A1965">
            <v>3989</v>
          </cell>
          <cell r="B1965" t="str">
            <v>MADEIRA LEI 1A QUALIDADE SERRADA APARELHADA</v>
          </cell>
          <cell r="C1965" t="str">
            <v>M3</v>
          </cell>
          <cell r="E1965">
            <v>1939</v>
          </cell>
        </row>
        <row r="1966">
          <cell r="A1966">
            <v>3990</v>
          </cell>
          <cell r="B1966" t="str">
            <v>TABUA ADEIRA LEI 1A QUALIDADE 2,5 X 25,0C (1 X 10") APARELHADA</v>
          </cell>
          <cell r="C1966" t="str">
            <v>M</v>
          </cell>
          <cell r="E1966">
            <v>12.14</v>
          </cell>
        </row>
        <row r="1967">
          <cell r="A1967">
            <v>3992</v>
          </cell>
          <cell r="B1967" t="str">
            <v>TABUA ADEIRA LEI 1A QUALIDADE 2,5 X 30,0C (1 X 12") APARELHADA</v>
          </cell>
          <cell r="C1967" t="str">
            <v>M</v>
          </cell>
          <cell r="E1967">
            <v>14.56</v>
          </cell>
        </row>
        <row r="1968">
          <cell r="A1968">
            <v>3993</v>
          </cell>
          <cell r="B1968" t="str">
            <v>TABUA MADEIRA LEI 1A QUALIDADE E = 2,5CM (1") APARELHADA</v>
          </cell>
          <cell r="C1968" t="str">
            <v>M2</v>
          </cell>
          <cell r="E1968">
            <v>48.48</v>
          </cell>
        </row>
        <row r="1969">
          <cell r="A1969">
            <v>3997</v>
          </cell>
          <cell r="B1969" t="str">
            <v>MADEIRA DE LEI 1A QUALIDADE SERRADA NAO APARELHADA</v>
          </cell>
          <cell r="C1969" t="str">
            <v>M3</v>
          </cell>
          <cell r="E1969">
            <v>1713.33</v>
          </cell>
        </row>
        <row r="1970">
          <cell r="A1970">
            <v>4000</v>
          </cell>
          <cell r="B1970" t="str">
            <v>MADEIRA IPE SERRADA 1A QUALIDADE NAO APARELHADA</v>
          </cell>
          <cell r="C1970" t="str">
            <v>M3</v>
          </cell>
          <cell r="E1970">
            <v>2724.17</v>
          </cell>
        </row>
        <row r="1971">
          <cell r="A1971">
            <v>4004</v>
          </cell>
          <cell r="B1971" t="str">
            <v>MADEIRA 2A QUALIDADE SERRADA NAO APARELHADA</v>
          </cell>
          <cell r="C1971" t="str">
            <v>M3</v>
          </cell>
          <cell r="E1971">
            <v>1435</v>
          </cell>
        </row>
        <row r="1972">
          <cell r="A1972">
            <v>4006</v>
          </cell>
          <cell r="B1972" t="str">
            <v>MADEIRA PINHO SERRADA 3A QUALIDADE NAO APARELHADA</v>
          </cell>
          <cell r="C1972" t="str">
            <v>M3</v>
          </cell>
          <cell r="E1972">
            <v>342</v>
          </cell>
        </row>
        <row r="1973">
          <cell r="A1973">
            <v>4011</v>
          </cell>
          <cell r="B1973" t="str">
            <v>GEOTEXTIL NAO TECIDO AGULHADO DE FILAMENTOS CONTINUOS 100% POLIESTER         RT 10 TIPO BIDIM OU EQUIV</v>
          </cell>
          <cell r="C1973" t="str">
            <v>M2</v>
          </cell>
          <cell r="E1973">
            <v>5.33</v>
          </cell>
        </row>
        <row r="1974">
          <cell r="A1974">
            <v>4012</v>
          </cell>
          <cell r="B1974" t="str">
            <v>GEOTEXTIL NAO TECIDO AGULHADO DE FILAMENTOS CONTINUOS 100% POLIESTER         RT 21 TIPO BIDIM OU EQUIV</v>
          </cell>
          <cell r="C1974" t="str">
            <v>M2</v>
          </cell>
          <cell r="E1974">
            <v>9.9600000000000009</v>
          </cell>
        </row>
        <row r="1975">
          <cell r="A1975">
            <v>4013</v>
          </cell>
          <cell r="B1975" t="str">
            <v>GEOTEXTIL NAO TECIDO AGULHADO DE FILAMENTOS CONTINUOS 100% POLIESTER         RT 09 P/ DRENAGEM TIPO BIDIM OU EQUIV</v>
          </cell>
          <cell r="C1975" t="str">
            <v>M2</v>
          </cell>
          <cell r="E1975">
            <v>4.04</v>
          </cell>
        </row>
        <row r="1976">
          <cell r="A1976">
            <v>4014</v>
          </cell>
          <cell r="B1976" t="str">
            <v>MANTA IMPERMEABILIZANTE A BASE DE ASFALTO MODIFICADO C/ POLIMEROS DE APP TIPO TORODIM APP 3MM VIAPOL OU EQUIV</v>
          </cell>
          <cell r="C1976" t="str">
            <v>M2</v>
          </cell>
          <cell r="E1976">
            <v>24.64</v>
          </cell>
        </row>
        <row r="1977">
          <cell r="A1977">
            <v>4015</v>
          </cell>
          <cell r="B1977" t="str">
            <v>MANTA IMPERMEABILIZANTE A BASE DE ASFALTO MODIFICADO C/ POLIMEROS DE APP TIPO TORODIM 4MM VIAPOL OU EQUIV</v>
          </cell>
          <cell r="C1977" t="str">
            <v>M2</v>
          </cell>
          <cell r="E1977">
            <v>28.46</v>
          </cell>
        </row>
        <row r="1978">
          <cell r="A1978">
            <v>4016</v>
          </cell>
          <cell r="B1978" t="str">
            <v>MANTA IMPERMEABILIZANTE A BASE DE ASFALTO C/ POLIMEROS DE APP TIPO               VIAPOL GLASS APP 3MM OU EQUIV</v>
          </cell>
          <cell r="C1978" t="str">
            <v>M2</v>
          </cell>
          <cell r="E1978">
            <v>18.5</v>
          </cell>
        </row>
        <row r="1979">
          <cell r="A1979">
            <v>4017</v>
          </cell>
          <cell r="B1979" t="str">
            <v>MANTA IMPERMEABILIZANTE A BASE DE ASFALTO MODIFICADO C/ POLIMEROS DE APP TIPO TORODIM 5MM VIAPOL OU EQUIV</v>
          </cell>
          <cell r="C1979" t="str">
            <v>M2</v>
          </cell>
          <cell r="E1979">
            <v>30.74</v>
          </cell>
        </row>
        <row r="1980">
          <cell r="A1980">
            <v>4018</v>
          </cell>
          <cell r="B1980" t="str">
            <v>GEOTEXTIL NAO TECIDO AGULHADO DE FILAMENTOS CONTINUOS 100% POLIESTER         RT 31 TIPO BIDIM OU EQUIV</v>
          </cell>
          <cell r="C1980" t="str">
            <v>M2</v>
          </cell>
          <cell r="E1980">
            <v>15.48</v>
          </cell>
        </row>
        <row r="1981">
          <cell r="A1981">
            <v>4019</v>
          </cell>
          <cell r="B1981" t="str">
            <v>GEOTEXTIL NAO TECIDO AGULHADO DE FILAMENTOS CONTINUOS 100% POLIESTER         RT 16 TIPO BIDIM OU EQUIV</v>
          </cell>
          <cell r="C1981" t="str">
            <v>M2</v>
          </cell>
          <cell r="E1981">
            <v>8.14</v>
          </cell>
        </row>
        <row r="1982">
          <cell r="A1982">
            <v>4020</v>
          </cell>
          <cell r="B1982" t="str">
            <v>GEOTEXTIL NAO TECIDO AGULHADO DE FILAMENTOS CONTINUOS 100% POLIESTER         RT 26 TIPO BIDIM OU EQUIV</v>
          </cell>
          <cell r="C1982" t="str">
            <v>M2</v>
          </cell>
          <cell r="E1982">
            <v>12.67</v>
          </cell>
        </row>
        <row r="1983">
          <cell r="A1983">
            <v>4021</v>
          </cell>
          <cell r="B1983" t="str">
            <v>GEOTEXTIL NAO TECIDO AGULHADO DE FILAMENTOS CONTINUOS 100% POLIESTER         RT 14 P/ DRENAGEM TIPO BIDIM OU EQUIV</v>
          </cell>
          <cell r="C1983" t="str">
            <v>M2</v>
          </cell>
          <cell r="E1983">
            <v>5.8</v>
          </cell>
        </row>
        <row r="1984">
          <cell r="A1984">
            <v>4022</v>
          </cell>
          <cell r="B1984" t="str">
            <v>MANTA BUTILICA E = 0,8 MM</v>
          </cell>
          <cell r="C1984" t="str">
            <v>M2</v>
          </cell>
          <cell r="E1984">
            <v>46.25</v>
          </cell>
        </row>
        <row r="1985">
          <cell r="A1985">
            <v>4023</v>
          </cell>
          <cell r="B1985" t="str">
            <v>MANTA P/ IMPERMEABILIZACAO TIPO SIKADUR COMBIFLEX-SIKA</v>
          </cell>
          <cell r="C1985" t="str">
            <v>M2</v>
          </cell>
          <cell r="E1985">
            <v>95.03</v>
          </cell>
        </row>
        <row r="1986">
          <cell r="A1986">
            <v>4030</v>
          </cell>
          <cell r="B1986" t="str">
            <v>VEU POLIESTER</v>
          </cell>
          <cell r="C1986" t="str">
            <v>M2</v>
          </cell>
          <cell r="E1986">
            <v>7.92</v>
          </cell>
        </row>
        <row r="1987">
          <cell r="A1987">
            <v>4031</v>
          </cell>
          <cell r="B1987" t="str">
            <v>VEU FIBRA DE VIDRO AEROGLASS/RHODIA OU SIMILAR 0,04 KG/</v>
          </cell>
          <cell r="C1987" t="str">
            <v>M2</v>
          </cell>
          <cell r="E1987">
            <v>3.08</v>
          </cell>
        </row>
        <row r="1988">
          <cell r="A1988">
            <v>4033</v>
          </cell>
          <cell r="B1988" t="str">
            <v>FELTRO ASFALTICO 15 LIBRAS TIPO VITFELTRO 15, ASFALTOS VITORIA OU EQUIV</v>
          </cell>
          <cell r="C1988" t="str">
            <v>M2</v>
          </cell>
          <cell r="E1988">
            <v>11.25</v>
          </cell>
        </row>
        <row r="1989">
          <cell r="A1989">
            <v>4035</v>
          </cell>
          <cell r="B1989" t="str">
            <v>MAQUINA DE CORTAR ASFALTO/CONCRETO A GASOLINA POT * 10P * C/ DISCO * ATE 20" * TIPO CLIPPER OU EQUIV (INCL MANUTENCAO/OPERACAO)</v>
          </cell>
          <cell r="C1989" t="str">
            <v>H</v>
          </cell>
          <cell r="E1989">
            <v>4.05</v>
          </cell>
        </row>
        <row r="1990">
          <cell r="A1990">
            <v>4036</v>
          </cell>
          <cell r="B1990" t="str">
            <v>MAQUINA DE DOBRAR ACO DIAM ATE 1 1/2" TIPO NEOCONDE OU EQUIV (MANUAL)</v>
          </cell>
          <cell r="C1990" t="str">
            <v>H</v>
          </cell>
          <cell r="E1990">
            <v>6.08</v>
          </cell>
        </row>
        <row r="1991">
          <cell r="A1991">
            <v>4037</v>
          </cell>
          <cell r="B1991" t="str">
            <v>MAQUINA DE CORTAR ACO TIPO SOGEMAT OU EQUIV (MANUAL)</v>
          </cell>
          <cell r="C1991" t="str">
            <v>H</v>
          </cell>
          <cell r="E1991">
            <v>6.08</v>
          </cell>
        </row>
        <row r="1992">
          <cell r="A1992">
            <v>4040</v>
          </cell>
          <cell r="B1992" t="str">
            <v>MARTELETE OU ROMPEDOR PNEUMATICO TIPO ATLAS COPCO TEX-31 , 27 KG OU EQUIV</v>
          </cell>
          <cell r="C1992" t="str">
            <v>H</v>
          </cell>
          <cell r="E1992">
            <v>4.37</v>
          </cell>
        </row>
        <row r="1993">
          <cell r="A1993">
            <v>4043</v>
          </cell>
          <cell r="B1993" t="str">
            <v>MARTELETE OU ROMPEDOR PNEUMATICO TIPO ATLAS COPCO TEX-43,36 A 44 KG OU EQUIV</v>
          </cell>
          <cell r="C1993" t="str">
            <v>H</v>
          </cell>
          <cell r="E1993">
            <v>4.76</v>
          </cell>
        </row>
        <row r="1994">
          <cell r="A1994">
            <v>4044</v>
          </cell>
          <cell r="B1994" t="str">
            <v>MARTELETE OU ROMPEDOR PNEUMATICO TIPO ATLAS COPCO TEX-32 32,6 KG OU EQUIV</v>
          </cell>
          <cell r="C1994" t="str">
            <v>H</v>
          </cell>
          <cell r="E1994">
            <v>4.5600000000000005</v>
          </cell>
        </row>
        <row r="1995">
          <cell r="A1995">
            <v>4045</v>
          </cell>
          <cell r="B1995" t="str">
            <v>MARTELETE OU ROMPEDOR PNEUMATICO TIPO ATLAS COPCO 27 A 44KG INCLUSIVE CONJUNTO DE MANGUEIRAS ( 2 X 15M)</v>
          </cell>
          <cell r="C1995" t="str">
            <v>H</v>
          </cell>
          <cell r="E1995">
            <v>6.36</v>
          </cell>
        </row>
        <row r="1996">
          <cell r="A1996">
            <v>4046</v>
          </cell>
          <cell r="B1996" t="str">
            <v>MARTELO DEMOLIDOR PNEUMÁTICO MANUAL, MARCA ATLAS COPCO, MODELO TEX-270PS</v>
          </cell>
          <cell r="C1996" t="str">
            <v>UN</v>
          </cell>
          <cell r="E1996">
            <v>8655.32</v>
          </cell>
        </row>
        <row r="1997">
          <cell r="A1997">
            <v>4047</v>
          </cell>
          <cell r="B1997" t="str">
            <v>MASSA CORRIDA A BASE LATEX PVA</v>
          </cell>
          <cell r="C1997" t="str">
            <v>GL</v>
          </cell>
          <cell r="E1997">
            <v>15.5</v>
          </cell>
        </row>
        <row r="1998">
          <cell r="A1998">
            <v>4048</v>
          </cell>
          <cell r="B1998" t="str">
            <v>MASSA CORRIDA A BASE ATEX PVA</v>
          </cell>
          <cell r="C1998" t="str">
            <v>L</v>
          </cell>
          <cell r="E1998">
            <v>4.3099999999999996</v>
          </cell>
        </row>
        <row r="1999">
          <cell r="A1999">
            <v>4049</v>
          </cell>
          <cell r="B1999" t="str">
            <v>MASSA EPOXI</v>
          </cell>
          <cell r="C1999" t="str">
            <v>L</v>
          </cell>
          <cell r="E1999">
            <v>21.8</v>
          </cell>
        </row>
        <row r="2000">
          <cell r="A2000">
            <v>4051</v>
          </cell>
          <cell r="B2000" t="str">
            <v>MASSA CORRIDA A BASE LATEX PVA</v>
          </cell>
          <cell r="C2000" t="str">
            <v>18L</v>
          </cell>
          <cell r="E2000">
            <v>54.87</v>
          </cell>
        </row>
        <row r="2001">
          <cell r="A2001">
            <v>4052</v>
          </cell>
          <cell r="B2001" t="str">
            <v>MASSA ACRILICA</v>
          </cell>
          <cell r="C2001" t="str">
            <v>18L</v>
          </cell>
          <cell r="E2001">
            <v>113.27</v>
          </cell>
        </row>
        <row r="2002">
          <cell r="A2002">
            <v>4053</v>
          </cell>
          <cell r="B2002" t="str">
            <v>MASSA BASE A OLEO</v>
          </cell>
          <cell r="C2002" t="str">
            <v>GL</v>
          </cell>
          <cell r="E2002">
            <v>29.21</v>
          </cell>
        </row>
        <row r="2003">
          <cell r="A2003">
            <v>4054</v>
          </cell>
          <cell r="B2003" t="str">
            <v>MASSA A OLEO P/ MADEIRAS - LATA DE 18 L</v>
          </cell>
          <cell r="C2003" t="str">
            <v>18L</v>
          </cell>
          <cell r="E2003">
            <v>190</v>
          </cell>
        </row>
        <row r="2004">
          <cell r="A2004">
            <v>4056</v>
          </cell>
          <cell r="B2004" t="str">
            <v>MASSA ACRILICA P/ PAREDES INTERIOR/EXTERIOR</v>
          </cell>
          <cell r="C2004" t="str">
            <v>GL</v>
          </cell>
          <cell r="E2004">
            <v>21.66</v>
          </cell>
        </row>
        <row r="2005">
          <cell r="A2005">
            <v>4058</v>
          </cell>
          <cell r="B2005" t="str">
            <v>MECÂNICO DE EQUIPAMENTOS PESADOS</v>
          </cell>
          <cell r="C2005" t="str">
            <v>H</v>
          </cell>
          <cell r="E2005">
            <v>21.24</v>
          </cell>
        </row>
        <row r="2006">
          <cell r="A2006">
            <v>4059</v>
          </cell>
          <cell r="B2006" t="str">
            <v>EIO-FIO OU GUIA DE CONCRETO PRÉ-OLDADO DE 30 X 15 X 12 C E COPRIENTO DE 1,00</v>
          </cell>
          <cell r="C2006" t="str">
            <v>M</v>
          </cell>
          <cell r="E2006">
            <v>18</v>
          </cell>
        </row>
        <row r="2007">
          <cell r="A2007">
            <v>4061</v>
          </cell>
          <cell r="B2007" t="str">
            <v>MEIO FIO RETO DE CONCRETO 80 X 45 X 18 X 12CM</v>
          </cell>
          <cell r="C2007" t="str">
            <v>UN</v>
          </cell>
          <cell r="E2007">
            <v>17.170000000000002</v>
          </cell>
        </row>
        <row r="2008">
          <cell r="A2008">
            <v>4062</v>
          </cell>
          <cell r="B2008" t="str">
            <v>MEIO-FIO C/ SARJETA CONCRETO PRE MOLDADO 100 X 30 X 15CM</v>
          </cell>
          <cell r="C2008" t="str">
            <v>UN</v>
          </cell>
          <cell r="E2008">
            <v>15.92</v>
          </cell>
        </row>
        <row r="2009">
          <cell r="A2009">
            <v>4064</v>
          </cell>
          <cell r="B2009" t="str">
            <v>MEIO FIO RETO DE CONCRETO ( PADRAO DNER ) 1M</v>
          </cell>
          <cell r="C2009" t="str">
            <v>UN</v>
          </cell>
          <cell r="E2009">
            <v>18</v>
          </cell>
        </row>
        <row r="2010">
          <cell r="A2010">
            <v>4065</v>
          </cell>
          <cell r="B2010" t="str">
            <v>MEIO FIO RETO DE CONCRETO 100 X       27 X 12CM</v>
          </cell>
          <cell r="C2010" t="str">
            <v>UN</v>
          </cell>
          <cell r="E2010">
            <v>16.89</v>
          </cell>
        </row>
        <row r="2011">
          <cell r="A2011">
            <v>4069</v>
          </cell>
          <cell r="B2011" t="str">
            <v>MESTRE DE OBRAS</v>
          </cell>
          <cell r="C2011" t="str">
            <v>H</v>
          </cell>
          <cell r="E2011">
            <v>20.66</v>
          </cell>
        </row>
        <row r="2012">
          <cell r="A2012">
            <v>4083</v>
          </cell>
          <cell r="B2012" t="str">
            <v>FEITOR OU ENCARREGADO GERAL</v>
          </cell>
          <cell r="C2012" t="str">
            <v>H</v>
          </cell>
          <cell r="E2012">
            <v>13.66</v>
          </cell>
        </row>
        <row r="2013">
          <cell r="A2013">
            <v>4084</v>
          </cell>
          <cell r="B2013" t="str">
            <v>BOMBA SUBMERSIVEL P/ DRENAGEM/ESGOTAMENTO, ELETRICA TRIFASICA ATE 2CV DESCARGA 2", M = 10M, Q= 25M3/H = 417L/MIN. OU EQUIV</v>
          </cell>
          <cell r="C2013" t="str">
            <v>H</v>
          </cell>
          <cell r="E2013">
            <v>1.58</v>
          </cell>
        </row>
        <row r="2014">
          <cell r="A2014">
            <v>4085</v>
          </cell>
          <cell r="B2014" t="str">
            <v>BOMBA SUBMERSIVEL P/ DRENAGEM/ESGOTAMENTO, ELETRICA TRIFASICA                  ACIMA 2 ATE 5CV DESCARGA 3", M = 24M, Q= 60M3/H = 1000L/MIN. OU EQUIV</v>
          </cell>
          <cell r="C2014" t="str">
            <v>H</v>
          </cell>
          <cell r="E2014">
            <v>2.02</v>
          </cell>
        </row>
        <row r="2015">
          <cell r="A2015">
            <v>4086</v>
          </cell>
          <cell r="B2015" t="str">
            <v>BOMBA SUBMERSIVEL P/ DRENAGEM/ESGOTAMENTO, ELETRICA TRIFASICA                  ACIMA   DE 5 CV DESCARGA 4" M = 25M, Q= 162M3/H = 2700L/MIN. OU EQUIV</v>
          </cell>
          <cell r="C2015" t="str">
            <v>H</v>
          </cell>
          <cell r="E2015">
            <v>2.63</v>
          </cell>
        </row>
        <row r="2016">
          <cell r="A2016">
            <v>4087</v>
          </cell>
          <cell r="B2016" t="str">
            <v>MOTOCICLETA HONDA CG 125 - 16 HP</v>
          </cell>
          <cell r="C2016" t="str">
            <v>UN</v>
          </cell>
          <cell r="E2016">
            <v>8532</v>
          </cell>
        </row>
        <row r="2017">
          <cell r="A2017">
            <v>4089</v>
          </cell>
          <cell r="B2017" t="str">
            <v>MOTONIVELADORA 185 A 200P (INCL MANUT/OPERACAO)</v>
          </cell>
          <cell r="C2017" t="str">
            <v>H</v>
          </cell>
          <cell r="E2017">
            <v>164.57</v>
          </cell>
        </row>
        <row r="2018">
          <cell r="A2018">
            <v>4090</v>
          </cell>
          <cell r="B2018" t="str">
            <v>MOTONIVELADORA - POTÊNCIA 140HP PESO OPERACIONAL 12,5T</v>
          </cell>
          <cell r="C2018" t="str">
            <v>UN</v>
          </cell>
          <cell r="E2018">
            <v>615979</v>
          </cell>
        </row>
        <row r="2019">
          <cell r="A2019">
            <v>4091</v>
          </cell>
          <cell r="B2019" t="str">
            <v>MOTONIVELADORA 140 A 155P (INCL MANUT/OPERACAO)</v>
          </cell>
          <cell r="C2019" t="str">
            <v>H</v>
          </cell>
          <cell r="E2019">
            <v>152.22999999999999</v>
          </cell>
        </row>
        <row r="2020">
          <cell r="A2020">
            <v>4092</v>
          </cell>
          <cell r="B2020" t="str">
            <v>MOTONIVELADORA ATE 130P (INCL MANUT/OPERACAO)</v>
          </cell>
          <cell r="C2020" t="str">
            <v>H</v>
          </cell>
          <cell r="E2020">
            <v>139.88999999999999</v>
          </cell>
        </row>
        <row r="2021">
          <cell r="A2021">
            <v>4093</v>
          </cell>
          <cell r="B2021" t="str">
            <v>MOTORISTA DE CAMINAO</v>
          </cell>
          <cell r="C2021" t="str">
            <v>H</v>
          </cell>
          <cell r="E2021">
            <v>19.739999999999998</v>
          </cell>
        </row>
        <row r="2022">
          <cell r="A2022">
            <v>4094</v>
          </cell>
          <cell r="B2022" t="str">
            <v>MOTORISTA DE CAMINAO E CARRETA</v>
          </cell>
          <cell r="C2022" t="str">
            <v>H</v>
          </cell>
          <cell r="E2022">
            <v>20.88</v>
          </cell>
        </row>
        <row r="2023">
          <cell r="A2023">
            <v>4095</v>
          </cell>
          <cell r="B2023" t="str">
            <v>MOTORISTA DE VEICULO LEVE</v>
          </cell>
          <cell r="C2023" t="str">
            <v>H</v>
          </cell>
          <cell r="E2023">
            <v>19.62</v>
          </cell>
        </row>
        <row r="2024">
          <cell r="A2024">
            <v>4096</v>
          </cell>
          <cell r="B2024" t="str">
            <v>MOTORISTA OPERADOR DE MUNCK</v>
          </cell>
          <cell r="C2024" t="str">
            <v>H</v>
          </cell>
          <cell r="E2024">
            <v>21.24</v>
          </cell>
        </row>
        <row r="2025">
          <cell r="A2025">
            <v>4097</v>
          </cell>
          <cell r="B2025" t="str">
            <v>MOTORISTA DE VEICULO PESADO</v>
          </cell>
          <cell r="C2025" t="str">
            <v>H</v>
          </cell>
          <cell r="E2025">
            <v>21.24</v>
          </cell>
        </row>
        <row r="2026">
          <cell r="A2026">
            <v>4099</v>
          </cell>
          <cell r="B2026" t="str">
            <v>MOTOESCREIPER CATERPILLAR 621 330P OU EQUIV CAP. 15,3M3/23T (INCL MANUT/OPERACAO)</v>
          </cell>
          <cell r="C2026" t="str">
            <v>H</v>
          </cell>
          <cell r="E2026">
            <v>172.59</v>
          </cell>
        </row>
        <row r="2027">
          <cell r="A2027">
            <v>4102</v>
          </cell>
          <cell r="B2027" t="str">
            <v>MOURÃO RETO DE CONCRETO PRÉ-MOLDADO 10 X 10CM, H=3M, PARA CERCAS</v>
          </cell>
          <cell r="C2027" t="str">
            <v>UN</v>
          </cell>
          <cell r="E2027">
            <v>38.5</v>
          </cell>
        </row>
        <row r="2028">
          <cell r="A2028">
            <v>4103</v>
          </cell>
          <cell r="B2028" t="str">
            <v>MOURAO CONCRETO RETO TP ALAMBRADO 10 X 10CM H = 3,25M</v>
          </cell>
          <cell r="C2028" t="str">
            <v>UN</v>
          </cell>
          <cell r="E2028">
            <v>36.130000000000003</v>
          </cell>
        </row>
        <row r="2029">
          <cell r="A2029">
            <v>4107</v>
          </cell>
          <cell r="B2029" t="str">
            <v>MOURAO CONCRETO RETO 15X15CM H = 2,30M</v>
          </cell>
          <cell r="C2029" t="str">
            <v>UN</v>
          </cell>
          <cell r="E2029">
            <v>32.11</v>
          </cell>
        </row>
        <row r="2030">
          <cell r="A2030">
            <v>4108</v>
          </cell>
          <cell r="B2030" t="str">
            <v>MOURAO CONCRETO RETO 10X10CM H = 2M</v>
          </cell>
          <cell r="C2030" t="str">
            <v>UN</v>
          </cell>
          <cell r="E2030">
            <v>27.19</v>
          </cell>
        </row>
        <row r="2031">
          <cell r="A2031">
            <v>4110</v>
          </cell>
          <cell r="B2031" t="str">
            <v>ESCORA OU MOURAO DE CONCRETO 10X10CM H = 2,45M</v>
          </cell>
          <cell r="C2031" t="str">
            <v>UN</v>
          </cell>
          <cell r="E2031">
            <v>39.78</v>
          </cell>
        </row>
        <row r="2032">
          <cell r="A2032">
            <v>4111</v>
          </cell>
          <cell r="B2032" t="str">
            <v>ESCORA OU MOURAO DE CONCRETO 10X10CM H = 2,30M</v>
          </cell>
          <cell r="C2032" t="str">
            <v>UN</v>
          </cell>
          <cell r="E2032">
            <v>26.27</v>
          </cell>
        </row>
        <row r="2033">
          <cell r="A2033">
            <v>4112</v>
          </cell>
          <cell r="B2033" t="str">
            <v>MOURAO CONCRETO RETO SECAO TRIANGULAR 12 CM H = 2,2M</v>
          </cell>
          <cell r="C2033" t="str">
            <v>UN</v>
          </cell>
          <cell r="E2033">
            <v>27.19</v>
          </cell>
        </row>
        <row r="2034">
          <cell r="A2034">
            <v>4115</v>
          </cell>
          <cell r="B2034" t="str">
            <v>PECA DE ADEIRA ROLICA D = 15C COPRI= ATE 3,0 PARA CERCA</v>
          </cell>
          <cell r="C2034" t="str">
            <v>M</v>
          </cell>
          <cell r="E2034">
            <v>2.95</v>
          </cell>
        </row>
        <row r="2035">
          <cell r="A2035">
            <v>4119</v>
          </cell>
          <cell r="B2035" t="str">
            <v>PECA DE ADEIRA ROLICA D = 19C PARA CERCA</v>
          </cell>
          <cell r="C2035" t="str">
            <v>M</v>
          </cell>
          <cell r="E2035">
            <v>4.47</v>
          </cell>
        </row>
        <row r="2036">
          <cell r="A2036">
            <v>4126</v>
          </cell>
          <cell r="B2036" t="str">
            <v>MUFLA TERMINAL PRIMARIA IPOLAR USO EXTERNO PARA CABO 10/16MM2 ISOL, 3,6/6KV EM EPR - BORRACHA DE SILICONE</v>
          </cell>
          <cell r="C2036" t="str">
            <v>UN</v>
          </cell>
          <cell r="E2036">
            <v>184.3</v>
          </cell>
        </row>
        <row r="2037">
          <cell r="A2037">
            <v>4127</v>
          </cell>
          <cell r="B2037" t="str">
            <v>MUFLA TERMINAL PRIMARIA IPOLAR USO EXTERNO PARA CABO 25/70MM2 ISOL, 3,6/6KV EM EPR - BORRACHA DE SILICONE</v>
          </cell>
          <cell r="C2037" t="str">
            <v>UN</v>
          </cell>
          <cell r="E2037">
            <v>185.05</v>
          </cell>
        </row>
        <row r="2038">
          <cell r="A2038">
            <v>4133</v>
          </cell>
          <cell r="B2038" t="str">
            <v>MUFLA TERMINAL PRIMARIA IPOLAR USO EXTERNO PARA CABO 35/120MM2 ISOL. 15/25KV EM EPR - BORRACHA DE SILICONE</v>
          </cell>
          <cell r="C2038" t="str">
            <v>UN</v>
          </cell>
          <cell r="E2038">
            <v>253.69</v>
          </cell>
        </row>
        <row r="2039">
          <cell r="A2039">
            <v>4135</v>
          </cell>
          <cell r="B2039" t="str">
            <v>MUFLA TERMINAL PRIMARIA IPOLAR USO EXTERNO PARA CABO 35/70MM2 ISOL. 20/35KV EM EPR - BORRACHA DE SILICONE</v>
          </cell>
          <cell r="C2039" t="str">
            <v>UN</v>
          </cell>
          <cell r="E2039">
            <v>279.06</v>
          </cell>
        </row>
        <row r="2040">
          <cell r="A2040">
            <v>4140</v>
          </cell>
          <cell r="B2040" t="str">
            <v>MUFLA TERMINAL PRIMARIA IPOLAR USO EXTERNO, TERMOCONTRATIL, PARA CABO 10/16MM2 ISOL. 3,6KV EM EPR - BORRACHA DE SILICONE</v>
          </cell>
          <cell r="C2040" t="str">
            <v>UN</v>
          </cell>
          <cell r="E2040">
            <v>220.86</v>
          </cell>
        </row>
        <row r="2041">
          <cell r="A2041">
            <v>4145</v>
          </cell>
          <cell r="B2041" t="str">
            <v>MUFLA TERMINAL PRIMARIA IPOLAR USO EXTERNO PARA CABO 50/185MM2 ISOL. 20/35KV EM EPR</v>
          </cell>
          <cell r="C2041" t="str">
            <v>UN</v>
          </cell>
          <cell r="E2041">
            <v>220.86</v>
          </cell>
        </row>
        <row r="2042">
          <cell r="A2042">
            <v>4146</v>
          </cell>
          <cell r="B2042" t="str">
            <v>MUFLA TERMINAL PRIMARIA IPOLAR USO EXTERNO PARA CABO 10/16MM2 ISOL. 6/10KV EM EPR - BORRACHA DE SILICONE</v>
          </cell>
          <cell r="C2042" t="str">
            <v>UN</v>
          </cell>
          <cell r="E2042">
            <v>200.72</v>
          </cell>
        </row>
        <row r="2043">
          <cell r="A2043">
            <v>4152</v>
          </cell>
          <cell r="B2043" t="str">
            <v>MUFLA TERMINAL PRIMARIA IPOLAR USO INTERNO PARA CABO 25/70MM2 ISOL.3,6 /6KV EM EPR - BORRACHA DE SILICONE</v>
          </cell>
          <cell r="C2043" t="str">
            <v>UN</v>
          </cell>
          <cell r="E2043">
            <v>226.08</v>
          </cell>
        </row>
        <row r="2044">
          <cell r="A2044">
            <v>4154</v>
          </cell>
          <cell r="B2044" t="str">
            <v>MUFLA TERMINAL PRIMARIA IPOLAR USO INTERNO PARA CABO 25/70MM2 ISOL 6/10KV EM EPR- BORRACHA DE SILICONE</v>
          </cell>
          <cell r="C2044" t="str">
            <v>UN</v>
          </cell>
          <cell r="E2044">
            <v>226.08</v>
          </cell>
        </row>
        <row r="2045">
          <cell r="A2045">
            <v>4161</v>
          </cell>
          <cell r="B2045" t="str">
            <v>MUFLA TERMINAL PRIMARIA IPOLAR USO INTERNO PARA CABO 35/70MM2 ISOLACAO 8,7/15KV EM EPR - BORRACHA DE SILICONE</v>
          </cell>
          <cell r="C2045" t="str">
            <v>UN</v>
          </cell>
          <cell r="E2045">
            <v>229.81</v>
          </cell>
        </row>
        <row r="2046">
          <cell r="A2046">
            <v>4167</v>
          </cell>
          <cell r="B2046" t="str">
            <v>MUFLA TERMINAL PRIMARIA IPOLAR USO INTERNO PARA CABO 50/185MM2        ISOLACAO 20/35KV EM EPR - BORRACHA DE SILICONE</v>
          </cell>
          <cell r="C2046" t="str">
            <v>UN</v>
          </cell>
          <cell r="E2046">
            <v>218.95</v>
          </cell>
        </row>
        <row r="2047">
          <cell r="A2047">
            <v>4168</v>
          </cell>
          <cell r="B2047" t="str">
            <v>MUFLA TERMINAL PRIMARIA IPOLAR USO INTERNO PARA CABO 35/120MM2 ISOLACAO 15/25KV EM EPR - BORRACHA DE SILICONE</v>
          </cell>
          <cell r="C2047" t="str">
            <v>UN</v>
          </cell>
          <cell r="E2047">
            <v>238.77</v>
          </cell>
        </row>
        <row r="2048">
          <cell r="A2048">
            <v>4177</v>
          </cell>
          <cell r="B2048" t="str">
            <v>NIPEL FERRO GALV ROSCA 1/2"</v>
          </cell>
          <cell r="C2048" t="str">
            <v>UN</v>
          </cell>
          <cell r="E2048">
            <v>2.5</v>
          </cell>
        </row>
        <row r="2049">
          <cell r="A2049">
            <v>4178</v>
          </cell>
          <cell r="B2049" t="str">
            <v>NIPEL FERRO GALV ROSCA 3/4"</v>
          </cell>
          <cell r="C2049" t="str">
            <v>UN</v>
          </cell>
          <cell r="E2049">
            <v>3.58</v>
          </cell>
        </row>
        <row r="2050">
          <cell r="A2050">
            <v>4179</v>
          </cell>
          <cell r="B2050" t="str">
            <v>NIPEL FERRO GALV ROSCA 1"</v>
          </cell>
          <cell r="C2050" t="str">
            <v>UN</v>
          </cell>
          <cell r="E2050">
            <v>6.04</v>
          </cell>
        </row>
        <row r="2051">
          <cell r="A2051">
            <v>4180</v>
          </cell>
          <cell r="B2051" t="str">
            <v>NIPEL FERRO GALV ROSCA 1.1/4"</v>
          </cell>
          <cell r="C2051" t="str">
            <v>UN</v>
          </cell>
          <cell r="E2051">
            <v>8.41</v>
          </cell>
        </row>
        <row r="2052">
          <cell r="A2052">
            <v>4181</v>
          </cell>
          <cell r="B2052" t="str">
            <v>NIPEL FERRO GALV ROSCA 2"</v>
          </cell>
          <cell r="C2052" t="str">
            <v>UN</v>
          </cell>
          <cell r="E2052">
            <v>20.75</v>
          </cell>
        </row>
        <row r="2053">
          <cell r="A2053">
            <v>4182</v>
          </cell>
          <cell r="B2053" t="str">
            <v>NIPEL FERRO GALV ROSCA 3"</v>
          </cell>
          <cell r="C2053" t="str">
            <v>UN</v>
          </cell>
          <cell r="E2053">
            <v>42.1</v>
          </cell>
        </row>
        <row r="2054">
          <cell r="A2054">
            <v>4183</v>
          </cell>
          <cell r="B2054" t="str">
            <v>NIPEL FERRO GALV ROSCA 4"</v>
          </cell>
          <cell r="C2054" t="str">
            <v>UN</v>
          </cell>
          <cell r="E2054">
            <v>66.12</v>
          </cell>
        </row>
        <row r="2055">
          <cell r="A2055">
            <v>4184</v>
          </cell>
          <cell r="B2055" t="str">
            <v>NIPEL FERRO GALV ROSCA 5"</v>
          </cell>
          <cell r="C2055" t="str">
            <v>UN</v>
          </cell>
          <cell r="E2055">
            <v>118.74</v>
          </cell>
        </row>
        <row r="2056">
          <cell r="A2056">
            <v>4185</v>
          </cell>
          <cell r="B2056" t="str">
            <v>NIPEL FERRO GALV ROSCA 6"</v>
          </cell>
          <cell r="C2056" t="str">
            <v>UN</v>
          </cell>
          <cell r="E2056">
            <v>145.09</v>
          </cell>
        </row>
        <row r="2057">
          <cell r="A2057">
            <v>4186</v>
          </cell>
          <cell r="B2057" t="str">
            <v>NIPEL REDUCAO FERRO GALV ROSCA 1/2" X 1/4"</v>
          </cell>
          <cell r="C2057" t="str">
            <v>UN</v>
          </cell>
          <cell r="E2057">
            <v>2.5</v>
          </cell>
        </row>
        <row r="2058">
          <cell r="A2058">
            <v>4187</v>
          </cell>
          <cell r="B2058" t="str">
            <v>NIPEL REDUCAO FERRO GALV ROSCA 3/4" X 1/2"</v>
          </cell>
          <cell r="C2058" t="str">
            <v>UN</v>
          </cell>
          <cell r="E2058">
            <v>3.58</v>
          </cell>
        </row>
        <row r="2059">
          <cell r="A2059">
            <v>4188</v>
          </cell>
          <cell r="B2059" t="str">
            <v>NIPEL REDUCAO FERRO GALV ROSCA 1" X 1/2"</v>
          </cell>
          <cell r="C2059" t="str">
            <v>UN</v>
          </cell>
          <cell r="E2059">
            <v>5.95</v>
          </cell>
        </row>
        <row r="2060">
          <cell r="A2060">
            <v>4189</v>
          </cell>
          <cell r="B2060" t="str">
            <v>NIPEL REDUCAO FERRO GALV ROSCA 1" X 3/4"</v>
          </cell>
          <cell r="C2060" t="str">
            <v>UN</v>
          </cell>
          <cell r="E2060">
            <v>5.82</v>
          </cell>
        </row>
        <row r="2061">
          <cell r="A2061">
            <v>4190</v>
          </cell>
          <cell r="B2061" t="str">
            <v>NIPEL REDUCAO FERRO GALV ROSCA 1.1/4" X 3/4"</v>
          </cell>
          <cell r="C2061" t="str">
            <v>UN</v>
          </cell>
          <cell r="E2061">
            <v>8.11</v>
          </cell>
        </row>
        <row r="2062">
          <cell r="A2062">
            <v>4191</v>
          </cell>
          <cell r="B2062" t="str">
            <v>NIPEL REDUCAO FERRO GALV ROSCA 1.1/2" X 3/4"</v>
          </cell>
          <cell r="C2062" t="str">
            <v>UN</v>
          </cell>
          <cell r="E2062">
            <v>9.4</v>
          </cell>
        </row>
        <row r="2063">
          <cell r="A2063">
            <v>4192</v>
          </cell>
          <cell r="B2063" t="str">
            <v>NIPEL REDUCAO FERRO GALV ROSCA 1.1/2" X 1"</v>
          </cell>
          <cell r="C2063" t="str">
            <v>UN</v>
          </cell>
          <cell r="E2063">
            <v>9.4</v>
          </cell>
        </row>
        <row r="2064">
          <cell r="A2064">
            <v>4193</v>
          </cell>
          <cell r="B2064" t="str">
            <v>NIPEL REDUCAO FERRO GALV ROSCA 2" X 1.1/4"</v>
          </cell>
          <cell r="C2064" t="str">
            <v>UN</v>
          </cell>
          <cell r="E2064">
            <v>20.27</v>
          </cell>
        </row>
        <row r="2065">
          <cell r="A2065">
            <v>4194</v>
          </cell>
          <cell r="B2065" t="str">
            <v>NIPEL REDUCAO FERRO GALV ROSCA 2" X 1.1/2"</v>
          </cell>
          <cell r="C2065" t="str">
            <v>UN</v>
          </cell>
          <cell r="E2065">
            <v>20.27</v>
          </cell>
        </row>
        <row r="2066">
          <cell r="A2066">
            <v>4195</v>
          </cell>
          <cell r="B2066" t="str">
            <v>NIPEL REDUCAO FERRO GALV ROSCA 2.1/2" X 1.1/4"</v>
          </cell>
          <cell r="C2066" t="str">
            <v>UN</v>
          </cell>
          <cell r="E2066">
            <v>29.16</v>
          </cell>
        </row>
        <row r="2067">
          <cell r="A2067">
            <v>4196</v>
          </cell>
          <cell r="B2067" t="str">
            <v>NIPEL REDUCAO FERRO GALV ROSCA 2.1/2" X 1.1/2"</v>
          </cell>
          <cell r="C2067" t="str">
            <v>UN</v>
          </cell>
          <cell r="E2067">
            <v>28.81</v>
          </cell>
        </row>
        <row r="2068">
          <cell r="A2068">
            <v>4197</v>
          </cell>
          <cell r="B2068" t="str">
            <v>NIPEL REDUCAO FERRO GALV ROSCA 2.1/2" X 2"</v>
          </cell>
          <cell r="C2068" t="str">
            <v>UN</v>
          </cell>
          <cell r="E2068">
            <v>28.81</v>
          </cell>
        </row>
        <row r="2069">
          <cell r="A2069">
            <v>4198</v>
          </cell>
          <cell r="B2069" t="str">
            <v>NIPEL REDUCAO FERRO GALV ROSCA 3" X 1.1/2"</v>
          </cell>
          <cell r="C2069" t="str">
            <v>UN</v>
          </cell>
          <cell r="E2069">
            <v>41.58</v>
          </cell>
        </row>
        <row r="2070">
          <cell r="A2070">
            <v>4202</v>
          </cell>
          <cell r="B2070" t="str">
            <v>NIPEL REDUCAO FERRO GALV ROSCA 3" X 2.1/2"</v>
          </cell>
          <cell r="C2070" t="str">
            <v>UN</v>
          </cell>
          <cell r="E2070">
            <v>41.58</v>
          </cell>
        </row>
        <row r="2071">
          <cell r="A2071">
            <v>4203</v>
          </cell>
          <cell r="B2071" t="str">
            <v>NIPEL REDUCAO FERRO GALV ROSCA 3" X 2"</v>
          </cell>
          <cell r="C2071" t="str">
            <v>UN</v>
          </cell>
          <cell r="E2071">
            <v>41.58</v>
          </cell>
        </row>
        <row r="2072">
          <cell r="A2072">
            <v>4204</v>
          </cell>
          <cell r="B2072" t="str">
            <v>NIPEL REDUCAO FERRO GALV ROSCA 2" X 1"</v>
          </cell>
          <cell r="C2072" t="str">
            <v>UN</v>
          </cell>
          <cell r="E2072">
            <v>20.27</v>
          </cell>
        </row>
        <row r="2073">
          <cell r="A2073">
            <v>4205</v>
          </cell>
          <cell r="B2073" t="str">
            <v>NIPEL REDUCAO FERRO GALV ROSCA 1.1/2" X 1.1/4"</v>
          </cell>
          <cell r="C2073" t="str">
            <v>UN</v>
          </cell>
          <cell r="E2073">
            <v>9.49</v>
          </cell>
        </row>
        <row r="2074">
          <cell r="A2074">
            <v>4206</v>
          </cell>
          <cell r="B2074" t="str">
            <v>NIPEL REDUCAO FERRO GALV ROSCA 1.1/4" X 1"</v>
          </cell>
          <cell r="C2074" t="str">
            <v>UN</v>
          </cell>
          <cell r="E2074">
            <v>8.32</v>
          </cell>
        </row>
        <row r="2075">
          <cell r="A2075">
            <v>4207</v>
          </cell>
          <cell r="B2075" t="str">
            <v>NIPEL REDUCAO FERRO GALV ROSCA 1.1/4" X 1/2"</v>
          </cell>
          <cell r="C2075" t="str">
            <v>UN</v>
          </cell>
          <cell r="E2075">
            <v>7.89</v>
          </cell>
        </row>
        <row r="2076">
          <cell r="A2076">
            <v>4208</v>
          </cell>
          <cell r="B2076" t="str">
            <v>NIPEL FERRO GALV ROSCA 2.1/2"</v>
          </cell>
          <cell r="C2076" t="str">
            <v>UN</v>
          </cell>
          <cell r="E2076">
            <v>29.63</v>
          </cell>
        </row>
        <row r="2077">
          <cell r="A2077">
            <v>4209</v>
          </cell>
          <cell r="B2077" t="str">
            <v>NIPEL FERRO GALV ROSCA 1.1/2"</v>
          </cell>
          <cell r="C2077" t="str">
            <v>UN</v>
          </cell>
          <cell r="E2077">
            <v>9.5299999999999994</v>
          </cell>
        </row>
        <row r="2078">
          <cell r="A2078">
            <v>4210</v>
          </cell>
          <cell r="B2078" t="str">
            <v>NIPEL PVC C/ C/ ROSCA P/ AGUA FRIA PREDIAL 1/2"</v>
          </cell>
          <cell r="C2078" t="str">
            <v>UN</v>
          </cell>
          <cell r="E2078">
            <v>0.54</v>
          </cell>
        </row>
        <row r="2079">
          <cell r="A2079">
            <v>4211</v>
          </cell>
          <cell r="B2079" t="str">
            <v>NIPEL PVC C/ C/ ROSCA P/ AGUA FRIA PREDIAL 3/4"</v>
          </cell>
          <cell r="C2079" t="str">
            <v>UN</v>
          </cell>
          <cell r="E2079">
            <v>0.63</v>
          </cell>
        </row>
        <row r="2080">
          <cell r="A2080">
            <v>4212</v>
          </cell>
          <cell r="B2080" t="str">
            <v>NIPEL PVC C/ C/ ROSCA P/ AGUA FRIA PREDIAL 1"</v>
          </cell>
          <cell r="C2080" t="str">
            <v>UN</v>
          </cell>
          <cell r="E2080">
            <v>1.39</v>
          </cell>
        </row>
        <row r="2081">
          <cell r="A2081">
            <v>4213</v>
          </cell>
          <cell r="B2081" t="str">
            <v>NIPEL PVC C/ C/ ROSCA P/ AGUA FRIA PREDIAL 2"</v>
          </cell>
          <cell r="C2081" t="str">
            <v>UN</v>
          </cell>
          <cell r="E2081">
            <v>7.1</v>
          </cell>
        </row>
        <row r="2082">
          <cell r="A2082">
            <v>4214</v>
          </cell>
          <cell r="B2082" t="str">
            <v>NIPEL PVC C/ C/ ROSCA P/ AGUA FRIA PREDIAL 1.1/2"</v>
          </cell>
          <cell r="C2082" t="str">
            <v>UN</v>
          </cell>
          <cell r="E2082">
            <v>4.01</v>
          </cell>
        </row>
        <row r="2083">
          <cell r="A2083">
            <v>4215</v>
          </cell>
          <cell r="B2083" t="str">
            <v>NIPEL PVC C/ C/ ROSCA P/ AGUA FRIA PREDIAL 1.1/4"</v>
          </cell>
          <cell r="C2083" t="str">
            <v>UN</v>
          </cell>
          <cell r="E2083">
            <v>3.62</v>
          </cell>
        </row>
        <row r="2084">
          <cell r="A2084">
            <v>4221</v>
          </cell>
          <cell r="B2084" t="str">
            <v>OEO DIESE COMBUSTIVE COMUM</v>
          </cell>
          <cell r="C2084" t="str">
            <v>L</v>
          </cell>
          <cell r="E2084">
            <v>2.15</v>
          </cell>
        </row>
        <row r="2085">
          <cell r="A2085">
            <v>4222</v>
          </cell>
          <cell r="B2085" t="str">
            <v>GASOINA COMUM</v>
          </cell>
          <cell r="C2085" t="str">
            <v>L</v>
          </cell>
          <cell r="E2085">
            <v>3.76</v>
          </cell>
        </row>
        <row r="2086">
          <cell r="A2086">
            <v>4223</v>
          </cell>
          <cell r="B2086" t="str">
            <v>ACOO HIDRATADO COMBUSTIVE COMUM</v>
          </cell>
          <cell r="C2086" t="str">
            <v>L</v>
          </cell>
          <cell r="E2086">
            <v>2.69</v>
          </cell>
        </row>
        <row r="2087">
          <cell r="A2087">
            <v>4224</v>
          </cell>
          <cell r="B2087" t="str">
            <v>QUEROSENE</v>
          </cell>
          <cell r="C2087" t="str">
            <v>L</v>
          </cell>
          <cell r="E2087">
            <v>2.42</v>
          </cell>
        </row>
        <row r="2088">
          <cell r="A2088">
            <v>4226</v>
          </cell>
          <cell r="B2088" t="str">
            <v>GAS DE COZINHA - GLP</v>
          </cell>
          <cell r="C2088" t="str">
            <v>KG</v>
          </cell>
          <cell r="E2088">
            <v>3.47</v>
          </cell>
        </row>
        <row r="2089">
          <cell r="A2089">
            <v>4227</v>
          </cell>
          <cell r="B2089" t="str">
            <v>ÓEO UBRIFICANTE PARA MOTORES DE EQUIPAMENTOS PESADOS (CAMINHÕES, TRATORES, RETROS E ETC...)</v>
          </cell>
          <cell r="C2089" t="str">
            <v>L</v>
          </cell>
          <cell r="E2089">
            <v>8</v>
          </cell>
        </row>
        <row r="2090">
          <cell r="A2090">
            <v>4228</v>
          </cell>
          <cell r="B2090" t="str">
            <v>OEO QUEIMADO</v>
          </cell>
          <cell r="C2090" t="str">
            <v>L</v>
          </cell>
          <cell r="E2090">
            <v>0.16</v>
          </cell>
        </row>
        <row r="2091">
          <cell r="A2091">
            <v>4229</v>
          </cell>
          <cell r="B2091" t="str">
            <v>GRAXA</v>
          </cell>
          <cell r="C2091" t="str">
            <v>KG</v>
          </cell>
          <cell r="E2091">
            <v>9.58</v>
          </cell>
        </row>
        <row r="2092">
          <cell r="A2092">
            <v>4230</v>
          </cell>
          <cell r="B2092" t="str">
            <v>OPERADOR DE MAQUINAS E EQUIPAMENTOS</v>
          </cell>
          <cell r="C2092" t="str">
            <v>H</v>
          </cell>
          <cell r="E2092">
            <v>20.25</v>
          </cell>
        </row>
        <row r="2093">
          <cell r="A2093">
            <v>4233</v>
          </cell>
          <cell r="B2093" t="str">
            <v>OPERADOR DE USINA DE ASFALTO, DE SOLOS OU DE CONCRETO</v>
          </cell>
          <cell r="C2093" t="str">
            <v>H</v>
          </cell>
          <cell r="E2093">
            <v>21.24</v>
          </cell>
        </row>
        <row r="2094">
          <cell r="A2094">
            <v>4234</v>
          </cell>
          <cell r="B2094" t="str">
            <v>OPERADOR DE ESCAVADEIRA</v>
          </cell>
          <cell r="C2094" t="str">
            <v>H</v>
          </cell>
          <cell r="E2094">
            <v>19.27</v>
          </cell>
        </row>
        <row r="2095">
          <cell r="A2095">
            <v>4235</v>
          </cell>
          <cell r="B2095" t="str">
            <v>CAVOUQUEIRO OU OPERADOR PERFURATRIZ/ROMPEDOR</v>
          </cell>
          <cell r="C2095" t="str">
            <v>H</v>
          </cell>
          <cell r="E2095">
            <v>21.24</v>
          </cell>
        </row>
        <row r="2096">
          <cell r="A2096">
            <v>4237</v>
          </cell>
          <cell r="B2096" t="str">
            <v>TRATORISTA</v>
          </cell>
          <cell r="C2096" t="str">
            <v>H</v>
          </cell>
          <cell r="E2096">
            <v>21.18</v>
          </cell>
        </row>
        <row r="2097">
          <cell r="A2097">
            <v>4238</v>
          </cell>
          <cell r="B2097" t="str">
            <v>OPERADOR DE ROLO COMPACTADOR</v>
          </cell>
          <cell r="C2097" t="str">
            <v>H</v>
          </cell>
          <cell r="E2097">
            <v>19.27</v>
          </cell>
        </row>
        <row r="2098">
          <cell r="A2098">
            <v>4239</v>
          </cell>
          <cell r="B2098" t="str">
            <v>OPERADOR DE MOTONIVELADORA</v>
          </cell>
          <cell r="C2098" t="str">
            <v>H</v>
          </cell>
          <cell r="E2098">
            <v>21.12</v>
          </cell>
        </row>
        <row r="2099">
          <cell r="A2099">
            <v>4240</v>
          </cell>
          <cell r="B2099" t="str">
            <v>OPERADOR DE MOTO-ESCREIPER</v>
          </cell>
          <cell r="C2099" t="str">
            <v>H</v>
          </cell>
          <cell r="E2099">
            <v>19.27</v>
          </cell>
        </row>
        <row r="2100">
          <cell r="A2100">
            <v>4242</v>
          </cell>
          <cell r="B2100" t="str">
            <v>OPERADOR DE ACABADORA</v>
          </cell>
          <cell r="C2100" t="str">
            <v>H</v>
          </cell>
          <cell r="E2100">
            <v>19.27</v>
          </cell>
        </row>
        <row r="2101">
          <cell r="A2101">
            <v>4243</v>
          </cell>
          <cell r="B2101" t="str">
            <v>OPERADOR DE BETONEIRA ( CAMINÃO)</v>
          </cell>
          <cell r="C2101" t="str">
            <v>H</v>
          </cell>
          <cell r="E2101">
            <v>19.21</v>
          </cell>
        </row>
        <row r="2102">
          <cell r="A2102">
            <v>4244</v>
          </cell>
          <cell r="B2102" t="str">
            <v>MACARIQUEIRO</v>
          </cell>
          <cell r="C2102" t="str">
            <v>H</v>
          </cell>
          <cell r="E2102">
            <v>21.24</v>
          </cell>
        </row>
        <row r="2103">
          <cell r="A2103">
            <v>4248</v>
          </cell>
          <cell r="B2103" t="str">
            <v>OPERADOR DE PA CARREGADEIRA</v>
          </cell>
          <cell r="C2103" t="str">
            <v>H</v>
          </cell>
          <cell r="E2103">
            <v>20.73</v>
          </cell>
        </row>
        <row r="2104">
          <cell r="A2104">
            <v>4250</v>
          </cell>
          <cell r="B2104" t="str">
            <v>OPERADOR DE COMPRESSOR OU COMPRESSORISTA</v>
          </cell>
          <cell r="C2104" t="str">
            <v>H</v>
          </cell>
          <cell r="E2104">
            <v>18.559999999999999</v>
          </cell>
        </row>
        <row r="2105">
          <cell r="A2105">
            <v>4251</v>
          </cell>
          <cell r="B2105" t="str">
            <v>OPERADOR JATO DE AREIA OU JATISTA</v>
          </cell>
          <cell r="C2105" t="str">
            <v>H</v>
          </cell>
          <cell r="E2105">
            <v>18.39</v>
          </cell>
        </row>
        <row r="2106">
          <cell r="A2106">
            <v>4252</v>
          </cell>
          <cell r="B2106" t="str">
            <v>OPERADOR PARA BATE ESTACAS</v>
          </cell>
          <cell r="C2106" t="str">
            <v>H</v>
          </cell>
          <cell r="E2106">
            <v>18.43</v>
          </cell>
        </row>
        <row r="2107">
          <cell r="A2107">
            <v>4253</v>
          </cell>
          <cell r="B2107" t="str">
            <v>OPERADOR DE GUINCO</v>
          </cell>
          <cell r="C2107" t="str">
            <v>H</v>
          </cell>
          <cell r="E2107">
            <v>19.21</v>
          </cell>
        </row>
        <row r="2108">
          <cell r="A2108">
            <v>4254</v>
          </cell>
          <cell r="B2108" t="str">
            <v>OPERADOR DE GUINDASTE</v>
          </cell>
          <cell r="C2108" t="str">
            <v>H</v>
          </cell>
          <cell r="E2108">
            <v>20.99</v>
          </cell>
        </row>
        <row r="2109">
          <cell r="A2109">
            <v>4257</v>
          </cell>
          <cell r="B2109" t="str">
            <v>OPERADOR DE MARTELETE OU MARTELEIRO</v>
          </cell>
          <cell r="C2109" t="str">
            <v>H</v>
          </cell>
          <cell r="E2109">
            <v>18.39</v>
          </cell>
        </row>
        <row r="2110">
          <cell r="A2110">
            <v>4259</v>
          </cell>
          <cell r="B2110" t="str">
            <v>PA CARREGADEIRA SOBRE PNEUS * 170 P * CAP. * 3 M 3 * PESO OPERACIONAL * 16 T * TIPO CATERPILAR 950 - F II</v>
          </cell>
          <cell r="C2110" t="str">
            <v>H</v>
          </cell>
          <cell r="E2110">
            <v>121.16</v>
          </cell>
        </row>
        <row r="2111">
          <cell r="A2111">
            <v>4260</v>
          </cell>
          <cell r="B2111" t="str">
            <v>PA CARREGADEIRA SOBRE PNEUS * 105 P CAP. 1,91M3 * TIPO CASE W - 20 EOU EQUIV (INCL MANUTENCAO/OPERACAO)</v>
          </cell>
          <cell r="C2111" t="str">
            <v>H</v>
          </cell>
          <cell r="E2111">
            <v>86.06</v>
          </cell>
        </row>
        <row r="2112">
          <cell r="A2112">
            <v>4261</v>
          </cell>
          <cell r="B2112" t="str">
            <v>PA CARREGADEIRA SOBRE PNEUS * 105 P * CAP. 1,72M3 * PESO OPERACIONAL* 9 T * TIPO CATERPILAR 924 - F II</v>
          </cell>
          <cell r="C2112" t="str">
            <v>H</v>
          </cell>
          <cell r="E2112">
            <v>96.93</v>
          </cell>
        </row>
        <row r="2113">
          <cell r="A2113">
            <v>4262</v>
          </cell>
          <cell r="B2113" t="str">
            <v>PA CARREGADEIRA SOBRE RODAS CATERPILLAR 924 F - POTENCIA 105 HP - CAPACIDADE DA CACAMBA 1,4 A 1,7 M3 - PESO OPERACIONAL 9.100 KG</v>
          </cell>
          <cell r="C2113" t="str">
            <v>UN</v>
          </cell>
          <cell r="E2113">
            <v>299000</v>
          </cell>
        </row>
        <row r="2114">
          <cell r="A2114">
            <v>4263</v>
          </cell>
          <cell r="B2114" t="str">
            <v>PA CARREGADEIRA SOBRE RODAS CATERPILLAR 950 G - POTENCIA 180 HP - CAPACIDADE DA CACAMBA. 2,5 A 3,3 M3 - PESO OPERACIONAL 17.428 KG**CAIXA**</v>
          </cell>
          <cell r="C2114" t="str">
            <v>UN</v>
          </cell>
          <cell r="E2114">
            <v>561656.55000000005</v>
          </cell>
        </row>
        <row r="2115">
          <cell r="A2115">
            <v>4266</v>
          </cell>
          <cell r="B2115" t="str">
            <v>COPIA HELIOGRAFICA</v>
          </cell>
          <cell r="C2115" t="str">
            <v>M2</v>
          </cell>
          <cell r="E2115">
            <v>8.0299999999999994</v>
          </cell>
        </row>
        <row r="2116">
          <cell r="A2116">
            <v>4267</v>
          </cell>
          <cell r="B2116" t="str">
            <v>PAPELEIRA DE LOUCA BRANCA</v>
          </cell>
          <cell r="C2116" t="str">
            <v>UN</v>
          </cell>
          <cell r="E2116">
            <v>17.53</v>
          </cell>
        </row>
        <row r="2117">
          <cell r="A2117">
            <v>4268</v>
          </cell>
          <cell r="B2117" t="str">
            <v>PORTA TOALHA DE LOUCA BRANCA C/ BASTAO PLASTICO</v>
          </cell>
          <cell r="C2117" t="str">
            <v>UN</v>
          </cell>
          <cell r="E2117">
            <v>15.43</v>
          </cell>
        </row>
        <row r="2118">
          <cell r="A2118">
            <v>4269</v>
          </cell>
          <cell r="B2118" t="str">
            <v>SABONETEIRA LOUCA BRANCA 15 X 15CM</v>
          </cell>
          <cell r="C2118" t="str">
            <v>UN</v>
          </cell>
          <cell r="E2118">
            <v>17.89</v>
          </cell>
        </row>
        <row r="2119">
          <cell r="A2119">
            <v>4270</v>
          </cell>
          <cell r="B2119" t="str">
            <v>SABONETEIRA LOUCA BRANCA 7,5 X 15CM</v>
          </cell>
          <cell r="C2119" t="str">
            <v>UN</v>
          </cell>
          <cell r="E2119">
            <v>12.91</v>
          </cell>
        </row>
        <row r="2120">
          <cell r="A2120">
            <v>4271</v>
          </cell>
          <cell r="B2120" t="str">
            <v>CABIDE DE LOUCA BRANCA SIMPLES TP GANCHO</v>
          </cell>
          <cell r="C2120" t="str">
            <v>UN</v>
          </cell>
          <cell r="E2120">
            <v>7.7</v>
          </cell>
        </row>
        <row r="2121">
          <cell r="A2121">
            <v>4272</v>
          </cell>
          <cell r="B2121" t="str">
            <v>PARA-RAIOS DE BAIXA TENSAO, TENSAO DE OPERACAO 275V ( VN = 220V ) E 150V ( VN = 127V ), CORR. MAX. 19,5KA</v>
          </cell>
          <cell r="C2121" t="str">
            <v>UN</v>
          </cell>
          <cell r="E2121">
            <v>66.67</v>
          </cell>
        </row>
        <row r="2122">
          <cell r="A2122">
            <v>4273</v>
          </cell>
          <cell r="B2122" t="str">
            <v>PARA-RAIOS DE DISTRIBUICAO TIPO VALVULA DE OXIDO DE ZINCO, TENSAO NOMINAL 30KV, 10KA</v>
          </cell>
          <cell r="C2122" t="str">
            <v>UN</v>
          </cell>
          <cell r="E2122">
            <v>479.81</v>
          </cell>
        </row>
        <row r="2123">
          <cell r="A2123">
            <v>4274</v>
          </cell>
          <cell r="B2123" t="str">
            <v>CAPTOR FRANKLIN 350MM, 1 DESCIDA DE CABO, LATAO NIQUELADO OU CROMADO</v>
          </cell>
          <cell r="C2123" t="str">
            <v>UN</v>
          </cell>
          <cell r="E2123">
            <v>50</v>
          </cell>
        </row>
        <row r="2124">
          <cell r="A2124">
            <v>4276</v>
          </cell>
          <cell r="B2124" t="str">
            <v>PARA-RAIOS DE DISTRIBUICAO TIPO VALVULA DE OXIDO DE ZINCO, TENSAO NOMINAL 15KV, 5KA</v>
          </cell>
          <cell r="C2124" t="str">
            <v>UN</v>
          </cell>
          <cell r="E2124">
            <v>180.55</v>
          </cell>
        </row>
        <row r="2125">
          <cell r="A2125">
            <v>4299</v>
          </cell>
          <cell r="B2125" t="str">
            <v>PARAFUSO ZINCADO ROSCA SOBERBA 5/16" X 110MM P/ TELHA FIBROCIMENTO</v>
          </cell>
          <cell r="C2125" t="str">
            <v>UN</v>
          </cell>
          <cell r="E2125">
            <v>0.64</v>
          </cell>
        </row>
        <row r="2126">
          <cell r="A2126">
            <v>4300</v>
          </cell>
          <cell r="B2126" t="str">
            <v>PARAFUSO ZINCADO ROSCA SOBERBA 5/16" X 50MM P/ TELHA FIBROCIMENTO</v>
          </cell>
          <cell r="C2126" t="str">
            <v>UN</v>
          </cell>
          <cell r="E2126">
            <v>0.38</v>
          </cell>
        </row>
        <row r="2127">
          <cell r="A2127">
            <v>4301</v>
          </cell>
          <cell r="B2127" t="str">
            <v>PARAFUSO ZINCADO ROSCA SOBERBA 5/16" X 85MM P/ TELHA FIBROCIMENTO</v>
          </cell>
          <cell r="C2127" t="str">
            <v>UN</v>
          </cell>
          <cell r="E2127">
            <v>0.60000000000000009</v>
          </cell>
        </row>
        <row r="2128">
          <cell r="A2128">
            <v>4302</v>
          </cell>
          <cell r="B2128" t="str">
            <v>PARAFUSO ZINCADO ROSCA SOBERBA 5/16" X 250MM P/ TELHA FIBROCIMENTO</v>
          </cell>
          <cell r="C2128" t="str">
            <v>UN</v>
          </cell>
          <cell r="E2128">
            <v>1.58</v>
          </cell>
        </row>
        <row r="2129">
          <cell r="A2129">
            <v>4304</v>
          </cell>
          <cell r="B2129" t="str">
            <v>PARAFUSO ZINCADO ROSCA SOBERBA 5/16" X 150MM P/ TELHA FIBROCIMENTO</v>
          </cell>
          <cell r="C2129" t="str">
            <v>UN</v>
          </cell>
          <cell r="E2129">
            <v>0.83</v>
          </cell>
        </row>
        <row r="2130">
          <cell r="A2130">
            <v>4305</v>
          </cell>
          <cell r="B2130" t="str">
            <v>PARAFUSO ZINCADO ROSCA SOBERBA 5/16" X 180MM P/ TELHA FIBROCIMENTO</v>
          </cell>
          <cell r="C2130" t="str">
            <v>UN</v>
          </cell>
          <cell r="E2130">
            <v>1.88</v>
          </cell>
        </row>
        <row r="2131">
          <cell r="A2131">
            <v>4306</v>
          </cell>
          <cell r="B2131" t="str">
            <v>PARAFUSO ZINCADO ROSCA SOBERBA 5/16" X 200MM P/ TELHA FIBROCIMENTO</v>
          </cell>
          <cell r="C2131" t="str">
            <v>UN</v>
          </cell>
          <cell r="E2131">
            <v>1.2</v>
          </cell>
        </row>
        <row r="2132">
          <cell r="A2132">
            <v>4307</v>
          </cell>
          <cell r="B2132" t="str">
            <v>PLACA DE VENTILACAO P/ TELHA FIBROCIMENTO CANALETE 90 OU KALHETAO</v>
          </cell>
          <cell r="C2132" t="str">
            <v>UN</v>
          </cell>
          <cell r="E2132">
            <v>3.24</v>
          </cell>
        </row>
        <row r="2133">
          <cell r="A2133">
            <v>4308</v>
          </cell>
          <cell r="B2133" t="str">
            <v>PARAFUSO ZINCADO ROSCA SOBERBA 5/16" X 230MM P/ TELHA FIBROCIMENTO</v>
          </cell>
          <cell r="C2133" t="str">
            <v>UN</v>
          </cell>
          <cell r="E2133">
            <v>1.43</v>
          </cell>
        </row>
        <row r="2134">
          <cell r="A2134">
            <v>4309</v>
          </cell>
          <cell r="B2134" t="str">
            <v>PLACA DE VENTILACAO P/ TELHA FIBROCIMENTO CANALETE 49 KALHETA</v>
          </cell>
          <cell r="C2134" t="str">
            <v>UN</v>
          </cell>
          <cell r="E2134">
            <v>1.25</v>
          </cell>
        </row>
        <row r="2135">
          <cell r="A2135">
            <v>4310</v>
          </cell>
          <cell r="B2135" t="str">
            <v>FIXADOR ABA AUTO TRAVANTE P/ TELHA CANALETE 90 OU KALHETAO</v>
          </cell>
          <cell r="C2135" t="str">
            <v>UN</v>
          </cell>
          <cell r="E2135">
            <v>1.81</v>
          </cell>
        </row>
        <row r="2136">
          <cell r="A2136">
            <v>4311</v>
          </cell>
          <cell r="B2136" t="str">
            <v>FIXADOR ABA SIMPLES P/ TELHA CANALETA 49 OU KALHETA</v>
          </cell>
          <cell r="C2136" t="str">
            <v>UN</v>
          </cell>
          <cell r="E2136">
            <v>1.32</v>
          </cell>
        </row>
        <row r="2137">
          <cell r="A2137">
            <v>4312</v>
          </cell>
          <cell r="B2137" t="str">
            <v>FIXADOR ABA SIMPLES P/ TELHA CANALETA 90 OU KALHETAO</v>
          </cell>
          <cell r="C2137" t="str">
            <v>UN</v>
          </cell>
          <cell r="E2137">
            <v>1.81</v>
          </cell>
        </row>
        <row r="2138">
          <cell r="A2138">
            <v>4313</v>
          </cell>
          <cell r="B2138" t="str">
            <v>HASTE RETA P/ GANCHO FG C/ ROSCA - 5/16" X 35CM - P/ FIXACAO TELHA FIBROC - INCL PORCA E ARRUELAS DE VEDACAO</v>
          </cell>
          <cell r="C2138" t="str">
            <v>CJ</v>
          </cell>
          <cell r="E2138">
            <v>2.0699999999999998</v>
          </cell>
        </row>
        <row r="2139">
          <cell r="A2139">
            <v>4314</v>
          </cell>
          <cell r="B2139" t="str">
            <v>HASTE RETA P/ GANCHO FG C/ ROSCA - 5/16" X 45CM - P/ FIXACAO TELHA FIBROC - INCL PORCA E ARRUELAS DE VEDACAO</v>
          </cell>
          <cell r="C2139" t="str">
            <v>CJ</v>
          </cell>
          <cell r="E2139">
            <v>1.81</v>
          </cell>
        </row>
        <row r="2140">
          <cell r="A2140">
            <v>4315</v>
          </cell>
          <cell r="B2140" t="str">
            <v>GANCHO CHATO EM FG L=110MM P/ RECOBRIMENTO=100MM SECAO 1/8X1/2" (3MMX12MM) P/ FIXAR TELHA FIBROCIMENTO ONDULADA</v>
          </cell>
          <cell r="C2140" t="str">
            <v>UN</v>
          </cell>
          <cell r="E2140">
            <v>2.4500000000000002</v>
          </cell>
        </row>
        <row r="2141">
          <cell r="A2141">
            <v>4316</v>
          </cell>
          <cell r="B2141" t="str">
            <v>HASTE RETA P/ GANCHO FG C/ ROSCA - 1/4" X 40CM - P/ FIXACAO TELHA FIBROC INCL PORCA SEXT ZINCO</v>
          </cell>
          <cell r="C2141" t="str">
            <v>UN</v>
          </cell>
          <cell r="E2141">
            <v>1.51</v>
          </cell>
        </row>
        <row r="2142">
          <cell r="A2142">
            <v>4317</v>
          </cell>
          <cell r="B2142" t="str">
            <v>HASTE RETA P/ GANCHO FG C/ ROSCA - 5/16" X 40CM - P/ FIXACAO TELHA FIBROC - INCL PORCA SEXT ZINCO</v>
          </cell>
          <cell r="C2142" t="str">
            <v>UN</v>
          </cell>
          <cell r="E2142">
            <v>1.51</v>
          </cell>
        </row>
        <row r="2143">
          <cell r="A2143">
            <v>4318</v>
          </cell>
          <cell r="B2143" t="str">
            <v>PARAFUSO ZINCADO- 5/16" X 85MM - P/ TELHA FIBROC CANALETE 90 - INCL BUCHA NYLON S-10</v>
          </cell>
          <cell r="C2143" t="str">
            <v>UN</v>
          </cell>
          <cell r="E2143">
            <v>0.30000000000000004</v>
          </cell>
        </row>
        <row r="2144">
          <cell r="A2144">
            <v>4319</v>
          </cell>
          <cell r="B2144" t="str">
            <v>AFASTADOR P/ TELHA FIBROCIMENTO CANALETE 90 OU KALHETAO</v>
          </cell>
          <cell r="C2144" t="str">
            <v>UN</v>
          </cell>
          <cell r="E2144">
            <v>0.38</v>
          </cell>
        </row>
        <row r="2145">
          <cell r="A2145">
            <v>4320</v>
          </cell>
          <cell r="B2145" t="str">
            <v>PARAFUSO ZINCADO - 5/16" X 250MM - P/ TELHA FIBROC CANALETE 49 - INCL BUCHA NYLON S-10</v>
          </cell>
          <cell r="C2145" t="str">
            <v>UN</v>
          </cell>
          <cell r="E2145">
            <v>0.30000000000000004</v>
          </cell>
        </row>
        <row r="2146">
          <cell r="A2146">
            <v>4329</v>
          </cell>
          <cell r="B2146" t="str">
            <v>PARAFUSO SEXTAVADO ZINCADO ROSCA INTEIRA 1/2" X 2"</v>
          </cell>
          <cell r="C2146" t="str">
            <v>UN</v>
          </cell>
          <cell r="E2146">
            <v>0.60000000000000009</v>
          </cell>
        </row>
        <row r="2147">
          <cell r="A2147">
            <v>4330</v>
          </cell>
          <cell r="B2147" t="str">
            <v>PORCA ZINCADA SEXTAVADA 5/16"</v>
          </cell>
          <cell r="C2147" t="str">
            <v>UN</v>
          </cell>
          <cell r="E2147">
            <v>7.0000000000000007E-2</v>
          </cell>
        </row>
        <row r="2148">
          <cell r="A2148">
            <v>4331</v>
          </cell>
          <cell r="B2148" t="str">
            <v>PARAFUSO SEXTAVADO ZINCADO ROSCA INTEIRA 5/8" X 2.1/4" "</v>
          </cell>
          <cell r="C2148" t="str">
            <v>UN</v>
          </cell>
          <cell r="E2148">
            <v>0.92</v>
          </cell>
        </row>
        <row r="2149">
          <cell r="A2149">
            <v>4332</v>
          </cell>
          <cell r="B2149" t="str">
            <v>PARAFUSO SEXTAVADO ZINCADO ROSCA INTEIRA 3/8" X 2" "</v>
          </cell>
          <cell r="C2149" t="str">
            <v>UN</v>
          </cell>
          <cell r="E2149">
            <v>0.21</v>
          </cell>
        </row>
        <row r="2150">
          <cell r="A2150">
            <v>4333</v>
          </cell>
          <cell r="B2150" t="str">
            <v>PARAFUSO LATAO ROSCA SOBERBA CAB CHATA FENDA SIMPLES 3,2 X 16MM</v>
          </cell>
          <cell r="C2150" t="str">
            <v>UN</v>
          </cell>
          <cell r="E2150">
            <v>0.95</v>
          </cell>
        </row>
        <row r="2151">
          <cell r="A2151">
            <v>4334</v>
          </cell>
          <cell r="B2151" t="str">
            <v>PARAFUSO FRANCES ZINCADO 1/2" X 15" C/ PORCA E ARRUELA LISA/MEDIA</v>
          </cell>
          <cell r="C2151" t="str">
            <v>UN</v>
          </cell>
          <cell r="E2151">
            <v>3.58</v>
          </cell>
        </row>
        <row r="2152">
          <cell r="A2152">
            <v>4335</v>
          </cell>
          <cell r="B2152" t="str">
            <v>PARAFUSO FRANCES ZINCADO 1/2" X 12" C/ PORCA E ARRUELA LISA/MEDIA</v>
          </cell>
          <cell r="C2152" t="str">
            <v>UN</v>
          </cell>
          <cell r="E2152">
            <v>2.42</v>
          </cell>
        </row>
        <row r="2153">
          <cell r="A2153">
            <v>4336</v>
          </cell>
          <cell r="B2153" t="str">
            <v>PARAFUSO SEXTAVADO ZINCADO ROSCA INTEIRA 5/8" X 3" C/ PORCA E ARRUELA DE PRESSAO/MEDIA</v>
          </cell>
          <cell r="C2153" t="str">
            <v>UN</v>
          </cell>
          <cell r="E2153">
            <v>1.06</v>
          </cell>
        </row>
        <row r="2154">
          <cell r="A2154">
            <v>4337</v>
          </cell>
          <cell r="B2154" t="str">
            <v>PORCA ZINCADA QUADRADA 16 MM</v>
          </cell>
          <cell r="C2154" t="str">
            <v>UN</v>
          </cell>
          <cell r="E2154">
            <v>0.30000000000000004</v>
          </cell>
        </row>
        <row r="2155">
          <cell r="A2155">
            <v>4339</v>
          </cell>
          <cell r="B2155" t="str">
            <v>PORCA ZINCADA SEXTAVADA 1/2"</v>
          </cell>
          <cell r="C2155" t="str">
            <v>UN</v>
          </cell>
          <cell r="E2155">
            <v>0.28000000000000003</v>
          </cell>
        </row>
        <row r="2156">
          <cell r="A2156">
            <v>4340</v>
          </cell>
          <cell r="B2156" t="str">
            <v>PORCA ZINCADA SEXTAVADA 5/8"</v>
          </cell>
          <cell r="C2156" t="str">
            <v>UN</v>
          </cell>
          <cell r="E2156">
            <v>0.28000000000000003</v>
          </cell>
        </row>
        <row r="2157">
          <cell r="A2157">
            <v>4341</v>
          </cell>
          <cell r="B2157" t="str">
            <v>PORCA ZINCADA QUADRADA 10 MM</v>
          </cell>
          <cell r="C2157" t="str">
            <v>UN</v>
          </cell>
          <cell r="E2157">
            <v>0.14000000000000001</v>
          </cell>
        </row>
        <row r="2158">
          <cell r="A2158">
            <v>4342</v>
          </cell>
          <cell r="B2158" t="str">
            <v>PORCA ZINCADA SEXTAVADA 3/8"</v>
          </cell>
          <cell r="C2158" t="str">
            <v>UN</v>
          </cell>
          <cell r="E2158">
            <v>0.12</v>
          </cell>
        </row>
        <row r="2159">
          <cell r="A2159">
            <v>4343</v>
          </cell>
          <cell r="B2159" t="str">
            <v>PARAFUSO FRANCES ZINCADO 1/2" X 4" C/ PORCA E ARRUELA</v>
          </cell>
          <cell r="C2159" t="str">
            <v>UN</v>
          </cell>
          <cell r="E2159">
            <v>1.06</v>
          </cell>
        </row>
        <row r="2160">
          <cell r="A2160">
            <v>4344</v>
          </cell>
          <cell r="B2160" t="str">
            <v>PARAFUSO FRANCES METRICO ZINCADO 12 X 150MM, INCL PORCA SEXT E ARRUELA DE PRESSAO/MEDIA</v>
          </cell>
          <cell r="C2160" t="str">
            <v>UN</v>
          </cell>
          <cell r="E2160">
            <v>0.67</v>
          </cell>
        </row>
        <row r="2161">
          <cell r="A2161">
            <v>4346</v>
          </cell>
          <cell r="B2161" t="str">
            <v>PARAFUSO SEXTAVADO FERRO POLIDO ROSCA PARCIAL 5/8" X 6" C/ PORCA E ARRUELA DE PESSAO/MEDIA</v>
          </cell>
          <cell r="C2161" t="str">
            <v>UN</v>
          </cell>
          <cell r="E2161">
            <v>2.31</v>
          </cell>
        </row>
        <row r="2162">
          <cell r="A2162">
            <v>4350</v>
          </cell>
          <cell r="B2162" t="str">
            <v>BUCHA NYLON S-8 C/ PARAF ROSCA SOBERBA ACO ZINCADO CAB CHATA FENDA SIMPLES       4,8 X 75MM</v>
          </cell>
          <cell r="C2162" t="str">
            <v>UN</v>
          </cell>
          <cell r="E2162">
            <v>0.28000000000000003</v>
          </cell>
        </row>
        <row r="2163">
          <cell r="A2163">
            <v>4351</v>
          </cell>
          <cell r="B2163" t="str">
            <v>PARAFUSO NIQUELADO P/ FIXAR PECA SANITARIA - INCL PORCA CEGA, ARRUELA E BUCHA DE NYLON S-8</v>
          </cell>
          <cell r="C2163" t="str">
            <v>UN</v>
          </cell>
          <cell r="E2163">
            <v>1.1499999999999999</v>
          </cell>
        </row>
        <row r="2164">
          <cell r="A2164">
            <v>4354</v>
          </cell>
          <cell r="B2164" t="str">
            <v>PARAFUSO SEXTAVADO ZINCADO GRAU 5 ROSCA INTEIRA 1.1/2" X 4" "</v>
          </cell>
          <cell r="C2164" t="str">
            <v>UN</v>
          </cell>
          <cell r="E2164">
            <v>0.62</v>
          </cell>
        </row>
        <row r="2165">
          <cell r="A2165">
            <v>4356</v>
          </cell>
          <cell r="B2165" t="str">
            <v>PARAFUSO ROSCA SOBERBA ZINCADO CAB CHATA FENDA SIMPLES 4,8 X 45MM (1.3/4")</v>
          </cell>
          <cell r="C2165" t="str">
            <v>UN</v>
          </cell>
          <cell r="E2165">
            <v>0.05</v>
          </cell>
        </row>
        <row r="2166">
          <cell r="A2166">
            <v>4358</v>
          </cell>
          <cell r="B2166" t="str">
            <v>PARAFUSO LATAO ROSCA SOBERBA CAB CHATA FENDA SIMPLES 4,8 X 65MM (NR.10 X 2.1/2")</v>
          </cell>
          <cell r="C2166" t="str">
            <v>UN</v>
          </cell>
          <cell r="E2166">
            <v>0.69</v>
          </cell>
        </row>
        <row r="2167">
          <cell r="A2167">
            <v>4359</v>
          </cell>
          <cell r="B2167" t="str">
            <v>ARRUELA PLASTICA 4 X 16</v>
          </cell>
          <cell r="C2167" t="str">
            <v>UN</v>
          </cell>
          <cell r="E2167">
            <v>0.12</v>
          </cell>
        </row>
        <row r="2168">
          <cell r="A2168">
            <v>4360</v>
          </cell>
          <cell r="B2168" t="str">
            <v>BRACADEIRA C/ PARAFUSO D = 3/4"</v>
          </cell>
          <cell r="C2168" t="str">
            <v>UN</v>
          </cell>
          <cell r="E2168">
            <v>0.81</v>
          </cell>
        </row>
        <row r="2169">
          <cell r="A2169">
            <v>4361</v>
          </cell>
          <cell r="B2169" t="str">
            <v>BRACADEIRA C/ PARAFUSO D = 1 1/2"</v>
          </cell>
          <cell r="C2169" t="str">
            <v>UN</v>
          </cell>
          <cell r="E2169">
            <v>1.57</v>
          </cell>
        </row>
        <row r="2170">
          <cell r="A2170">
            <v>4362</v>
          </cell>
          <cell r="B2170" t="str">
            <v>BRACADEIRA C/ PARAFUSO D = 1"</v>
          </cell>
          <cell r="C2170" t="str">
            <v>UN</v>
          </cell>
          <cell r="E2170">
            <v>0.92</v>
          </cell>
        </row>
        <row r="2171">
          <cell r="A2171">
            <v>4363</v>
          </cell>
          <cell r="B2171" t="str">
            <v>BRACADEIRA C/ PARAFUSO D = 1/2"</v>
          </cell>
          <cell r="C2171" t="str">
            <v>UN</v>
          </cell>
          <cell r="E2171">
            <v>0.74</v>
          </cell>
        </row>
        <row r="2172">
          <cell r="A2172">
            <v>4364</v>
          </cell>
          <cell r="B2172" t="str">
            <v>BRACADEIRA C/ PARAFUSO D = 2 1/2"</v>
          </cell>
          <cell r="C2172" t="str">
            <v>UN</v>
          </cell>
          <cell r="E2172">
            <v>1.96</v>
          </cell>
        </row>
        <row r="2173">
          <cell r="A2173">
            <v>4365</v>
          </cell>
          <cell r="B2173" t="str">
            <v>BRACADEIRA C/ PARAFUSO D = 2"</v>
          </cell>
          <cell r="C2173" t="str">
            <v>UN</v>
          </cell>
          <cell r="E2173">
            <v>1.94</v>
          </cell>
        </row>
        <row r="2174">
          <cell r="A2174">
            <v>4366</v>
          </cell>
          <cell r="B2174" t="str">
            <v>BRACADEIRA C/ PARAFUSO D = 3 1/2"</v>
          </cell>
          <cell r="C2174" t="str">
            <v>UN</v>
          </cell>
          <cell r="E2174">
            <v>2.54</v>
          </cell>
        </row>
        <row r="2175">
          <cell r="A2175">
            <v>4367</v>
          </cell>
          <cell r="B2175" t="str">
            <v>BRACADEIRA C/ PARAFUSO D = 3"</v>
          </cell>
          <cell r="C2175" t="str">
            <v>UN</v>
          </cell>
          <cell r="E2175">
            <v>2.31</v>
          </cell>
        </row>
        <row r="2176">
          <cell r="A2176">
            <v>4368</v>
          </cell>
          <cell r="B2176" t="str">
            <v>BRACADEIRA 3/4" X 1/4"</v>
          </cell>
          <cell r="C2176" t="str">
            <v>UN</v>
          </cell>
          <cell r="E2176">
            <v>1.1299999999999999</v>
          </cell>
        </row>
        <row r="2177">
          <cell r="A2177">
            <v>4371</v>
          </cell>
          <cell r="B2177" t="str">
            <v>BRACADEIRA C/ PARAFUSO D = 1 1/4"</v>
          </cell>
          <cell r="C2177" t="str">
            <v>UN</v>
          </cell>
          <cell r="E2177">
            <v>1.55</v>
          </cell>
        </row>
        <row r="2178">
          <cell r="A2178">
            <v>4372</v>
          </cell>
          <cell r="B2178" t="str">
            <v>BRACADEIRA C/ PARAFUSO D = 4"</v>
          </cell>
          <cell r="C2178" t="str">
            <v>UN</v>
          </cell>
          <cell r="E2178">
            <v>2.79</v>
          </cell>
        </row>
        <row r="2179">
          <cell r="A2179">
            <v>4374</v>
          </cell>
          <cell r="B2179" t="str">
            <v>BUCHA NYLON S-10</v>
          </cell>
          <cell r="C2179" t="str">
            <v>UN</v>
          </cell>
          <cell r="E2179">
            <v>0.22</v>
          </cell>
        </row>
        <row r="2180">
          <cell r="A2180">
            <v>4375</v>
          </cell>
          <cell r="B2180" t="str">
            <v>BUCHA NYLON S-6</v>
          </cell>
          <cell r="C2180" t="str">
            <v>UN</v>
          </cell>
          <cell r="E2180">
            <v>0.06</v>
          </cell>
        </row>
        <row r="2181">
          <cell r="A2181">
            <v>4376</v>
          </cell>
          <cell r="B2181" t="str">
            <v>BUCHA NYLON S-8</v>
          </cell>
          <cell r="C2181" t="str">
            <v>UN</v>
          </cell>
          <cell r="E2181">
            <v>0.12</v>
          </cell>
        </row>
        <row r="2182">
          <cell r="A2182">
            <v>4377</v>
          </cell>
          <cell r="B2182" t="str">
            <v>PARAFUSO ROSCA SOBERBA ZINCADO CAB CHATA FENDA SIMPLES 4,2 X 30MM</v>
          </cell>
          <cell r="C2182" t="str">
            <v>UN</v>
          </cell>
          <cell r="E2182">
            <v>7.0000000000000007E-2</v>
          </cell>
        </row>
        <row r="2183">
          <cell r="A2183">
            <v>4378</v>
          </cell>
          <cell r="B2183" t="str">
            <v>PARAFUSO ROSCA SOBERBA ACO ZINC CABECA CHATA FENDA SIMPLES 7 X 65MM</v>
          </cell>
          <cell r="C2183" t="str">
            <v>UN</v>
          </cell>
          <cell r="E2183">
            <v>0.25</v>
          </cell>
        </row>
        <row r="2184">
          <cell r="A2184">
            <v>4379</v>
          </cell>
          <cell r="B2184" t="str">
            <v>PARAFUSO ROSCA SOBERBA ZINCADO CAB CHATA FENDA SIMPLES 2,5 X 10MM (3/8")</v>
          </cell>
          <cell r="C2184" t="str">
            <v>UN</v>
          </cell>
          <cell r="E2184">
            <v>0.65</v>
          </cell>
        </row>
        <row r="2185">
          <cell r="A2185">
            <v>4380</v>
          </cell>
          <cell r="B2185" t="str">
            <v>PARAFUSO ZINCADO ROSCA SOBERBA 5/16" X 120MM P/ TELHA FIBROCIMENTO</v>
          </cell>
          <cell r="C2185" t="str">
            <v>UN</v>
          </cell>
          <cell r="E2185">
            <v>1.51</v>
          </cell>
        </row>
        <row r="2186">
          <cell r="A2186">
            <v>4381</v>
          </cell>
          <cell r="B2186" t="str">
            <v>PARAFUSO ROSCA SOBERBA ACO ZINC CABECA CHATA FENDA SIMPLES 8 X 100MM</v>
          </cell>
          <cell r="C2186" t="str">
            <v>UN</v>
          </cell>
          <cell r="E2186">
            <v>0.35</v>
          </cell>
        </row>
        <row r="2187">
          <cell r="A2187">
            <v>4382</v>
          </cell>
          <cell r="B2187" t="str">
            <v>PARAFUSO SEXTAVADO ROSCA SOBERBA ZINCADO 5/16" X 80MM</v>
          </cell>
          <cell r="C2187" t="str">
            <v>UN</v>
          </cell>
          <cell r="E2187">
            <v>0.30000000000000004</v>
          </cell>
        </row>
        <row r="2188">
          <cell r="A2188">
            <v>4383</v>
          </cell>
          <cell r="B2188" t="str">
            <v>PARAFUSO FRANCES METRICO ZINCADO 12 X 140MM, INCL PORCA SEXT E ARRUELA DE PRESSAO/MEDIA</v>
          </cell>
          <cell r="C2188" t="str">
            <v>UN</v>
          </cell>
          <cell r="E2188">
            <v>1.29</v>
          </cell>
        </row>
        <row r="2189">
          <cell r="A2189">
            <v>4384</v>
          </cell>
          <cell r="B2189" t="str">
            <v>PARAFUSO NIQUELADO P/ FIXAR PECA SANITARIA - INCL PORCA CEGA, ARRUELA E BUCHA NYLON S-10</v>
          </cell>
          <cell r="C2189" t="str">
            <v>UN</v>
          </cell>
          <cell r="E2189">
            <v>4.62</v>
          </cell>
        </row>
        <row r="2190">
          <cell r="A2190">
            <v>4385</v>
          </cell>
          <cell r="B2190" t="str">
            <v>PARALELEPIPEDO GRANITICO OU BASALTICO - 30 A 35 PECAS/M2 (SEM FRETE)</v>
          </cell>
          <cell r="C2190" t="str">
            <v>MIL</v>
          </cell>
          <cell r="E2190">
            <v>1250</v>
          </cell>
        </row>
        <row r="2191">
          <cell r="A2191">
            <v>4386</v>
          </cell>
          <cell r="B2191" t="str">
            <v>PARALELEPIPEDO GRANITICO OU BASALTICO - 30 A 35 PECAS/M2 (SEM FRETE)</v>
          </cell>
          <cell r="C2191" t="str">
            <v>UN</v>
          </cell>
          <cell r="E2191">
            <v>1.25</v>
          </cell>
        </row>
        <row r="2192">
          <cell r="A2192">
            <v>4390</v>
          </cell>
          <cell r="B2192" t="str">
            <v>PARALELEPIPEDO GRANITICO - 33 PECAS/</v>
          </cell>
          <cell r="C2192" t="str">
            <v>M2</v>
          </cell>
          <cell r="E2192">
            <v>41.25</v>
          </cell>
        </row>
        <row r="2193">
          <cell r="A2193">
            <v>4392</v>
          </cell>
          <cell r="B2193" t="str">
            <v>EIO-FIO OU GUIA GRANITICO OU BASALTICO</v>
          </cell>
          <cell r="C2193" t="str">
            <v>M</v>
          </cell>
          <cell r="E2193">
            <v>35</v>
          </cell>
        </row>
        <row r="2194">
          <cell r="A2194">
            <v>4396</v>
          </cell>
          <cell r="B2194" t="str">
            <v>PASTILHA CERAMICA ESMALTADA QUADRADA 1"</v>
          </cell>
          <cell r="C2194" t="str">
            <v>M2</v>
          </cell>
          <cell r="E2194">
            <v>82</v>
          </cell>
        </row>
        <row r="2195">
          <cell r="A2195">
            <v>4397</v>
          </cell>
          <cell r="B2195" t="str">
            <v>PASTILHA CERAMICA FOSCA QUADRADA 1"</v>
          </cell>
          <cell r="C2195" t="str">
            <v>M2</v>
          </cell>
          <cell r="E2195">
            <v>81.37</v>
          </cell>
        </row>
        <row r="2196">
          <cell r="A2196">
            <v>4400</v>
          </cell>
          <cell r="B2196" t="str">
            <v>PECA DE ADEIRA (ASSARANDUBA) 5,0 X 7,5C (2 X 3") NAO APARELHADA</v>
          </cell>
          <cell r="C2196" t="str">
            <v>M</v>
          </cell>
          <cell r="E2196">
            <v>6.89</v>
          </cell>
        </row>
        <row r="2197">
          <cell r="A2197">
            <v>4401</v>
          </cell>
          <cell r="B2197" t="str">
            <v>PECA DE ADEIRA LEI 1A QUALIDADE 1 X 8C NAO APARELHADA</v>
          </cell>
          <cell r="C2197" t="str">
            <v>M</v>
          </cell>
          <cell r="E2197">
            <v>2.3199999999999998</v>
          </cell>
        </row>
        <row r="2198">
          <cell r="A2198">
            <v>4403</v>
          </cell>
          <cell r="B2198" t="str">
            <v>PECA DE ADEIRA 1A QUALIDADE 1 X 5C NAO APARELHADA</v>
          </cell>
          <cell r="C2198" t="str">
            <v>M</v>
          </cell>
          <cell r="E2198">
            <v>1.49</v>
          </cell>
        </row>
        <row r="2199">
          <cell r="A2199">
            <v>4405</v>
          </cell>
          <cell r="B2199" t="str">
            <v>PECA DE ADEIRA 1A QUALIDADE 2,5 X 7C NAO APARELHADA</v>
          </cell>
          <cell r="C2199" t="str">
            <v>M</v>
          </cell>
          <cell r="E2199">
            <v>5.1100000000000003</v>
          </cell>
        </row>
        <row r="2200">
          <cell r="A2200">
            <v>4407</v>
          </cell>
          <cell r="B2200" t="str">
            <v>PECA DE ADEIRA DE LEI 1A QUALIDADE 1,5 X 4C NAO APARELHADA</v>
          </cell>
          <cell r="C2200" t="str">
            <v>M</v>
          </cell>
          <cell r="E2200">
            <v>1.78</v>
          </cell>
        </row>
        <row r="2201">
          <cell r="A2201">
            <v>4408</v>
          </cell>
          <cell r="B2201" t="str">
            <v>PECA DE ADEIRA DE LEI 1A QUALIDADE 1,5 X 5C (1/ 2X2") NAO APARELHADA</v>
          </cell>
          <cell r="C2201" t="str">
            <v>M</v>
          </cell>
          <cell r="E2201">
            <v>2.2000000000000002</v>
          </cell>
        </row>
        <row r="2202">
          <cell r="A2202">
            <v>4410</v>
          </cell>
          <cell r="B2202" t="str">
            <v>PECA DE ADEIRA DE LEI 1A QUALIDADE 2 X 5C NAO APARELHADA</v>
          </cell>
          <cell r="C2202" t="str">
            <v>M</v>
          </cell>
          <cell r="E2202">
            <v>2.91</v>
          </cell>
        </row>
        <row r="2203">
          <cell r="A2203">
            <v>4412</v>
          </cell>
          <cell r="B2203" t="str">
            <v>PECA DE ADEIRA 1A QUALIDADE 1 X 3C NAO APARELHADA</v>
          </cell>
          <cell r="C2203" t="str">
            <v>M</v>
          </cell>
          <cell r="E2203">
            <v>0.89</v>
          </cell>
        </row>
        <row r="2204">
          <cell r="A2204">
            <v>4413</v>
          </cell>
          <cell r="B2204" t="str">
            <v>PECA DE ADEIRA 1A QUALIDADE 2,5 X 4C NAO APARELHADA</v>
          </cell>
          <cell r="C2204" t="str">
            <v>M</v>
          </cell>
          <cell r="E2204">
            <v>2.91</v>
          </cell>
        </row>
        <row r="2205">
          <cell r="A2205">
            <v>4415</v>
          </cell>
          <cell r="B2205" t="str">
            <v>PECA DE ADEIRA LEI 1A QUALIDADE 2,5 X 5C NAO APARELHADA</v>
          </cell>
          <cell r="C2205" t="str">
            <v>M</v>
          </cell>
          <cell r="E2205">
            <v>3.69</v>
          </cell>
        </row>
        <row r="2206">
          <cell r="A2206">
            <v>4417</v>
          </cell>
          <cell r="B2206" t="str">
            <v>PECA DE ADEIRA LEI 1A QUALIDADE 2,5 X 7,5C (1 X 3") NAO APARELHADA</v>
          </cell>
          <cell r="C2206" t="str">
            <v>M</v>
          </cell>
          <cell r="E2206">
            <v>5.53</v>
          </cell>
        </row>
        <row r="2207">
          <cell r="A2207">
            <v>4418</v>
          </cell>
          <cell r="B2207" t="str">
            <v>PECA DE MADEIRA 1A QUALIDADE APROX 5 X 5 X10CM P/ FIXACAO ESQUADRIAS OU RODAPE</v>
          </cell>
          <cell r="C2207" t="str">
            <v>UN</v>
          </cell>
          <cell r="E2207">
            <v>0.71</v>
          </cell>
        </row>
        <row r="2208">
          <cell r="A2208">
            <v>4419</v>
          </cell>
          <cell r="B2208" t="str">
            <v>PECA DE MADEIRA 1A QUALIDADE 10 X 10 X 3CM P/ FIXACAO ESQUADRIAS OU RODAPE</v>
          </cell>
          <cell r="C2208" t="str">
            <v>UN</v>
          </cell>
          <cell r="E2208">
            <v>0.89</v>
          </cell>
        </row>
        <row r="2209">
          <cell r="A2209">
            <v>4420</v>
          </cell>
          <cell r="B2209" t="str">
            <v>PECA DE MADEIRA 1A QUALIDADE 10 X 20 X 3CM P/ FIXACAO ESQUADRIAS OU RODAPE</v>
          </cell>
          <cell r="C2209" t="str">
            <v>UN</v>
          </cell>
          <cell r="E2209">
            <v>1.78</v>
          </cell>
        </row>
        <row r="2210">
          <cell r="A2210">
            <v>4421</v>
          </cell>
          <cell r="B2210" t="str">
            <v>PECA DE MADEIRA 1A QUALIDADE 10 X 15 X 3CM P/ FIXACAO ESQUADRIAS OU RODAPE</v>
          </cell>
          <cell r="C2210" t="str">
            <v>UN</v>
          </cell>
          <cell r="E2210">
            <v>1.31</v>
          </cell>
        </row>
        <row r="2211">
          <cell r="A2211">
            <v>4425</v>
          </cell>
          <cell r="B2211" t="str">
            <v>PECA DE ADEIRA DE LEI 1A QUALIDADE 6 X 12C NAO APARELHADA</v>
          </cell>
          <cell r="C2211" t="str">
            <v>M</v>
          </cell>
          <cell r="E2211">
            <v>12.34</v>
          </cell>
        </row>
        <row r="2212">
          <cell r="A2212">
            <v>4427</v>
          </cell>
          <cell r="B2212" t="str">
            <v>PECA DE ADEIRA (ASSARANDUBA) 7 X 12,5C NAO APARELHADA</v>
          </cell>
          <cell r="C2212" t="str">
            <v>M</v>
          </cell>
          <cell r="E2212">
            <v>16.13</v>
          </cell>
        </row>
        <row r="2213">
          <cell r="A2213">
            <v>4429</v>
          </cell>
          <cell r="B2213" t="str">
            <v>PECA DE ADEIRA (ASSARANDUBA) 7,5 X 10C NAO APARELHADA</v>
          </cell>
          <cell r="C2213" t="str">
            <v>M</v>
          </cell>
          <cell r="E2213">
            <v>13.81</v>
          </cell>
        </row>
        <row r="2214">
          <cell r="A2214">
            <v>4430</v>
          </cell>
          <cell r="B2214" t="str">
            <v>PECA DE ADEIRA DE LEI 1A QUALIDADE 5 X 6C NAO APARELHADA</v>
          </cell>
          <cell r="C2214" t="str">
            <v>M</v>
          </cell>
          <cell r="E2214">
            <v>5.13</v>
          </cell>
        </row>
        <row r="2215">
          <cell r="A2215">
            <v>4431</v>
          </cell>
          <cell r="B2215" t="str">
            <v>PECA DE ADEIRA DE LEI 1A QUALIDADE 8 X 8C NAO APARELHADA</v>
          </cell>
          <cell r="C2215" t="str">
            <v>M</v>
          </cell>
          <cell r="E2215">
            <v>10.98</v>
          </cell>
        </row>
        <row r="2216">
          <cell r="A2216">
            <v>4432</v>
          </cell>
          <cell r="B2216" t="str">
            <v>PECA DE ADEIRA DE LEI 1A QUALIDADE 1,5 X 10C NAO APARELHADA</v>
          </cell>
          <cell r="C2216" t="str">
            <v>M</v>
          </cell>
          <cell r="E2216">
            <v>4.4000000000000004</v>
          </cell>
        </row>
        <row r="2217">
          <cell r="A2217">
            <v>4433</v>
          </cell>
          <cell r="B2217" t="str">
            <v>PECA DE ADEIRA DE LEI 1A QUALIDADE 7,5 X 7,5C NAO APARELHADA</v>
          </cell>
          <cell r="C2217" t="str">
            <v>M</v>
          </cell>
          <cell r="E2217">
            <v>9.6300000000000008</v>
          </cell>
        </row>
        <row r="2218">
          <cell r="A2218">
            <v>4435</v>
          </cell>
          <cell r="B2218" t="str">
            <v>PECA DE ADEIRA ( PINHO) 1A QUALIDADE 3,75 X 22,5C NAO APARELHADA</v>
          </cell>
          <cell r="C2218" t="str">
            <v>M</v>
          </cell>
          <cell r="E2218">
            <v>6.19</v>
          </cell>
        </row>
        <row r="2219">
          <cell r="A2219">
            <v>4436</v>
          </cell>
          <cell r="B2219" t="str">
            <v>PECA DE ADEIRA (PINHO),1A QUALIDADE 3,75 X 22,5C (1.1/2" x 9") NAO APARELHADA</v>
          </cell>
          <cell r="C2219" t="str">
            <v>M</v>
          </cell>
          <cell r="E2219">
            <v>8.25</v>
          </cell>
        </row>
        <row r="2220">
          <cell r="A2220">
            <v>4437</v>
          </cell>
          <cell r="B2220" t="str">
            <v>PECA DE ADEIRA (PINHO) 1A QUALIDADE 7,5 X 22,5C NAO APARELHADA</v>
          </cell>
          <cell r="C2220" t="str">
            <v>M</v>
          </cell>
          <cell r="E2220">
            <v>12.37</v>
          </cell>
        </row>
        <row r="2221">
          <cell r="A2221">
            <v>4438</v>
          </cell>
          <cell r="B2221" t="str">
            <v>PECA DE ADEIRA (PINHO) 1A QUALIDADE 3 X 15C NAO APARELHADA</v>
          </cell>
          <cell r="C2221" t="str">
            <v>M</v>
          </cell>
          <cell r="E2221">
            <v>3.31</v>
          </cell>
        </row>
        <row r="2222">
          <cell r="A2222">
            <v>4439</v>
          </cell>
          <cell r="B2222" t="str">
            <v>PECA DE ADEIRA DE LEI 1A QUALIDADE 2,5 X 30C NAO APARELHADA</v>
          </cell>
          <cell r="C2222" t="str">
            <v>M</v>
          </cell>
          <cell r="E2222">
            <v>16.98</v>
          </cell>
        </row>
        <row r="2223">
          <cell r="A2223">
            <v>4440</v>
          </cell>
          <cell r="B2223" t="str">
            <v>PECA DE ADEIRA DE LEI 1A QUALIDADE 3 X 16C NAO APARELHADA</v>
          </cell>
          <cell r="C2223" t="str">
            <v>M</v>
          </cell>
          <cell r="E2223">
            <v>8.23</v>
          </cell>
        </row>
        <row r="2224">
          <cell r="A2224">
            <v>4442</v>
          </cell>
          <cell r="B2224" t="str">
            <v>PECA DE ADEIRA DE LEI 1A QUALIDADE 8 X 18C NAO APARELHADA</v>
          </cell>
          <cell r="C2224" t="str">
            <v>M</v>
          </cell>
          <cell r="E2224">
            <v>24.68</v>
          </cell>
        </row>
        <row r="2225">
          <cell r="A2225">
            <v>4443</v>
          </cell>
          <cell r="B2225" t="str">
            <v>PECA DE ADEIRA DE LEI 1A QUALIDADE 5 X 13C (2X5") NAO APARELHADA</v>
          </cell>
          <cell r="C2225" t="str">
            <v>M</v>
          </cell>
          <cell r="E2225">
            <v>11.15</v>
          </cell>
        </row>
        <row r="2226">
          <cell r="A2226">
            <v>4445</v>
          </cell>
          <cell r="B2226" t="str">
            <v>PECA DE ADEIRA DE LEI 1A QUALIDADE 2,5 X 16C NAO</v>
          </cell>
          <cell r="C2226" t="str">
            <v>M</v>
          </cell>
          <cell r="E2226">
            <v>6.25</v>
          </cell>
        </row>
        <row r="2227">
          <cell r="A2227">
            <v>4448</v>
          </cell>
          <cell r="B2227" t="str">
            <v>PEÇA DE ADEIRA 3A./4A QUALIDADE 7,5 X 12,50 C (3X5") NÃO APARELHADA</v>
          </cell>
          <cell r="C2227" t="str">
            <v>M</v>
          </cell>
          <cell r="E2227">
            <v>10.9</v>
          </cell>
        </row>
        <row r="2228">
          <cell r="A2228">
            <v>4449</v>
          </cell>
          <cell r="B2228" t="str">
            <v>PECA DE ADEIRA DE LEI 1A QUALIDADE 4 X 8C NAO APARELHADA</v>
          </cell>
          <cell r="C2228" t="str">
            <v>M</v>
          </cell>
          <cell r="E2228">
            <v>5.47</v>
          </cell>
        </row>
        <row r="2229">
          <cell r="A2229">
            <v>4453</v>
          </cell>
          <cell r="B2229" t="str">
            <v>PECA DE ADEIRA DE LEI 1A QUALIDADE 5 X 5C NAO APARELHADA</v>
          </cell>
          <cell r="C2229" t="str">
            <v>M</v>
          </cell>
          <cell r="E2229">
            <v>4.28</v>
          </cell>
        </row>
        <row r="2230">
          <cell r="A2230">
            <v>4458</v>
          </cell>
          <cell r="B2230" t="str">
            <v>PECA DE ADEIRA 1A QUALIDADE 1 X 2C NAO APARELHADA</v>
          </cell>
          <cell r="C2230" t="str">
            <v>M</v>
          </cell>
          <cell r="E2230">
            <v>0.59</v>
          </cell>
        </row>
        <row r="2231">
          <cell r="A2231">
            <v>4460</v>
          </cell>
          <cell r="B2231" t="str">
            <v>PECA DE ADEIRA 1A QUALIDADE 2,5 X 10C (1 X 4") NAO APARELHADA</v>
          </cell>
          <cell r="C2231" t="str">
            <v>M</v>
          </cell>
          <cell r="E2231">
            <v>7.31</v>
          </cell>
        </row>
        <row r="2232">
          <cell r="A2232">
            <v>4462</v>
          </cell>
          <cell r="B2232" t="str">
            <v>PECA DE MADEIRA DE LEI 1A QUALIDADE 6 X 25CM NAO APARELHADA</v>
          </cell>
          <cell r="C2232" t="str">
            <v>M2</v>
          </cell>
          <cell r="E2232">
            <v>102.8</v>
          </cell>
        </row>
        <row r="2233">
          <cell r="A2233">
            <v>4463</v>
          </cell>
          <cell r="B2233" t="str">
            <v>PECA DE MADEIRA DE LEI 1A QUALIDADE 4 X 30CM NAO APARELHADA</v>
          </cell>
          <cell r="C2233" t="str">
            <v>M3</v>
          </cell>
          <cell r="E2233">
            <v>1713.33</v>
          </cell>
        </row>
        <row r="2234">
          <cell r="A2234">
            <v>4464</v>
          </cell>
          <cell r="B2234" t="str">
            <v>PECA DE ADEIRA DE LEI 1A QUALIDADE 3 X 6C NAO APARELHADA</v>
          </cell>
          <cell r="C2234" t="str">
            <v>M</v>
          </cell>
          <cell r="E2234">
            <v>3.1</v>
          </cell>
        </row>
        <row r="2235">
          <cell r="A2235">
            <v>4465</v>
          </cell>
          <cell r="B2235" t="str">
            <v>PECA DE ADEIRA DE LEI 1A QUALIDADE 5 X 22,5C (2X9") NAO APARELHADA</v>
          </cell>
          <cell r="C2235" t="str">
            <v>M</v>
          </cell>
          <cell r="E2235">
            <v>19.3</v>
          </cell>
        </row>
        <row r="2236">
          <cell r="A2236">
            <v>4466</v>
          </cell>
          <cell r="B2236" t="str">
            <v>PECA DE ADEIRA DE LEI 1A QUALIDADE 5 X 15C NAO APARELHADA</v>
          </cell>
          <cell r="C2236" t="str">
            <v>M</v>
          </cell>
          <cell r="E2236">
            <v>12.85</v>
          </cell>
        </row>
        <row r="2237">
          <cell r="A2237">
            <v>4468</v>
          </cell>
          <cell r="B2237" t="str">
            <v>PECA DE MADEIRA DE LEI 1A QUALIDADE 4 X 30CM NAO APARELHADA</v>
          </cell>
          <cell r="C2237" t="str">
            <v>M2</v>
          </cell>
          <cell r="E2237">
            <v>68.53</v>
          </cell>
        </row>
        <row r="2238">
          <cell r="A2238">
            <v>4470</v>
          </cell>
          <cell r="B2238" t="str">
            <v>PECA DE ADEIRA DE LEI 1A QUALIDADE 7,5 X 40C (3X16") NAO APARELHADA</v>
          </cell>
          <cell r="C2238" t="str">
            <v>M</v>
          </cell>
          <cell r="E2238">
            <v>51.4</v>
          </cell>
        </row>
        <row r="2239">
          <cell r="A2239">
            <v>4471</v>
          </cell>
          <cell r="B2239" t="str">
            <v>PECA DE ADEIRA DE LEI 1A QUALIDADE 6 X 16C NAO APARELHADA</v>
          </cell>
          <cell r="C2239" t="str">
            <v>M</v>
          </cell>
          <cell r="E2239">
            <v>16.45</v>
          </cell>
        </row>
        <row r="2240">
          <cell r="A2240">
            <v>4472</v>
          </cell>
          <cell r="B2240" t="str">
            <v>PECA DE ADEIRA (PEROBA) 1A QUALIDADE 6 X 16C NAO APARELHADA</v>
          </cell>
          <cell r="C2240" t="str">
            <v>M</v>
          </cell>
          <cell r="E2240">
            <v>17.350000000000001</v>
          </cell>
        </row>
        <row r="2241">
          <cell r="A2241">
            <v>4473</v>
          </cell>
          <cell r="B2241" t="str">
            <v>PECA DE ADEIRA DE LEI 1A QUALIDADE 7,5 X 12,5C (3 X 5") NAO APARELHADA</v>
          </cell>
          <cell r="C2241" t="str">
            <v>M</v>
          </cell>
          <cell r="E2241">
            <v>16.07</v>
          </cell>
        </row>
        <row r="2242">
          <cell r="A2242">
            <v>4477</v>
          </cell>
          <cell r="B2242" t="str">
            <v>PECA DE ADEIRA DE LEI 1A QUALIDADE 4 X 10C NAO APARELHADA</v>
          </cell>
          <cell r="C2242" t="str">
            <v>M</v>
          </cell>
          <cell r="E2242">
            <v>6.87</v>
          </cell>
        </row>
        <row r="2243">
          <cell r="A2243">
            <v>4478</v>
          </cell>
          <cell r="B2243" t="str">
            <v>PECA DE ADEIRA DE LEI 1A QUALIDADE 7,5 X 15C (3X6") NAO APARELHADA</v>
          </cell>
          <cell r="C2243" t="str">
            <v>M</v>
          </cell>
          <cell r="E2243">
            <v>19.3</v>
          </cell>
        </row>
        <row r="2244">
          <cell r="A2244">
            <v>4479</v>
          </cell>
          <cell r="B2244" t="str">
            <v>PECA DE ADEIRA DE LEI 1A QUALIDADE 8 X 12C NAO APARELHADA</v>
          </cell>
          <cell r="C2244" t="str">
            <v>M</v>
          </cell>
          <cell r="E2244">
            <v>16.45</v>
          </cell>
        </row>
        <row r="2245">
          <cell r="A2245">
            <v>4481</v>
          </cell>
          <cell r="B2245" t="str">
            <v>PECA DE ADEIRA (ASSARANDUBA) 7,5 X 15C (3 X 6") NAO APARELHADA</v>
          </cell>
          <cell r="C2245" t="str">
            <v>M</v>
          </cell>
          <cell r="E2245">
            <v>20.7</v>
          </cell>
        </row>
        <row r="2246">
          <cell r="A2246">
            <v>4485</v>
          </cell>
          <cell r="B2246" t="str">
            <v>PECA DE ADEIRA LEI 1A QUALIDADE 4 X 6C (1 1/2'' X2.1//2'') NAO APARELHADA</v>
          </cell>
          <cell r="C2246" t="str">
            <v>M</v>
          </cell>
          <cell r="E2246">
            <v>4.1100000000000003</v>
          </cell>
        </row>
        <row r="2247">
          <cell r="A2247">
            <v>4487</v>
          </cell>
          <cell r="B2247" t="str">
            <v>PECA DE ADEIRA DE LEI 1A QUALIDADE 5 X 10C NAO APARELHADA</v>
          </cell>
          <cell r="C2247" t="str">
            <v>M</v>
          </cell>
          <cell r="E2247">
            <v>5.98</v>
          </cell>
        </row>
        <row r="2248">
          <cell r="A2248">
            <v>4490</v>
          </cell>
          <cell r="B2248" t="str">
            <v>PECA DE ADEIRA DE LEI 1A QUALIDADE 8 X 16C NAO APARELHADA</v>
          </cell>
          <cell r="C2248" t="str">
            <v>M</v>
          </cell>
          <cell r="E2248">
            <v>21.93</v>
          </cell>
        </row>
        <row r="2249">
          <cell r="A2249">
            <v>4491</v>
          </cell>
          <cell r="B2249" t="str">
            <v>PECA DE ADEIRA 3A/4A QUALIDADE 7,5 X 7,5C (3X3) NAO APARELHADA</v>
          </cell>
          <cell r="C2249" t="str">
            <v>M</v>
          </cell>
          <cell r="E2249">
            <v>5.97</v>
          </cell>
        </row>
        <row r="2250">
          <cell r="A2250">
            <v>4492</v>
          </cell>
          <cell r="B2250" t="str">
            <v>PECA DE ADEIRA 2A QUALIDADE 8 X 8C NAO APARELHADA</v>
          </cell>
          <cell r="C2250" t="str">
            <v>M</v>
          </cell>
          <cell r="E2250">
            <v>9</v>
          </cell>
        </row>
        <row r="2251">
          <cell r="A2251">
            <v>4493</v>
          </cell>
          <cell r="B2251" t="str">
            <v>PECA DE ADEIRA 2A QUALIDADE 7,5 X 7,5C NAO APARELHADA</v>
          </cell>
          <cell r="C2251" t="str">
            <v>M</v>
          </cell>
          <cell r="E2251">
            <v>5.53</v>
          </cell>
        </row>
        <row r="2252">
          <cell r="A2252">
            <v>4496</v>
          </cell>
          <cell r="B2252" t="str">
            <v>PECA DE ADEIRA (PINHO) 2A QUALIDADE 5 X 5C NAO APARELHADA</v>
          </cell>
          <cell r="C2252" t="str">
            <v>M</v>
          </cell>
          <cell r="E2252">
            <v>1.32</v>
          </cell>
        </row>
        <row r="2253">
          <cell r="A2253">
            <v>4497</v>
          </cell>
          <cell r="B2253" t="str">
            <v>PECA DE ADEIRA 3A QUALIDADE 10 X 10C NAO APARELHADA</v>
          </cell>
          <cell r="C2253" t="str">
            <v>M</v>
          </cell>
          <cell r="E2253">
            <v>8.3000000000000007</v>
          </cell>
        </row>
        <row r="2254">
          <cell r="A2254">
            <v>4500</v>
          </cell>
          <cell r="B2254" t="str">
            <v>PECA DE ADEIRA 3A/4A QUALIDADE 7,5 X 10C NAO APARELHADA</v>
          </cell>
          <cell r="C2254" t="str">
            <v>M</v>
          </cell>
          <cell r="E2254">
            <v>9.25</v>
          </cell>
        </row>
        <row r="2255">
          <cell r="A2255">
            <v>4502</v>
          </cell>
          <cell r="B2255" t="str">
            <v>PECA DE ADEIRA 2A QUALIDADE 2,5 X 5C NAO APARELHADA</v>
          </cell>
          <cell r="C2255" t="str">
            <v>M</v>
          </cell>
          <cell r="E2255">
            <v>2.1</v>
          </cell>
        </row>
        <row r="2256">
          <cell r="A2256">
            <v>4504</v>
          </cell>
          <cell r="B2256" t="str">
            <v>PECA DE ADEIRA 3A QUALIDADE 1,4 X 7C NAO APARELHADA</v>
          </cell>
          <cell r="C2256" t="str">
            <v>M</v>
          </cell>
          <cell r="E2256">
            <v>2.0299999999999998</v>
          </cell>
        </row>
        <row r="2257">
          <cell r="A2257">
            <v>4505</v>
          </cell>
          <cell r="B2257" t="str">
            <v>PECA DE ADEIRA 3A/4A QUALIDADE 1 X 7C NAO APARELHADA</v>
          </cell>
          <cell r="C2257" t="str">
            <v>M</v>
          </cell>
          <cell r="E2257">
            <v>2.36</v>
          </cell>
        </row>
        <row r="2258">
          <cell r="A2258">
            <v>4506</v>
          </cell>
          <cell r="B2258" t="str">
            <v>PECA DE ADEIRA 2A QUALIDADE 2,5 X 10C NAO APARELHADA</v>
          </cell>
          <cell r="C2258" t="str">
            <v>M</v>
          </cell>
          <cell r="E2258">
            <v>3.71</v>
          </cell>
        </row>
        <row r="2259">
          <cell r="A2259">
            <v>4509</v>
          </cell>
          <cell r="B2259" t="str">
            <v>PECA DE ADEIRA 3A QUALIDADE 2,5 X 10C NAO APARELHADA</v>
          </cell>
          <cell r="C2259" t="str">
            <v>M</v>
          </cell>
          <cell r="E2259">
            <v>3.07</v>
          </cell>
        </row>
        <row r="2260">
          <cell r="A2260">
            <v>4510</v>
          </cell>
          <cell r="B2260" t="str">
            <v>PECA DE ADEIRA 3A QUALIDADE 1,5 X 4C NAO APARELHADA</v>
          </cell>
          <cell r="C2260" t="str">
            <v>M</v>
          </cell>
          <cell r="E2260">
            <v>1.65</v>
          </cell>
        </row>
        <row r="2261">
          <cell r="A2261">
            <v>4512</v>
          </cell>
          <cell r="B2261" t="str">
            <v>PECA DE ADEIRA 3A/4A QUALIDADE 2,5 X 5C NAO APARELHADA</v>
          </cell>
          <cell r="C2261" t="str">
            <v>M</v>
          </cell>
          <cell r="E2261">
            <v>1.89</v>
          </cell>
        </row>
        <row r="2262">
          <cell r="A2262">
            <v>4513</v>
          </cell>
          <cell r="B2262" t="str">
            <v>PECA DE ADEIRA (PINHO) 3A/4A QUALIDADE 5 X 5C</v>
          </cell>
          <cell r="C2262" t="str">
            <v>M</v>
          </cell>
          <cell r="E2262">
            <v>0.86</v>
          </cell>
        </row>
        <row r="2263">
          <cell r="A2263">
            <v>4515</v>
          </cell>
          <cell r="B2263" t="str">
            <v>PECA DE ADEIRA 2A QUALIDADE 7,5 X 10C NÃO APARELHADA</v>
          </cell>
          <cell r="C2263" t="str">
            <v>M</v>
          </cell>
          <cell r="E2263">
            <v>9.16</v>
          </cell>
        </row>
        <row r="2264">
          <cell r="A2264">
            <v>4517</v>
          </cell>
          <cell r="B2264" t="str">
            <v>PECA DE ADEIRA (PINHO) 3A QUALIDADE 2,5 X 7C</v>
          </cell>
          <cell r="C2264" t="str">
            <v>M</v>
          </cell>
          <cell r="E2264">
            <v>0.59</v>
          </cell>
        </row>
        <row r="2265">
          <cell r="A2265">
            <v>4704</v>
          </cell>
          <cell r="B2265" t="str">
            <v>PEDRA ARDOSIA CINZA 20 X 40CM E = 1CM</v>
          </cell>
          <cell r="C2265" t="str">
            <v>M2</v>
          </cell>
          <cell r="E2265">
            <v>16.170000000000002</v>
          </cell>
        </row>
        <row r="2266">
          <cell r="A2266">
            <v>4705</v>
          </cell>
          <cell r="B2266" t="str">
            <v>PEDRA BASALTO CINZA IRREGULAR</v>
          </cell>
          <cell r="C2266" t="str">
            <v>M2</v>
          </cell>
          <cell r="E2266">
            <v>31.6</v>
          </cell>
        </row>
        <row r="2267">
          <cell r="A2267">
            <v>4708</v>
          </cell>
          <cell r="B2267" t="str">
            <v>PEDRA PORTUGUESA PRETA</v>
          </cell>
          <cell r="C2267" t="str">
            <v>M2</v>
          </cell>
          <cell r="E2267">
            <v>20.45</v>
          </cell>
        </row>
        <row r="2268">
          <cell r="A2268">
            <v>4709</v>
          </cell>
          <cell r="B2268" t="str">
            <v>PEDRA RACHAO P/ REVESTIMENTO</v>
          </cell>
          <cell r="C2268" t="str">
            <v>M2</v>
          </cell>
          <cell r="E2268">
            <v>87.36</v>
          </cell>
        </row>
        <row r="2269">
          <cell r="A2269">
            <v>4710</v>
          </cell>
          <cell r="B2269" t="str">
            <v>PEDRA SAO TOME 20 X 40CM</v>
          </cell>
          <cell r="C2269" t="str">
            <v>M2</v>
          </cell>
          <cell r="E2269">
            <v>65.989999999999995</v>
          </cell>
        </row>
        <row r="2270">
          <cell r="A2270">
            <v>4712</v>
          </cell>
          <cell r="B2270" t="str">
            <v>PEDRA C/SUPERF LISA NAO TRABALHADA P/ REVESTIMENTO</v>
          </cell>
          <cell r="C2270" t="str">
            <v>M2</v>
          </cell>
          <cell r="E2270">
            <v>40.89</v>
          </cell>
        </row>
        <row r="2271">
          <cell r="A2271">
            <v>4714</v>
          </cell>
          <cell r="B2271" t="str">
            <v>PEDRA SABAO</v>
          </cell>
          <cell r="C2271" t="str">
            <v>M2</v>
          </cell>
          <cell r="E2271">
            <v>74.349999999999994</v>
          </cell>
        </row>
        <row r="2272">
          <cell r="A2272">
            <v>4715</v>
          </cell>
          <cell r="B2272" t="str">
            <v>PEDRA ARDOSIA CINZA IRREGULAR</v>
          </cell>
          <cell r="C2272" t="str">
            <v>M2</v>
          </cell>
          <cell r="E2272">
            <v>12.64</v>
          </cell>
        </row>
        <row r="2273">
          <cell r="A2273">
            <v>4716</v>
          </cell>
          <cell r="B2273" t="str">
            <v>MOSAICO PORTUGUES</v>
          </cell>
          <cell r="C2273" t="str">
            <v>M2</v>
          </cell>
          <cell r="E2273">
            <v>30.67</v>
          </cell>
        </row>
        <row r="2274">
          <cell r="A2274">
            <v>4717</v>
          </cell>
          <cell r="B2274" t="str">
            <v>PEDRA PORTUGUESA BRANCA</v>
          </cell>
          <cell r="C2274" t="str">
            <v>M2</v>
          </cell>
          <cell r="E2274">
            <v>35.32</v>
          </cell>
        </row>
        <row r="2275">
          <cell r="A2275">
            <v>4718</v>
          </cell>
          <cell r="B2275" t="str">
            <v>PEDRA BRITADA N. 2 OU 25 MM - POSTO PEDREIRA / FORNECEDOR (SEM FRETE)</v>
          </cell>
          <cell r="C2275" t="str">
            <v>M3</v>
          </cell>
          <cell r="E2275">
            <v>56.35</v>
          </cell>
        </row>
        <row r="2276">
          <cell r="A2276">
            <v>4720</v>
          </cell>
          <cell r="B2276" t="str">
            <v>PEDRA BRITADA N. 0 PEDRISCO OU CASCALHINHO - POSTO PEDREIRA / FORNECEDOR (SEM FRETE)</v>
          </cell>
          <cell r="C2276" t="str">
            <v>M3</v>
          </cell>
          <cell r="E2276">
            <v>57.98</v>
          </cell>
        </row>
        <row r="2277">
          <cell r="A2277">
            <v>4721</v>
          </cell>
          <cell r="B2277" t="str">
            <v>PEDRA BRITADA N. 1 OU 19 MM - POSTO PEDREIRA / FORNECEDOR (SEM FRETE)</v>
          </cell>
          <cell r="C2277" t="str">
            <v>M3</v>
          </cell>
          <cell r="E2277">
            <v>58.34</v>
          </cell>
        </row>
        <row r="2278">
          <cell r="A2278">
            <v>4722</v>
          </cell>
          <cell r="B2278" t="str">
            <v>PEDRA BRITADA N. 3 OU 38 MM - POSTO PEDREIRA / FORNECEDOR (SEM FRETE)</v>
          </cell>
          <cell r="C2278" t="str">
            <v>M3</v>
          </cell>
          <cell r="E2278">
            <v>50.73</v>
          </cell>
        </row>
        <row r="2279">
          <cell r="A2279">
            <v>4723</v>
          </cell>
          <cell r="B2279" t="str">
            <v>PEDRA BRITADA N. 4 OU 50 MM - POSTO PEDREIRA / FORNECEDOR (SEM FRETE)</v>
          </cell>
          <cell r="C2279" t="str">
            <v>M3</v>
          </cell>
          <cell r="E2279">
            <v>48.92</v>
          </cell>
        </row>
        <row r="2280">
          <cell r="A2280">
            <v>4727</v>
          </cell>
          <cell r="B2280" t="str">
            <v>PEDRA BRITADA N. 05 OU 75 MM - POSTO PEDREIRA / FORNECEDOR (SEM FRETE)</v>
          </cell>
          <cell r="C2280" t="str">
            <v>M3</v>
          </cell>
          <cell r="E2280">
            <v>38.049999999999997</v>
          </cell>
        </row>
        <row r="2281">
          <cell r="A2281">
            <v>4729</v>
          </cell>
          <cell r="B2281" t="str">
            <v>PEDRA BRITADA GRADUADA, CLASSIFICADA - POSTO PEDREIRA / FORNECEDOR (SEM FRETE)</v>
          </cell>
          <cell r="C2281" t="str">
            <v>M3</v>
          </cell>
          <cell r="E2281">
            <v>57.98</v>
          </cell>
        </row>
        <row r="2282">
          <cell r="A2282">
            <v>4730</v>
          </cell>
          <cell r="B2282" t="str">
            <v>PEDRA-DE-MÃO OU PEDRA RACHÃO P/ MURO ARRIMO/FUNDAÇÃO/ENROCAMENTO ETC - POSTO PEDREIRA / FORNECEDOR (SEM FRETE)</v>
          </cell>
          <cell r="C2282" t="str">
            <v>M3</v>
          </cell>
          <cell r="E2282">
            <v>45.66</v>
          </cell>
        </row>
        <row r="2283">
          <cell r="A2283">
            <v>4734</v>
          </cell>
          <cell r="B2283" t="str">
            <v>SEIXO ROLADO PARA APLICAÇÃO EM CONCRETO - POSTO PEDREIRA / FORNECEDOR (SEM FRETE)</v>
          </cell>
          <cell r="C2283" t="str">
            <v>M3</v>
          </cell>
          <cell r="E2283">
            <v>79.709999999999994</v>
          </cell>
        </row>
        <row r="2284">
          <cell r="A2284">
            <v>4741</v>
          </cell>
          <cell r="B2284" t="str">
            <v>PÓ-DE-PEDRA - POSTO PEDREIRA / FORNECEDOR (SEM FRETE)</v>
          </cell>
          <cell r="C2284" t="str">
            <v>M3</v>
          </cell>
          <cell r="E2284">
            <v>47.11</v>
          </cell>
        </row>
        <row r="2285">
          <cell r="A2285">
            <v>4743</v>
          </cell>
          <cell r="B2285" t="str">
            <v>CASCALHO DE CAVA</v>
          </cell>
          <cell r="C2285" t="str">
            <v>M3</v>
          </cell>
          <cell r="E2285">
            <v>38.32</v>
          </cell>
        </row>
        <row r="2286">
          <cell r="A2286">
            <v>4744</v>
          </cell>
          <cell r="B2286" t="str">
            <v>CASCALHO DE RIO</v>
          </cell>
          <cell r="C2286" t="str">
            <v>M3</v>
          </cell>
          <cell r="E2286">
            <v>31.35</v>
          </cell>
        </row>
        <row r="2287">
          <cell r="A2287">
            <v>4745</v>
          </cell>
          <cell r="B2287" t="str">
            <v>CASCALHO LAVADO</v>
          </cell>
          <cell r="C2287" t="str">
            <v>M3</v>
          </cell>
          <cell r="E2287">
            <v>47.03</v>
          </cell>
        </row>
        <row r="2288">
          <cell r="A2288">
            <v>4746</v>
          </cell>
          <cell r="B2288" t="str">
            <v>CASCALHO, PEDREGULHO OU PICARRA (MATERIAL DE JAZIDA PARA BASE DE PAVIMENTACAO, REVESTIMENTO PRIMARIO, BASES ASFALTICAS  ETC - SEM TRANSPORTE)</v>
          </cell>
          <cell r="C2288" t="str">
            <v>M3</v>
          </cell>
          <cell r="E2288">
            <v>18.29</v>
          </cell>
        </row>
        <row r="2289">
          <cell r="A2289">
            <v>4748</v>
          </cell>
          <cell r="B2289" t="str">
            <v>PEDRA BRITADA BICA CORRIDA (NÃO CLASSIFICADA) - POSTO PEDREIRA / FORNECEDOR (SEM FRETE)</v>
          </cell>
          <cell r="C2289" t="str">
            <v>M3</v>
          </cell>
          <cell r="E2289">
            <v>52.55</v>
          </cell>
        </row>
        <row r="2290">
          <cell r="A2290">
            <v>4750</v>
          </cell>
          <cell r="B2290" t="str">
            <v>PEDREIRO</v>
          </cell>
          <cell r="C2290" t="str">
            <v>H</v>
          </cell>
          <cell r="E2290">
            <v>9.86</v>
          </cell>
        </row>
        <row r="2291">
          <cell r="A2291">
            <v>4751</v>
          </cell>
          <cell r="B2291" t="str">
            <v>PASTILEIRO</v>
          </cell>
          <cell r="C2291" t="str">
            <v>H</v>
          </cell>
          <cell r="E2291">
            <v>9.86</v>
          </cell>
        </row>
        <row r="2292">
          <cell r="A2292">
            <v>4752</v>
          </cell>
          <cell r="B2292" t="str">
            <v>POCEIRO</v>
          </cell>
          <cell r="C2292" t="str">
            <v>H</v>
          </cell>
          <cell r="E2292">
            <v>18.18</v>
          </cell>
        </row>
        <row r="2293">
          <cell r="A2293">
            <v>4755</v>
          </cell>
          <cell r="B2293" t="str">
            <v>MARMORISTA/GRANITEIRO</v>
          </cell>
          <cell r="C2293" t="str">
            <v>H</v>
          </cell>
          <cell r="E2293">
            <v>9.86</v>
          </cell>
        </row>
        <row r="2294">
          <cell r="A2294">
            <v>4757</v>
          </cell>
          <cell r="B2294" t="str">
            <v>ASFALTADOR/PROFISSIONAL QUALIFICADO</v>
          </cell>
          <cell r="C2294" t="str">
            <v>H</v>
          </cell>
          <cell r="E2294">
            <v>17.059999999999999</v>
          </cell>
        </row>
        <row r="2295">
          <cell r="A2295">
            <v>4758</v>
          </cell>
          <cell r="B2295" t="str">
            <v>CALAFETADOR/CALAFATE</v>
          </cell>
          <cell r="C2295" t="str">
            <v>H</v>
          </cell>
          <cell r="E2295">
            <v>9.86</v>
          </cell>
        </row>
        <row r="2296">
          <cell r="A2296">
            <v>4759</v>
          </cell>
          <cell r="B2296" t="str">
            <v>CALCETEIRO (QUE TRABALA C/PAVIMENTACAO DE BLOKRET)</v>
          </cell>
          <cell r="C2296" t="str">
            <v>H</v>
          </cell>
          <cell r="E2296">
            <v>8.5399999999999991</v>
          </cell>
        </row>
        <row r="2297">
          <cell r="A2297">
            <v>4760</v>
          </cell>
          <cell r="B2297" t="str">
            <v>AZULEJISTA OU LADRILISTA</v>
          </cell>
          <cell r="C2297" t="str">
            <v>H</v>
          </cell>
          <cell r="E2297">
            <v>9.86</v>
          </cell>
        </row>
        <row r="2298">
          <cell r="A2298">
            <v>4763</v>
          </cell>
          <cell r="B2298" t="str">
            <v>TAQUEADOR OU TAQUEIRO</v>
          </cell>
          <cell r="C2298" t="str">
            <v>H</v>
          </cell>
          <cell r="E2298">
            <v>9.86</v>
          </cell>
        </row>
        <row r="2299">
          <cell r="A2299">
            <v>4764</v>
          </cell>
          <cell r="B2299" t="str">
            <v>PERFIL ACO ESTRUTURAL "I" - 10" X 4 5/8" (QUALQUER ESPESSURA)</v>
          </cell>
          <cell r="C2299" t="str">
            <v>KG</v>
          </cell>
          <cell r="E2299">
            <v>4.37</v>
          </cell>
        </row>
        <row r="2300">
          <cell r="A2300">
            <v>4765</v>
          </cell>
          <cell r="B2300" t="str">
            <v>PERFIL ACO ESTRUTURAL "I" - 4" X 2 5/8" ESP=6,43  (12,65 KG/)</v>
          </cell>
          <cell r="C2300" t="str">
            <v>M</v>
          </cell>
          <cell r="E2300">
            <v>51.63</v>
          </cell>
        </row>
        <row r="2301">
          <cell r="A2301">
            <v>4766</v>
          </cell>
          <cell r="B2301" t="str">
            <v>PERFIL ACO ESTRUTURAL "I" - 6" X 3 3/8" (QUALQUER ESPESSURA)</v>
          </cell>
          <cell r="C2301" t="str">
            <v>KG</v>
          </cell>
          <cell r="E2301">
            <v>4.08</v>
          </cell>
        </row>
        <row r="2302">
          <cell r="A2302">
            <v>4767</v>
          </cell>
          <cell r="B2302" t="str">
            <v>PERFIL ACO ESTRUTURAL "I" - 6" X 3 3/8" ESP=8,71  (21,95 KG/)</v>
          </cell>
          <cell r="C2302" t="str">
            <v>M</v>
          </cell>
          <cell r="E2302">
            <v>90.49</v>
          </cell>
        </row>
        <row r="2303">
          <cell r="A2303">
            <v>4768</v>
          </cell>
          <cell r="B2303" t="str">
            <v>PERFIL ACO ESTRUTURAL "I" - 8" X 4" (QUALQUER ESPESSURA)</v>
          </cell>
          <cell r="C2303" t="str">
            <v>KG</v>
          </cell>
          <cell r="E2303">
            <v>4.53</v>
          </cell>
        </row>
        <row r="2304">
          <cell r="A2304">
            <v>4769</v>
          </cell>
          <cell r="B2304" t="str">
            <v>PERFIL ACO ESTRUTURAL "I" - 8" X 4" ESP=8,86  (30,50 KG/)</v>
          </cell>
          <cell r="C2304" t="str">
            <v>M</v>
          </cell>
          <cell r="E2304">
            <v>145.86000000000001</v>
          </cell>
        </row>
        <row r="2305">
          <cell r="A2305">
            <v>4773</v>
          </cell>
          <cell r="B2305" t="str">
            <v>PERFIL ACO ESTRUTURAL "I" - 10" X 4 5/8" ESP=11,35  (44,65 KG/)</v>
          </cell>
          <cell r="C2305" t="str">
            <v>M</v>
          </cell>
          <cell r="E2305">
            <v>202.48</v>
          </cell>
        </row>
        <row r="2306">
          <cell r="A2306">
            <v>4774</v>
          </cell>
          <cell r="B2306" t="str">
            <v>PERFIL ACO ESTRUTURAL "I" - 12" X 5 1/4" (QUALQUER ESPESSURA)</v>
          </cell>
          <cell r="C2306" t="str">
            <v>KG</v>
          </cell>
          <cell r="E2306">
            <v>5.1100000000000003</v>
          </cell>
        </row>
        <row r="2307">
          <cell r="A2307">
            <v>4775</v>
          </cell>
          <cell r="B2307" t="str">
            <v>PERFIL ACO ESTRUTURAL "I" - 12" X 5 1/4" ESP=11,68  (60,71 KG/)</v>
          </cell>
          <cell r="C2307" t="str">
            <v>M</v>
          </cell>
          <cell r="E2307">
            <v>302.85000000000002</v>
          </cell>
        </row>
        <row r="2308">
          <cell r="A2308">
            <v>4776</v>
          </cell>
          <cell r="B2308" t="str">
            <v>PERFIL ACO ESTRUTURAL "I" - 12" X 5 1/4" ESP=14,35  (66,97 KG/)</v>
          </cell>
          <cell r="C2308" t="str">
            <v>M</v>
          </cell>
          <cell r="E2308">
            <v>331.31</v>
          </cell>
        </row>
        <row r="2309">
          <cell r="A2309">
            <v>4777</v>
          </cell>
          <cell r="B2309" t="str">
            <v>CANTONEIRA ACO ABAS IGUAIS (QUALQUER BITOLA) E = 1/4"</v>
          </cell>
          <cell r="C2309" t="str">
            <v>KG</v>
          </cell>
          <cell r="E2309">
            <v>3.42</v>
          </cell>
        </row>
        <row r="2310">
          <cell r="A2310">
            <v>4778</v>
          </cell>
          <cell r="B2310" t="str">
            <v>PERFURATRIZ PNEUMÁTICA PARA ROCA, DE 17KG - (LOCAÇÃO)</v>
          </cell>
          <cell r="C2310" t="str">
            <v>H</v>
          </cell>
          <cell r="E2310">
            <v>4.93</v>
          </cell>
        </row>
        <row r="2311">
          <cell r="A2311">
            <v>4780</v>
          </cell>
          <cell r="B2311" t="str">
            <v>PERFURATRIZ PNEUMATICA P/ ROCA TIPO ATLAS COPCO R-658 - 24,0KG OU EQUIV</v>
          </cell>
          <cell r="C2311" t="str">
            <v>H</v>
          </cell>
          <cell r="E2311">
            <v>5.37</v>
          </cell>
        </row>
        <row r="2312">
          <cell r="A2312">
            <v>4783</v>
          </cell>
          <cell r="B2312" t="str">
            <v>PINTOR</v>
          </cell>
          <cell r="C2312" t="str">
            <v>H</v>
          </cell>
          <cell r="E2312">
            <v>9.86</v>
          </cell>
        </row>
        <row r="2313">
          <cell r="A2313">
            <v>4785</v>
          </cell>
          <cell r="B2313" t="str">
            <v>PINTOR PARA TINTA EPOXI</v>
          </cell>
          <cell r="C2313" t="str">
            <v>H</v>
          </cell>
          <cell r="E2313">
            <v>9.86</v>
          </cell>
        </row>
        <row r="2314">
          <cell r="A2314">
            <v>4786</v>
          </cell>
          <cell r="B2314" t="str">
            <v>PISO EM GRANILITE, MARMORITE OU GRANITINA - ESP = 8 MM</v>
          </cell>
          <cell r="C2314" t="str">
            <v>M2</v>
          </cell>
          <cell r="E2314">
            <v>23.5</v>
          </cell>
        </row>
        <row r="2315">
          <cell r="A2315">
            <v>4787</v>
          </cell>
          <cell r="B2315" t="str">
            <v>GRANILHA DE MARMORE BRANCO</v>
          </cell>
          <cell r="C2315" t="str">
            <v>KG</v>
          </cell>
          <cell r="E2315">
            <v>0.32</v>
          </cell>
        </row>
        <row r="2316">
          <cell r="A2316">
            <v>4790</v>
          </cell>
          <cell r="B2316" t="str">
            <v>PISO VINILICO EM PLACAS 30 X 30CM, C/ FLASH, ESP = 2,0MM</v>
          </cell>
          <cell r="C2316" t="str">
            <v>M2</v>
          </cell>
          <cell r="E2316">
            <v>41.75</v>
          </cell>
        </row>
        <row r="2317">
          <cell r="A2317">
            <v>4791</v>
          </cell>
          <cell r="B2317" t="str">
            <v>COLA CONTATO P/ CHAPA VINÍLICA/BORRACHA</v>
          </cell>
          <cell r="C2317" t="str">
            <v>KG</v>
          </cell>
          <cell r="E2317">
            <v>22.99</v>
          </cell>
        </row>
        <row r="2318">
          <cell r="A2318">
            <v>4792</v>
          </cell>
          <cell r="B2318" t="str">
            <v>PISO VINÍLICO EM PLACAS DE 30 X 30CM, C/ FLASH, ESP = 3,2MM</v>
          </cell>
          <cell r="C2318" t="str">
            <v>M2</v>
          </cell>
          <cell r="E2318">
            <v>71.14</v>
          </cell>
        </row>
        <row r="2319">
          <cell r="A2319">
            <v>4794</v>
          </cell>
          <cell r="B2319" t="str">
            <v>PISO DE BORRACHA DE 500 X 500 X 14 MM SPORTGOMA P/ ARGAMASSA PRETO PLURIGOMA</v>
          </cell>
          <cell r="C2319" t="str">
            <v>M2</v>
          </cell>
          <cell r="E2319">
            <v>154.91999999999999</v>
          </cell>
        </row>
        <row r="2320">
          <cell r="A2320">
            <v>4795</v>
          </cell>
          <cell r="B2320" t="str">
            <v>PISO DE BORRACHA 500 X 500 X 15 MM PASTILHADO P/ ARGAMASSA AI.15 PLURIGOMA PRETO</v>
          </cell>
          <cell r="C2320" t="str">
            <v>M2</v>
          </cell>
          <cell r="E2320">
            <v>215.78</v>
          </cell>
        </row>
        <row r="2321">
          <cell r="A2321">
            <v>4796</v>
          </cell>
          <cell r="B2321" t="str">
            <v>PISO BORRACHA 500 X 500 X 7 MM FRISADO P/ ARGAMASSA A.45 PLURIGOMA PRETO</v>
          </cell>
          <cell r="C2321" t="str">
            <v>M2</v>
          </cell>
          <cell r="E2321">
            <v>123.81</v>
          </cell>
        </row>
        <row r="2322">
          <cell r="A2322">
            <v>4797</v>
          </cell>
          <cell r="B2322" t="str">
            <v>PISO BORRACHA 500 X 500 X 7 MM PASTILHADO P/ ARGAMASSA A.15 PLURIGOMA PRETO</v>
          </cell>
          <cell r="C2322" t="str">
            <v>M2</v>
          </cell>
          <cell r="E2322">
            <v>123.31</v>
          </cell>
        </row>
        <row r="2323">
          <cell r="A2323">
            <v>4798</v>
          </cell>
          <cell r="B2323" t="str">
            <v>PISO BORRACHA 500 X 500 X 7 MM CANELADO P/ ARGAMASSA A.25 PLURIGOMA PRETO</v>
          </cell>
          <cell r="C2323" t="str">
            <v>M2</v>
          </cell>
          <cell r="E2323">
            <v>123.81</v>
          </cell>
        </row>
        <row r="2324">
          <cell r="A2324">
            <v>4799</v>
          </cell>
          <cell r="B2324" t="str">
            <v>PISO BORRACHA 500 X 500 X 15 MM CANELADO P/ ARGAMASSA AI.25 PLURIGOMA PRETO</v>
          </cell>
          <cell r="C2324" t="str">
            <v>M2</v>
          </cell>
          <cell r="E2324">
            <v>233.17</v>
          </cell>
        </row>
        <row r="2325">
          <cell r="A2325">
            <v>4800</v>
          </cell>
          <cell r="B2325" t="str">
            <v>PISO BORRACHA 500 X 500 X 3,5 MM PASTILHADO P/ COLA G.15 PLURIGOMA PRETO</v>
          </cell>
          <cell r="C2325" t="str">
            <v>M2</v>
          </cell>
          <cell r="E2325">
            <v>28.46</v>
          </cell>
        </row>
        <row r="2326">
          <cell r="A2326">
            <v>4801</v>
          </cell>
          <cell r="B2326" t="str">
            <v>PISO BORRACHA 500 X 500 X 3,5 MM CANELADO P/ COLA G.25 PLURIGOMA PRETO</v>
          </cell>
          <cell r="C2326" t="str">
            <v>M2</v>
          </cell>
          <cell r="E2326">
            <v>55.13</v>
          </cell>
        </row>
        <row r="2327">
          <cell r="A2327">
            <v>4802</v>
          </cell>
          <cell r="B2327" t="str">
            <v>PISO BORRACHA 500 X 500 X 3,5 MM FRISADO P/ COLA G.45 PLURIGOMA PRETO</v>
          </cell>
          <cell r="C2327" t="str">
            <v>M2</v>
          </cell>
          <cell r="E2327">
            <v>55.13</v>
          </cell>
        </row>
        <row r="2328">
          <cell r="A2328">
            <v>4803</v>
          </cell>
          <cell r="B2328" t="str">
            <v>RODAPE BORRACHA LISO H = 7C P/ ARGAASSA RCI.70 ESP = 2,0</v>
          </cell>
          <cell r="C2328" t="str">
            <v>M</v>
          </cell>
          <cell r="E2328">
            <v>18.239999999999998</v>
          </cell>
        </row>
        <row r="2329">
          <cell r="A2329">
            <v>4804</v>
          </cell>
          <cell r="B2329" t="str">
            <v>RODAPE VINILICO 5C E = 1</v>
          </cell>
          <cell r="C2329" t="str">
            <v>M</v>
          </cell>
          <cell r="E2329">
            <v>5.82</v>
          </cell>
        </row>
        <row r="2330">
          <cell r="A2330">
            <v>4805</v>
          </cell>
          <cell r="B2330" t="str">
            <v>TESTEIRA BORRACHA LISA TDI P/ PISO 65 X 33 ESP = 15 P/ ARGAASSA</v>
          </cell>
          <cell r="C2330" t="str">
            <v>M</v>
          </cell>
          <cell r="E2330">
            <v>25.29</v>
          </cell>
        </row>
        <row r="2331">
          <cell r="A2331">
            <v>4806</v>
          </cell>
          <cell r="B2331" t="str">
            <v>TESTEIRA VINILICA  - PECA 5</v>
          </cell>
          <cell r="C2331" t="str">
            <v>M</v>
          </cell>
          <cell r="E2331">
            <v>12.65</v>
          </cell>
        </row>
        <row r="2332">
          <cell r="A2332">
            <v>4807</v>
          </cell>
          <cell r="B2332" t="str">
            <v>TESTEIRA BORRACHA LISA TDCI P/ PISO 65X33 ESP = 8,5 P/ ARGAASSA</v>
          </cell>
          <cell r="C2332" t="str">
            <v>M</v>
          </cell>
          <cell r="E2332">
            <v>15.18</v>
          </cell>
        </row>
        <row r="2333">
          <cell r="A2333">
            <v>4812</v>
          </cell>
          <cell r="B2333" t="str">
            <v>PLACA GESSO 60 X 60CM E=12MM P/FORRO</v>
          </cell>
          <cell r="C2333" t="str">
            <v>M2</v>
          </cell>
          <cell r="E2333">
            <v>6.7</v>
          </cell>
        </row>
        <row r="2334">
          <cell r="A2334">
            <v>4813</v>
          </cell>
          <cell r="B2334" t="str">
            <v>PLACA DE OBRA (IDENTIFICACAO) PARA CONSTRUCAO CIVIL EM CHAPA GALVANIZADA NUM 22 (NAO INCLUI COLOCACAO)</v>
          </cell>
          <cell r="C2334" t="str">
            <v>M2</v>
          </cell>
          <cell r="E2334">
            <v>185</v>
          </cell>
        </row>
        <row r="2335">
          <cell r="A2335">
            <v>4814</v>
          </cell>
          <cell r="B2335" t="str">
            <v>APARELHO SINALIZADOR DE SAIDA DE GARAGEM COMPLETO C/ CELULA FOTOELETRICA E BRACADEIRA</v>
          </cell>
          <cell r="C2335" t="str">
            <v>UN</v>
          </cell>
          <cell r="E2335">
            <v>313.55</v>
          </cell>
        </row>
        <row r="2336">
          <cell r="A2336">
            <v>4815</v>
          </cell>
          <cell r="B2336" t="str">
            <v>BALDE VERMELHO P/ SINALIZACAO</v>
          </cell>
          <cell r="C2336" t="str">
            <v>UN</v>
          </cell>
          <cell r="E2336">
            <v>3.71</v>
          </cell>
        </row>
        <row r="2337">
          <cell r="A2337">
            <v>4817</v>
          </cell>
          <cell r="B2337" t="str">
            <v>CONE DE SINALIZACAO MEDIO DE BORRACHA</v>
          </cell>
          <cell r="C2337" t="str">
            <v>UN</v>
          </cell>
          <cell r="E2337">
            <v>27.57</v>
          </cell>
        </row>
        <row r="2338">
          <cell r="A2338">
            <v>4818</v>
          </cell>
          <cell r="B2338" t="str">
            <v>PLACA DE MÁRMORE BRANCO CLÁSSICO POLIDO DE 30 X 30 CM, E= 2 CM PARA PISOS</v>
          </cell>
          <cell r="C2338" t="str">
            <v>M2</v>
          </cell>
          <cell r="E2338">
            <v>155</v>
          </cell>
        </row>
        <row r="2339">
          <cell r="A2339">
            <v>4819</v>
          </cell>
          <cell r="B2339" t="str">
            <v>PLACA MARMORE BRANCO COMUM 15 X 30CM E = 3CM, POLIDO P/ REVESTIMENTO</v>
          </cell>
          <cell r="C2339" t="str">
            <v>M2</v>
          </cell>
          <cell r="E2339">
            <v>168.28</v>
          </cell>
        </row>
        <row r="2340">
          <cell r="A2340">
            <v>4820</v>
          </cell>
          <cell r="B2340" t="str">
            <v>PLACA MARMORE BRANCO COMUM 15 X 30CM E = 2,5CM, POLIDO P/ REVESTIMENTO</v>
          </cell>
          <cell r="C2340" t="str">
            <v>M2</v>
          </cell>
          <cell r="E2340">
            <v>149.58000000000001</v>
          </cell>
        </row>
        <row r="2341">
          <cell r="A2341">
            <v>4821</v>
          </cell>
          <cell r="B2341" t="str">
            <v>PLACA MARMORE BRANCO 30 X 30CM E = 3CM, P/ PISO, POLIDO</v>
          </cell>
          <cell r="C2341" t="str">
            <v>M2</v>
          </cell>
          <cell r="E2341">
            <v>230.05</v>
          </cell>
        </row>
        <row r="2342">
          <cell r="A2342">
            <v>4822</v>
          </cell>
          <cell r="B2342" t="str">
            <v>PLACA MARMORE BRANCO 15 X 30CM E = 2CM, POLIDO PARA REVESTIMENTO</v>
          </cell>
          <cell r="C2342" t="str">
            <v>M2</v>
          </cell>
          <cell r="E2342">
            <v>164.54</v>
          </cell>
        </row>
        <row r="2343">
          <cell r="A2343">
            <v>4823</v>
          </cell>
          <cell r="B2343" t="str">
            <v>COLA IBERE P/ MARMORE/GRANITO</v>
          </cell>
          <cell r="C2343" t="str">
            <v>KG</v>
          </cell>
          <cell r="E2343">
            <v>19.37</v>
          </cell>
        </row>
        <row r="2344">
          <cell r="A2344">
            <v>4824</v>
          </cell>
          <cell r="B2344" t="str">
            <v>GRANA DE MARMORE</v>
          </cell>
          <cell r="C2344" t="str">
            <v>KG</v>
          </cell>
          <cell r="E2344">
            <v>0.52</v>
          </cell>
        </row>
        <row r="2345">
          <cell r="A2345">
            <v>4825</v>
          </cell>
          <cell r="B2345" t="str">
            <v>PEITORIL ARORE BRANCO L = 25C ESP = 3C, POLIDO</v>
          </cell>
          <cell r="C2345" t="str">
            <v>M</v>
          </cell>
          <cell r="E2345">
            <v>80.400000000000006</v>
          </cell>
        </row>
        <row r="2346">
          <cell r="A2346">
            <v>4826</v>
          </cell>
          <cell r="B2346" t="str">
            <v>PEITORIL ARORE BRANCO L = 15C ESP = 3C, POLIDO</v>
          </cell>
          <cell r="C2346" t="str">
            <v>M</v>
          </cell>
          <cell r="E2346">
            <v>59.27</v>
          </cell>
        </row>
        <row r="2347">
          <cell r="A2347">
            <v>4827</v>
          </cell>
          <cell r="B2347" t="str">
            <v>SOLEIRA ARORE BRANCO L = 25C E = 3C, POLIDO</v>
          </cell>
          <cell r="C2347" t="str">
            <v>M</v>
          </cell>
          <cell r="E2347">
            <v>79.459999999999994</v>
          </cell>
        </row>
        <row r="2348">
          <cell r="A2348">
            <v>4828</v>
          </cell>
          <cell r="B2348" t="str">
            <v>SOLEIRA ARORE BRANCO L = 15C E = 3C, POLIDO</v>
          </cell>
          <cell r="C2348" t="str">
            <v>M</v>
          </cell>
          <cell r="E2348">
            <v>29.63</v>
          </cell>
        </row>
        <row r="2349">
          <cell r="A2349">
            <v>4829</v>
          </cell>
          <cell r="B2349" t="str">
            <v>RODAPE ARORE BRANCO COU H = 7C, ESP = 2C, POLIDO</v>
          </cell>
          <cell r="C2349" t="str">
            <v>M</v>
          </cell>
          <cell r="E2349">
            <v>26.18</v>
          </cell>
        </row>
        <row r="2350">
          <cell r="A2350">
            <v>4830</v>
          </cell>
          <cell r="B2350" t="str">
            <v>RODAPE ARORE BRANCO COU H = 5C, ESP = 2C, POLIDO</v>
          </cell>
          <cell r="C2350" t="str">
            <v>M</v>
          </cell>
          <cell r="E2350">
            <v>18.7</v>
          </cell>
        </row>
        <row r="2351">
          <cell r="A2351">
            <v>4888</v>
          </cell>
          <cell r="B2351" t="str">
            <v>PLUG OU BUJAO FERRO GALV 1/2"</v>
          </cell>
          <cell r="C2351" t="str">
            <v>UN</v>
          </cell>
          <cell r="E2351">
            <v>1.6</v>
          </cell>
        </row>
        <row r="2352">
          <cell r="A2352">
            <v>4889</v>
          </cell>
          <cell r="B2352" t="str">
            <v>PLUG OU BUJAO FERRO GALV 3/4"</v>
          </cell>
          <cell r="C2352" t="str">
            <v>UN</v>
          </cell>
          <cell r="E2352">
            <v>2.5</v>
          </cell>
        </row>
        <row r="2353">
          <cell r="A2353">
            <v>4890</v>
          </cell>
          <cell r="B2353" t="str">
            <v>PLUG OU BUJAO FERRO GALV 1"</v>
          </cell>
          <cell r="C2353" t="str">
            <v>UN</v>
          </cell>
          <cell r="E2353">
            <v>3.58</v>
          </cell>
        </row>
        <row r="2354">
          <cell r="A2354">
            <v>4891</v>
          </cell>
          <cell r="B2354" t="str">
            <v>PLUG OU BUJAO FERRO GALV 2"</v>
          </cell>
          <cell r="C2354" t="str">
            <v>UN</v>
          </cell>
          <cell r="E2354">
            <v>10.61</v>
          </cell>
        </row>
        <row r="2355">
          <cell r="A2355">
            <v>4892</v>
          </cell>
          <cell r="B2355" t="str">
            <v>PLUG OU BUJAO FERRO GALV 3"</v>
          </cell>
          <cell r="C2355" t="str">
            <v>UN</v>
          </cell>
          <cell r="E2355">
            <v>27.43</v>
          </cell>
        </row>
        <row r="2356">
          <cell r="A2356">
            <v>4893</v>
          </cell>
          <cell r="B2356" t="str">
            <v>PLUG OU BUJAO FERRO GALV 1 1/2"</v>
          </cell>
          <cell r="C2356" t="str">
            <v>UN</v>
          </cell>
          <cell r="E2356">
            <v>6.99</v>
          </cell>
        </row>
        <row r="2357">
          <cell r="A2357">
            <v>4894</v>
          </cell>
          <cell r="B2357" t="str">
            <v>PLUG OU BUJAO FERRO GALV 1 1/4"</v>
          </cell>
          <cell r="C2357" t="str">
            <v>UN</v>
          </cell>
          <cell r="E2357">
            <v>5.39</v>
          </cell>
        </row>
        <row r="2358">
          <cell r="A2358">
            <v>4895</v>
          </cell>
          <cell r="B2358" t="str">
            <v>PLUG PVC C/ROSCA P/ AGUA FRIA PREDIAL 1/2"</v>
          </cell>
          <cell r="C2358" t="str">
            <v>UN</v>
          </cell>
          <cell r="E2358">
            <v>0.4</v>
          </cell>
        </row>
        <row r="2359">
          <cell r="A2359">
            <v>4896</v>
          </cell>
          <cell r="B2359" t="str">
            <v>PLUG PVC C/ROSCA P/ AGUA FRIA PREDIAL 3/4"</v>
          </cell>
          <cell r="C2359" t="str">
            <v>UN</v>
          </cell>
          <cell r="E2359">
            <v>0.60000000000000009</v>
          </cell>
        </row>
        <row r="2360">
          <cell r="A2360">
            <v>4897</v>
          </cell>
          <cell r="B2360" t="str">
            <v>PLUG PVC C/ROSCA P/ AGUA FRIA PREDIAL 1"</v>
          </cell>
          <cell r="C2360" t="str">
            <v>UN</v>
          </cell>
          <cell r="E2360">
            <v>1.4</v>
          </cell>
        </row>
        <row r="2361">
          <cell r="A2361">
            <v>4898</v>
          </cell>
          <cell r="B2361" t="str">
            <v>PLUG PVC C/ROSCA P/ AGUA FRIA PREDIAL 1.1/4"</v>
          </cell>
          <cell r="C2361" t="str">
            <v>UN</v>
          </cell>
          <cell r="E2361">
            <v>1.26</v>
          </cell>
        </row>
        <row r="2362">
          <cell r="A2362">
            <v>4899</v>
          </cell>
          <cell r="B2362" t="str">
            <v>PLUG PVC C/ROSCA P/ AGUA FRIA PREDIAL 2"</v>
          </cell>
          <cell r="C2362" t="str">
            <v>UN</v>
          </cell>
          <cell r="E2362">
            <v>4.1100000000000003</v>
          </cell>
        </row>
        <row r="2363">
          <cell r="A2363">
            <v>4900</v>
          </cell>
          <cell r="B2363" t="str">
            <v>PLUG PVC C/ROSCA P/ AGUA FRIA PREDIAL 1.1/2"</v>
          </cell>
          <cell r="C2363" t="str">
            <v>UN</v>
          </cell>
          <cell r="E2363">
            <v>3.62</v>
          </cell>
        </row>
        <row r="2364">
          <cell r="A2364">
            <v>4902</v>
          </cell>
          <cell r="B2364" t="str">
            <v>PLUG PVC NBR 10569 P/ REDE COLET ESG JE DN 150MM</v>
          </cell>
          <cell r="C2364" t="str">
            <v>UN</v>
          </cell>
          <cell r="E2364">
            <v>62.46</v>
          </cell>
        </row>
        <row r="2365">
          <cell r="A2365">
            <v>4903</v>
          </cell>
          <cell r="B2365" t="str">
            <v>PLUG PVC NBR 10569 P/ REDE COLET ESG JE DN 350MM</v>
          </cell>
          <cell r="C2365" t="str">
            <v>UN</v>
          </cell>
          <cell r="E2365">
            <v>453.67</v>
          </cell>
        </row>
        <row r="2366">
          <cell r="A2366">
            <v>4904</v>
          </cell>
          <cell r="B2366" t="str">
            <v>PLUG PVC NBR 10569 P/ REDE COLET ESG JE DN 300MM</v>
          </cell>
          <cell r="C2366" t="str">
            <v>UN</v>
          </cell>
          <cell r="E2366">
            <v>352.32</v>
          </cell>
        </row>
        <row r="2367">
          <cell r="A2367">
            <v>4905</v>
          </cell>
          <cell r="B2367" t="str">
            <v>PLUG PVC NBR 10569 P/ REDE COLET ESG JE DN 400MM</v>
          </cell>
          <cell r="C2367" t="str">
            <v>UN</v>
          </cell>
          <cell r="E2367">
            <v>587.30999999999995</v>
          </cell>
        </row>
        <row r="2368">
          <cell r="A2368">
            <v>4906</v>
          </cell>
          <cell r="B2368" t="str">
            <v>PLUG PVC NBR 10569 P/ REDE COLET ESG JE DN 125MM</v>
          </cell>
          <cell r="C2368" t="str">
            <v>UN</v>
          </cell>
          <cell r="E2368">
            <v>52.91</v>
          </cell>
        </row>
        <row r="2369">
          <cell r="A2369">
            <v>4907</v>
          </cell>
          <cell r="B2369" t="str">
            <v>PLUG PVC NBR 10569 P/ REDE COLET ESG JE DN 100MM</v>
          </cell>
          <cell r="C2369" t="str">
            <v>UN</v>
          </cell>
          <cell r="E2369">
            <v>45.03</v>
          </cell>
        </row>
        <row r="2370">
          <cell r="A2370">
            <v>4908</v>
          </cell>
          <cell r="B2370" t="str">
            <v>PLUG PVC NBR 10569 P/ REDE COLET ESG JE DN 200MM</v>
          </cell>
          <cell r="C2370" t="str">
            <v>UN</v>
          </cell>
          <cell r="E2370">
            <v>92.17</v>
          </cell>
        </row>
        <row r="2371">
          <cell r="A2371">
            <v>4909</v>
          </cell>
          <cell r="B2371" t="str">
            <v>PLUG PVC NBR 10569 P/ REDE COLET ESG JE DN 250MM</v>
          </cell>
          <cell r="C2371" t="str">
            <v>UN</v>
          </cell>
          <cell r="E2371">
            <v>157.13999999999999</v>
          </cell>
        </row>
        <row r="2372">
          <cell r="A2372">
            <v>4910</v>
          </cell>
          <cell r="B2372" t="str">
            <v>PORTA ACO ENROLAR CHAPA 24 RAIADA LARGA - ACAB GALV NATURAL - 2,0 X 2,50M - MANUAL - COMPLETA - COLOCADA</v>
          </cell>
          <cell r="C2372" t="str">
            <v>M2</v>
          </cell>
          <cell r="E2372">
            <v>156.5</v>
          </cell>
        </row>
        <row r="2373">
          <cell r="A2373">
            <v>4911</v>
          </cell>
          <cell r="B2373" t="str">
            <v>PORTA ACO ENROLAR CHAPA 22 RAIADA LARGA - ACAB GALV NATURAL - 2,0 X 2,50M - MANUAL - COMPLETA - COLOCADA</v>
          </cell>
          <cell r="C2373" t="str">
            <v>M2</v>
          </cell>
          <cell r="E2373">
            <v>162.76</v>
          </cell>
        </row>
        <row r="2374">
          <cell r="A2374">
            <v>4912</v>
          </cell>
          <cell r="B2374" t="str">
            <v>CANTONEIRA ACO 3 X 3 X 1/4"</v>
          </cell>
          <cell r="C2374" t="str">
            <v>KG</v>
          </cell>
          <cell r="E2374">
            <v>3.46</v>
          </cell>
        </row>
        <row r="2375">
          <cell r="A2375">
            <v>4913</v>
          </cell>
          <cell r="B2375" t="str">
            <v>PORTA ACO ENROLAR CHAPA 24 ONDULADA/PERFIL MEIA CANA - ACAB GALV NATURAL - 2FLS DE 2,0 X 2,60M - MANUAL - COMPLETA - COLOCADA</v>
          </cell>
          <cell r="C2375" t="str">
            <v>UN</v>
          </cell>
          <cell r="E2375">
            <v>810.67</v>
          </cell>
        </row>
        <row r="2376">
          <cell r="A2376">
            <v>4914</v>
          </cell>
          <cell r="B2376" t="str">
            <v>PORTA ALUMINIO ABRIR, PERFIL SERIE 25, CHAPA CORRUGADA C/ GUARNICAO 87 X 210CM</v>
          </cell>
          <cell r="C2376" t="str">
            <v>M2</v>
          </cell>
          <cell r="E2376">
            <v>220.14</v>
          </cell>
        </row>
        <row r="2377">
          <cell r="A2377">
            <v>4917</v>
          </cell>
          <cell r="B2377" t="str">
            <v>PORTA ALUMINIO ABRIR, PERFIL SERIE 25, TP VENEZIANA C/ GUARNICAO 87 X 210CM</v>
          </cell>
          <cell r="C2377" t="str">
            <v>M2</v>
          </cell>
          <cell r="E2377">
            <v>221.17</v>
          </cell>
        </row>
        <row r="2378">
          <cell r="A2378">
            <v>4922</v>
          </cell>
          <cell r="B2378" t="str">
            <v>PORTA DE CORRER EM ALUMÍNIO SÉRIE 25, COM DUAS FOLHAS PARA VIDRO,      1,80 X 2,10 M (INCLUSO GUARNIÇÃO E VIDRO LISO INCOLOR)</v>
          </cell>
          <cell r="C2378" t="str">
            <v>M2</v>
          </cell>
          <cell r="E2378">
            <v>172.25</v>
          </cell>
        </row>
        <row r="2379">
          <cell r="A2379">
            <v>4923</v>
          </cell>
          <cell r="B2379" t="str">
            <v>PORTA ALUMINIO CORRER, PERFIL SERIE 16, FOLHAS P/ VIDRO C/ GUARNICAO 160 X 210CM</v>
          </cell>
          <cell r="C2379" t="str">
            <v>M2</v>
          </cell>
          <cell r="E2379">
            <v>192.71</v>
          </cell>
        </row>
        <row r="2380">
          <cell r="A2380">
            <v>4929</v>
          </cell>
          <cell r="B2380" t="str">
            <v>PORTA FERRO ABRIR TP CHAPA C/ GUARNICAO COMPLETA 87 X 210CM</v>
          </cell>
          <cell r="C2380" t="str">
            <v>M2</v>
          </cell>
          <cell r="E2380">
            <v>157.86000000000001</v>
          </cell>
        </row>
        <row r="2381">
          <cell r="A2381">
            <v>4930</v>
          </cell>
          <cell r="B2381" t="str">
            <v>PORTA FERRO ABRIR TP BARRA CHATA C/ REQUADRO E GUARNICAO COMPLETA 87 X 210CM</v>
          </cell>
          <cell r="C2381" t="str">
            <v>M2</v>
          </cell>
          <cell r="E2381">
            <v>133.37</v>
          </cell>
        </row>
        <row r="2382">
          <cell r="A2382">
            <v>4931</v>
          </cell>
          <cell r="B2382" t="str">
            <v>PORTA FERRO ABRIR TP CHAPA C/ GUARNICAO 70 X 210CM</v>
          </cell>
          <cell r="C2382" t="str">
            <v>UN</v>
          </cell>
          <cell r="E2382">
            <v>142.55000000000001</v>
          </cell>
        </row>
        <row r="2383">
          <cell r="A2383">
            <v>4936</v>
          </cell>
          <cell r="B2383" t="str">
            <v>PORTA FERRO ABRIR TP GRADE C/ CHAPA, C/ GUARNICAO 87 X 210CM</v>
          </cell>
          <cell r="C2383" t="str">
            <v>M2</v>
          </cell>
          <cell r="E2383">
            <v>127.4</v>
          </cell>
        </row>
        <row r="2384">
          <cell r="A2384">
            <v>4937</v>
          </cell>
          <cell r="B2384" t="str">
            <v>PORTA FERRO ABRIR TP CHAPA C/ GUARNICAO 60 X 210CM</v>
          </cell>
          <cell r="C2384" t="str">
            <v>UN</v>
          </cell>
          <cell r="E2384">
            <v>278.43</v>
          </cell>
        </row>
        <row r="2385">
          <cell r="A2385">
            <v>4938</v>
          </cell>
          <cell r="B2385" t="str">
            <v>PORTA FERRO ABRIR TP CHAPA C/ GUARNICAO 80 X 210CM</v>
          </cell>
          <cell r="C2385" t="str">
            <v>UN</v>
          </cell>
          <cell r="E2385">
            <v>285.95999999999998</v>
          </cell>
        </row>
        <row r="2386">
          <cell r="A2386">
            <v>4939</v>
          </cell>
          <cell r="B2386" t="str">
            <v>PORTA FERRO ABRIR TP QUADRICULADA C/ GUARNICAO 87 X 210CM</v>
          </cell>
          <cell r="C2386" t="str">
            <v>M2</v>
          </cell>
          <cell r="E2386">
            <v>158.47999999999999</v>
          </cell>
        </row>
        <row r="2387">
          <cell r="A2387">
            <v>4940</v>
          </cell>
          <cell r="B2387" t="str">
            <v>PORTA FERRO CORRER TP CHAPA C/ GUARNICAO 1FL P/ VIDRO COMPLETA 87 X 210CM</v>
          </cell>
          <cell r="C2387" t="str">
            <v>M2</v>
          </cell>
          <cell r="E2387">
            <v>160.33000000000001</v>
          </cell>
        </row>
        <row r="2388">
          <cell r="A2388">
            <v>4941</v>
          </cell>
          <cell r="B2388" t="str">
            <v>PORTA FERRO CORRER TP CHAPA C/ GUARNICAO 2FLS COMPLETA 160 X 210CM</v>
          </cell>
          <cell r="C2388" t="str">
            <v>M2</v>
          </cell>
          <cell r="E2388">
            <v>142.88999999999999</v>
          </cell>
        </row>
        <row r="2389">
          <cell r="A2389">
            <v>4943</v>
          </cell>
          <cell r="B2389" t="str">
            <v>PORTA ACO ENROLAR CHAPA 24 VAZADA TIJOLINHO OU EQUIV C/ RETANG OU CIRCULO - ACAB GALV NATURAL - 2,0 X 2,50M - MANUAL - COMPLETA - COLOCADA</v>
          </cell>
          <cell r="C2389" t="str">
            <v>M2</v>
          </cell>
          <cell r="E2389">
            <v>270.75</v>
          </cell>
        </row>
        <row r="2390">
          <cell r="A2390">
            <v>4944</v>
          </cell>
          <cell r="B2390" t="str">
            <v>PORTA ACO ENROLAR TIPO GRADE - FABRICADA C/ PERFIL "U" VIRADO/CHAPA 16 OU PERFIL ESTEIRA GRILL REFORCADA TIJOLINHO - ACAB GALV NATURAL - 2,0 X 2,50M - MANUAL - COMPLETA - COLOCADA"</v>
          </cell>
          <cell r="C2390" t="str">
            <v>M2</v>
          </cell>
          <cell r="E2390">
            <v>242.58</v>
          </cell>
        </row>
        <row r="2391">
          <cell r="A2391">
            <v>4946</v>
          </cell>
          <cell r="B2391" t="str">
            <v>PORTAO FERRO ABRIR EM TELA 1 FOLHA 95 X 210CM</v>
          </cell>
          <cell r="C2391" t="str">
            <v>UN</v>
          </cell>
          <cell r="E2391">
            <v>246.45</v>
          </cell>
        </row>
        <row r="2392">
          <cell r="A2392">
            <v>4947</v>
          </cell>
          <cell r="B2392" t="str">
            <v>PORTAO FERRO ABRIR CHAPA GALVANIZADA NUM 18</v>
          </cell>
          <cell r="C2392" t="str">
            <v>M2</v>
          </cell>
          <cell r="E2392">
            <v>150.5</v>
          </cell>
        </row>
        <row r="2393">
          <cell r="A2393">
            <v>4948</v>
          </cell>
          <cell r="B2393" t="str">
            <v>PORTAO FERRO C/ VARA 1/2" C/REQUADRO</v>
          </cell>
          <cell r="C2393" t="str">
            <v>M2</v>
          </cell>
          <cell r="E2393">
            <v>105.35</v>
          </cell>
        </row>
        <row r="2394">
          <cell r="A2394">
            <v>4950</v>
          </cell>
          <cell r="B2394" t="str">
            <v>PORTAO FERRO ABRIR EM TELA 2 FOLHAS 420 X 210CM</v>
          </cell>
          <cell r="C2394" t="str">
            <v>UN</v>
          </cell>
          <cell r="E2394">
            <v>978.28</v>
          </cell>
        </row>
        <row r="2395">
          <cell r="A2395">
            <v>4952</v>
          </cell>
          <cell r="B2395" t="str">
            <v>PORTA MADEIRA SEMI-OCA ALMOFADADA REGIONAL 1A 70 X 210 X 3,5 CM</v>
          </cell>
          <cell r="C2395" t="str">
            <v>M2</v>
          </cell>
          <cell r="E2395">
            <v>400.24</v>
          </cell>
        </row>
        <row r="2396">
          <cell r="A2396">
            <v>4953</v>
          </cell>
          <cell r="B2396" t="str">
            <v>PORTA MADEIRA SEMI-OCA ALMOFADADA REGIONAL 2A 80 X 210 X 3CM</v>
          </cell>
          <cell r="C2396" t="str">
            <v>M2</v>
          </cell>
          <cell r="E2396">
            <v>205</v>
          </cell>
        </row>
        <row r="2397">
          <cell r="A2397">
            <v>4954</v>
          </cell>
          <cell r="B2397" t="str">
            <v>PORTA MADEIRA SEMI-OCA ALMOFADADA REGIONAL 1A 80 X 210 X 3CM</v>
          </cell>
          <cell r="C2397" t="str">
            <v>M2</v>
          </cell>
          <cell r="E2397">
            <v>246</v>
          </cell>
        </row>
        <row r="2398">
          <cell r="A2398">
            <v>4958</v>
          </cell>
          <cell r="B2398" t="str">
            <v>PORTA MADEIRA SEMI-OCA ALMOFADADA REGIONAL 2A 80 X 210 X 3,5</v>
          </cell>
          <cell r="C2398" t="str">
            <v>M2</v>
          </cell>
          <cell r="E2398">
            <v>321.44</v>
          </cell>
        </row>
        <row r="2399">
          <cell r="A2399">
            <v>4962</v>
          </cell>
          <cell r="B2399" t="str">
            <v>PORTA MADEIRA SEMI-OCA ALMOFADADA REGIONAL 1A            70 X 210 X 3CM</v>
          </cell>
          <cell r="C2399" t="str">
            <v>UN</v>
          </cell>
          <cell r="E2399">
            <v>309.85000000000002</v>
          </cell>
        </row>
        <row r="2400">
          <cell r="A2400">
            <v>4964</v>
          </cell>
          <cell r="B2400" t="str">
            <v>PORTA MADEIRA SEMI-OCA ALMOFADADA REGIONAL 1A 80 X 210 X 3CM</v>
          </cell>
          <cell r="C2400" t="str">
            <v>UN</v>
          </cell>
          <cell r="E2400">
            <v>413.28</v>
          </cell>
        </row>
        <row r="2401">
          <cell r="A2401">
            <v>4967</v>
          </cell>
          <cell r="B2401" t="str">
            <v>PORTA MADEIRA REGIONAL 2A VENEZIANA 80 X 210 X 3,5CM</v>
          </cell>
          <cell r="C2401" t="str">
            <v>M2</v>
          </cell>
          <cell r="E2401">
            <v>357.5</v>
          </cell>
        </row>
        <row r="2402">
          <cell r="A2402">
            <v>4968</v>
          </cell>
          <cell r="B2402" t="str">
            <v>PORTA MADEIRA REGIONAL 1A VENEZIANA 70 X 210 X 3,5CM</v>
          </cell>
          <cell r="C2402" t="str">
            <v>M2</v>
          </cell>
          <cell r="E2402">
            <v>300.68</v>
          </cell>
        </row>
        <row r="2403">
          <cell r="A2403">
            <v>4969</v>
          </cell>
          <cell r="B2403" t="str">
            <v>PORTA MADEIRA REGIONAL 1A VENEZIANA 80 X 210 X 3CM</v>
          </cell>
          <cell r="C2403" t="str">
            <v>M2</v>
          </cell>
          <cell r="E2403">
            <v>397.06</v>
          </cell>
        </row>
        <row r="2404">
          <cell r="A2404">
            <v>4977</v>
          </cell>
          <cell r="B2404" t="str">
            <v>PORTA MADEIRA REGIONAL 2A VENEZIANA 80 X 210 X 3CM</v>
          </cell>
          <cell r="C2404" t="str">
            <v>M2</v>
          </cell>
          <cell r="E2404">
            <v>326.98</v>
          </cell>
        </row>
        <row r="2405">
          <cell r="A2405">
            <v>4981</v>
          </cell>
          <cell r="B2405" t="str">
            <v>PORTA MADEIRA COMPENSADA LISA PARA CERA OU VERNIZ 70 X 210 X 3,5 CM</v>
          </cell>
          <cell r="C2405" t="str">
            <v>UN</v>
          </cell>
          <cell r="E2405">
            <v>87.75</v>
          </cell>
        </row>
        <row r="2406">
          <cell r="A2406">
            <v>4982</v>
          </cell>
          <cell r="B2406" t="str">
            <v>PORTA MADEIRA COMPENSADA LISA PARA PINTURA 100 X 210 X 3,5 CM</v>
          </cell>
          <cell r="C2406" t="str">
            <v>UN</v>
          </cell>
          <cell r="E2406">
            <v>87.6</v>
          </cell>
        </row>
        <row r="2407">
          <cell r="A2407">
            <v>4987</v>
          </cell>
          <cell r="B2407" t="str">
            <v>PORTA MADEIRA COMPENSADA LISA PARA CERA OU VERNIZ 90 X 210 X 3,5CM</v>
          </cell>
          <cell r="C2407" t="str">
            <v>UN</v>
          </cell>
          <cell r="E2407">
            <v>102.38</v>
          </cell>
        </row>
        <row r="2408">
          <cell r="A2408">
            <v>4989</v>
          </cell>
          <cell r="B2408" t="str">
            <v>PORTA MADEIRA COMPENSADA LISA PARA CERA OU VERNIZ 100 X 210 X 3,5CM</v>
          </cell>
          <cell r="C2408" t="str">
            <v>UN</v>
          </cell>
          <cell r="E2408">
            <v>109.76</v>
          </cell>
        </row>
        <row r="2409">
          <cell r="A2409">
            <v>4992</v>
          </cell>
          <cell r="B2409" t="str">
            <v>PORTA MADEIRA COMPENSADA LISA PARA CERA OU VERNIZ 80 X 210 X 3,5CM</v>
          </cell>
          <cell r="C2409" t="str">
            <v>UN</v>
          </cell>
          <cell r="E2409">
            <v>91.35</v>
          </cell>
        </row>
        <row r="2410">
          <cell r="A2410">
            <v>4997</v>
          </cell>
          <cell r="B2410" t="str">
            <v>PORTA MADEIRA MACICA REGIONAL 1A MEXICANA E = 3 CM</v>
          </cell>
          <cell r="C2410" t="str">
            <v>M2</v>
          </cell>
          <cell r="E2410">
            <v>347.27</v>
          </cell>
        </row>
        <row r="2411">
          <cell r="A2411">
            <v>4998</v>
          </cell>
          <cell r="B2411" t="str">
            <v>PORTA MADEIRA MACICA REGIONAL 1A MEXICANA 80 X 210 X 3,5CM</v>
          </cell>
          <cell r="C2411" t="str">
            <v>M2</v>
          </cell>
          <cell r="E2411">
            <v>408.46</v>
          </cell>
        </row>
        <row r="2412">
          <cell r="A2412">
            <v>5000</v>
          </cell>
          <cell r="B2412" t="str">
            <v>PORTA MADEIRA MACICA REGIONAL 2A MEXICANA 80 X 210 X 3,5CM</v>
          </cell>
          <cell r="C2412" t="str">
            <v>M2</v>
          </cell>
          <cell r="E2412">
            <v>304.97000000000003</v>
          </cell>
        </row>
        <row r="2413">
          <cell r="A2413">
            <v>5001</v>
          </cell>
          <cell r="B2413" t="str">
            <v>PORTA MADEIRA REGIONAL 1A CORRER P/ VIDRO E = 3CM</v>
          </cell>
          <cell r="C2413" t="str">
            <v>M2</v>
          </cell>
          <cell r="E2413">
            <v>619.91999999999996</v>
          </cell>
        </row>
        <row r="2414">
          <cell r="A2414">
            <v>5002</v>
          </cell>
          <cell r="B2414" t="str">
            <v>PORTA MADEIRA REGIONAL 3A CORRER P/ VIDRO E = 3CM</v>
          </cell>
          <cell r="C2414" t="str">
            <v>M2</v>
          </cell>
          <cell r="E2414">
            <v>401.64</v>
          </cell>
        </row>
        <row r="2415">
          <cell r="A2415">
            <v>5003</v>
          </cell>
          <cell r="B2415" t="str">
            <v>PORTA MADEIRA REGIONAL 3A CORRER P/ VIDRO E = 3,5CM</v>
          </cell>
          <cell r="C2415" t="str">
            <v>M2</v>
          </cell>
          <cell r="E2415">
            <v>409.68</v>
          </cell>
        </row>
        <row r="2416">
          <cell r="A2416">
            <v>5004</v>
          </cell>
          <cell r="B2416" t="str">
            <v>PORTA MADEIRA REGIONAL 2A CORRER P/ VIDRO E = 3,5CM</v>
          </cell>
          <cell r="C2416" t="str">
            <v>M2</v>
          </cell>
          <cell r="E2416">
            <v>533</v>
          </cell>
        </row>
        <row r="2417">
          <cell r="A2417">
            <v>5005</v>
          </cell>
          <cell r="B2417" t="str">
            <v>PORTA MADEIRA REGIONAL 2A CORRER P/ VIDRO E = 3CM</v>
          </cell>
          <cell r="C2417" t="str">
            <v>M2</v>
          </cell>
          <cell r="E2417">
            <v>533</v>
          </cell>
        </row>
        <row r="2418">
          <cell r="A2418">
            <v>5016</v>
          </cell>
          <cell r="B2418" t="str">
            <v>PORTA MADEIRA MACICA REGIONAL MEXICANA 80 X 210 X 3CM</v>
          </cell>
          <cell r="C2418" t="str">
            <v>M2</v>
          </cell>
          <cell r="E2418">
            <v>300.7</v>
          </cell>
        </row>
        <row r="2419">
          <cell r="A2419">
            <v>5020</v>
          </cell>
          <cell r="B2419" t="str">
            <v>PORTA MADEIRA COMPENSADA LISA PARA CERA OU VERNIZ 60 X 210 X 3,5CM</v>
          </cell>
          <cell r="C2419" t="str">
            <v>UN</v>
          </cell>
          <cell r="E2419">
            <v>85.28</v>
          </cell>
        </row>
        <row r="2420">
          <cell r="A2420">
            <v>5028</v>
          </cell>
          <cell r="B2420" t="str">
            <v>PORTA MADEIRA REGIONAL 1A CORRER P/ VIDRO E = 3,5CM</v>
          </cell>
          <cell r="C2420" t="str">
            <v>M2</v>
          </cell>
          <cell r="E2420">
            <v>655.99</v>
          </cell>
        </row>
        <row r="2421">
          <cell r="A2421">
            <v>5031</v>
          </cell>
          <cell r="B2421" t="str">
            <v>PORTA  EM VIDRO TEMPERADO  INCOLOR DE ABRIR (FURO E RECORTE) 1 FOLHA E = 10MM (SEM FERRAGENS E SEM COLOCAÇÃO)</v>
          </cell>
          <cell r="C2421" t="str">
            <v>M2</v>
          </cell>
          <cell r="E2421">
            <v>119</v>
          </cell>
        </row>
        <row r="2422">
          <cell r="A2422">
            <v>5032</v>
          </cell>
          <cell r="B2422" t="str">
            <v>PAINEL FIXO VIDRO TEMPERADO  INCOLOR E = 10 MM, SEM COLOCAÇÃO</v>
          </cell>
          <cell r="C2422" t="str">
            <v>M2</v>
          </cell>
          <cell r="E2422">
            <v>110.28</v>
          </cell>
        </row>
        <row r="2423">
          <cell r="A2423">
            <v>5033</v>
          </cell>
          <cell r="B2423" t="str">
            <v>POSTE DE CONCRETO DUPLO T, TIPO B , 300KG, H = 9M DE ACORDO COM NBR 8451</v>
          </cell>
          <cell r="C2423" t="str">
            <v>UN</v>
          </cell>
          <cell r="E2423">
            <v>414.5</v>
          </cell>
        </row>
        <row r="2424">
          <cell r="A2424">
            <v>5034</v>
          </cell>
          <cell r="B2424" t="str">
            <v>POSTE DE CONCRETO CIRCULAR, 600KG, H = 10M DE ACORDO COM NBR 8451</v>
          </cell>
          <cell r="C2424" t="str">
            <v>UN</v>
          </cell>
          <cell r="E2424">
            <v>894.52</v>
          </cell>
        </row>
        <row r="2425">
          <cell r="A2425">
            <v>5035</v>
          </cell>
          <cell r="B2425" t="str">
            <v>POSTE DE CONCRETO CIRCULAR, 400KG, H = 11M DE ACORDO COM NBR 8451</v>
          </cell>
          <cell r="C2425" t="str">
            <v>UN</v>
          </cell>
          <cell r="E2425">
            <v>758.83</v>
          </cell>
        </row>
        <row r="2426">
          <cell r="A2426">
            <v>5036</v>
          </cell>
          <cell r="B2426" t="str">
            <v>POSTE DE CONCRETO CIRCULAR, 400KG, H = 14M DE ACORDO COM NBR 8451</v>
          </cell>
          <cell r="C2426" t="str">
            <v>UN</v>
          </cell>
          <cell r="E2426">
            <v>1053.1400000000001</v>
          </cell>
        </row>
        <row r="2427">
          <cell r="A2427">
            <v>5037</v>
          </cell>
          <cell r="B2427" t="str">
            <v>POSTE DE CONCRETO DUPLO T, TIPO D, 100KG, H = 7M DE ACORDO COM NBR 8451</v>
          </cell>
          <cell r="C2427" t="str">
            <v>UN</v>
          </cell>
          <cell r="E2427">
            <v>182.12</v>
          </cell>
        </row>
        <row r="2428">
          <cell r="A2428">
            <v>5038</v>
          </cell>
          <cell r="B2428" t="str">
            <v>POSTE DE CONCRETO DUPLO T, TIPO D, 200KG, H = 9M DE ACORDO COM NBR 8451</v>
          </cell>
          <cell r="C2428" t="str">
            <v>UN</v>
          </cell>
          <cell r="E2428">
            <v>295.31</v>
          </cell>
        </row>
        <row r="2429">
          <cell r="A2429">
            <v>5039</v>
          </cell>
          <cell r="B2429" t="str">
            <v>POSTE DE CONCRETO DUPLO T, TIPO D, 400KG, H = 9M DE ACORDO COM NBR 8451</v>
          </cell>
          <cell r="C2429" t="str">
            <v>UN</v>
          </cell>
          <cell r="E2429">
            <v>457.11</v>
          </cell>
        </row>
        <row r="2430">
          <cell r="A2430">
            <v>5040</v>
          </cell>
          <cell r="B2430" t="str">
            <v>POSTE DE CONCRETO CIRCULAR, 100KG, H = 5M DE ACORDO COM NBR 8451</v>
          </cell>
          <cell r="C2430" t="str">
            <v>UN</v>
          </cell>
          <cell r="E2430">
            <v>156.12</v>
          </cell>
        </row>
        <row r="2431">
          <cell r="A2431">
            <v>5041</v>
          </cell>
          <cell r="B2431" t="str">
            <v>POSTE DE CONCRETO CIRCULAR, 300KG, H = 5M DE ACORDO COM NBR 8451</v>
          </cell>
          <cell r="C2431" t="str">
            <v>UN</v>
          </cell>
          <cell r="E2431">
            <v>219.82</v>
          </cell>
        </row>
        <row r="2432">
          <cell r="A2432">
            <v>5042</v>
          </cell>
          <cell r="B2432" t="str">
            <v>POSTE DE CONCRETO CIRCULAR, 200KG, H = 7M DE ACORDO COM NBR 8451</v>
          </cell>
          <cell r="C2432" t="str">
            <v>UN</v>
          </cell>
          <cell r="E2432">
            <v>277.22000000000003</v>
          </cell>
        </row>
        <row r="2433">
          <cell r="A2433">
            <v>5043</v>
          </cell>
          <cell r="B2433" t="str">
            <v>POSTE DE CONCRETO CIRCULAR, 300KG, H = 7M DE ACORDO COM NBR 8451</v>
          </cell>
          <cell r="C2433" t="str">
            <v>UN</v>
          </cell>
          <cell r="E2433">
            <v>357.02</v>
          </cell>
        </row>
        <row r="2434">
          <cell r="A2434">
            <v>5044</v>
          </cell>
          <cell r="B2434" t="str">
            <v>POSTE DE CONCRETO CIRCULAR, 200KG, H = 9M DE ACORDO COM NBR 8451</v>
          </cell>
          <cell r="C2434" t="str">
            <v>UN</v>
          </cell>
          <cell r="E2434">
            <v>394.74</v>
          </cell>
        </row>
        <row r="2435">
          <cell r="A2435">
            <v>5045</v>
          </cell>
          <cell r="B2435" t="str">
            <v>POSTE DE CONCRETO CIRCULAR, 200KG, H = 11M DE ACORDO COM NBR 8451</v>
          </cell>
          <cell r="C2435" t="str">
            <v>UN</v>
          </cell>
          <cell r="E2435">
            <v>525.19000000000005</v>
          </cell>
        </row>
        <row r="2436">
          <cell r="A2436">
            <v>5046</v>
          </cell>
          <cell r="B2436" t="str">
            <v>POSTE DE CONCRETO CIRCULAR, 400KG, H = 5M DE ACORDO COM NBR 8451</v>
          </cell>
          <cell r="C2436" t="str">
            <v>UN</v>
          </cell>
          <cell r="E2436">
            <v>242.72</v>
          </cell>
        </row>
        <row r="2437">
          <cell r="A2437">
            <v>5047</v>
          </cell>
          <cell r="B2437" t="str">
            <v>CHAVE FUSIVEL DE DISTRIBUICAO 15,0KV/100A</v>
          </cell>
          <cell r="C2437" t="str">
            <v>UN</v>
          </cell>
          <cell r="E2437">
            <v>193.85</v>
          </cell>
        </row>
        <row r="2438">
          <cell r="A2438">
            <v>5048</v>
          </cell>
          <cell r="B2438" t="str">
            <v>CHAVE FUSIVEL DE DISTRIBUICAO 34,5KV/100A</v>
          </cell>
          <cell r="C2438" t="str">
            <v>UN</v>
          </cell>
          <cell r="E2438">
            <v>261.17</v>
          </cell>
        </row>
        <row r="2439">
          <cell r="A2439">
            <v>5049</v>
          </cell>
          <cell r="B2439" t="str">
            <v>POSTE DE CONCRETO DUPLO T, TIPO D, 150KG, H = 9M DE ACORDO COM NBR 8451</v>
          </cell>
          <cell r="C2439" t="str">
            <v>UN</v>
          </cell>
          <cell r="E2439">
            <v>268.67</v>
          </cell>
        </row>
        <row r="2440">
          <cell r="A2440">
            <v>5050</v>
          </cell>
          <cell r="B2440" t="str">
            <v>POSTE FERRO GALV FLANGEADO RETO H = 2.50M</v>
          </cell>
          <cell r="C2440" t="str">
            <v>UN</v>
          </cell>
          <cell r="E2440">
            <v>108.87</v>
          </cell>
        </row>
        <row r="2441">
          <cell r="A2441">
            <v>5051</v>
          </cell>
          <cell r="B2441" t="str">
            <v>POSTE FERRO GALV FLANGEADO CURVO SIMPLES CONICO CONTINUO, C/ BASE H = 9,00M</v>
          </cell>
          <cell r="C2441" t="str">
            <v>UN</v>
          </cell>
          <cell r="E2441">
            <v>410.08</v>
          </cell>
        </row>
        <row r="2442">
          <cell r="A2442">
            <v>5052</v>
          </cell>
          <cell r="B2442" t="str">
            <v>POSTE FERRO GALV FLANGEADO CURVO SIMPLES CONICO CONTINUO, C/ BASE H = 7,00M</v>
          </cell>
          <cell r="C2442" t="str">
            <v>UN</v>
          </cell>
          <cell r="E2442">
            <v>298.73</v>
          </cell>
        </row>
        <row r="2443">
          <cell r="A2443">
            <v>5053</v>
          </cell>
          <cell r="B2443" t="str">
            <v>POSTE DE CONCRETO CIRCULAR, 300KG, H = 9M DE ACORDO COM NBR 8451</v>
          </cell>
          <cell r="C2443" t="str">
            <v>UN</v>
          </cell>
          <cell r="E2443">
            <v>501.62</v>
          </cell>
        </row>
        <row r="2444">
          <cell r="A2444">
            <v>5054</v>
          </cell>
          <cell r="B2444" t="str">
            <v>POSTE DE CONCRETO CIRCULAR, 100KG, H = 7M DE ACORDO COM NBR 8451</v>
          </cell>
          <cell r="C2444" t="str">
            <v>UN</v>
          </cell>
          <cell r="E2444">
            <v>230.33</v>
          </cell>
        </row>
        <row r="2445">
          <cell r="A2445">
            <v>5055</v>
          </cell>
          <cell r="B2445" t="str">
            <v>POSTE DE CONCRETO CIRCULAR, 300KG, H = 11M DE ACORDO COM NBR 8451</v>
          </cell>
          <cell r="C2445" t="str">
            <v>UN</v>
          </cell>
          <cell r="E2445">
            <v>644.94000000000005</v>
          </cell>
        </row>
        <row r="2446">
          <cell r="A2446">
            <v>5056</v>
          </cell>
          <cell r="B2446" t="str">
            <v>POSTE DE CONCRETO DUPLO T ,TIPO B, 500KG, H = 9M DE ACORDO COM NBR 8451</v>
          </cell>
          <cell r="C2446" t="str">
            <v>UN</v>
          </cell>
          <cell r="E2446">
            <v>528.49</v>
          </cell>
        </row>
        <row r="2447">
          <cell r="A2447">
            <v>5057</v>
          </cell>
          <cell r="B2447" t="str">
            <v>POSTE DE CONCRETO DUPLO T, TIPO B, 300KG, H = 10M DE ACORDO COM NBR 8451</v>
          </cell>
          <cell r="C2447" t="str">
            <v>UN</v>
          </cell>
          <cell r="E2447">
            <v>469.98</v>
          </cell>
        </row>
        <row r="2448">
          <cell r="A2448">
            <v>5058</v>
          </cell>
          <cell r="B2448" t="str">
            <v>POSTE DE CONCRETO CIRCULAR, 400KG, H = 7M DE ACORDO COM NBR 8451</v>
          </cell>
          <cell r="C2448" t="str">
            <v>UN</v>
          </cell>
          <cell r="E2448">
            <v>378.77</v>
          </cell>
        </row>
        <row r="2449">
          <cell r="A2449">
            <v>5059</v>
          </cell>
          <cell r="B2449" t="str">
            <v>POSTE DE CONCRETO CIRCULAR, 400KG, H = 9M DE ACORDO COM NBR 8451</v>
          </cell>
          <cell r="C2449" t="str">
            <v>UN</v>
          </cell>
          <cell r="E2449">
            <v>536.14</v>
          </cell>
        </row>
        <row r="2450">
          <cell r="A2450">
            <v>5060</v>
          </cell>
          <cell r="B2450" t="str">
            <v>POSTE DE CONCRETO CIRCULAR, 200KG, H = 5M DE ACORDO COM NBR 8451</v>
          </cell>
          <cell r="C2450" t="str">
            <v>UN</v>
          </cell>
          <cell r="E2450">
            <v>171.47</v>
          </cell>
        </row>
        <row r="2451">
          <cell r="A2451">
            <v>5061</v>
          </cell>
          <cell r="B2451" t="str">
            <v>PREGO DE ACO 18 X 27</v>
          </cell>
          <cell r="C2451" t="str">
            <v>KG</v>
          </cell>
          <cell r="E2451">
            <v>7.35</v>
          </cell>
        </row>
        <row r="2452">
          <cell r="A2452">
            <v>5062</v>
          </cell>
          <cell r="B2452" t="str">
            <v>PREGO DE ACO 3 X 9</v>
          </cell>
          <cell r="C2452" t="str">
            <v>KG</v>
          </cell>
          <cell r="E2452">
            <v>8.41</v>
          </cell>
        </row>
        <row r="2453">
          <cell r="A2453">
            <v>5063</v>
          </cell>
          <cell r="B2453" t="str">
            <v>PREGO DE ACO 1 1/2 X 14</v>
          </cell>
          <cell r="C2453" t="str">
            <v>KG</v>
          </cell>
          <cell r="E2453">
            <v>6.59</v>
          </cell>
        </row>
        <row r="2454">
          <cell r="A2454">
            <v>5064</v>
          </cell>
          <cell r="B2454" t="str">
            <v>PREGO DE ACO 2 1/2 X 10</v>
          </cell>
          <cell r="C2454" t="str">
            <v>KG</v>
          </cell>
          <cell r="E2454">
            <v>7.35</v>
          </cell>
        </row>
        <row r="2455">
          <cell r="A2455">
            <v>5065</v>
          </cell>
          <cell r="B2455" t="str">
            <v>PREGO DE ACO 10 X 10</v>
          </cell>
          <cell r="C2455" t="str">
            <v>KG</v>
          </cell>
          <cell r="E2455">
            <v>11.47</v>
          </cell>
        </row>
        <row r="2456">
          <cell r="A2456">
            <v>5066</v>
          </cell>
          <cell r="B2456" t="str">
            <v>PREGO DE ACO 12 X 12</v>
          </cell>
          <cell r="C2456" t="str">
            <v>KG</v>
          </cell>
          <cell r="E2456">
            <v>9.18</v>
          </cell>
        </row>
        <row r="2457">
          <cell r="A2457">
            <v>5067</v>
          </cell>
          <cell r="B2457" t="str">
            <v>PREGO DE ACO 16 X 24</v>
          </cell>
          <cell r="C2457" t="str">
            <v>KG</v>
          </cell>
          <cell r="E2457">
            <v>7.56</v>
          </cell>
        </row>
        <row r="2458">
          <cell r="A2458">
            <v>5068</v>
          </cell>
          <cell r="B2458" t="str">
            <v>PREGO DE ACO 17 X 21</v>
          </cell>
          <cell r="C2458" t="str">
            <v>KG</v>
          </cell>
          <cell r="E2458">
            <v>7.22</v>
          </cell>
        </row>
        <row r="2459">
          <cell r="A2459">
            <v>5069</v>
          </cell>
          <cell r="B2459" t="str">
            <v>PREGO DE ACO 17 X 27</v>
          </cell>
          <cell r="C2459" t="str">
            <v>KG</v>
          </cell>
          <cell r="E2459">
            <v>6.8</v>
          </cell>
        </row>
        <row r="2460">
          <cell r="A2460">
            <v>5070</v>
          </cell>
          <cell r="B2460" t="str">
            <v>PREGO DE ACO 17 X 30</v>
          </cell>
          <cell r="C2460" t="str">
            <v>KG</v>
          </cell>
          <cell r="E2460">
            <v>6.54</v>
          </cell>
        </row>
        <row r="2461">
          <cell r="A2461">
            <v>5071</v>
          </cell>
          <cell r="B2461" t="str">
            <v>PREGO DE ACO 18 X 24</v>
          </cell>
          <cell r="C2461" t="str">
            <v>KG</v>
          </cell>
          <cell r="E2461">
            <v>6.8</v>
          </cell>
        </row>
        <row r="2462">
          <cell r="A2462">
            <v>5072</v>
          </cell>
          <cell r="B2462" t="str">
            <v>PREGO DE ACO 1" X 17"</v>
          </cell>
          <cell r="C2462" t="str">
            <v>KG</v>
          </cell>
          <cell r="E2462">
            <v>13.6</v>
          </cell>
        </row>
        <row r="2463">
          <cell r="A2463">
            <v>5073</v>
          </cell>
          <cell r="B2463" t="str">
            <v>PREGO DE ACO 17 X 24</v>
          </cell>
          <cell r="C2463" t="str">
            <v>KG</v>
          </cell>
          <cell r="E2463">
            <v>6.88</v>
          </cell>
        </row>
        <row r="2464">
          <cell r="A2464">
            <v>5074</v>
          </cell>
          <cell r="B2464" t="str">
            <v>PREGO DE ACO 1 1/2" X 13"</v>
          </cell>
          <cell r="C2464" t="str">
            <v>KG</v>
          </cell>
          <cell r="E2464">
            <v>8.92</v>
          </cell>
        </row>
        <row r="2465">
          <cell r="A2465">
            <v>5075</v>
          </cell>
          <cell r="B2465" t="str">
            <v>PREGO DE ACO 18 X 30</v>
          </cell>
          <cell r="C2465" t="str">
            <v>KG</v>
          </cell>
          <cell r="E2465">
            <v>6.84</v>
          </cell>
        </row>
        <row r="2466">
          <cell r="A2466">
            <v>5076</v>
          </cell>
          <cell r="B2466" t="str">
            <v>GRAMPO DE ACO P/ FIXACAO CERCA DE ARAME FARPADO</v>
          </cell>
          <cell r="C2466" t="str">
            <v>KG</v>
          </cell>
          <cell r="E2466">
            <v>8.92</v>
          </cell>
        </row>
        <row r="2467">
          <cell r="A2467">
            <v>5077</v>
          </cell>
          <cell r="B2467" t="str">
            <v>GRAMPO DE ACO P/ FIXACAO CERCA DE ARAME GALVANIZADO</v>
          </cell>
          <cell r="C2467" t="str">
            <v>KG</v>
          </cell>
          <cell r="E2467">
            <v>8.33</v>
          </cell>
        </row>
        <row r="2468">
          <cell r="A2468">
            <v>5078</v>
          </cell>
          <cell r="B2468" t="str">
            <v>PREGO DE ACO 2 1/2" X 12"</v>
          </cell>
          <cell r="C2468" t="str">
            <v>KG</v>
          </cell>
          <cell r="E2468">
            <v>7.86</v>
          </cell>
        </row>
        <row r="2469">
          <cell r="A2469">
            <v>5080</v>
          </cell>
          <cell r="B2469" t="str">
            <v>PUXADOR ZAMAK CENTRAL P/ ESQUADRIA ALUMINIO</v>
          </cell>
          <cell r="C2469" t="str">
            <v>UN</v>
          </cell>
          <cell r="E2469">
            <v>10.29</v>
          </cell>
        </row>
        <row r="2470">
          <cell r="A2470">
            <v>5081</v>
          </cell>
          <cell r="B2470" t="str">
            <v>BORBOLETA LATAO FUNDIDO CROMADO P/ JANELA MADEIRA TP GUILHOTINA</v>
          </cell>
          <cell r="C2470" t="str">
            <v>PAR</v>
          </cell>
          <cell r="E2470">
            <v>31.07</v>
          </cell>
        </row>
        <row r="2471">
          <cell r="A2471">
            <v>5082</v>
          </cell>
          <cell r="B2471" t="str">
            <v>BORBOLETA FERRO CROMADO P/ JANELA MADEIRA TP GUILHOTINA</v>
          </cell>
          <cell r="C2471" t="str">
            <v>PAR</v>
          </cell>
          <cell r="E2471">
            <v>11.75</v>
          </cell>
        </row>
        <row r="2472">
          <cell r="A2472">
            <v>5085</v>
          </cell>
          <cell r="B2472" t="str">
            <v>CADEADO LATAO CROMADO H = 35MM / 5 PINOS / HASTE CROMADA H = 30MM</v>
          </cell>
          <cell r="C2472" t="str">
            <v>UN</v>
          </cell>
          <cell r="E2472">
            <v>17.77</v>
          </cell>
        </row>
        <row r="2473">
          <cell r="A2473">
            <v>5086</v>
          </cell>
          <cell r="B2473" t="str">
            <v>CORRENTE DE FERRO E = 1/2''</v>
          </cell>
          <cell r="C2473" t="str">
            <v>KG</v>
          </cell>
          <cell r="E2473">
            <v>15.43</v>
          </cell>
        </row>
        <row r="2474">
          <cell r="A2474">
            <v>5088</v>
          </cell>
          <cell r="B2474" t="str">
            <v>PORTA CADEADO ZINCADO OXIDADO PRETO</v>
          </cell>
          <cell r="C2474" t="str">
            <v>UN</v>
          </cell>
          <cell r="E2474">
            <v>5.33</v>
          </cell>
        </row>
        <row r="2475">
          <cell r="A2475">
            <v>5089</v>
          </cell>
          <cell r="B2475" t="str">
            <v>CADEADO ACO GRAFITADO OXIDADO ENVERNIZADO 45MM</v>
          </cell>
          <cell r="C2475" t="str">
            <v>UN</v>
          </cell>
          <cell r="E2475">
            <v>24.43</v>
          </cell>
        </row>
        <row r="2476">
          <cell r="A2476">
            <v>5090</v>
          </cell>
          <cell r="B2476" t="str">
            <v>CADEADO LATAO CROMADO H = 25MM</v>
          </cell>
          <cell r="C2476" t="str">
            <v>UN</v>
          </cell>
          <cell r="E2476">
            <v>11.8</v>
          </cell>
        </row>
        <row r="2477">
          <cell r="A2477">
            <v>5091</v>
          </cell>
          <cell r="B2477" t="str">
            <v>CARRANCA FERRO CROMADO 40MM</v>
          </cell>
          <cell r="C2477" t="str">
            <v>UN</v>
          </cell>
          <cell r="E2477">
            <v>14.97</v>
          </cell>
        </row>
        <row r="2478">
          <cell r="A2478">
            <v>5092</v>
          </cell>
          <cell r="B2478" t="str">
            <v>GONZO FERRO CROMADO EMBUTIR 1/2" P/ JANELA PIVOTANTE (CAPELINHA)</v>
          </cell>
          <cell r="C2478" t="str">
            <v>PAR</v>
          </cell>
          <cell r="E2478">
            <v>9.49</v>
          </cell>
        </row>
        <row r="2479">
          <cell r="A2479">
            <v>5093</v>
          </cell>
          <cell r="B2479" t="str">
            <v>LEVANTADOR LATAO FUNDIDO CROMADO PESO MINIMO 35G P/ JAN GUILHOTINA</v>
          </cell>
          <cell r="C2479" t="str">
            <v>PAR</v>
          </cell>
          <cell r="E2479">
            <v>22.13</v>
          </cell>
        </row>
        <row r="2480">
          <cell r="A2480">
            <v>5095</v>
          </cell>
          <cell r="B2480" t="str">
            <v>QUADRO DE DISTRIBUICAO DE EMBUTIR SEM BARRAMENTO, SEM PORTA, P/4 DISJTORES IPOLARES EM CHAPA DE ACO GALV</v>
          </cell>
          <cell r="C2480" t="str">
            <v>UN</v>
          </cell>
          <cell r="E2480">
            <v>17.62</v>
          </cell>
        </row>
        <row r="2481">
          <cell r="A2481">
            <v>5097</v>
          </cell>
          <cell r="B2481" t="str">
            <v>QUADRO DE DISTRIBUICAO DE EMBUTIR C/ BARRAMENTO TRIFASICO P/ 40 DISJTORES IPOLARES EM CHAPA DE FERRO GALV</v>
          </cell>
          <cell r="C2481" t="str">
            <v>UN</v>
          </cell>
          <cell r="E2481">
            <v>372.35</v>
          </cell>
        </row>
        <row r="2482">
          <cell r="A2482">
            <v>5101</v>
          </cell>
          <cell r="B2482" t="str">
            <v>QUADRO DE DISTRIBUICAO DE EMBUTIR C/ BARRAMENTO TRIFASICO P/ 30 DISJTORES IPOLARES EM CHAPA DE FERRO GALV</v>
          </cell>
          <cell r="C2482" t="str">
            <v>UN</v>
          </cell>
          <cell r="E2482">
            <v>226.46</v>
          </cell>
        </row>
        <row r="2483">
          <cell r="A2483">
            <v>5102</v>
          </cell>
          <cell r="B2483" t="str">
            <v>RALO SECO PVC QUADRADO 100 X 100 X 53 MM SAIDA 40MM C/GRELHA BRANCA</v>
          </cell>
          <cell r="C2483" t="str">
            <v>UN</v>
          </cell>
          <cell r="E2483">
            <v>6.66</v>
          </cell>
        </row>
        <row r="2484">
          <cell r="A2484">
            <v>5103</v>
          </cell>
          <cell r="B2484" t="str">
            <v>CAIXA SIFONADA PVC 100 X 100 X 50MM C/ GRELHA REDONDA BRANCA</v>
          </cell>
          <cell r="C2484" t="str">
            <v>UN</v>
          </cell>
          <cell r="E2484">
            <v>10.76</v>
          </cell>
        </row>
        <row r="2485">
          <cell r="A2485">
            <v>5104</v>
          </cell>
          <cell r="B2485" t="str">
            <v>REBITE DE ALUMINIO VAZADO DE REPUXO, 3,2 X 8MM - (1=1025UNID)</v>
          </cell>
          <cell r="C2485" t="str">
            <v>KG</v>
          </cell>
          <cell r="E2485">
            <v>43.85</v>
          </cell>
        </row>
        <row r="2486">
          <cell r="A2486">
            <v>5318</v>
          </cell>
          <cell r="B2486" t="str">
            <v>SOVENTE DIUENTE A BASE DE AGUARRAS</v>
          </cell>
          <cell r="C2486" t="str">
            <v>L</v>
          </cell>
          <cell r="E2486">
            <v>7.65</v>
          </cell>
        </row>
        <row r="2487">
          <cell r="A2487">
            <v>5320</v>
          </cell>
          <cell r="B2487" t="str">
            <v>REMOVEDOR DE TINTA OEO/ESMATE VERNIZ</v>
          </cell>
          <cell r="C2487" t="str">
            <v>L</v>
          </cell>
          <cell r="E2487">
            <v>23.42</v>
          </cell>
        </row>
        <row r="2488">
          <cell r="A2488">
            <v>5327</v>
          </cell>
          <cell r="B2488" t="str">
            <v>PIGMENTO TP PO XADREZ</v>
          </cell>
          <cell r="C2488" t="str">
            <v>KG</v>
          </cell>
          <cell r="E2488">
            <v>28.1</v>
          </cell>
        </row>
        <row r="2489">
          <cell r="A2489">
            <v>5328</v>
          </cell>
          <cell r="B2489" t="str">
            <v>PIGMENTO CONCENTRADO PARA TINTA PVA BISNAGA 60ML</v>
          </cell>
          <cell r="C2489" t="str">
            <v>UN</v>
          </cell>
          <cell r="E2489">
            <v>3.75</v>
          </cell>
        </row>
        <row r="2490">
          <cell r="A2490">
            <v>5329</v>
          </cell>
          <cell r="B2490" t="str">
            <v>PIGMENTO CONCENTRADO PARA TINTA TIPO CORALCOR BISNAGA 28CM3</v>
          </cell>
          <cell r="C2490" t="str">
            <v>UN</v>
          </cell>
          <cell r="E2490">
            <v>4.53</v>
          </cell>
        </row>
        <row r="2491">
          <cell r="A2491">
            <v>5330</v>
          </cell>
          <cell r="B2491" t="str">
            <v>DIUENTE EPOXI</v>
          </cell>
          <cell r="C2491" t="str">
            <v>L</v>
          </cell>
          <cell r="E2491">
            <v>25.79</v>
          </cell>
        </row>
        <row r="2492">
          <cell r="A2492">
            <v>5333</v>
          </cell>
          <cell r="B2492" t="str">
            <v>OEO DE INHACA</v>
          </cell>
          <cell r="C2492" t="str">
            <v>L</v>
          </cell>
          <cell r="E2492">
            <v>12.33</v>
          </cell>
        </row>
        <row r="2493">
          <cell r="A2493">
            <v>6005</v>
          </cell>
          <cell r="B2493" t="str">
            <v>REGISTRO GAVETA 3/4" REF 1509-C - C/ CANOPLA ACAB CROMADO SIMPLES</v>
          </cell>
          <cell r="C2493" t="str">
            <v>UN</v>
          </cell>
          <cell r="E2493">
            <v>42.08</v>
          </cell>
        </row>
        <row r="2494">
          <cell r="A2494">
            <v>6006</v>
          </cell>
          <cell r="B2494" t="str">
            <v>REGISTRO GAVETA 1/2" REF 1509-C - C/ CANOPLA ACAB CROMADO SIMPLES</v>
          </cell>
          <cell r="C2494" t="str">
            <v>UN</v>
          </cell>
          <cell r="E2494">
            <v>41.35</v>
          </cell>
        </row>
        <row r="2495">
          <cell r="A2495">
            <v>6010</v>
          </cell>
          <cell r="B2495" t="str">
            <v>REGISTRO GAVETA 1.1/2" BRUTO LATAO REF 1502-B</v>
          </cell>
          <cell r="C2495" t="str">
            <v>UN</v>
          </cell>
          <cell r="E2495">
            <v>43.73</v>
          </cell>
        </row>
        <row r="2496">
          <cell r="A2496">
            <v>6011</v>
          </cell>
          <cell r="B2496" t="str">
            <v>REGISTRO GAVETA 2.1/2" BRUTO LATAO REF 1502-B</v>
          </cell>
          <cell r="C2496" t="str">
            <v>UN</v>
          </cell>
          <cell r="E2496">
            <v>164.77</v>
          </cell>
        </row>
        <row r="2497">
          <cell r="A2497">
            <v>6012</v>
          </cell>
          <cell r="B2497" t="str">
            <v>REGISTRO GAVETA 3" BRUTO LATAO REF 1502-B</v>
          </cell>
          <cell r="C2497" t="str">
            <v>UN</v>
          </cell>
          <cell r="E2497">
            <v>250.22</v>
          </cell>
        </row>
        <row r="2498">
          <cell r="A2498">
            <v>6013</v>
          </cell>
          <cell r="B2498" t="str">
            <v>REGISTRO GAVETA 1" REF 1509-C - C/ CANOPLA ACAB CROMADO SIMPLES</v>
          </cell>
          <cell r="C2498" t="str">
            <v>UN</v>
          </cell>
          <cell r="E2498">
            <v>50.33</v>
          </cell>
        </row>
        <row r="2499">
          <cell r="A2499">
            <v>6014</v>
          </cell>
          <cell r="B2499" t="str">
            <v>REGISTRO GAVETA 1.1/4" REF 1509-C - C/ CANOPLA ACAB CROMADO SIMPLES</v>
          </cell>
          <cell r="C2499" t="str">
            <v>UN</v>
          </cell>
          <cell r="E2499">
            <v>76.56</v>
          </cell>
        </row>
        <row r="2500">
          <cell r="A2500">
            <v>6015</v>
          </cell>
          <cell r="B2500" t="str">
            <v>REGISTRO GAVETA 1.1/2" REF 1509-C - C/ CANOPLA ACAB CROMADO SIMPLES</v>
          </cell>
          <cell r="C2500" t="str">
            <v>UN</v>
          </cell>
          <cell r="E2500">
            <v>82.19</v>
          </cell>
        </row>
        <row r="2501">
          <cell r="A2501">
            <v>6016</v>
          </cell>
          <cell r="B2501" t="str">
            <v>REGISTRO GAVETA 3/4" BRUTO LATAO REF 1502-B</v>
          </cell>
          <cell r="C2501" t="str">
            <v>UN</v>
          </cell>
          <cell r="E2501">
            <v>18.07</v>
          </cell>
        </row>
        <row r="2502">
          <cell r="A2502">
            <v>6017</v>
          </cell>
          <cell r="B2502" t="str">
            <v>REGISTRO GAVETA 1.1/4" BRUTO LATAO REF 1502-B</v>
          </cell>
          <cell r="C2502" t="str">
            <v>UN</v>
          </cell>
          <cell r="E2502">
            <v>34.729999999999997</v>
          </cell>
        </row>
        <row r="2503">
          <cell r="A2503">
            <v>6019</v>
          </cell>
          <cell r="B2503" t="str">
            <v>REGISTRO GAVETA 1" BRUTO LATAO REF 1502-B</v>
          </cell>
          <cell r="C2503" t="str">
            <v>UN</v>
          </cell>
          <cell r="E2503">
            <v>25.52</v>
          </cell>
        </row>
        <row r="2504">
          <cell r="A2504">
            <v>6020</v>
          </cell>
          <cell r="B2504" t="str">
            <v>REGISTRO GAVETA 1/2" BRUTO LATAO REF 1502-B</v>
          </cell>
          <cell r="C2504" t="str">
            <v>UN</v>
          </cell>
          <cell r="E2504">
            <v>18.13</v>
          </cell>
        </row>
        <row r="2505">
          <cell r="A2505">
            <v>6021</v>
          </cell>
          <cell r="B2505" t="str">
            <v>REGISTRO PRESSAO 1/2" REF 1416 - C/ CANOPLA ACAB CROMADO SIMPLES</v>
          </cell>
          <cell r="C2505" t="str">
            <v>UN</v>
          </cell>
          <cell r="E2505">
            <v>38.01</v>
          </cell>
        </row>
        <row r="2506">
          <cell r="A2506">
            <v>6024</v>
          </cell>
          <cell r="B2506" t="str">
            <v>REGISTRO PRESSAO 3/4" REF 1416 - C/ CANOPLA ACAB CROMADO SIMPLES</v>
          </cell>
          <cell r="C2506" t="str">
            <v>UN</v>
          </cell>
          <cell r="E2506">
            <v>41.57</v>
          </cell>
        </row>
        <row r="2507">
          <cell r="A2507">
            <v>6027</v>
          </cell>
          <cell r="B2507" t="str">
            <v>REGISTRO GAVETA 4" BRUTO LATAO REF 1502-B</v>
          </cell>
          <cell r="C2507" t="str">
            <v>UN</v>
          </cell>
          <cell r="E2507">
            <v>426.41</v>
          </cell>
        </row>
        <row r="2508">
          <cell r="A2508">
            <v>6028</v>
          </cell>
          <cell r="B2508" t="str">
            <v>REGISTRO GAVETA 2" BRUTO LATAO REF 1502-B</v>
          </cell>
          <cell r="C2508" t="str">
            <v>UN</v>
          </cell>
          <cell r="E2508">
            <v>65.540000000000006</v>
          </cell>
        </row>
        <row r="2509">
          <cell r="A2509">
            <v>6029</v>
          </cell>
          <cell r="B2509" t="str">
            <v>REGISTRO DE ESFERA PVC DE  1/2 CABEÇA QUADRADA, COM ROSCA  - NB 5648</v>
          </cell>
          <cell r="C2509" t="str">
            <v>UN</v>
          </cell>
          <cell r="E2509">
            <v>7.28</v>
          </cell>
        </row>
        <row r="2510">
          <cell r="A2510">
            <v>6031</v>
          </cell>
          <cell r="B2510" t="str">
            <v>REGISTRO PVC ESFERA BORB C/ROSCA REF 3/4"</v>
          </cell>
          <cell r="C2510" t="str">
            <v>UN</v>
          </cell>
          <cell r="E2510">
            <v>7.19</v>
          </cell>
        </row>
        <row r="2511">
          <cell r="A2511">
            <v>6032</v>
          </cell>
          <cell r="B2511" t="str">
            <v>REGISTRO PVC ESFERA VS ROSCAVEL DN 3/4"</v>
          </cell>
          <cell r="C2511" t="str">
            <v>UN</v>
          </cell>
          <cell r="E2511">
            <v>9.11</v>
          </cell>
        </row>
        <row r="2512">
          <cell r="A2512">
            <v>6033</v>
          </cell>
          <cell r="B2512" t="str">
            <v>REGISTRO PVC ESFERA CAB QUAD C/ROSCA REF 3/4"</v>
          </cell>
          <cell r="C2512" t="str">
            <v>UN</v>
          </cell>
          <cell r="E2512">
            <v>9.58</v>
          </cell>
        </row>
        <row r="2513">
          <cell r="A2513">
            <v>6034</v>
          </cell>
          <cell r="B2513" t="str">
            <v>REGISTRO PASSEIO PVC P/ POLIET PE-5 20 MM</v>
          </cell>
          <cell r="C2513" t="str">
            <v>UN</v>
          </cell>
          <cell r="E2513">
            <v>4.4800000000000004</v>
          </cell>
        </row>
        <row r="2514">
          <cell r="A2514">
            <v>6036</v>
          </cell>
          <cell r="B2514" t="str">
            <v>REGISTRO PVC ESFERA BORB C/ROSCA REF 1/2"</v>
          </cell>
          <cell r="C2514" t="str">
            <v>UN</v>
          </cell>
          <cell r="E2514">
            <v>6.11</v>
          </cell>
        </row>
        <row r="2515">
          <cell r="A2515">
            <v>6037</v>
          </cell>
          <cell r="B2515" t="str">
            <v>REGISTRO PVC PRESSAO S-30 SOLDAVEL 20MM</v>
          </cell>
          <cell r="C2515" t="str">
            <v>UN</v>
          </cell>
          <cell r="E2515">
            <v>9.6300000000000008</v>
          </cell>
        </row>
        <row r="2516">
          <cell r="A2516">
            <v>6038</v>
          </cell>
          <cell r="B2516" t="str">
            <v>REGISTRO PVC PRESSAO S-30 ROSCAVEL REF 1/2"</v>
          </cell>
          <cell r="C2516" t="str">
            <v>UN</v>
          </cell>
          <cell r="E2516">
            <v>10.15</v>
          </cell>
        </row>
        <row r="2517">
          <cell r="A2517">
            <v>6042</v>
          </cell>
          <cell r="B2517" t="str">
            <v>RETROESCAVADEIRA C/ CARREGADEIRA SOBRE PNEUS 76P TRANSMISSAO MECANICA                 (INCL MANUTENCAO/OPERACAO E COMBUSTÍVEL )</v>
          </cell>
          <cell r="C2517" t="str">
            <v>H</v>
          </cell>
          <cell r="E2517">
            <v>57.27</v>
          </cell>
        </row>
        <row r="2518">
          <cell r="A2518">
            <v>6043</v>
          </cell>
          <cell r="B2518" t="str">
            <v>RETROESCAVADEIRA SOBRE RODAS, TRAÇÃO 4X2, POTÊNCIA MÍN. 70P, CAÇAMBA CAP. MÍN. 0,73M3, PESO OPERACIONAL MÍN. 6500KG, PROFUNDIDADE DE ESCAVAÇÃO SUPERIOR A 4,0M (INCLUSIVE MANUTENCAO/OPERACAO E COMBUSTÍVEL).</v>
          </cell>
          <cell r="C2518" t="str">
            <v>H</v>
          </cell>
          <cell r="E2518">
            <v>63.63</v>
          </cell>
        </row>
        <row r="2519">
          <cell r="A2519">
            <v>6044</v>
          </cell>
          <cell r="B2519" t="str">
            <v>RETROESCAVADEIRA C/ CARREGADEIRA SOBRE PNEUS 75P C/CONVERSOR DE TORQUE                  (INCL MANUTENCAO/OPERACAO E COMBUSTÍVEL)</v>
          </cell>
          <cell r="C2519" t="str">
            <v>H</v>
          </cell>
          <cell r="E2519">
            <v>71.27</v>
          </cell>
        </row>
        <row r="2520">
          <cell r="A2520">
            <v>6046</v>
          </cell>
          <cell r="B2520" t="str">
            <v>RETROESCAVADEIRA SOBRE RODAS, TRAÇÃO 4X4, POTÊNCIA MÍN. 70HP, CAÇAMBA CAP. MIN. 0,7M3, PESO OPERACIONAL MIN. 6500 KG, PROFUNDIDADE DE ESCAVAÇÃO SUPERIOR A 4,00M.</v>
          </cell>
          <cell r="C2520" t="str">
            <v>UN</v>
          </cell>
          <cell r="E2520">
            <v>190000</v>
          </cell>
        </row>
        <row r="2521">
          <cell r="A2521">
            <v>6047</v>
          </cell>
          <cell r="B2521" t="str">
            <v>ROLO COMPACTADOR PE DE CARNEIRO VIBRATORIO REBOCAVEL, PESO 5T, FORCA IMPACTO 15,4T TIPO DYNAPAC CH-44 OU EQUIV</v>
          </cell>
          <cell r="C2521" t="str">
            <v>H</v>
          </cell>
          <cell r="E2521">
            <v>30.38</v>
          </cell>
        </row>
        <row r="2522">
          <cell r="A2522">
            <v>6048</v>
          </cell>
          <cell r="B2522" t="str">
            <v>ROLO COMPACTADOR PE DE CARNEIRO VIBRATORIO REBOCAVEL PESO 6,7T, FORCA IMPACTO 20,7T TIPO DYNAPAC CF B-66 OU EQUIV</v>
          </cell>
          <cell r="C2522" t="str">
            <v>H</v>
          </cell>
          <cell r="E2522">
            <v>32.549999999999997</v>
          </cell>
        </row>
        <row r="2523">
          <cell r="A2523">
            <v>6049</v>
          </cell>
          <cell r="B2523" t="str">
            <v>ROLO COMPACTADOR LISO VIBRATORIO REBOCAVEL PESO 6,7T, FORCA IMPACTO 20,7T TIPO DYNAPAC CFB-66 OU EQUIV</v>
          </cell>
          <cell r="C2523" t="str">
            <v>H</v>
          </cell>
          <cell r="E2523">
            <v>32.549999999999997</v>
          </cell>
        </row>
        <row r="2524">
          <cell r="A2524">
            <v>6050</v>
          </cell>
          <cell r="B2524" t="str">
            <v>ROLO COMPACTADOR LISO VIBRATORIO REBOCAVEL PESO 5T, FORCA IMPACTO 15,4T TIPO DYNAPAC C-44 OU EQUIV</v>
          </cell>
          <cell r="C2524" t="str">
            <v>H</v>
          </cell>
          <cell r="E2524">
            <v>30.38</v>
          </cell>
        </row>
        <row r="2525">
          <cell r="A2525">
            <v>6051</v>
          </cell>
          <cell r="B2525" t="str">
            <v>ROLO COMPACTADOR DE PNEUS, PRESSAO VARIAVEL, AUTOPROPELIDO 94P, PESO VAZIO/C/ LASTRO 7,6/22 T P/ SELAGEM ASFALTICA TIPO DYNAPAC CP - 22 OU EQUIV (INCL MANUTENCAO/OPERACAO)</v>
          </cell>
          <cell r="C2525" t="str">
            <v>H</v>
          </cell>
          <cell r="E2525">
            <v>78.13</v>
          </cell>
        </row>
        <row r="2526">
          <cell r="A2526">
            <v>6052</v>
          </cell>
          <cell r="B2526" t="str">
            <v>ROLO COMPACTADOR VIBRATORIO LISO AUTOPROPELIDO 65P, FORCA IMPACTO 18T, TIPO MULLER VAP-70 L OU EQUIV (INCL MANUTENCAO/OPERACAO)</v>
          </cell>
          <cell r="C2526" t="str">
            <v>H</v>
          </cell>
          <cell r="E2526">
            <v>78.13</v>
          </cell>
        </row>
        <row r="2527">
          <cell r="A2527">
            <v>6054</v>
          </cell>
          <cell r="B2527" t="str">
            <v>ROLO COMPACTADOR ESTATICO LISO AUTOPROPELIDO 58,5P, FORCA IMPACTO 6 A 9T, TIPO MULLER RT-82 OU EQUIV (INCL MANUTENCAO/OPERACAO)</v>
          </cell>
          <cell r="C2527" t="str">
            <v>H</v>
          </cell>
          <cell r="E2527">
            <v>64.239999999999995</v>
          </cell>
        </row>
        <row r="2528">
          <cell r="A2528">
            <v>6056</v>
          </cell>
          <cell r="B2528" t="str">
            <v>ROLO COMPACTADOR VIBRATORIO LISO AUTOPROPELIDO 76P, FORCA IMPACTO 11T, TIPO MULLER VAP-SSA OU EQUIV (INCL MANUTENCAO/OPERACAO)</v>
          </cell>
          <cell r="C2528" t="str">
            <v>H</v>
          </cell>
          <cell r="E2528">
            <v>74.22</v>
          </cell>
        </row>
        <row r="2529">
          <cell r="A2529">
            <v>6058</v>
          </cell>
          <cell r="B2529" t="str">
            <v>ROLO COMPACTADOR VIBRATORIO LISO AUTOPROPELIDO 101P P/ ASFALTO, PESO 7,5T, FORCA IMPACTO 13 A 19,2 T TIPO DYNAPAC CA-15A OU EQUIV (INCL MANUTENCAO/OPERACAO)</v>
          </cell>
          <cell r="C2529" t="str">
            <v>H</v>
          </cell>
          <cell r="E2529">
            <v>78.13</v>
          </cell>
        </row>
        <row r="2530">
          <cell r="A2530">
            <v>6059</v>
          </cell>
          <cell r="B2530" t="str">
            <v>ROLO COMPACTADOR VIBRATORIO LISO AUTOPROPELIDO 83P, FORCA IMPACTO 11T, TIPO MULLER VAP-SSL OU EQUIV (INCL MANUTENCAO/OPERACAO)</v>
          </cell>
          <cell r="C2530" t="str">
            <v>H</v>
          </cell>
          <cell r="E2530">
            <v>77.260000000000005</v>
          </cell>
        </row>
        <row r="2531">
          <cell r="A2531">
            <v>6060</v>
          </cell>
          <cell r="B2531" t="str">
            <v>ROLO COMPACTADOR VIBRATORIO PE DE CARNEIRO AUTOPROPELIDO 83P, FORCA IMPACTO 19T, TIPO MULLER VAP-SSP OU EQUIV (INCL MANUTENCAO/OPERACAO)</v>
          </cell>
          <cell r="C2531" t="str">
            <v>H</v>
          </cell>
          <cell r="E2531">
            <v>78.13</v>
          </cell>
        </row>
        <row r="2532">
          <cell r="A2532">
            <v>6062</v>
          </cell>
          <cell r="B2532" t="str">
            <v>ROLO COMPACTADOR VIBRATORIO PE DE CARNEIRO AUTOPROPELIDO 125P PESO 11,1T, FORCA IMPACTO 31,1 TIPO DYNAPAC CA-25 PD OU EQUIV (INCL MANUTENCAO/OPERACAO)</v>
          </cell>
          <cell r="C2532" t="str">
            <v>H</v>
          </cell>
          <cell r="E2532">
            <v>87.68</v>
          </cell>
        </row>
        <row r="2533">
          <cell r="A2533">
            <v>6063</v>
          </cell>
          <cell r="B2533" t="str">
            <v>ROLO COMPACTADOR DE PNEUS, PRESSAO VARIAVEL, AUTOPROPELIDO 145P, PESO VAZIO/C/ LASTRO 9,8/27 T, P/ SELAGEM ASFALTICA, TIPO DYNAPAC CP-27 OU EQUIV (INCL MANUTENCAO/OPERACAO)</v>
          </cell>
          <cell r="C2533" t="str">
            <v>H</v>
          </cell>
          <cell r="E2533">
            <v>95.49</v>
          </cell>
        </row>
        <row r="2534">
          <cell r="A2534">
            <v>6065</v>
          </cell>
          <cell r="B2534" t="str">
            <v>ROLO COMPACTADOR VIBRATORIO LISO AUTOPROPELIDO 101P P/ SOLOS, PESO 6,58T, FORCA IMPACTO 18 T, TIPO DYNAPAC CA- 15 OU EQUIV (INCL MANUTENCAO/OPERACAO)</v>
          </cell>
          <cell r="C2534" t="str">
            <v>H</v>
          </cell>
          <cell r="E2534">
            <v>78.13</v>
          </cell>
        </row>
        <row r="2535">
          <cell r="A2535">
            <v>6066</v>
          </cell>
          <cell r="B2535" t="str">
            <v>ROLO COMPACTADOR DE PNEUS ESTÁTICO PARA ASFALTO, PRESSÃO VARIÁVEL, DYNAPAC, MODELO CP-221, POTÊNCIA 100HP - PESO SEM/COM LASTRO 11,8/21T</v>
          </cell>
          <cell r="C2535" t="str">
            <v>UN</v>
          </cell>
          <cell r="E2535">
            <v>307596.36</v>
          </cell>
        </row>
        <row r="2536">
          <cell r="A2536">
            <v>6067</v>
          </cell>
          <cell r="B2536" t="str">
            <v>ROLO COMPACTADOR VIBRATÓRIO TANDEM AÇO LISO, MULLER, MODELO RT-82H, POTÊNCIA 58CV - PESO SEM/COM LASTRO 6,5/9,4T</v>
          </cell>
          <cell r="C2536" t="str">
            <v>UN</v>
          </cell>
          <cell r="E2536">
            <v>168941.67</v>
          </cell>
        </row>
        <row r="2537">
          <cell r="A2537">
            <v>6068</v>
          </cell>
          <cell r="B2537" t="str">
            <v>ROLO COMPACTADOR VIBRATÓRIO DE UM CILINDRO AÇO LISO, DYNAPAC, MODELO CA-150A, POTÊNCIA 80HP - PESO OPERACIONAL 8,1T</v>
          </cell>
          <cell r="C2537" t="str">
            <v>UN</v>
          </cell>
          <cell r="E2537">
            <v>227690.04</v>
          </cell>
        </row>
        <row r="2538">
          <cell r="A2538">
            <v>6069</v>
          </cell>
          <cell r="B2538" t="str">
            <v>ROLO COMPACTADOR VIBRATÓRIO REBOCÁVEL AÇO LISO, CMV, MODELO CVR-15L, POTÊNCIA 65CV - PESO 3,8T - IMPACTO DINÂMICO 18,3T</v>
          </cell>
          <cell r="C2538" t="str">
            <v>UN</v>
          </cell>
          <cell r="E2538">
            <v>65456.160000000003</v>
          </cell>
        </row>
        <row r="2539">
          <cell r="A2539">
            <v>6070</v>
          </cell>
          <cell r="B2539" t="str">
            <v>ROLO COMPACTADOR VIBRATÓRIO PÉ DE CARNEIRO (OPERADO POR CONTROLE REMOTO), DYNAPAC, MODELO LP-8500, POTÊNCIA 17HP - PESO OPERACIONAL 1,65 T</v>
          </cell>
          <cell r="C2539" t="str">
            <v>UN</v>
          </cell>
          <cell r="E2539">
            <v>47103.48</v>
          </cell>
        </row>
        <row r="2540">
          <cell r="A2540">
            <v>6071</v>
          </cell>
          <cell r="B2540" t="str">
            <v>LIMPADORA A VACUO CONSMAQ MOD. SF P/ LIMPEZA SANITARIA/INDUSTRIAL C/ EXAUSTOR-COMPRESSOR, CAMINHAO**CAIXA**</v>
          </cell>
          <cell r="C2540" t="str">
            <v>UN</v>
          </cell>
          <cell r="E2540">
            <v>378823.8</v>
          </cell>
        </row>
        <row r="2541">
          <cell r="A2541">
            <v>6075</v>
          </cell>
          <cell r="B2541" t="str">
            <v>EQUIPAMENTO P/ LIMPEZA/DESOBSTRUCAO DE GALERIAS DE AGUAS PLUVIAIS TIPO BUCKET MACHINE MONTADO EM CAMINHAO</v>
          </cell>
          <cell r="C2541" t="str">
            <v>UN</v>
          </cell>
          <cell r="E2541">
            <v>378823.8</v>
          </cell>
        </row>
        <row r="2542">
          <cell r="A2542">
            <v>6077</v>
          </cell>
          <cell r="B2542" t="str">
            <v>MATERIAL  PARA ATERRO/REATERRO (BARRO, ARGILA) - RETIRADO NA JAZIDA - SEM TRANSPORTE</v>
          </cell>
          <cell r="C2542" t="str">
            <v>M3</v>
          </cell>
          <cell r="E2542">
            <v>12.76</v>
          </cell>
        </row>
        <row r="2543">
          <cell r="A2543">
            <v>6079</v>
          </cell>
          <cell r="B2543" t="str">
            <v>ARGILA, ARGILA VERMELHA OU ARGILA ARENOSA - RETIRADA NA JAZIDA - SEM TRANSPORTE</v>
          </cell>
          <cell r="C2543" t="str">
            <v>M3</v>
          </cell>
          <cell r="E2543">
            <v>12.76</v>
          </cell>
        </row>
        <row r="2544">
          <cell r="A2544">
            <v>6081</v>
          </cell>
          <cell r="B2544" t="str">
            <v>MATERIAL PARA ATERRO/ REATERRO (BARRO, ARGILA OU SAIBRO) - COM TRANSPORTE ATÉ 10 KM</v>
          </cell>
          <cell r="C2544" t="str">
            <v>M3</v>
          </cell>
          <cell r="E2544">
            <v>27.02</v>
          </cell>
        </row>
        <row r="2545">
          <cell r="A2545">
            <v>6083</v>
          </cell>
          <cell r="B2545" t="str">
            <v>SELADOR LATEX PVA</v>
          </cell>
          <cell r="C2545" t="str">
            <v>GL</v>
          </cell>
          <cell r="E2545">
            <v>23.98</v>
          </cell>
        </row>
        <row r="2546">
          <cell r="A2546">
            <v>6085</v>
          </cell>
          <cell r="B2546" t="str">
            <v>SEADOR ACRIICO</v>
          </cell>
          <cell r="C2546" t="str">
            <v>L</v>
          </cell>
          <cell r="E2546">
            <v>5.71</v>
          </cell>
        </row>
        <row r="2547">
          <cell r="A2547">
            <v>6086</v>
          </cell>
          <cell r="B2547" t="str">
            <v>FUNDO SINTETICO NIVELADOR BRANCO FOSCO PARA MADEIRA</v>
          </cell>
          <cell r="C2547" t="str">
            <v>GL</v>
          </cell>
          <cell r="E2547">
            <v>39.74</v>
          </cell>
        </row>
        <row r="2548">
          <cell r="A2548">
            <v>6087</v>
          </cell>
          <cell r="B2548" t="str">
            <v>SELADOR ACRILICO P/ PAREDES INTERIOR/EXTERIOR</v>
          </cell>
          <cell r="C2548" t="str">
            <v>GL</v>
          </cell>
          <cell r="E2548">
            <v>22.28</v>
          </cell>
        </row>
        <row r="2549">
          <cell r="A2549">
            <v>6089</v>
          </cell>
          <cell r="B2549" t="str">
            <v>FUNDO PREPARADOR DE PAREDES(ACRILICO)</v>
          </cell>
          <cell r="C2549" t="str">
            <v>GL</v>
          </cell>
          <cell r="E2549">
            <v>35.01</v>
          </cell>
        </row>
        <row r="2550">
          <cell r="A2550">
            <v>6090</v>
          </cell>
          <cell r="B2550" t="str">
            <v>SEADOR ATEX PVA</v>
          </cell>
          <cell r="C2550" t="str">
            <v>L</v>
          </cell>
          <cell r="E2550">
            <v>6.66</v>
          </cell>
        </row>
        <row r="2551">
          <cell r="A2551">
            <v>6091</v>
          </cell>
          <cell r="B2551" t="str">
            <v>IQUIDO P/ BRIHO BASE PVA (INTERIORES/EXTERIORES)</v>
          </cell>
          <cell r="C2551" t="str">
            <v>L</v>
          </cell>
          <cell r="E2551">
            <v>7.8</v>
          </cell>
        </row>
        <row r="2552">
          <cell r="A2552">
            <v>6092</v>
          </cell>
          <cell r="B2552" t="str">
            <v>JUNTA PLASTICA DE VEDACAO - BISNAGA 250G</v>
          </cell>
          <cell r="C2552" t="str">
            <v>KG</v>
          </cell>
          <cell r="E2552">
            <v>23.08</v>
          </cell>
        </row>
        <row r="2553">
          <cell r="A2553">
            <v>6093</v>
          </cell>
          <cell r="B2553" t="str">
            <v>VEDANTE ACRILICO PARA TRINCAS - BISNAGA 90G</v>
          </cell>
          <cell r="C2553" t="str">
            <v>UN</v>
          </cell>
          <cell r="E2553">
            <v>13.58</v>
          </cell>
        </row>
        <row r="2554">
          <cell r="A2554">
            <v>6094</v>
          </cell>
          <cell r="B2554" t="str">
            <v>VEDANTE ACRILICO PARA TRINCAS</v>
          </cell>
          <cell r="C2554" t="str">
            <v>KG</v>
          </cell>
          <cell r="E2554">
            <v>13.96</v>
          </cell>
        </row>
        <row r="2555">
          <cell r="A2555">
            <v>6097</v>
          </cell>
          <cell r="B2555" t="str">
            <v>SELIM CERAMICO 90G DN 100X100MM</v>
          </cell>
          <cell r="C2555" t="str">
            <v>UN</v>
          </cell>
          <cell r="E2555">
            <v>10.89</v>
          </cell>
        </row>
        <row r="2556">
          <cell r="A2556">
            <v>6098</v>
          </cell>
          <cell r="B2556" t="str">
            <v>SELIM CERAMICO 90G DN 200X100MM</v>
          </cell>
          <cell r="C2556" t="str">
            <v>UN</v>
          </cell>
          <cell r="E2556">
            <v>12.17</v>
          </cell>
        </row>
        <row r="2557">
          <cell r="A2557">
            <v>6099</v>
          </cell>
          <cell r="B2557" t="str">
            <v>SELIM CERAMICO 90G DN 200X150MM</v>
          </cell>
          <cell r="C2557" t="str">
            <v>UN</v>
          </cell>
          <cell r="E2557">
            <v>14.77</v>
          </cell>
        </row>
        <row r="2558">
          <cell r="A2558">
            <v>6100</v>
          </cell>
          <cell r="B2558" t="str">
            <v>SELIM CERAMICO 90G DN 250X150MM</v>
          </cell>
          <cell r="C2558" t="str">
            <v>UN</v>
          </cell>
          <cell r="E2558">
            <v>17.399999999999999</v>
          </cell>
        </row>
        <row r="2559">
          <cell r="A2559">
            <v>6101</v>
          </cell>
          <cell r="B2559" t="str">
            <v>SELIM CERAMICO 90G DN 300X150MM</v>
          </cell>
          <cell r="C2559" t="str">
            <v>UN</v>
          </cell>
          <cell r="E2559">
            <v>20.29</v>
          </cell>
        </row>
        <row r="2560">
          <cell r="A2560">
            <v>6102</v>
          </cell>
          <cell r="B2560" t="str">
            <v>SELIM CERAMICO 90G DN 250X100MM</v>
          </cell>
          <cell r="C2560" t="str">
            <v>UN</v>
          </cell>
          <cell r="E2560">
            <v>14.77</v>
          </cell>
        </row>
        <row r="2561">
          <cell r="A2561">
            <v>6103</v>
          </cell>
          <cell r="B2561" t="str">
            <v>SELIM CERAMICO 90G DN 150X100MM</v>
          </cell>
          <cell r="C2561" t="str">
            <v>UN</v>
          </cell>
          <cell r="E2561">
            <v>11.48</v>
          </cell>
        </row>
        <row r="2562">
          <cell r="A2562">
            <v>6104</v>
          </cell>
          <cell r="B2562" t="str">
            <v>SELIM CERAMICO 90G DN 300X100MM</v>
          </cell>
          <cell r="C2562" t="str">
            <v>UN</v>
          </cell>
          <cell r="E2562">
            <v>17.399999999999999</v>
          </cell>
        </row>
        <row r="2563">
          <cell r="A2563">
            <v>6105</v>
          </cell>
          <cell r="B2563" t="str">
            <v>SELIM PVC 90G C/ TRAVAS NBR 10569 P/ REDE COLET ESG DN 125X100MM</v>
          </cell>
          <cell r="C2563" t="str">
            <v>UN</v>
          </cell>
          <cell r="E2563">
            <v>29.7</v>
          </cell>
        </row>
        <row r="2564">
          <cell r="A2564">
            <v>6106</v>
          </cell>
          <cell r="B2564" t="str">
            <v>SELIM PVC 90G C/ TRAVAS NBR 10569 P/ REDE COLET ESG DN 150X100MM</v>
          </cell>
          <cell r="C2564" t="str">
            <v>UN</v>
          </cell>
          <cell r="E2564">
            <v>30.13</v>
          </cell>
        </row>
        <row r="2565">
          <cell r="A2565">
            <v>6107</v>
          </cell>
          <cell r="B2565" t="str">
            <v>SELIM PVC 90G ELASTICO NBR 10569 P/ REDE COLET ESG DN 200X100MM</v>
          </cell>
          <cell r="C2565" t="str">
            <v>UN</v>
          </cell>
          <cell r="E2565">
            <v>49.79</v>
          </cell>
        </row>
        <row r="2566">
          <cell r="A2566">
            <v>6108</v>
          </cell>
          <cell r="B2566" t="str">
            <v>SELIM PVC 90G ELASTICO NBR 10569 P/ REDE COLET ESG DN 250X100MM</v>
          </cell>
          <cell r="C2566" t="str">
            <v>UN</v>
          </cell>
          <cell r="E2566">
            <v>52.38</v>
          </cell>
        </row>
        <row r="2567">
          <cell r="A2567">
            <v>6109</v>
          </cell>
          <cell r="B2567" t="str">
            <v>SELIM PVC 90G ELASTICO NBR 10569 P/ REDE COLET ESG DN 300X100MM</v>
          </cell>
          <cell r="C2567" t="str">
            <v>UN</v>
          </cell>
          <cell r="E2567">
            <v>52.91</v>
          </cell>
        </row>
        <row r="2568">
          <cell r="A2568">
            <v>6110</v>
          </cell>
          <cell r="B2568" t="str">
            <v>SERRALEIRO</v>
          </cell>
          <cell r="C2568" t="str">
            <v>H</v>
          </cell>
          <cell r="E2568">
            <v>9.86</v>
          </cell>
        </row>
        <row r="2569">
          <cell r="A2569">
            <v>6111</v>
          </cell>
          <cell r="B2569" t="str">
            <v>SERVENTE</v>
          </cell>
          <cell r="C2569" t="str">
            <v>H</v>
          </cell>
          <cell r="E2569">
            <v>6.46</v>
          </cell>
        </row>
        <row r="2570">
          <cell r="A2570">
            <v>6113</v>
          </cell>
          <cell r="B2570" t="str">
            <v>AJUDANTE DE ELETRICISTA</v>
          </cell>
          <cell r="C2570" t="str">
            <v>H</v>
          </cell>
          <cell r="E2570">
            <v>7.07</v>
          </cell>
        </row>
        <row r="2571">
          <cell r="A2571">
            <v>6114</v>
          </cell>
          <cell r="B2571" t="str">
            <v>AJUDANTE DE ARMADOR</v>
          </cell>
          <cell r="C2571" t="str">
            <v>H</v>
          </cell>
          <cell r="E2571">
            <v>7</v>
          </cell>
        </row>
        <row r="2572">
          <cell r="A2572">
            <v>6115</v>
          </cell>
          <cell r="B2572" t="str">
            <v>AJUDANTE</v>
          </cell>
          <cell r="C2572" t="str">
            <v>H</v>
          </cell>
          <cell r="E2572">
            <v>6.46</v>
          </cell>
        </row>
        <row r="2573">
          <cell r="A2573">
            <v>6116</v>
          </cell>
          <cell r="B2573" t="str">
            <v>AJUDANTE DE ENCANADOR</v>
          </cell>
          <cell r="C2573" t="str">
            <v>H</v>
          </cell>
          <cell r="E2573">
            <v>7.13</v>
          </cell>
        </row>
        <row r="2574">
          <cell r="A2574">
            <v>6117</v>
          </cell>
          <cell r="B2574" t="str">
            <v>AJUDANTE DE CARPINTEIRO</v>
          </cell>
          <cell r="C2574" t="str">
            <v>H</v>
          </cell>
          <cell r="E2574">
            <v>7</v>
          </cell>
        </row>
        <row r="2575">
          <cell r="A2575">
            <v>6121</v>
          </cell>
          <cell r="B2575" t="str">
            <v>AUXILIAR</v>
          </cell>
          <cell r="C2575" t="str">
            <v>H</v>
          </cell>
          <cell r="E2575">
            <v>7.8</v>
          </cell>
        </row>
        <row r="2576">
          <cell r="A2576">
            <v>6122</v>
          </cell>
          <cell r="B2576" t="str">
            <v>APONTADOR OU APROPRIADOR</v>
          </cell>
          <cell r="C2576" t="str">
            <v>H</v>
          </cell>
          <cell r="E2576">
            <v>9.92</v>
          </cell>
        </row>
        <row r="2577">
          <cell r="A2577">
            <v>6124</v>
          </cell>
          <cell r="B2577" t="str">
            <v>LUBRIFICADOR</v>
          </cell>
          <cell r="C2577" t="str">
            <v>H</v>
          </cell>
          <cell r="E2577">
            <v>9.11</v>
          </cell>
        </row>
        <row r="2578">
          <cell r="A2578">
            <v>6127</v>
          </cell>
          <cell r="B2578" t="str">
            <v>AJUDANTE DE PEDREIRO</v>
          </cell>
          <cell r="C2578" t="str">
            <v>H</v>
          </cell>
          <cell r="E2578">
            <v>7</v>
          </cell>
        </row>
        <row r="2579">
          <cell r="A2579">
            <v>6128</v>
          </cell>
          <cell r="B2579" t="str">
            <v>AJUDANTE GERAL</v>
          </cell>
          <cell r="C2579" t="str">
            <v>H</v>
          </cell>
          <cell r="E2579">
            <v>6.46</v>
          </cell>
        </row>
        <row r="2580">
          <cell r="A2580">
            <v>6129</v>
          </cell>
          <cell r="B2580" t="str">
            <v>AJUDANTE INSTALADOR ELETRICO</v>
          </cell>
          <cell r="C2580" t="str">
            <v>H</v>
          </cell>
          <cell r="E2580">
            <v>7.07</v>
          </cell>
        </row>
        <row r="2581">
          <cell r="A2581">
            <v>6130</v>
          </cell>
          <cell r="B2581" t="str">
            <v>AJUDANTE INSTALADOR IDRAULICO</v>
          </cell>
          <cell r="C2581" t="str">
            <v>H</v>
          </cell>
          <cell r="E2581">
            <v>7.13</v>
          </cell>
        </row>
        <row r="2582">
          <cell r="A2582">
            <v>6133</v>
          </cell>
          <cell r="B2582" t="str">
            <v>SERVENTE C/ INSALUBRIDADE</v>
          </cell>
          <cell r="C2582" t="str">
            <v>H</v>
          </cell>
          <cell r="E2582">
            <v>7.45</v>
          </cell>
        </row>
        <row r="2583">
          <cell r="A2583">
            <v>6136</v>
          </cell>
          <cell r="B2583" t="str">
            <v>SIFAO EM METAL CROMADO 1 1/2 X 1 1/2"</v>
          </cell>
          <cell r="C2583" t="str">
            <v>UN</v>
          </cell>
          <cell r="E2583">
            <v>86.8</v>
          </cell>
        </row>
        <row r="2584">
          <cell r="A2584">
            <v>6137</v>
          </cell>
          <cell r="B2584" t="str">
            <v>SIFAO EM METAL CROMADO 1 X 1 1/2"</v>
          </cell>
          <cell r="C2584" t="str">
            <v>UN</v>
          </cell>
          <cell r="E2584">
            <v>85.81</v>
          </cell>
        </row>
        <row r="2585">
          <cell r="A2585">
            <v>6138</v>
          </cell>
          <cell r="B2585" t="str">
            <v>VEDACAO PVC 100 MM P/SAIDA VASO SANITARIO TIPO EG-27 TIGRE OU SIMILAR</v>
          </cell>
          <cell r="C2585" t="str">
            <v>UN</v>
          </cell>
          <cell r="E2585">
            <v>3.2</v>
          </cell>
        </row>
        <row r="2586">
          <cell r="A2586">
            <v>6140</v>
          </cell>
          <cell r="B2586" t="str">
            <v>BOLSA DE LIGACAO EM PVC FLEXIVEL P/ VASO SANITARIO 1.1/2" (40MM)</v>
          </cell>
          <cell r="C2586" t="str">
            <v>UN</v>
          </cell>
          <cell r="E2586">
            <v>1.65</v>
          </cell>
        </row>
        <row r="2587">
          <cell r="A2587">
            <v>6141</v>
          </cell>
          <cell r="B2587" t="str">
            <v>ENGATE OU RABICHO FLEXIVEL PLASTICO (PVC OU ABS) BRANCO 1/2" X 30CM</v>
          </cell>
          <cell r="C2587" t="str">
            <v>UN</v>
          </cell>
          <cell r="E2587">
            <v>2.15</v>
          </cell>
        </row>
        <row r="2588">
          <cell r="A2588">
            <v>6145</v>
          </cell>
          <cell r="B2588" t="str">
            <v>SIFAO PLASTICO P/ LAVATORIO/PIA TIPO COPO 40 MM</v>
          </cell>
          <cell r="C2588" t="str">
            <v>UN</v>
          </cell>
          <cell r="E2588">
            <v>6.64</v>
          </cell>
        </row>
        <row r="2589">
          <cell r="A2589">
            <v>6146</v>
          </cell>
          <cell r="B2589" t="str">
            <v>SIFAO PLASTICO P/ LAVATORIO/PIA TIPO COPO 1 1/4"</v>
          </cell>
          <cell r="C2589" t="str">
            <v>UN</v>
          </cell>
          <cell r="E2589">
            <v>6.96</v>
          </cell>
        </row>
        <row r="2590">
          <cell r="A2590">
            <v>6147</v>
          </cell>
          <cell r="B2590" t="str">
            <v>SIFAO EM METAL CROMADO 1 X 1"</v>
          </cell>
          <cell r="C2590" t="str">
            <v>UN</v>
          </cell>
          <cell r="E2590">
            <v>83.35</v>
          </cell>
        </row>
        <row r="2591">
          <cell r="A2591">
            <v>6148</v>
          </cell>
          <cell r="B2591" t="str">
            <v>SIFAO PLASTICO FLEXIVEL P/ COLA 1 1/2"</v>
          </cell>
          <cell r="C2591" t="str">
            <v>UN</v>
          </cell>
          <cell r="E2591">
            <v>6.2</v>
          </cell>
        </row>
        <row r="2592">
          <cell r="A2592">
            <v>6149</v>
          </cell>
          <cell r="B2592" t="str">
            <v>SIFAO PLASTICO P/ LAVATORIO/PIA TIPO COPO 1"</v>
          </cell>
          <cell r="C2592" t="str">
            <v>UN</v>
          </cell>
          <cell r="E2592">
            <v>7.04</v>
          </cell>
        </row>
        <row r="2593">
          <cell r="A2593">
            <v>6150</v>
          </cell>
          <cell r="B2593" t="str">
            <v>SIFAO EM METAL CROMADO 1 1/2 X 2"</v>
          </cell>
          <cell r="C2593" t="str">
            <v>UN</v>
          </cell>
          <cell r="E2593">
            <v>107.92</v>
          </cell>
        </row>
        <row r="2594">
          <cell r="A2594">
            <v>6152</v>
          </cell>
          <cell r="B2594" t="str">
            <v>VALVULA EM PLASTICO BRANCO 1.1/4" X 1.1/2" C/SAIDA LISA 40MM P/ TANQUE</v>
          </cell>
          <cell r="C2594" t="str">
            <v>UN</v>
          </cell>
          <cell r="E2594">
            <v>2.0099999999999998</v>
          </cell>
        </row>
        <row r="2595">
          <cell r="A2595">
            <v>6153</v>
          </cell>
          <cell r="B2595" t="str">
            <v>VALVULA EM PLASTICO BRANCO 1" S/ HO (P/ PIA, TANQUE OU LAVAT SEM LADRAO)</v>
          </cell>
          <cell r="C2595" t="str">
            <v>UN</v>
          </cell>
          <cell r="E2595">
            <v>1.81</v>
          </cell>
        </row>
        <row r="2596">
          <cell r="A2596">
            <v>6154</v>
          </cell>
          <cell r="B2596" t="str">
            <v>VALVULA EM PLASTICO CROMADO 1" S/HO C/LADRAO P/LAVATORIO</v>
          </cell>
          <cell r="C2596" t="str">
            <v>UN</v>
          </cell>
          <cell r="E2596">
            <v>4.8899999999999997</v>
          </cell>
        </row>
        <row r="2597">
          <cell r="A2597">
            <v>6155</v>
          </cell>
          <cell r="B2597" t="str">
            <v>VALVULA PLASTICO CROMADO TIPO AMERICANA 3.1/2" X 1.1/2" SEM ADAPTADOR P/ PIA DE COZINHA</v>
          </cell>
          <cell r="C2597" t="str">
            <v>UN</v>
          </cell>
          <cell r="E2597">
            <v>3.62</v>
          </cell>
        </row>
        <row r="2598">
          <cell r="A2598">
            <v>6156</v>
          </cell>
          <cell r="B2598" t="str">
            <v>VALVULA EM PLASTICO BRANCO 1.1/4" X 1.1/2" P/ TANQUE</v>
          </cell>
          <cell r="C2598" t="str">
            <v>UN</v>
          </cell>
          <cell r="E2598">
            <v>4.0199999999999996</v>
          </cell>
        </row>
        <row r="2599">
          <cell r="A2599">
            <v>6157</v>
          </cell>
          <cell r="B2599" t="str">
            <v>VALVULA EM METAL CROMADO TIPO AMERICANA 3.1/2" X 1.1/2" P/ PIA DE COZINHA</v>
          </cell>
          <cell r="C2599" t="str">
            <v>UN</v>
          </cell>
          <cell r="E2599">
            <v>37.07</v>
          </cell>
        </row>
        <row r="2600">
          <cell r="A2600">
            <v>6158</v>
          </cell>
          <cell r="B2600" t="str">
            <v>VALVULA EM PLASTICO BRANCO 1" SEM HO C/ LADRAO P/ LAVATORIO</v>
          </cell>
          <cell r="C2600" t="str">
            <v>UN</v>
          </cell>
          <cell r="E2600">
            <v>2.0099999999999998</v>
          </cell>
        </row>
        <row r="2601">
          <cell r="A2601">
            <v>6160</v>
          </cell>
          <cell r="B2601" t="str">
            <v>SOLDADOR</v>
          </cell>
          <cell r="C2601" t="str">
            <v>H</v>
          </cell>
          <cell r="E2601">
            <v>9.59</v>
          </cell>
        </row>
        <row r="2602">
          <cell r="A2602">
            <v>6166</v>
          </cell>
          <cell r="B2602" t="str">
            <v>SOLDADOR A (P/ SOLDA A SER TESTADA C/RAIOS X)</v>
          </cell>
          <cell r="C2602" t="str">
            <v>H</v>
          </cell>
          <cell r="E2602">
            <v>9.59</v>
          </cell>
        </row>
        <row r="2603">
          <cell r="A2603">
            <v>6173</v>
          </cell>
          <cell r="B2603" t="str">
            <v>SONDADOR</v>
          </cell>
          <cell r="C2603" t="str">
            <v>H</v>
          </cell>
          <cell r="E2603">
            <v>21.54</v>
          </cell>
        </row>
        <row r="2604">
          <cell r="A2604">
            <v>6175</v>
          </cell>
          <cell r="B2604" t="str">
            <v>TECNICO DE SONDAGEM</v>
          </cell>
          <cell r="C2604" t="str">
            <v>H</v>
          </cell>
          <cell r="E2604">
            <v>33.68</v>
          </cell>
        </row>
        <row r="2605">
          <cell r="A2605">
            <v>6176</v>
          </cell>
          <cell r="B2605" t="str">
            <v>OPERADOR DE SONDAGEM</v>
          </cell>
          <cell r="C2605" t="str">
            <v>H</v>
          </cell>
          <cell r="E2605">
            <v>21.56</v>
          </cell>
        </row>
        <row r="2606">
          <cell r="A2606">
            <v>6178</v>
          </cell>
          <cell r="B2606" t="str">
            <v>TABUA MADEIRA LEI 1A QUALIDADE MACHO/FEMEA 10 X 2,0CM P/ PISO</v>
          </cell>
          <cell r="C2606" t="str">
            <v>M2</v>
          </cell>
          <cell r="E2606">
            <v>123.24</v>
          </cell>
        </row>
        <row r="2607">
          <cell r="A2607">
            <v>6180</v>
          </cell>
          <cell r="B2607" t="str">
            <v>TABUA MADEIRA LEI 1A QUALIDADE MACHO/FEMEA 15 X 2,0CM P/ PISO</v>
          </cell>
          <cell r="C2607" t="str">
            <v>M2</v>
          </cell>
          <cell r="E2607">
            <v>113</v>
          </cell>
        </row>
        <row r="2608">
          <cell r="A2608">
            <v>6182</v>
          </cell>
          <cell r="B2608" t="str">
            <v>TABUA MADEIRA LEI 1A QUALIDADE MACHO/FEMEA 20 X 2,0CM P/ PISO</v>
          </cell>
          <cell r="C2608" t="str">
            <v>M2</v>
          </cell>
          <cell r="E2608">
            <v>123.89</v>
          </cell>
        </row>
        <row r="2609">
          <cell r="A2609">
            <v>6183</v>
          </cell>
          <cell r="B2609" t="str">
            <v>RODAPE ADEIRA LEI 1A QUALIDADE 7 X 2C</v>
          </cell>
          <cell r="C2609" t="str">
            <v>M</v>
          </cell>
          <cell r="E2609">
            <v>10.61</v>
          </cell>
        </row>
        <row r="2610">
          <cell r="A2610">
            <v>6185</v>
          </cell>
          <cell r="B2610" t="str">
            <v>RODAPE ADEIRA LEI 1A QUALIDADE 5 X 2C</v>
          </cell>
          <cell r="C2610" t="str">
            <v>M</v>
          </cell>
          <cell r="E2610">
            <v>8.2100000000000009</v>
          </cell>
        </row>
        <row r="2611">
          <cell r="A2611">
            <v>6186</v>
          </cell>
          <cell r="B2611" t="str">
            <v>RODAPE ADEIRA LEI 1A QUALIDADE 7 X 1,5C</v>
          </cell>
          <cell r="C2611" t="str">
            <v>M</v>
          </cell>
          <cell r="E2611">
            <v>9.2200000000000006</v>
          </cell>
        </row>
        <row r="2612">
          <cell r="A2612">
            <v>6188</v>
          </cell>
          <cell r="B2612" t="str">
            <v>TABUA MADEIRA 3A QUALIDADE 2,5 X 30CM (1 X 12") NAO APARELHADA</v>
          </cell>
          <cell r="C2612" t="str">
            <v>M2</v>
          </cell>
          <cell r="E2612">
            <v>26.61</v>
          </cell>
        </row>
        <row r="2613">
          <cell r="A2613">
            <v>6189</v>
          </cell>
          <cell r="B2613" t="str">
            <v>TABUA ADEIRA 2A QUALIDADE 2,5 X 30,0C (1 X 12") NAO APARELHADA</v>
          </cell>
          <cell r="C2613" t="str">
            <v>M</v>
          </cell>
          <cell r="E2613">
            <v>8.41</v>
          </cell>
        </row>
        <row r="2614">
          <cell r="A2614">
            <v>6193</v>
          </cell>
          <cell r="B2614" t="str">
            <v>TABUA ADEIRA 2A QUALIDADE 2,5 X 20,0C (1 X 8") NAO APARELHADA</v>
          </cell>
          <cell r="C2614" t="str">
            <v>M</v>
          </cell>
          <cell r="E2614">
            <v>5.6</v>
          </cell>
        </row>
        <row r="2615">
          <cell r="A2615">
            <v>6194</v>
          </cell>
          <cell r="B2615" t="str">
            <v>PECA DE ADEIRA 2A QUALIDADE 2,5 X 15C (1X6") NAO APARELHADA</v>
          </cell>
          <cell r="C2615" t="str">
            <v>M</v>
          </cell>
          <cell r="E2615">
            <v>3.91</v>
          </cell>
        </row>
        <row r="2616">
          <cell r="A2616">
            <v>6204</v>
          </cell>
          <cell r="B2616" t="str">
            <v>PECA DE ADEIRA 1A QUALIDADE 2,5 X 15C (1 X 6") NAO APARELHADA</v>
          </cell>
          <cell r="C2616" t="str">
            <v>M</v>
          </cell>
          <cell r="E2616">
            <v>6.25</v>
          </cell>
        </row>
        <row r="2617">
          <cell r="A2617">
            <v>6205</v>
          </cell>
          <cell r="B2617" t="str">
            <v>TABUA ADEIRA 1A QUALIDADE 2,5 X 30,0C (1 X 12") NAO APARELHADA</v>
          </cell>
          <cell r="C2617" t="str">
            <v>M</v>
          </cell>
          <cell r="E2617">
            <v>10.19</v>
          </cell>
        </row>
        <row r="2618">
          <cell r="A2618">
            <v>6206</v>
          </cell>
          <cell r="B2618" t="str">
            <v>TABUA MADEIRA 1A QUALIDADE 2,5 X 30CM (1 X 12") NAO APARELHADA</v>
          </cell>
          <cell r="C2618" t="str">
            <v>M2</v>
          </cell>
          <cell r="E2618">
            <v>33.97</v>
          </cell>
        </row>
        <row r="2619">
          <cell r="A2619">
            <v>6207</v>
          </cell>
          <cell r="B2619" t="str">
            <v>TABUA ADEIRA 1A QUALIDADE 2,5 X 20,0C (1 X 8") NAO APARELHADA</v>
          </cell>
          <cell r="C2619" t="str">
            <v>M</v>
          </cell>
          <cell r="E2619">
            <v>6.79</v>
          </cell>
        </row>
        <row r="2620">
          <cell r="A2620">
            <v>6212</v>
          </cell>
          <cell r="B2620" t="str">
            <v>TABUA ADEIRA 3A QUALIDADE 2,5 X 30,0C (1 X 12") NAO APARELHADA</v>
          </cell>
          <cell r="C2620" t="str">
            <v>M</v>
          </cell>
          <cell r="E2620">
            <v>7.98</v>
          </cell>
        </row>
        <row r="2621">
          <cell r="A2621">
            <v>6214</v>
          </cell>
          <cell r="B2621" t="str">
            <v>TACO DE IPE 7 X 21CM</v>
          </cell>
          <cell r="C2621" t="str">
            <v>M2</v>
          </cell>
          <cell r="E2621">
            <v>73.599999999999994</v>
          </cell>
        </row>
        <row r="2622">
          <cell r="A2622">
            <v>6215</v>
          </cell>
          <cell r="B2622" t="str">
            <v>TACO DE PEROBA 7 X 21CM</v>
          </cell>
          <cell r="C2622" t="str">
            <v>M2</v>
          </cell>
          <cell r="E2622">
            <v>84.38</v>
          </cell>
        </row>
        <row r="2623">
          <cell r="A2623">
            <v>6216</v>
          </cell>
          <cell r="B2623" t="str">
            <v>TACO PARQUET IPE CERNE</v>
          </cell>
          <cell r="C2623" t="str">
            <v>UN</v>
          </cell>
          <cell r="E2623">
            <v>70.319999999999993</v>
          </cell>
        </row>
        <row r="2624">
          <cell r="A2624">
            <v>6217</v>
          </cell>
          <cell r="B2624" t="str">
            <v>PARQUET PAULISTA TIPO MOSAICO 20 X 20 CM</v>
          </cell>
          <cell r="C2624" t="str">
            <v>M2</v>
          </cell>
          <cell r="E2624">
            <v>93.76</v>
          </cell>
        </row>
        <row r="2625">
          <cell r="A2625">
            <v>6236</v>
          </cell>
          <cell r="B2625" t="str">
            <v>TAMPAO FOFO 80KG CARGA MAX 3900KG DIAM ABERT 528MM P/ POCO VISITA DE REDE AGUA PLUVIAL, ESGOTO ETC EM VIA TRAFEGO MEDIO</v>
          </cell>
          <cell r="C2625" t="str">
            <v>UN</v>
          </cell>
          <cell r="E2625">
            <v>233.04</v>
          </cell>
        </row>
        <row r="2626">
          <cell r="A2626">
            <v>6240</v>
          </cell>
          <cell r="B2626" t="str">
            <v>TAMPAO FOFO 83KG CARGA MAX 30000KG DIAM ABERT 600MM P/ POCO VISITA DE REDE DE AGUA PLUVIAL, ESGOTO  ETC</v>
          </cell>
          <cell r="C2626" t="str">
            <v>UN</v>
          </cell>
          <cell r="E2626">
            <v>421.26</v>
          </cell>
        </row>
        <row r="2627">
          <cell r="A2627">
            <v>6243</v>
          </cell>
          <cell r="B2627" t="str">
            <v>TAMPAO FOFO 83KG CARGA MAX 12500KG DIAM ABERT 600MM P/ POCO VISITA DE REDE DE AGUA PLUVIAL, ESGOTO  ETC</v>
          </cell>
          <cell r="C2627" t="str">
            <v>UN</v>
          </cell>
          <cell r="E2627">
            <v>731.38</v>
          </cell>
        </row>
        <row r="2628">
          <cell r="A2628">
            <v>6249</v>
          </cell>
          <cell r="B2628" t="str">
            <v>TAMPAO PVC P/ TIL EB-644 P/ REDE COLET ESG DN 100MM</v>
          </cell>
          <cell r="C2628" t="str">
            <v>UN</v>
          </cell>
          <cell r="E2628">
            <v>118.1</v>
          </cell>
        </row>
        <row r="2629">
          <cell r="A2629">
            <v>6250</v>
          </cell>
          <cell r="B2629" t="str">
            <v>TAMPAO PVC P/ TIL EB-644 P/ REDE COLET ESG DN 125MM</v>
          </cell>
          <cell r="C2629" t="str">
            <v>UN</v>
          </cell>
          <cell r="E2629">
            <v>157.18</v>
          </cell>
        </row>
        <row r="2630">
          <cell r="A2630">
            <v>6251</v>
          </cell>
          <cell r="B2630" t="str">
            <v>TAMPAO PVC P/ TIL EB-644 P/ REDE COLET ESG DN 150MM</v>
          </cell>
          <cell r="C2630" t="str">
            <v>UN</v>
          </cell>
          <cell r="E2630">
            <v>181.22</v>
          </cell>
        </row>
        <row r="2631">
          <cell r="A2631">
            <v>6252</v>
          </cell>
          <cell r="B2631" t="str">
            <v>TAMPAO PVC P/ TIL EB-644 P/ REDE COLET ESG DN 200MM</v>
          </cell>
          <cell r="C2631" t="str">
            <v>UN</v>
          </cell>
          <cell r="E2631">
            <v>231.25</v>
          </cell>
        </row>
        <row r="2632">
          <cell r="A2632">
            <v>6253</v>
          </cell>
          <cell r="B2632" t="str">
            <v>TANQUE SIMPLES PRE-MOLDADO DE CONCRETO</v>
          </cell>
          <cell r="C2632" t="str">
            <v>UN</v>
          </cell>
          <cell r="E2632">
            <v>59</v>
          </cell>
        </row>
        <row r="2633">
          <cell r="A2633">
            <v>6254</v>
          </cell>
          <cell r="B2633" t="str">
            <v>TE CERAMICO 90G ESG BBP DN 100 X 100</v>
          </cell>
          <cell r="C2633" t="str">
            <v>UN</v>
          </cell>
          <cell r="E2633">
            <v>12.17</v>
          </cell>
        </row>
        <row r="2634">
          <cell r="A2634">
            <v>6255</v>
          </cell>
          <cell r="B2634" t="str">
            <v>TE CERAMICO 90G ESG BBP DN 150 X 100</v>
          </cell>
          <cell r="C2634" t="str">
            <v>UN</v>
          </cell>
          <cell r="E2634">
            <v>12.17</v>
          </cell>
        </row>
        <row r="2635">
          <cell r="A2635">
            <v>6256</v>
          </cell>
          <cell r="B2635" t="str">
            <v>TE CERAMICO 90G ESG BBP DN 200 X 100</v>
          </cell>
          <cell r="C2635" t="str">
            <v>UN</v>
          </cell>
          <cell r="E2635">
            <v>19.98</v>
          </cell>
        </row>
        <row r="2636">
          <cell r="A2636">
            <v>6257</v>
          </cell>
          <cell r="B2636" t="str">
            <v>TE CERAMICO 90G ESG BBP DN 200 X 150</v>
          </cell>
          <cell r="C2636" t="str">
            <v>UN</v>
          </cell>
          <cell r="E2636">
            <v>26.26</v>
          </cell>
        </row>
        <row r="2637">
          <cell r="A2637">
            <v>6258</v>
          </cell>
          <cell r="B2637" t="str">
            <v>TE CERAMICO 90G ESG BBP DN 200 X 200</v>
          </cell>
          <cell r="C2637" t="str">
            <v>UN</v>
          </cell>
          <cell r="E2637">
            <v>34.1</v>
          </cell>
        </row>
        <row r="2638">
          <cell r="A2638">
            <v>6259</v>
          </cell>
          <cell r="B2638" t="str">
            <v>TE CERAMICO 90G ESG BBP DN 250 X 100</v>
          </cell>
          <cell r="C2638" t="str">
            <v>UN</v>
          </cell>
          <cell r="E2638">
            <v>32.39</v>
          </cell>
        </row>
        <row r="2639">
          <cell r="A2639">
            <v>6260</v>
          </cell>
          <cell r="B2639" t="str">
            <v>TE CERAMICO 90G ESG BBP DN 250 X 200</v>
          </cell>
          <cell r="C2639" t="str">
            <v>UN</v>
          </cell>
          <cell r="E2639">
            <v>54.69</v>
          </cell>
        </row>
        <row r="2640">
          <cell r="A2640">
            <v>6261</v>
          </cell>
          <cell r="B2640" t="str">
            <v>TE CERAMICO 90G ESG BBP DN 300 X 100</v>
          </cell>
          <cell r="C2640" t="str">
            <v>UN</v>
          </cell>
          <cell r="E2640">
            <v>50.36</v>
          </cell>
        </row>
        <row r="2641">
          <cell r="A2641">
            <v>6262</v>
          </cell>
          <cell r="B2641" t="str">
            <v>TE CERAMICO 90G ESG BBP DN 300 X 150</v>
          </cell>
          <cell r="C2641" t="str">
            <v>UN</v>
          </cell>
          <cell r="E2641">
            <v>58.98</v>
          </cell>
        </row>
        <row r="2642">
          <cell r="A2642">
            <v>6263</v>
          </cell>
          <cell r="B2642" t="str">
            <v>TE CERAMICO 90G ESG BBP DN 300 X 250</v>
          </cell>
          <cell r="C2642" t="str">
            <v>UN</v>
          </cell>
          <cell r="E2642">
            <v>96.6</v>
          </cell>
        </row>
        <row r="2643">
          <cell r="A2643">
            <v>6264</v>
          </cell>
          <cell r="B2643" t="str">
            <v>TE CERAMICO 90G ESG BBP DN 300 X 300</v>
          </cell>
          <cell r="C2643" t="str">
            <v>UN</v>
          </cell>
          <cell r="E2643">
            <v>104.49</v>
          </cell>
        </row>
        <row r="2644">
          <cell r="A2644">
            <v>6265</v>
          </cell>
          <cell r="B2644" t="str">
            <v>TE CERAMICO 90G ESG BBP DN 350 X 100</v>
          </cell>
          <cell r="C2644" t="str">
            <v>UN</v>
          </cell>
          <cell r="E2644">
            <v>88.1</v>
          </cell>
        </row>
        <row r="2645">
          <cell r="A2645">
            <v>6266</v>
          </cell>
          <cell r="B2645" t="str">
            <v>TE CERAMICO 90G ESG BBP DN 350 X 150</v>
          </cell>
          <cell r="C2645" t="str">
            <v>UN</v>
          </cell>
          <cell r="E2645">
            <v>108.61</v>
          </cell>
        </row>
        <row r="2646">
          <cell r="A2646">
            <v>6267</v>
          </cell>
          <cell r="B2646" t="str">
            <v>TE CERAMICO 90G ESG BBP DN 350 X 200</v>
          </cell>
          <cell r="C2646" t="str">
            <v>UN</v>
          </cell>
          <cell r="E2646">
            <v>154.76</v>
          </cell>
        </row>
        <row r="2647">
          <cell r="A2647">
            <v>6268</v>
          </cell>
          <cell r="B2647" t="str">
            <v>TE CERAMICO 90G ESG BBP DN 350 X 250</v>
          </cell>
          <cell r="C2647" t="str">
            <v>UN</v>
          </cell>
          <cell r="E2647">
            <v>181.13</v>
          </cell>
        </row>
        <row r="2648">
          <cell r="A2648">
            <v>6269</v>
          </cell>
          <cell r="B2648" t="str">
            <v>TE CERAMICO 90G ESG BBP DN 350 X 300</v>
          </cell>
          <cell r="C2648" t="str">
            <v>UN</v>
          </cell>
          <cell r="E2648">
            <v>188.38</v>
          </cell>
        </row>
        <row r="2649">
          <cell r="A2649">
            <v>6270</v>
          </cell>
          <cell r="B2649" t="str">
            <v>TE CERAMICO 90G ESG BBP DN 350 X 350</v>
          </cell>
          <cell r="C2649" t="str">
            <v>UN</v>
          </cell>
          <cell r="E2649">
            <v>196.17</v>
          </cell>
        </row>
        <row r="2650">
          <cell r="A2650">
            <v>6271</v>
          </cell>
          <cell r="B2650" t="str">
            <v>TE CERAMICO 90G ESG BBP DN 375 X 150</v>
          </cell>
          <cell r="C2650" t="str">
            <v>UN</v>
          </cell>
          <cell r="E2650">
            <v>113.63</v>
          </cell>
        </row>
        <row r="2651">
          <cell r="A2651">
            <v>6272</v>
          </cell>
          <cell r="B2651" t="str">
            <v>TE CERAMICO 90G ESG BBP DN 375 X 200</v>
          </cell>
          <cell r="C2651" t="str">
            <v>UN</v>
          </cell>
          <cell r="E2651">
            <v>161.88</v>
          </cell>
        </row>
        <row r="2652">
          <cell r="A2652">
            <v>6273</v>
          </cell>
          <cell r="B2652" t="str">
            <v>TE CERAMICO 90G ESG BBP DN 375 X 300</v>
          </cell>
          <cell r="C2652" t="str">
            <v>UN</v>
          </cell>
          <cell r="E2652">
            <v>193.21</v>
          </cell>
        </row>
        <row r="2653">
          <cell r="A2653">
            <v>6274</v>
          </cell>
          <cell r="B2653" t="str">
            <v>TE CERAMICO 90G ESG BBP DN 375 X 350</v>
          </cell>
          <cell r="C2653" t="str">
            <v>UN</v>
          </cell>
          <cell r="E2653">
            <v>200.45</v>
          </cell>
        </row>
        <row r="2654">
          <cell r="A2654">
            <v>6275</v>
          </cell>
          <cell r="B2654" t="str">
            <v>TE CERAMICO 90G ESG BBP DN 375 X 375</v>
          </cell>
          <cell r="C2654" t="str">
            <v>UN</v>
          </cell>
          <cell r="E2654">
            <v>205.19</v>
          </cell>
        </row>
        <row r="2655">
          <cell r="A2655">
            <v>6276</v>
          </cell>
          <cell r="B2655" t="str">
            <v>TE CERAMICO 90G ESG BBP DN 400 X 150</v>
          </cell>
          <cell r="C2655" t="str">
            <v>UN</v>
          </cell>
          <cell r="E2655">
            <v>142.94</v>
          </cell>
        </row>
        <row r="2656">
          <cell r="A2656">
            <v>6277</v>
          </cell>
          <cell r="B2656" t="str">
            <v>TE CERAMICO 90G ESG BBP DN 400 X 300</v>
          </cell>
          <cell r="C2656" t="str">
            <v>UN</v>
          </cell>
          <cell r="E2656">
            <v>241.51</v>
          </cell>
        </row>
        <row r="2657">
          <cell r="A2657">
            <v>6278</v>
          </cell>
          <cell r="B2657" t="str">
            <v>TE CERAMICO 90G ESG BBP DN 400 X 350</v>
          </cell>
          <cell r="C2657" t="str">
            <v>UN</v>
          </cell>
          <cell r="E2657">
            <v>251.17</v>
          </cell>
        </row>
        <row r="2658">
          <cell r="A2658">
            <v>6279</v>
          </cell>
          <cell r="B2658" t="str">
            <v>TE CERAMICO 90G ESG BBP DN 400 X 400</v>
          </cell>
          <cell r="C2658" t="str">
            <v>UN</v>
          </cell>
          <cell r="E2658">
            <v>258.13</v>
          </cell>
        </row>
        <row r="2659">
          <cell r="A2659">
            <v>6280</v>
          </cell>
          <cell r="B2659" t="str">
            <v>TE CERAMICO 90G ESG BBP DN 250 X 150</v>
          </cell>
          <cell r="C2659" t="str">
            <v>UN</v>
          </cell>
          <cell r="E2659">
            <v>39.92</v>
          </cell>
        </row>
        <row r="2660">
          <cell r="A2660">
            <v>6281</v>
          </cell>
          <cell r="B2660" t="str">
            <v>TE CERAMICO 90G ESG BBP DN 150 X 150</v>
          </cell>
          <cell r="C2660" t="str">
            <v>UN</v>
          </cell>
          <cell r="E2660">
            <v>14.7</v>
          </cell>
        </row>
        <row r="2661">
          <cell r="A2661">
            <v>6282</v>
          </cell>
          <cell r="B2661" t="str">
            <v>TE CERAMICO 90G ESG BBP DN 375 X 250</v>
          </cell>
          <cell r="C2661" t="str">
            <v>UN</v>
          </cell>
          <cell r="E2661">
            <v>183.55</v>
          </cell>
        </row>
        <row r="2662">
          <cell r="A2662">
            <v>6283</v>
          </cell>
          <cell r="B2662" t="str">
            <v>TE CERAMICO 90G ESG BBP DN 375 X 100</v>
          </cell>
          <cell r="C2662" t="str">
            <v>UN</v>
          </cell>
          <cell r="E2662">
            <v>92.18</v>
          </cell>
        </row>
        <row r="2663">
          <cell r="A2663">
            <v>6284</v>
          </cell>
          <cell r="B2663" t="str">
            <v>TE CERAMICO 90G ESG BBP DN 300 X 200</v>
          </cell>
          <cell r="C2663" t="str">
            <v>UN</v>
          </cell>
          <cell r="E2663">
            <v>82.4</v>
          </cell>
        </row>
        <row r="2664">
          <cell r="A2664">
            <v>6285</v>
          </cell>
          <cell r="B2664" t="str">
            <v>TE CERAMICO 90G ESG BBP DN 250 X 250</v>
          </cell>
          <cell r="C2664" t="str">
            <v>UN</v>
          </cell>
          <cell r="E2664">
            <v>70.72</v>
          </cell>
        </row>
        <row r="2665">
          <cell r="A2665">
            <v>6286</v>
          </cell>
          <cell r="B2665" t="str">
            <v>TE CERAMICO 90G ESG BBP DN 450 X 150</v>
          </cell>
          <cell r="C2665" t="str">
            <v>UN</v>
          </cell>
          <cell r="E2665">
            <v>210.85</v>
          </cell>
        </row>
        <row r="2666">
          <cell r="A2666">
            <v>6287</v>
          </cell>
          <cell r="B2666" t="str">
            <v>TE CERAMICO 90G ESG BBP DN 450 X 200</v>
          </cell>
          <cell r="C2666" t="str">
            <v>UN</v>
          </cell>
          <cell r="E2666">
            <v>300.35000000000002</v>
          </cell>
        </row>
        <row r="2667">
          <cell r="A2667">
            <v>6288</v>
          </cell>
          <cell r="B2667" t="str">
            <v>TE CERAMICO 90G ESG BBP DN 450 X 250</v>
          </cell>
          <cell r="C2667" t="str">
            <v>UN</v>
          </cell>
          <cell r="E2667">
            <v>326.04000000000002</v>
          </cell>
        </row>
        <row r="2668">
          <cell r="A2668">
            <v>6289</v>
          </cell>
          <cell r="B2668" t="str">
            <v>TE CERAMICO 90G ESG BBP DN 450 X 100</v>
          </cell>
          <cell r="C2668" t="str">
            <v>UN</v>
          </cell>
          <cell r="E2668">
            <v>171</v>
          </cell>
        </row>
        <row r="2669">
          <cell r="A2669">
            <v>6290</v>
          </cell>
          <cell r="B2669" t="str">
            <v>TE CERAMICO 90G ESG BBP DN 400 X 375</v>
          </cell>
          <cell r="C2669" t="str">
            <v>UN</v>
          </cell>
          <cell r="E2669">
            <v>253.59</v>
          </cell>
        </row>
        <row r="2670">
          <cell r="A2670">
            <v>6291</v>
          </cell>
          <cell r="B2670" t="str">
            <v>TE CERAMICO 90G ESG BBP DN 400 X 250</v>
          </cell>
          <cell r="C2670" t="str">
            <v>UN</v>
          </cell>
          <cell r="E2670">
            <v>229.43</v>
          </cell>
        </row>
        <row r="2671">
          <cell r="A2671">
            <v>6292</v>
          </cell>
          <cell r="B2671" t="str">
            <v>TE CERAMICO 90G ESG BBP DN 400 X 200</v>
          </cell>
          <cell r="C2671" t="str">
            <v>UN</v>
          </cell>
          <cell r="E2671">
            <v>203.63</v>
          </cell>
        </row>
        <row r="2672">
          <cell r="A2672">
            <v>6294</v>
          </cell>
          <cell r="B2672" t="str">
            <v>TE FERRO GALVANIZADO 90G 1/2"</v>
          </cell>
          <cell r="C2672" t="str">
            <v>UN</v>
          </cell>
          <cell r="E2672">
            <v>4.53</v>
          </cell>
        </row>
        <row r="2673">
          <cell r="A2673">
            <v>6295</v>
          </cell>
          <cell r="B2673" t="str">
            <v>TE FERRO GALVANIZADO 90G 3/4"</v>
          </cell>
          <cell r="C2673" t="str">
            <v>UN</v>
          </cell>
          <cell r="E2673">
            <v>6.86</v>
          </cell>
        </row>
        <row r="2674">
          <cell r="A2674">
            <v>6296</v>
          </cell>
          <cell r="B2674" t="str">
            <v>TE FERRO GALVANIZADO 90G 1.1/4"</v>
          </cell>
          <cell r="C2674" t="str">
            <v>UN</v>
          </cell>
          <cell r="E2674">
            <v>17.86</v>
          </cell>
        </row>
        <row r="2675">
          <cell r="A2675">
            <v>6297</v>
          </cell>
          <cell r="B2675" t="str">
            <v>TE FERRO GALVANIZADO 90G 1.1/2"</v>
          </cell>
          <cell r="C2675" t="str">
            <v>UN</v>
          </cell>
          <cell r="E2675">
            <v>20.36</v>
          </cell>
        </row>
        <row r="2676">
          <cell r="A2676">
            <v>6298</v>
          </cell>
          <cell r="B2676" t="str">
            <v>TE FERRO GALVANIZADO 90G 2"</v>
          </cell>
          <cell r="C2676" t="str">
            <v>UN</v>
          </cell>
          <cell r="E2676">
            <v>36.96</v>
          </cell>
        </row>
        <row r="2677">
          <cell r="A2677">
            <v>6299</v>
          </cell>
          <cell r="B2677" t="str">
            <v>TE FERRO GALVANIZADO 90G 2.1/2"</v>
          </cell>
          <cell r="C2677" t="str">
            <v>UN</v>
          </cell>
          <cell r="E2677">
            <v>65.08</v>
          </cell>
        </row>
        <row r="2678">
          <cell r="A2678">
            <v>6300</v>
          </cell>
          <cell r="B2678" t="str">
            <v>TE FERRO GALVANIZADO 90G 4"</v>
          </cell>
          <cell r="C2678" t="str">
            <v>UN</v>
          </cell>
          <cell r="E2678">
            <v>160.83000000000001</v>
          </cell>
        </row>
        <row r="2679">
          <cell r="A2679">
            <v>6301</v>
          </cell>
          <cell r="B2679" t="str">
            <v>TE FERRO GALVANIZADO 90G 6"</v>
          </cell>
          <cell r="C2679" t="str">
            <v>UN</v>
          </cell>
          <cell r="E2679">
            <v>433.07</v>
          </cell>
        </row>
        <row r="2680">
          <cell r="A2680">
            <v>6302</v>
          </cell>
          <cell r="B2680" t="str">
            <v>TE REDUCAO FERRO GALV 90G ROSCA 3/4" X 1/2"</v>
          </cell>
          <cell r="C2680" t="str">
            <v>UN</v>
          </cell>
          <cell r="E2680">
            <v>6.9</v>
          </cell>
        </row>
        <row r="2681">
          <cell r="A2681">
            <v>6303</v>
          </cell>
          <cell r="B2681" t="str">
            <v>TE REDUCAO FERRO GALV 90G ROSCA 1" X 3/4"</v>
          </cell>
          <cell r="C2681" t="str">
            <v>UN</v>
          </cell>
          <cell r="E2681">
            <v>11.52</v>
          </cell>
        </row>
        <row r="2682">
          <cell r="A2682">
            <v>6304</v>
          </cell>
          <cell r="B2682" t="str">
            <v>TE REDUCAO FERRO GALV 90G ROSCA 1.1/2" X 3/4"</v>
          </cell>
          <cell r="C2682" t="str">
            <v>UN</v>
          </cell>
          <cell r="E2682">
            <v>19.8</v>
          </cell>
        </row>
        <row r="2683">
          <cell r="A2683">
            <v>6305</v>
          </cell>
          <cell r="B2683" t="str">
            <v>TE REDUCAO FERRO GALV 90G ROSCA 2" X 1"</v>
          </cell>
          <cell r="C2683" t="str">
            <v>UN</v>
          </cell>
          <cell r="E2683">
            <v>35.76</v>
          </cell>
        </row>
        <row r="2684">
          <cell r="A2684">
            <v>6306</v>
          </cell>
          <cell r="B2684" t="str">
            <v>TE REDUCAO FERRO GALV 90G ROSCA 2" X 1.1/4"</v>
          </cell>
          <cell r="C2684" t="str">
            <v>UN</v>
          </cell>
          <cell r="E2684">
            <v>36.19</v>
          </cell>
        </row>
        <row r="2685">
          <cell r="A2685">
            <v>6307</v>
          </cell>
          <cell r="B2685" t="str">
            <v>TE REDUCAO FERRO GALV 90G ROSCA 2.1/2" X 1"</v>
          </cell>
          <cell r="C2685" t="str">
            <v>UN</v>
          </cell>
          <cell r="E2685">
            <v>65.08</v>
          </cell>
        </row>
        <row r="2686">
          <cell r="A2686">
            <v>6308</v>
          </cell>
          <cell r="B2686" t="str">
            <v>TE REDUCAO FERRO GALV 90G ROSCA 2.1/2" X 1.1/2"</v>
          </cell>
          <cell r="C2686" t="str">
            <v>UN</v>
          </cell>
          <cell r="E2686">
            <v>65.34</v>
          </cell>
        </row>
        <row r="2687">
          <cell r="A2687">
            <v>6309</v>
          </cell>
          <cell r="B2687" t="str">
            <v>TE REDUCAO FERRO GALV 90G ROSCA 2.1/2" X 2"</v>
          </cell>
          <cell r="C2687" t="str">
            <v>UN</v>
          </cell>
          <cell r="E2687">
            <v>65.08</v>
          </cell>
        </row>
        <row r="2688">
          <cell r="A2688">
            <v>6310</v>
          </cell>
          <cell r="B2688" t="str">
            <v>TE REDUCAO FERRO GALV 90G ROSCA 3" X 1"</v>
          </cell>
          <cell r="C2688" t="str">
            <v>UN</v>
          </cell>
          <cell r="E2688">
            <v>82.38</v>
          </cell>
        </row>
        <row r="2689">
          <cell r="A2689">
            <v>6311</v>
          </cell>
          <cell r="B2689" t="str">
            <v>TE REDUCAO FERRO GALV 90G ROSCA 3" X 1.1/4"</v>
          </cell>
          <cell r="C2689" t="str">
            <v>UN</v>
          </cell>
          <cell r="E2689">
            <v>83.41</v>
          </cell>
        </row>
        <row r="2690">
          <cell r="A2690">
            <v>6312</v>
          </cell>
          <cell r="B2690" t="str">
            <v>TE REDUCAO FERRO GALV 90G ROSCA 3" X 1.1/2"</v>
          </cell>
          <cell r="C2690" t="str">
            <v>UN</v>
          </cell>
          <cell r="E2690">
            <v>84.45</v>
          </cell>
        </row>
        <row r="2691">
          <cell r="A2691">
            <v>6313</v>
          </cell>
          <cell r="B2691" t="str">
            <v>TE REDUCAO FERRO GALV 90G C/ ROSCA 3" X 2"</v>
          </cell>
          <cell r="C2691" t="str">
            <v>UN</v>
          </cell>
          <cell r="E2691">
            <v>84.45</v>
          </cell>
        </row>
        <row r="2692">
          <cell r="A2692">
            <v>6314</v>
          </cell>
          <cell r="B2692" t="str">
            <v>TE REDUCAO FERRO GALV 90G C/ ROSCA 3" X 2.1/2"</v>
          </cell>
          <cell r="C2692" t="str">
            <v>UN</v>
          </cell>
          <cell r="E2692">
            <v>85.14</v>
          </cell>
        </row>
        <row r="2693">
          <cell r="A2693">
            <v>6315</v>
          </cell>
          <cell r="B2693" t="str">
            <v>TE REDUCAO FERRO GALV 90G C/ ROSCA 4" X 2"</v>
          </cell>
          <cell r="C2693" t="str">
            <v>UN</v>
          </cell>
          <cell r="E2693">
            <v>158.25</v>
          </cell>
        </row>
        <row r="2694">
          <cell r="A2694">
            <v>6316</v>
          </cell>
          <cell r="B2694" t="str">
            <v>TE REDUCAO FERRO GALV 90G C/ ROSCA 4" X 3"</v>
          </cell>
          <cell r="C2694" t="str">
            <v>UN</v>
          </cell>
          <cell r="E2694">
            <v>158.25</v>
          </cell>
        </row>
        <row r="2695">
          <cell r="A2695">
            <v>6317</v>
          </cell>
          <cell r="B2695" t="str">
            <v>TE REDUCAO FERRO GALV 90G ROSCA 2.1/2" X 1.1/4"</v>
          </cell>
          <cell r="C2695" t="str">
            <v>UN</v>
          </cell>
          <cell r="E2695">
            <v>64.569999999999993</v>
          </cell>
        </row>
        <row r="2696">
          <cell r="A2696">
            <v>6318</v>
          </cell>
          <cell r="B2696" t="str">
            <v>TE REDUCAO FERRO GALV 90G ROSCA 2" X 1.1/2"</v>
          </cell>
          <cell r="C2696" t="str">
            <v>UN</v>
          </cell>
          <cell r="E2696">
            <v>36.79</v>
          </cell>
        </row>
        <row r="2697">
          <cell r="A2697">
            <v>6319</v>
          </cell>
          <cell r="B2697" t="str">
            <v>TE REDUCAO FERRO GALV 90G ROSCA 1.1/2" X 1"</v>
          </cell>
          <cell r="C2697" t="str">
            <v>UN</v>
          </cell>
          <cell r="E2697">
            <v>20.27</v>
          </cell>
        </row>
        <row r="2698">
          <cell r="A2698">
            <v>6320</v>
          </cell>
          <cell r="B2698" t="str">
            <v>TE REDUCAO FERRO GALV 90G ROSCA 1" X 1/2"</v>
          </cell>
          <cell r="C2698" t="str">
            <v>UN</v>
          </cell>
          <cell r="E2698">
            <v>11.26</v>
          </cell>
        </row>
        <row r="2699">
          <cell r="A2699">
            <v>6321</v>
          </cell>
          <cell r="B2699" t="str">
            <v>TE FERRO GALVANIZADO 90G 5"</v>
          </cell>
          <cell r="C2699" t="str">
            <v>UN</v>
          </cell>
          <cell r="E2699">
            <v>302.39</v>
          </cell>
        </row>
        <row r="2700">
          <cell r="A2700">
            <v>6322</v>
          </cell>
          <cell r="B2700" t="str">
            <v>TE FERRO GALVANIZADO 90G 3"</v>
          </cell>
          <cell r="C2700" t="str">
            <v>UN</v>
          </cell>
          <cell r="E2700">
            <v>84.45</v>
          </cell>
        </row>
        <row r="2701">
          <cell r="A2701">
            <v>6323</v>
          </cell>
          <cell r="B2701" t="str">
            <v>TE FERRO GALVANIZADO 90G 1"</v>
          </cell>
          <cell r="C2701" t="str">
            <v>UN</v>
          </cell>
          <cell r="E2701">
            <v>11.56</v>
          </cell>
        </row>
        <row r="2702">
          <cell r="A2702">
            <v>7048</v>
          </cell>
          <cell r="B2702" t="str">
            <v>TE PVC PBA NBR 10351 P/ REDE AGUA 90G BBB DN 50/ DE 60MM</v>
          </cell>
          <cell r="C2702" t="str">
            <v>UN</v>
          </cell>
          <cell r="E2702">
            <v>20.61</v>
          </cell>
        </row>
        <row r="2703">
          <cell r="A2703">
            <v>7049</v>
          </cell>
          <cell r="B2703" t="str">
            <v>TE PVC PBA NBR 10351 P/ REDE AGUA 90G BBB DN 100/ DE 110MM</v>
          </cell>
          <cell r="C2703" t="str">
            <v>UN</v>
          </cell>
          <cell r="E2703">
            <v>95.93</v>
          </cell>
        </row>
        <row r="2704">
          <cell r="A2704">
            <v>7060</v>
          </cell>
          <cell r="B2704" t="str">
            <v>TE PVC 90G NBR 10569 P/ REDE COLET ESG JE BBB DN 250MM</v>
          </cell>
          <cell r="C2704" t="str">
            <v>UN</v>
          </cell>
          <cell r="E2704">
            <v>767.94</v>
          </cell>
        </row>
        <row r="2705">
          <cell r="A2705">
            <v>7061</v>
          </cell>
          <cell r="B2705" t="str">
            <v>TE PVC 90G NBR 10569 P/ REDE COLET ESG JE BBB DN 300MM</v>
          </cell>
          <cell r="C2705" t="str">
            <v>UN</v>
          </cell>
          <cell r="E2705">
            <v>1178.44</v>
          </cell>
        </row>
        <row r="2706">
          <cell r="A2706">
            <v>7065</v>
          </cell>
          <cell r="B2706" t="str">
            <v>TE PVC 90G NBR 10569 P/ REDE COLET ESG JE BBB DN 400MM</v>
          </cell>
          <cell r="C2706" t="str">
            <v>UN</v>
          </cell>
          <cell r="E2706">
            <v>1303.06</v>
          </cell>
        </row>
        <row r="2707">
          <cell r="A2707">
            <v>7066</v>
          </cell>
          <cell r="B2707" t="str">
            <v>TE REDUCAO PVC 90G NBR 10569 P/ REDE COLET ESG JE BBB DN 200 X 150MM</v>
          </cell>
          <cell r="C2707" t="str">
            <v>UN</v>
          </cell>
          <cell r="E2707">
            <v>235.88</v>
          </cell>
        </row>
        <row r="2708">
          <cell r="A2708">
            <v>7068</v>
          </cell>
          <cell r="B2708" t="str">
            <v>TE REDUCAO PVC 90G NBR 10569 P/ REDE COLET ESG JE BBB DN 250 X 150MM</v>
          </cell>
          <cell r="C2708" t="str">
            <v>UN</v>
          </cell>
          <cell r="E2708">
            <v>416.96</v>
          </cell>
        </row>
        <row r="2709">
          <cell r="A2709">
            <v>7069</v>
          </cell>
          <cell r="B2709" t="str">
            <v>TE PVC 90G NBR 10569 P/ REDE COLET ESG JE BBB DN 150MM</v>
          </cell>
          <cell r="C2709" t="str">
            <v>UN</v>
          </cell>
          <cell r="E2709">
            <v>118.38</v>
          </cell>
        </row>
        <row r="2710">
          <cell r="A2710">
            <v>7070</v>
          </cell>
          <cell r="B2710" t="str">
            <v>TE PVC 90G NBR 10569 P/ REDE COLET ESG JE BBB DN 200MM</v>
          </cell>
          <cell r="C2710" t="str">
            <v>UN</v>
          </cell>
          <cell r="E2710">
            <v>201.25</v>
          </cell>
        </row>
        <row r="2711">
          <cell r="A2711">
            <v>7082</v>
          </cell>
          <cell r="B2711" t="str">
            <v>TE PVC 90G NBR 10569 P/ REDE COLET ESG JE BBB DN 100MM</v>
          </cell>
          <cell r="C2711" t="str">
            <v>UN</v>
          </cell>
          <cell r="E2711">
            <v>71.83</v>
          </cell>
        </row>
        <row r="2712">
          <cell r="A2712">
            <v>7083</v>
          </cell>
          <cell r="B2712" t="str">
            <v>TE PVC 90G NBR 10569 P/ REDE COLET ESG JE BBB DN 125MM</v>
          </cell>
          <cell r="C2712" t="str">
            <v>UN</v>
          </cell>
          <cell r="E2712">
            <v>125.23</v>
          </cell>
        </row>
        <row r="2713">
          <cell r="A2713">
            <v>7088</v>
          </cell>
          <cell r="B2713" t="str">
            <v>TE PVC PBA NBR 10351 P/ REDE AGUA 90G BBB DN 75/ DE 85MM</v>
          </cell>
          <cell r="C2713" t="str">
            <v>UN</v>
          </cell>
          <cell r="E2713">
            <v>51.66</v>
          </cell>
        </row>
        <row r="2714">
          <cell r="A2714">
            <v>7091</v>
          </cell>
          <cell r="B2714" t="str">
            <v>TE SANITARIO PVC P/ ESG PREDIAL DN 100 X 100MM</v>
          </cell>
          <cell r="C2714" t="str">
            <v>UN</v>
          </cell>
          <cell r="E2714">
            <v>13.6</v>
          </cell>
        </row>
        <row r="2715">
          <cell r="A2715">
            <v>7094</v>
          </cell>
          <cell r="B2715" t="str">
            <v>TE PVC C/ROSCA 90G P/ AGUA FRIA PREDIAL 1"</v>
          </cell>
          <cell r="C2715" t="str">
            <v>UN</v>
          </cell>
          <cell r="E2715">
            <v>6.71</v>
          </cell>
        </row>
        <row r="2716">
          <cell r="A2716">
            <v>7097</v>
          </cell>
          <cell r="B2716" t="str">
            <v>TE SANITARIO PVC P/ ESG PREDIAL DN 50 X 50MM</v>
          </cell>
          <cell r="C2716" t="str">
            <v>UN</v>
          </cell>
          <cell r="E2716">
            <v>5.35</v>
          </cell>
        </row>
        <row r="2717">
          <cell r="A2717">
            <v>7098</v>
          </cell>
          <cell r="B2717" t="str">
            <v>TE PVC C/ROSCA 90G P/ AGUA FRIA PREDIAL 1/2"</v>
          </cell>
          <cell r="C2717" t="str">
            <v>UN</v>
          </cell>
          <cell r="E2717">
            <v>1.64</v>
          </cell>
        </row>
        <row r="2718">
          <cell r="A2718">
            <v>7103</v>
          </cell>
          <cell r="B2718" t="str">
            <v>TE PVC SOLD 90G C/ ROSCA NA BOLSA CENTRAL 32MM X 3/4"</v>
          </cell>
          <cell r="C2718" t="str">
            <v>UN</v>
          </cell>
          <cell r="E2718">
            <v>8.31</v>
          </cell>
        </row>
        <row r="2719">
          <cell r="A2719">
            <v>7104</v>
          </cell>
          <cell r="B2719" t="str">
            <v>TE REDUCAO PVC SOLD 90G P/ AGUA FRIA PREDIAL 25 MM X 20 MM</v>
          </cell>
          <cell r="C2719" t="str">
            <v>UN</v>
          </cell>
          <cell r="E2719">
            <v>2.46</v>
          </cell>
        </row>
        <row r="2720">
          <cell r="A2720">
            <v>7105</v>
          </cell>
          <cell r="B2720" t="str">
            <v>TE INSPECAO PVC P/ ESG PREDIAL 100 X 75MM</v>
          </cell>
          <cell r="C2720" t="str">
            <v>UN</v>
          </cell>
          <cell r="E2720">
            <v>35.630000000000003</v>
          </cell>
        </row>
        <row r="2721">
          <cell r="A2721">
            <v>7106</v>
          </cell>
          <cell r="B2721" t="str">
            <v>TE REDUCAO PVC SOLD 90G P/ AGUA FRIA PREDIAL 110 MM X 60 MM</v>
          </cell>
          <cell r="C2721" t="str">
            <v>UN</v>
          </cell>
          <cell r="E2721">
            <v>86.34</v>
          </cell>
        </row>
        <row r="2722">
          <cell r="A2722">
            <v>7108</v>
          </cell>
          <cell r="B2722" t="str">
            <v>TE REDUCAO PVC SOLD 90G P/ AGUA FRIA PREDIAL 50 MM X 20 MM</v>
          </cell>
          <cell r="C2722" t="str">
            <v>UN</v>
          </cell>
          <cell r="E2722">
            <v>8.92</v>
          </cell>
        </row>
        <row r="2723">
          <cell r="A2723">
            <v>7109</v>
          </cell>
          <cell r="B2723" t="str">
            <v>TE PVC SOLD 90G C/ ROSCA NA BOLSA CENTRAL 20MM X 1/2"</v>
          </cell>
          <cell r="C2723" t="str">
            <v>UN</v>
          </cell>
          <cell r="E2723">
            <v>2.0299999999999998</v>
          </cell>
        </row>
        <row r="2724">
          <cell r="A2724">
            <v>7110</v>
          </cell>
          <cell r="B2724" t="str">
            <v>TE PVC C/ROSCA 90G P/ AGUA FRIA PREDIAL 2"</v>
          </cell>
          <cell r="C2724" t="str">
            <v>UN</v>
          </cell>
          <cell r="E2724">
            <v>23.73</v>
          </cell>
        </row>
        <row r="2725">
          <cell r="A2725">
            <v>7114</v>
          </cell>
          <cell r="B2725" t="str">
            <v>TE PVC SOLD 90G C/ BUCHA LATAO NA BOLSA CENTRAL 32MM X 3/4"</v>
          </cell>
          <cell r="C2725" t="str">
            <v>UN</v>
          </cell>
          <cell r="E2725">
            <v>14.89</v>
          </cell>
        </row>
        <row r="2726">
          <cell r="A2726">
            <v>7116</v>
          </cell>
          <cell r="B2726" t="str">
            <v>TE PVC SOLD 90G P/ ESG PREDIAL BBB DN 40MM</v>
          </cell>
          <cell r="C2726" t="str">
            <v>UN</v>
          </cell>
          <cell r="E2726">
            <v>2.58</v>
          </cell>
        </row>
        <row r="2727">
          <cell r="A2727">
            <v>7117</v>
          </cell>
          <cell r="B2727" t="str">
            <v>TE PVC C/ROSCA 90G P/ AGUA FRIA PREDIAL 1.1/4"</v>
          </cell>
          <cell r="C2727" t="str">
            <v>UN</v>
          </cell>
          <cell r="E2727">
            <v>12.03</v>
          </cell>
        </row>
        <row r="2728">
          <cell r="A2728">
            <v>7118</v>
          </cell>
          <cell r="B2728" t="str">
            <v>TE PVC C/ROSCA 90G P/ AGUA FRIA PREDIAL 1.1/2"</v>
          </cell>
          <cell r="C2728" t="str">
            <v>UN</v>
          </cell>
          <cell r="E2728">
            <v>12.9</v>
          </cell>
        </row>
        <row r="2729">
          <cell r="A2729">
            <v>7119</v>
          </cell>
          <cell r="B2729" t="str">
            <v>TE REDUCAO PVC C/ ROSCA 90G P/ AGUA FRIA PREDIAL 1 X 3/4"</v>
          </cell>
          <cell r="C2729" t="str">
            <v>UN</v>
          </cell>
          <cell r="E2729">
            <v>5.54</v>
          </cell>
        </row>
        <row r="2730">
          <cell r="A2730">
            <v>7120</v>
          </cell>
          <cell r="B2730" t="str">
            <v>TE REDUCAO PVC C/ ROSCA 90G P/ AGUA FRIA PREDIAL 3/4 X 1/2"</v>
          </cell>
          <cell r="C2730" t="str">
            <v>UN</v>
          </cell>
          <cell r="E2730">
            <v>3.75</v>
          </cell>
        </row>
        <row r="2731">
          <cell r="A2731">
            <v>7121</v>
          </cell>
          <cell r="B2731" t="str">
            <v>TE PVC SOLD 90G C/ BUCHA LATAO NA BOLSA CENTRAL 20MM X 1/2"</v>
          </cell>
          <cell r="C2731" t="str">
            <v>UN</v>
          </cell>
          <cell r="E2731">
            <v>7.94</v>
          </cell>
        </row>
        <row r="2732">
          <cell r="A2732">
            <v>7122</v>
          </cell>
          <cell r="B2732" t="str">
            <v>TE PVC SOLD 90G C/ BUCHA LATAO NA BOLSA CENTRAL 25MM X 3/4"</v>
          </cell>
          <cell r="C2732" t="str">
            <v>UN</v>
          </cell>
          <cell r="E2732">
            <v>8.98</v>
          </cell>
        </row>
        <row r="2733">
          <cell r="A2733">
            <v>7123</v>
          </cell>
          <cell r="B2733" t="str">
            <v>TE PVC C/ROSCA 90G P/ AGUA FRIA PREDIAL 3/4"</v>
          </cell>
          <cell r="C2733" t="str">
            <v>UN</v>
          </cell>
          <cell r="E2733">
            <v>1.88</v>
          </cell>
        </row>
        <row r="2734">
          <cell r="A2734">
            <v>7126</v>
          </cell>
          <cell r="B2734" t="str">
            <v>TE REDUCAO PVC C/ ROSCA 90G P/ AGUA FRIA PREDIAL 1.1/2" X 3/4"</v>
          </cell>
          <cell r="C2734" t="str">
            <v>UN</v>
          </cell>
          <cell r="E2734">
            <v>10.63</v>
          </cell>
        </row>
        <row r="2735">
          <cell r="A2735">
            <v>7128</v>
          </cell>
          <cell r="B2735" t="str">
            <v>TE REDUCAO PVC SOLD 90G P/ AGUA FRIA PREDIAL 40 MM X 32 MM</v>
          </cell>
          <cell r="C2735" t="str">
            <v>UN</v>
          </cell>
          <cell r="E2735">
            <v>6.58</v>
          </cell>
        </row>
        <row r="2736">
          <cell r="A2736">
            <v>7129</v>
          </cell>
          <cell r="B2736" t="str">
            <v>TE REDUCAO PVC SOLD 90G P/ AGUA FRIA PREDIAL 50 MM X 25 MM</v>
          </cell>
          <cell r="C2736" t="str">
            <v>UN</v>
          </cell>
          <cell r="E2736">
            <v>7.51</v>
          </cell>
        </row>
        <row r="2737">
          <cell r="A2737">
            <v>7130</v>
          </cell>
          <cell r="B2737" t="str">
            <v>TE REDUCAO PVC SOLD 90G P/ AGUA FRIA PREDIAL 50 MM X 32 MM</v>
          </cell>
          <cell r="C2737" t="str">
            <v>UN</v>
          </cell>
          <cell r="E2737">
            <v>11.75</v>
          </cell>
        </row>
        <row r="2738">
          <cell r="A2738">
            <v>7131</v>
          </cell>
          <cell r="B2738" t="str">
            <v>TE REDUCAO PVC SOLD 90G P/ AGUA FRIA PREDIAL 50 MM X 40 MM</v>
          </cell>
          <cell r="C2738" t="str">
            <v>UN</v>
          </cell>
          <cell r="E2738">
            <v>14.65</v>
          </cell>
        </row>
        <row r="2739">
          <cell r="A2739">
            <v>7132</v>
          </cell>
          <cell r="B2739" t="str">
            <v>TE REDUCAO PVC SOLD 90G P/ AGUA FRIA PREDIAL 75 MM X 50 MM</v>
          </cell>
          <cell r="C2739" t="str">
            <v>UN</v>
          </cell>
          <cell r="E2739">
            <v>32.49</v>
          </cell>
        </row>
        <row r="2740">
          <cell r="A2740">
            <v>7133</v>
          </cell>
          <cell r="B2740" t="str">
            <v>TE REDUCAO PVC SOLD 90G P/ AGUA FRIA PREDIAL 85 MM X 60 MM</v>
          </cell>
          <cell r="C2740" t="str">
            <v>UN</v>
          </cell>
          <cell r="E2740">
            <v>69.72</v>
          </cell>
        </row>
        <row r="2741">
          <cell r="A2741">
            <v>7135</v>
          </cell>
          <cell r="B2741" t="str">
            <v>TE PVC SOLD 90G C/ ROSCA NA BOLSA CENTRAL 25MM X 1/2"</v>
          </cell>
          <cell r="C2741" t="str">
            <v>UN</v>
          </cell>
          <cell r="E2741">
            <v>3.2</v>
          </cell>
        </row>
        <row r="2742">
          <cell r="A2742">
            <v>7136</v>
          </cell>
          <cell r="B2742" t="str">
            <v>TE REDUCAO PVC SOLD 90G P/ AGUA FRIA PREDIAL 32 MM X 25 MM</v>
          </cell>
          <cell r="C2742" t="str">
            <v>UN</v>
          </cell>
          <cell r="E2742">
            <v>4.74</v>
          </cell>
        </row>
        <row r="2743">
          <cell r="A2743">
            <v>7137</v>
          </cell>
          <cell r="B2743" t="str">
            <v>TE PVC SOLD 90G C/ BUCHA LATAO NA BOLSA CENTRAL 25MM X 1/2"</v>
          </cell>
          <cell r="C2743" t="str">
            <v>UN</v>
          </cell>
          <cell r="E2743">
            <v>8.8000000000000007</v>
          </cell>
        </row>
        <row r="2744">
          <cell r="A2744">
            <v>7138</v>
          </cell>
          <cell r="B2744" t="str">
            <v>TE PVC SOLD 90G P/ AGUA FRIA PREDIAL 20MM</v>
          </cell>
          <cell r="C2744" t="str">
            <v>UN</v>
          </cell>
          <cell r="E2744">
            <v>0.8</v>
          </cell>
        </row>
        <row r="2745">
          <cell r="A2745">
            <v>7139</v>
          </cell>
          <cell r="B2745" t="str">
            <v>TE PVC SOLD 90G P/ AGUA FRIA PREDIAL 25MM</v>
          </cell>
          <cell r="C2745" t="str">
            <v>UN</v>
          </cell>
          <cell r="E2745">
            <v>0.92</v>
          </cell>
        </row>
        <row r="2746">
          <cell r="A2746">
            <v>7140</v>
          </cell>
          <cell r="B2746" t="str">
            <v>TE PVC SOLD 90G P/ AGUA FRIA PREDIAL 32MM</v>
          </cell>
          <cell r="C2746" t="str">
            <v>UN</v>
          </cell>
          <cell r="E2746">
            <v>2.77</v>
          </cell>
        </row>
        <row r="2747">
          <cell r="A2747">
            <v>7141</v>
          </cell>
          <cell r="B2747" t="str">
            <v>TE PVC SOLD 90G P/ AGUA FRIA PREDIAL 40MM</v>
          </cell>
          <cell r="C2747" t="str">
            <v>UN</v>
          </cell>
          <cell r="E2747">
            <v>7.08</v>
          </cell>
        </row>
        <row r="2748">
          <cell r="A2748">
            <v>7142</v>
          </cell>
          <cell r="B2748" t="str">
            <v>TE PVC SOLD 90G P/ AGUA FRIA PREDIAL 50MM</v>
          </cell>
          <cell r="C2748" t="str">
            <v>UN</v>
          </cell>
          <cell r="E2748">
            <v>7.38</v>
          </cell>
        </row>
        <row r="2749">
          <cell r="A2749">
            <v>7143</v>
          </cell>
          <cell r="B2749" t="str">
            <v>TE PVC SOLD 90G P/ AGUA FRIA PREDIAL 60MM</v>
          </cell>
          <cell r="C2749" t="str">
            <v>UN</v>
          </cell>
          <cell r="E2749">
            <v>28.31</v>
          </cell>
        </row>
        <row r="2750">
          <cell r="A2750">
            <v>7144</v>
          </cell>
          <cell r="B2750" t="str">
            <v>TE PVC SOLD 90G P/ AGUA FRIA PREDIAL 75MM</v>
          </cell>
          <cell r="C2750" t="str">
            <v>UN</v>
          </cell>
          <cell r="E2750">
            <v>46.77</v>
          </cell>
        </row>
        <row r="2751">
          <cell r="A2751">
            <v>7145</v>
          </cell>
          <cell r="B2751" t="str">
            <v>TE PVC SOLD 90G P/ AGUA FRIA PREDIAL 85MM</v>
          </cell>
          <cell r="C2751" t="str">
            <v>UN</v>
          </cell>
          <cell r="E2751">
            <v>64.489999999999995</v>
          </cell>
        </row>
        <row r="2752">
          <cell r="A2752">
            <v>7146</v>
          </cell>
          <cell r="B2752" t="str">
            <v>TE PVC SOLD 90G P/ AGUA FRIA PREDIAL 110MM</v>
          </cell>
          <cell r="C2752" t="str">
            <v>UN</v>
          </cell>
          <cell r="E2752">
            <v>133.29</v>
          </cell>
        </row>
        <row r="2753">
          <cell r="A2753">
            <v>7153</v>
          </cell>
          <cell r="B2753" t="str">
            <v>TECNICO DE LABORATORIO</v>
          </cell>
          <cell r="C2753" t="str">
            <v>H</v>
          </cell>
          <cell r="E2753">
            <v>28.03</v>
          </cell>
        </row>
        <row r="2754">
          <cell r="A2754">
            <v>7154</v>
          </cell>
          <cell r="B2754" t="str">
            <v>TELA ACO SOLDADA NERVURADA CA-60, Q-138, (2,20 /M2), DIÂMETRO DO FIO=4,2MM, LARGURA=2,45 X 120 METROS DE COMPRIMENTO, ESPAÇAMENTO DA MALHA = 10 X 10 CM</v>
          </cell>
          <cell r="C2754" t="str">
            <v>KG</v>
          </cell>
          <cell r="E2754">
            <v>4.62</v>
          </cell>
        </row>
        <row r="2755">
          <cell r="A2755">
            <v>7155</v>
          </cell>
          <cell r="B2755" t="str">
            <v>TELA ACO SOLDADA NERVURADA CA-60, Q-138, (2,20KG/), DIÂMETRO DO FIO =4,2MM, LARGURA=2,45 X 120 METROS DE COMPRIMENTO, ESPAÇAMENTO DA MALHA = 10 X 10 CM</v>
          </cell>
          <cell r="C2755" t="str">
            <v>M2</v>
          </cell>
          <cell r="E2755">
            <v>10.26</v>
          </cell>
        </row>
        <row r="2756">
          <cell r="A2756">
            <v>7156</v>
          </cell>
          <cell r="B2756" t="str">
            <v>TELA ACO SOLDADA NERVURADA CA-60, Q-196, (3,11 KG/), DIÂMETRO DO FIO = 5,0 MM, LARGURA = 2,45 x 6,0 METROS DE COMPRIMENTO, ESPAÇAMENTO DA MALHA = 10 X 10 CM</v>
          </cell>
          <cell r="C2756" t="str">
            <v>M2</v>
          </cell>
          <cell r="E2756">
            <v>13.24</v>
          </cell>
        </row>
        <row r="2757">
          <cell r="A2757">
            <v>7158</v>
          </cell>
          <cell r="B2757" t="str">
            <v>TELA DE ARAME GALVANIZADO, DIÂMETRO DO FIO = 2,77 MM (12 BWG), ESPAÇAMENTO DA MALHA        5 X 5 CM, H=2M PARA ALAMBRADO</v>
          </cell>
          <cell r="C2757" t="str">
            <v>M2</v>
          </cell>
          <cell r="E2757">
            <v>14</v>
          </cell>
        </row>
        <row r="2758">
          <cell r="A2758">
            <v>7161</v>
          </cell>
          <cell r="B2758" t="str">
            <v>TELA METAL EXPANDIDO DEPLOYE MALHA LOSANGO 3/4" CORDAO 0,9MM ESP 0,6MM</v>
          </cell>
          <cell r="C2758" t="str">
            <v>M2</v>
          </cell>
          <cell r="E2758">
            <v>1.46</v>
          </cell>
        </row>
        <row r="2759">
          <cell r="A2759">
            <v>7162</v>
          </cell>
          <cell r="B2759" t="str">
            <v>TELA ARAME GALV FIO 10 BWG (3,4MM) MALHA 2" (5 X 5CM) QUADRADA OU LOSANGO H= 2,0M</v>
          </cell>
          <cell r="C2759" t="str">
            <v>M2</v>
          </cell>
          <cell r="E2759">
            <v>20.36</v>
          </cell>
        </row>
        <row r="2760">
          <cell r="A2760">
            <v>7164</v>
          </cell>
          <cell r="B2760" t="str">
            <v>TELA ARAME GALV PRENSADO FIO 12 (2,77MM) MALHA 2" (5 X 5CM)</v>
          </cell>
          <cell r="C2760" t="str">
            <v>M2</v>
          </cell>
          <cell r="E2760">
            <v>19.09</v>
          </cell>
        </row>
        <row r="2761">
          <cell r="A2761">
            <v>7167</v>
          </cell>
          <cell r="B2761" t="str">
            <v>TELA ARAME GALV FIO 14 BWG (2,11MM) MALHA 2" (5x5cm) QUADRADA OU LOSANGO H = 2,0M</v>
          </cell>
          <cell r="C2761" t="str">
            <v>M2</v>
          </cell>
          <cell r="E2761">
            <v>9.1300000000000008</v>
          </cell>
        </row>
        <row r="2762">
          <cell r="A2762">
            <v>7169</v>
          </cell>
          <cell r="B2762" t="str">
            <v>TELA DE ESTUQUE - TIPO STANDARD</v>
          </cell>
          <cell r="C2762" t="str">
            <v>M2</v>
          </cell>
          <cell r="E2762">
            <v>1.88</v>
          </cell>
        </row>
        <row r="2763">
          <cell r="A2763">
            <v>7170</v>
          </cell>
          <cell r="B2763" t="str">
            <v>TELA DE NYLON OU PLÁSTICA COM MALHA DE 5 MM, TIPO FACHADEIRA, PARA PROTEÇÃO DE OBRAS EM EDIFÍCIOS</v>
          </cell>
          <cell r="C2763" t="str">
            <v>M2</v>
          </cell>
          <cell r="E2763">
            <v>2</v>
          </cell>
        </row>
        <row r="2764">
          <cell r="A2764">
            <v>7172</v>
          </cell>
          <cell r="B2764" t="str">
            <v>TELHA CERAMICA TIPO CANAL COMP = 50CM - 26/M2</v>
          </cell>
          <cell r="C2764" t="str">
            <v>UN</v>
          </cell>
          <cell r="E2764">
            <v>0.66</v>
          </cell>
        </row>
        <row r="2765">
          <cell r="A2765">
            <v>7173</v>
          </cell>
          <cell r="B2765" t="str">
            <v>TELHA CERAMICA TIPO COLONIAL COMP = 46,0 A 50,0CM - 25 A 27 UN/M2</v>
          </cell>
          <cell r="C2765" t="str">
            <v>MIL</v>
          </cell>
          <cell r="E2765">
            <v>1990</v>
          </cell>
        </row>
        <row r="2766">
          <cell r="A2766">
            <v>7175</v>
          </cell>
          <cell r="B2766" t="str">
            <v>TELHA CERAMICA TIPO ROMANA COMP = 41CM - 18/M2</v>
          </cell>
          <cell r="C2766" t="str">
            <v>UN</v>
          </cell>
          <cell r="E2766">
            <v>1.46</v>
          </cell>
        </row>
        <row r="2767">
          <cell r="A2767">
            <v>7176</v>
          </cell>
          <cell r="B2767" t="str">
            <v>TELHA CERAMICA TIPO COLONIAL COMP = 46,0 A 50,0CM - 25 A 27 /M2</v>
          </cell>
          <cell r="C2767" t="str">
            <v>UN</v>
          </cell>
          <cell r="E2767">
            <v>1.99</v>
          </cell>
        </row>
        <row r="2768">
          <cell r="A2768">
            <v>7177</v>
          </cell>
          <cell r="B2768" t="str">
            <v>TELHA CERAMICA TIPO CAPANAL - 17/M2</v>
          </cell>
          <cell r="C2768" t="str">
            <v>UN</v>
          </cell>
          <cell r="E2768">
            <v>0.87</v>
          </cell>
        </row>
        <row r="2769">
          <cell r="A2769">
            <v>7178</v>
          </cell>
          <cell r="B2769" t="str">
            <v>TELHA CERAMICA TIPO PAULISTINHA (TRAPEZOIDAL) - 26/M2</v>
          </cell>
          <cell r="C2769" t="str">
            <v>UN</v>
          </cell>
          <cell r="E2769">
            <v>0.97</v>
          </cell>
        </row>
        <row r="2770">
          <cell r="A2770">
            <v>7180</v>
          </cell>
          <cell r="B2770" t="str">
            <v>TELHA CERAMICA TIPO PAULISTA - 26/M2</v>
          </cell>
          <cell r="C2770" t="str">
            <v>UN</v>
          </cell>
          <cell r="E2770">
            <v>0.97</v>
          </cell>
        </row>
        <row r="2771">
          <cell r="A2771">
            <v>7181</v>
          </cell>
          <cell r="B2771" t="str">
            <v>CUMEEIRA P/ TELHA CERAMICA</v>
          </cell>
          <cell r="C2771" t="str">
            <v>UN</v>
          </cell>
          <cell r="E2771">
            <v>3.42</v>
          </cell>
        </row>
        <row r="2772">
          <cell r="A2772">
            <v>7183</v>
          </cell>
          <cell r="B2772" t="str">
            <v>TELHA CERAMICA TIPO FRANCESA - 16/M2</v>
          </cell>
          <cell r="C2772" t="str">
            <v>UN</v>
          </cell>
          <cell r="E2772">
            <v>1.24</v>
          </cell>
        </row>
        <row r="2773">
          <cell r="A2773">
            <v>7184</v>
          </cell>
          <cell r="B2773" t="str">
            <v>TELHA FIBRA VIDRO ONDULADA COLORIDA 2,44 X0,50M E = 0,6MM</v>
          </cell>
          <cell r="C2773" t="str">
            <v>M2</v>
          </cell>
          <cell r="E2773">
            <v>17.579999999999998</v>
          </cell>
        </row>
        <row r="2774">
          <cell r="A2774">
            <v>7186</v>
          </cell>
          <cell r="B2774" t="str">
            <v>TELHA DE FIBROCIMENTO ONDULADA E=6MM, DE 1,83 X 1,10M (SEM AMIANTO)</v>
          </cell>
          <cell r="C2774" t="str">
            <v>UN</v>
          </cell>
          <cell r="E2774">
            <v>30.35</v>
          </cell>
        </row>
        <row r="2775">
          <cell r="A2775">
            <v>7188</v>
          </cell>
          <cell r="B2775" t="str">
            <v>TELHA FIBROCIMENTO ONDULADA 8MM 2,13 X 1,10M</v>
          </cell>
          <cell r="C2775" t="str">
            <v>UN</v>
          </cell>
          <cell r="E2775">
            <v>43.45</v>
          </cell>
        </row>
        <row r="2776">
          <cell r="A2776">
            <v>7189</v>
          </cell>
          <cell r="B2776" t="str">
            <v>TELHA FIBROCIMENTO ONDULADA 8MM 2,44 X 1,10M</v>
          </cell>
          <cell r="C2776" t="str">
            <v>UN</v>
          </cell>
          <cell r="E2776">
            <v>51.5</v>
          </cell>
        </row>
        <row r="2777">
          <cell r="A2777">
            <v>7190</v>
          </cell>
          <cell r="B2777" t="str">
            <v>TELHA FIBROCIMENTO ONDULADA VOGATEX 4MM 1,22 X 0,50M</v>
          </cell>
          <cell r="C2777" t="str">
            <v>UN</v>
          </cell>
          <cell r="E2777">
            <v>4.74</v>
          </cell>
        </row>
        <row r="2778">
          <cell r="A2778">
            <v>7191</v>
          </cell>
          <cell r="B2778" t="str">
            <v>TELHA FIBROCIMENTO ONDULADA VOGATEX 4MM 2,44 X 0,50M</v>
          </cell>
          <cell r="C2778" t="str">
            <v>UN</v>
          </cell>
          <cell r="E2778">
            <v>9.32</v>
          </cell>
        </row>
        <row r="2779">
          <cell r="A2779">
            <v>7192</v>
          </cell>
          <cell r="B2779" t="str">
            <v>TELHA FIBROCIMENTO ONDULADA 8MM 1,53 X 1,10M</v>
          </cell>
          <cell r="C2779" t="str">
            <v>UN</v>
          </cell>
          <cell r="E2779">
            <v>32.979999999999997</v>
          </cell>
        </row>
        <row r="2780">
          <cell r="A2780">
            <v>7193</v>
          </cell>
          <cell r="B2780" t="str">
            <v>TELHA FIBROCIMENTO ONDULADA 8MM 1,83 X 1,10M</v>
          </cell>
          <cell r="C2780" t="str">
            <v>UN</v>
          </cell>
          <cell r="E2780">
            <v>35.32</v>
          </cell>
        </row>
        <row r="2781">
          <cell r="A2781">
            <v>7194</v>
          </cell>
          <cell r="B2781" t="str">
            <v>TELHA FIBROCIMENTO ONDULADA 6MM - 2,44 X 1,10M</v>
          </cell>
          <cell r="C2781" t="str">
            <v>M2</v>
          </cell>
          <cell r="E2781">
            <v>14.58</v>
          </cell>
        </row>
        <row r="2782">
          <cell r="A2782">
            <v>7195</v>
          </cell>
          <cell r="B2782" t="str">
            <v>TELHA FIBROCIMENTO ONDULADA 6MM 1,53 X 1,10M</v>
          </cell>
          <cell r="C2782" t="str">
            <v>UN</v>
          </cell>
          <cell r="E2782">
            <v>24.96</v>
          </cell>
        </row>
        <row r="2783">
          <cell r="A2783">
            <v>7196</v>
          </cell>
          <cell r="B2783" t="str">
            <v>TELHA FIBROCIMENTO ONDULADA 6MM 2,13 X 1,10M</v>
          </cell>
          <cell r="C2783" t="str">
            <v>UN</v>
          </cell>
          <cell r="E2783">
            <v>34.299999999999997</v>
          </cell>
        </row>
        <row r="2784">
          <cell r="A2784">
            <v>7197</v>
          </cell>
          <cell r="B2784" t="str">
            <v>TELHA FIBROCIMENTO ONDULADA 6MM - 3,66 X 1,10M</v>
          </cell>
          <cell r="C2784" t="str">
            <v>UN</v>
          </cell>
          <cell r="E2784">
            <v>55.87</v>
          </cell>
        </row>
        <row r="2785">
          <cell r="A2785">
            <v>7198</v>
          </cell>
          <cell r="B2785" t="str">
            <v>TELHA FIBROCIMENTO ONDULADA 8MM - 3,66 X 1,10M</v>
          </cell>
          <cell r="C2785" t="str">
            <v>M2</v>
          </cell>
          <cell r="E2785">
            <v>19.7</v>
          </cell>
        </row>
        <row r="2786">
          <cell r="A2786">
            <v>7200</v>
          </cell>
          <cell r="B2786" t="str">
            <v>TELHA FIBROCIMENTO ONDULADA 8MM 1,22 X 1,10M</v>
          </cell>
          <cell r="C2786" t="str">
            <v>UN</v>
          </cell>
          <cell r="E2786">
            <v>26.26</v>
          </cell>
        </row>
        <row r="2787">
          <cell r="A2787">
            <v>7202</v>
          </cell>
          <cell r="B2787" t="str">
            <v>TELHA FIBROCIMENTO MAXIPLAC OU ETERMAX 8MM - 3,70 X 1,06M</v>
          </cell>
          <cell r="C2787" t="str">
            <v>M2</v>
          </cell>
          <cell r="E2787">
            <v>28.46</v>
          </cell>
        </row>
        <row r="2788">
          <cell r="A2788">
            <v>7207</v>
          </cell>
          <cell r="B2788" t="str">
            <v>TELHA FIBROCIMENTO ONDULADA 6MM 2,44 X 1,10M</v>
          </cell>
          <cell r="C2788" t="str">
            <v>UN</v>
          </cell>
          <cell r="E2788">
            <v>39.130000000000003</v>
          </cell>
        </row>
        <row r="2789">
          <cell r="A2789">
            <v>7208</v>
          </cell>
          <cell r="B2789" t="str">
            <v>TELHA FIBROCIMENTO ONDULADA 6MM 1,22 X 1,10M</v>
          </cell>
          <cell r="C2789" t="str">
            <v>UN</v>
          </cell>
          <cell r="E2789">
            <v>19.62</v>
          </cell>
        </row>
        <row r="2790">
          <cell r="A2790">
            <v>7210</v>
          </cell>
          <cell r="B2790" t="str">
            <v>TELHA ESTRUTURAL FIBROCIMENTO CANALETE 49 OU KALHETA, 1 ABA C = 4,50M</v>
          </cell>
          <cell r="C2790" t="str">
            <v>UN</v>
          </cell>
          <cell r="E2790">
            <v>103.56</v>
          </cell>
        </row>
        <row r="2791">
          <cell r="A2791">
            <v>7211</v>
          </cell>
          <cell r="B2791" t="str">
            <v>TELHA ESTRUTURAL FIBROCIMENTO CANALETE 90 OU KALHETAO C = 3,70M</v>
          </cell>
          <cell r="C2791" t="str">
            <v>UN</v>
          </cell>
          <cell r="E2791">
            <v>127.02</v>
          </cell>
        </row>
        <row r="2792">
          <cell r="A2792">
            <v>7212</v>
          </cell>
          <cell r="B2792" t="str">
            <v>TELHA ESTRUTURAL FIBROCIMENTO CANALETE 49 OU KALHETA DELTA C = 7,20M</v>
          </cell>
          <cell r="C2792" t="str">
            <v>UN</v>
          </cell>
          <cell r="E2792">
            <v>161.21</v>
          </cell>
        </row>
        <row r="2793">
          <cell r="A2793">
            <v>7213</v>
          </cell>
          <cell r="B2793" t="str">
            <v>TELHA FIBROCIMENTO ONDULADA VOGATEX OU FIBROTEX 4MM 2,44 X 0,50M</v>
          </cell>
          <cell r="C2793" t="str">
            <v>M2</v>
          </cell>
          <cell r="E2793">
            <v>9.06</v>
          </cell>
        </row>
        <row r="2794">
          <cell r="A2794">
            <v>7214</v>
          </cell>
          <cell r="B2794" t="str">
            <v>CUMEEIRA SHED P/ TELHA FIBROCIMENTO ONDULADA</v>
          </cell>
          <cell r="C2794" t="str">
            <v>UN</v>
          </cell>
          <cell r="E2794">
            <v>25.27</v>
          </cell>
        </row>
        <row r="2795">
          <cell r="A2795">
            <v>7215</v>
          </cell>
          <cell r="B2795" t="str">
            <v>CUMEEIRA NORMAL P/ TELHA FIBROCIMENTO CANALETE 49 OU KALHETA</v>
          </cell>
          <cell r="C2795" t="str">
            <v>UN</v>
          </cell>
          <cell r="E2795">
            <v>16.52</v>
          </cell>
        </row>
        <row r="2796">
          <cell r="A2796">
            <v>7216</v>
          </cell>
          <cell r="B2796" t="str">
            <v>CUMEEIRA NORMAL P/ TELHA FIBROCIMENTO CANALETE 90 OU KALHETAO</v>
          </cell>
          <cell r="C2796" t="str">
            <v>UN</v>
          </cell>
          <cell r="E2796">
            <v>37.130000000000003</v>
          </cell>
        </row>
        <row r="2797">
          <cell r="A2797">
            <v>7219</v>
          </cell>
          <cell r="B2797" t="str">
            <v>CUMEEIRA IVERSAL P/ TELHA FIBROCIMENTO ONDULADA (6MM - 110 X 21CM)</v>
          </cell>
          <cell r="C2797" t="str">
            <v>UN</v>
          </cell>
          <cell r="E2797">
            <v>28.51</v>
          </cell>
        </row>
        <row r="2798">
          <cell r="A2798">
            <v>7220</v>
          </cell>
          <cell r="B2798" t="str">
            <v>TELHA ESTRUTURAL FIBROCIMENTO CANALETE 90 OU KALHETAO C = 7,40M</v>
          </cell>
          <cell r="C2798" t="str">
            <v>UN</v>
          </cell>
          <cell r="E2798">
            <v>249.77</v>
          </cell>
        </row>
        <row r="2799">
          <cell r="A2799">
            <v>7221</v>
          </cell>
          <cell r="B2799" t="str">
            <v>TELHA ESTRUTURAL FIBROCIMENTO CANALETE 49 OU KALHETA, 1 ABA C = 4,5CM</v>
          </cell>
          <cell r="C2799" t="str">
            <v>M2</v>
          </cell>
          <cell r="E2799">
            <v>44.17</v>
          </cell>
        </row>
        <row r="2800">
          <cell r="A2800">
            <v>7223</v>
          </cell>
          <cell r="B2800" t="str">
            <v>TELHA ESTRUTURAL FIBROCIMENTO CANALETE 49 OU KALHETA, 1 ABA C = 2,50M</v>
          </cell>
          <cell r="C2800" t="str">
            <v>UN</v>
          </cell>
          <cell r="E2800">
            <v>61.38</v>
          </cell>
        </row>
        <row r="2801">
          <cell r="A2801">
            <v>7224</v>
          </cell>
          <cell r="B2801" t="str">
            <v>TELHA ESTRUTURAL FIBROCIMENTO CANALETE 49 OU KALHETA, 1 ABA C = 4,00M</v>
          </cell>
          <cell r="C2801" t="str">
            <v>UN</v>
          </cell>
          <cell r="E2801">
            <v>93.73</v>
          </cell>
        </row>
        <row r="2802">
          <cell r="A2802">
            <v>7225</v>
          </cell>
          <cell r="B2802" t="str">
            <v>TELHA ESTRUTURAL FIBROCIMENTO CANALETE 49 OU KALHETA, 1 ABA C = 5,00M</v>
          </cell>
          <cell r="C2802" t="str">
            <v>UN</v>
          </cell>
          <cell r="E2802">
            <v>114.06</v>
          </cell>
        </row>
        <row r="2803">
          <cell r="A2803">
            <v>7226</v>
          </cell>
          <cell r="B2803" t="str">
            <v>TELHA ESTRUTURAL FIBROCIMENTO CANALETE 49 OU KALHETA, 1 ABA C = 5,50M</v>
          </cell>
          <cell r="C2803" t="str">
            <v>UN</v>
          </cell>
          <cell r="E2803">
            <v>124.51</v>
          </cell>
        </row>
        <row r="2804">
          <cell r="A2804">
            <v>7227</v>
          </cell>
          <cell r="B2804" t="str">
            <v>TELHA ESTRUTURAL FIBROCIMENTO CANALETE 49 OU KALHETA, 1 ABA C = 6,50M</v>
          </cell>
          <cell r="C2804" t="str">
            <v>UN</v>
          </cell>
          <cell r="E2804">
            <v>143.13999999999999</v>
          </cell>
        </row>
        <row r="2805">
          <cell r="A2805">
            <v>7228</v>
          </cell>
          <cell r="B2805" t="str">
            <v>TELHA ESTRUTURAL FIBROCIMENTO CANALETE 90 OU KALHETAO, C = 6,70M</v>
          </cell>
          <cell r="C2805" t="str">
            <v>M2</v>
          </cell>
          <cell r="E2805">
            <v>33.450000000000003</v>
          </cell>
        </row>
        <row r="2806">
          <cell r="A2806">
            <v>7229</v>
          </cell>
          <cell r="B2806" t="str">
            <v>TELHA ESTRUTURAL FIBROCIMENTO CANALETE 90 OU KALHETAO C = 3,00M</v>
          </cell>
          <cell r="C2806" t="str">
            <v>UN</v>
          </cell>
          <cell r="E2806">
            <v>104.01</v>
          </cell>
        </row>
        <row r="2807">
          <cell r="A2807">
            <v>7230</v>
          </cell>
          <cell r="B2807" t="str">
            <v>TELHA ESTRUTURAL FIBROCIMENTO CANALETE 90 OU KALHETAO C = 4,60M</v>
          </cell>
          <cell r="C2807" t="str">
            <v>UN</v>
          </cell>
          <cell r="E2807">
            <v>158.07</v>
          </cell>
        </row>
        <row r="2808">
          <cell r="A2808">
            <v>7231</v>
          </cell>
          <cell r="B2808" t="str">
            <v>TELHA ESTRUTURAL FIBROCIMENTO CANALETE 90 OU KALHETAO C = 6,00M</v>
          </cell>
          <cell r="C2808" t="str">
            <v>UN</v>
          </cell>
          <cell r="E2808">
            <v>194.49</v>
          </cell>
        </row>
        <row r="2809">
          <cell r="A2809">
            <v>7232</v>
          </cell>
          <cell r="B2809" t="str">
            <v>TELHA ESTRUTURAL FIBROCIMENTO CANALETE 90 OU KALHETAO C = 6,70M</v>
          </cell>
          <cell r="C2809" t="str">
            <v>UN</v>
          </cell>
          <cell r="E2809">
            <v>226</v>
          </cell>
        </row>
        <row r="2810">
          <cell r="A2810">
            <v>7233</v>
          </cell>
          <cell r="B2810" t="str">
            <v>TELHA ESTRUTURAL FIBROCIMENTO CANALETE 90 OU KALHETAO C = 9,20M</v>
          </cell>
          <cell r="C2810" t="str">
            <v>UN</v>
          </cell>
          <cell r="E2810">
            <v>317.83999999999997</v>
          </cell>
        </row>
        <row r="2811">
          <cell r="A2811">
            <v>7234</v>
          </cell>
          <cell r="B2811" t="str">
            <v>TELHA ESTRUTURAL FIBROCIMENTO CANALETE 49 OU KALHETA, 1 ABA C = 3,60M</v>
          </cell>
          <cell r="C2811" t="str">
            <v>UN</v>
          </cell>
          <cell r="E2811">
            <v>85.46</v>
          </cell>
        </row>
        <row r="2812">
          <cell r="A2812">
            <v>7235</v>
          </cell>
          <cell r="B2812" t="str">
            <v>TELHA ESTRUTURAL FIBROCIMENTO CANALETE 49 OU KALHETA, 1 ABA C = 3,00M</v>
          </cell>
          <cell r="C2812" t="str">
            <v>UN</v>
          </cell>
          <cell r="E2812">
            <v>71</v>
          </cell>
        </row>
        <row r="2813">
          <cell r="A2813">
            <v>7236</v>
          </cell>
          <cell r="B2813" t="str">
            <v>TELHA ESTRUTURAL FIBROCIMENTO CANALETE 49 OU KALHETA, 1 ABA C = 6,00M</v>
          </cell>
          <cell r="C2813" t="str">
            <v>UN</v>
          </cell>
          <cell r="E2813">
            <v>135.22999999999999</v>
          </cell>
        </row>
        <row r="2814">
          <cell r="A2814">
            <v>7237</v>
          </cell>
          <cell r="B2814" t="str">
            <v>RUFO P/ TELHA FIBROCIMENTO ONDULADA</v>
          </cell>
          <cell r="C2814" t="str">
            <v>UN</v>
          </cell>
          <cell r="E2814">
            <v>21.32</v>
          </cell>
        </row>
        <row r="2815">
          <cell r="A2815">
            <v>7238</v>
          </cell>
          <cell r="B2815" t="str">
            <v>TELHA ALUMINIO ONDULADA E = 0,5MM</v>
          </cell>
          <cell r="C2815" t="str">
            <v>M2</v>
          </cell>
          <cell r="E2815">
            <v>32.47</v>
          </cell>
        </row>
        <row r="2816">
          <cell r="A2816">
            <v>7239</v>
          </cell>
          <cell r="B2816" t="str">
            <v>TELHA ALUMINIO ONDULADA E = 0,6MM</v>
          </cell>
          <cell r="C2816" t="str">
            <v>M2</v>
          </cell>
          <cell r="E2816">
            <v>37.020000000000003</v>
          </cell>
        </row>
        <row r="2817">
          <cell r="A2817">
            <v>7240</v>
          </cell>
          <cell r="B2817" t="str">
            <v>TELHA ALUMINIO ONDULADA E = 0,7MM</v>
          </cell>
          <cell r="C2817" t="str">
            <v>M2</v>
          </cell>
          <cell r="E2817">
            <v>45.53</v>
          </cell>
        </row>
        <row r="2818">
          <cell r="A2818">
            <v>7241</v>
          </cell>
          <cell r="B2818" t="str">
            <v>CUMEEIRA ALUMINIO ONDULADA ESP = 0,8MM LARG = 1,12M</v>
          </cell>
          <cell r="C2818" t="str">
            <v>M2</v>
          </cell>
          <cell r="E2818">
            <v>47.83</v>
          </cell>
        </row>
        <row r="2819">
          <cell r="A2819">
            <v>7243</v>
          </cell>
          <cell r="B2819" t="str">
            <v>TELHA ACO ZINCADO TRAPEZOIDAL ESP=0,5MM</v>
          </cell>
          <cell r="C2819" t="str">
            <v>M2</v>
          </cell>
          <cell r="E2819">
            <v>24.57</v>
          </cell>
        </row>
        <row r="2820">
          <cell r="A2820">
            <v>7244</v>
          </cell>
          <cell r="B2820" t="str">
            <v>CHAPA ZINCADA P/ CALHA DE AGUAS PLUVIAIS - E = 0,5 X L = 0,50</v>
          </cell>
          <cell r="C2820" t="str">
            <v>M</v>
          </cell>
          <cell r="E2820">
            <v>10.34</v>
          </cell>
        </row>
        <row r="2821">
          <cell r="A2821">
            <v>7245</v>
          </cell>
          <cell r="B2821" t="str">
            <v>TELHA VIDRO TIPO FRANCESA (38 X 24CM)</v>
          </cell>
          <cell r="C2821" t="str">
            <v>UN</v>
          </cell>
          <cell r="E2821">
            <v>30</v>
          </cell>
        </row>
        <row r="2822">
          <cell r="A2822">
            <v>7246</v>
          </cell>
          <cell r="B2822" t="str">
            <v>TELHA VIDRO TIPO CANAL OU COLONIAL (C = 46 A 50,0CM)</v>
          </cell>
          <cell r="C2822" t="str">
            <v>UN</v>
          </cell>
          <cell r="E2822">
            <v>38.36</v>
          </cell>
        </row>
        <row r="2823">
          <cell r="A2823">
            <v>7250</v>
          </cell>
          <cell r="B2823" t="str">
            <v>TRENA EM FIBRA DE VIDRO L = 30M</v>
          </cell>
          <cell r="C2823" t="str">
            <v>H</v>
          </cell>
          <cell r="E2823">
            <v>0.18</v>
          </cell>
        </row>
        <row r="2824">
          <cell r="A2824">
            <v>7253</v>
          </cell>
          <cell r="B2824" t="str">
            <v>TERRA VEGETAL</v>
          </cell>
          <cell r="C2824" t="str">
            <v>M3</v>
          </cell>
          <cell r="E2824">
            <v>72</v>
          </cell>
        </row>
        <row r="2825">
          <cell r="A2825">
            <v>7255</v>
          </cell>
          <cell r="B2825" t="str">
            <v>TIJOLO CERAMICO MACICO 5 X 10 X 20CM</v>
          </cell>
          <cell r="C2825" t="str">
            <v>MIL</v>
          </cell>
          <cell r="E2825">
            <v>230</v>
          </cell>
        </row>
        <row r="2826">
          <cell r="A2826">
            <v>7256</v>
          </cell>
          <cell r="B2826" t="str">
            <v>TIJOLO CERAMICO MACICO APARENTE 2 FUROS 6,5 X 10 X 20CM</v>
          </cell>
          <cell r="C2826" t="str">
            <v>UN</v>
          </cell>
          <cell r="E2826">
            <v>0.33</v>
          </cell>
        </row>
        <row r="2827">
          <cell r="A2827">
            <v>7258</v>
          </cell>
          <cell r="B2827" t="str">
            <v>TIJOLO CERAMICO MACICO 5 X 10 X 20CM</v>
          </cell>
          <cell r="C2827" t="str">
            <v>UN</v>
          </cell>
          <cell r="E2827">
            <v>0.23</v>
          </cell>
        </row>
        <row r="2828">
          <cell r="A2828">
            <v>7260</v>
          </cell>
          <cell r="B2828" t="str">
            <v>TIJOLO CERAMICO MACICO APARENTE 6 X 12 X 24CM</v>
          </cell>
          <cell r="C2828" t="str">
            <v>UN</v>
          </cell>
          <cell r="E2828">
            <v>0.45</v>
          </cell>
        </row>
        <row r="2829">
          <cell r="A2829">
            <v>7262</v>
          </cell>
          <cell r="B2829" t="str">
            <v>TIJOLO CERAMICO MACICO APARENTE 5,5 X 11X 23CM</v>
          </cell>
          <cell r="C2829" t="str">
            <v>MIL</v>
          </cell>
          <cell r="E2829">
            <v>438.1</v>
          </cell>
        </row>
        <row r="2830">
          <cell r="A2830">
            <v>7265</v>
          </cell>
          <cell r="B2830" t="str">
            <v>TIJOLO CERAMICO FURADO 8 FUROS 10 X 18 X 18CM</v>
          </cell>
          <cell r="C2830" t="str">
            <v>UN</v>
          </cell>
          <cell r="E2830">
            <v>0.51</v>
          </cell>
        </row>
        <row r="2831">
          <cell r="A2831">
            <v>7266</v>
          </cell>
          <cell r="B2831" t="str">
            <v>TIJOLO CERAMICO FURADO 10 X 20 X 20CM</v>
          </cell>
          <cell r="C2831" t="str">
            <v>MIL</v>
          </cell>
          <cell r="E2831">
            <v>459</v>
          </cell>
        </row>
        <row r="2832">
          <cell r="A2832">
            <v>7267</v>
          </cell>
          <cell r="B2832" t="str">
            <v>TIJOLO CERAMICO FURADO 6 FUROS 10 X 15 X 20CM</v>
          </cell>
          <cell r="C2832" t="str">
            <v>UN</v>
          </cell>
          <cell r="E2832">
            <v>0.4</v>
          </cell>
        </row>
        <row r="2833">
          <cell r="A2833">
            <v>7268</v>
          </cell>
          <cell r="B2833" t="str">
            <v>TIJOLO CERAMICO FURADO 8 FUROS 10 X 20 X 30CM</v>
          </cell>
          <cell r="C2833" t="str">
            <v>UN</v>
          </cell>
          <cell r="E2833">
            <v>0.55000000000000004</v>
          </cell>
        </row>
        <row r="2834">
          <cell r="A2834">
            <v>7269</v>
          </cell>
          <cell r="B2834" t="str">
            <v>TIJOLO CERAMICO FURADO 6 FUROS 10 X 10 X 20CM</v>
          </cell>
          <cell r="C2834" t="str">
            <v>UN</v>
          </cell>
          <cell r="E2834">
            <v>0.39</v>
          </cell>
        </row>
        <row r="2835">
          <cell r="A2835">
            <v>7270</v>
          </cell>
          <cell r="B2835" t="str">
            <v>TIJOLO CERAMICO FURADO 4 FUROS 10 X 10 X 20CM</v>
          </cell>
          <cell r="C2835" t="str">
            <v>UN</v>
          </cell>
          <cell r="E2835">
            <v>0.4</v>
          </cell>
        </row>
        <row r="2836">
          <cell r="A2836">
            <v>7271</v>
          </cell>
          <cell r="B2836" t="str">
            <v>TIJOLO CERAMICO FURADO 8 FUROS 10 X 20 X 20CM</v>
          </cell>
          <cell r="C2836" t="str">
            <v>UN</v>
          </cell>
          <cell r="E2836">
            <v>0.46</v>
          </cell>
        </row>
        <row r="2837">
          <cell r="A2837">
            <v>7272</v>
          </cell>
          <cell r="B2837" t="str">
            <v>ELEMENTO VAZADO CERAMICO 9 X 20 X 20CM</v>
          </cell>
          <cell r="C2837" t="str">
            <v>UN</v>
          </cell>
          <cell r="E2837">
            <v>1.84</v>
          </cell>
        </row>
        <row r="2838">
          <cell r="A2838">
            <v>7273</v>
          </cell>
          <cell r="B2838" t="str">
            <v>ELEMENTO VAZADO CERAMICO 7 X 20 X 20CM</v>
          </cell>
          <cell r="C2838" t="str">
            <v>UN</v>
          </cell>
          <cell r="E2838">
            <v>1.84</v>
          </cell>
        </row>
        <row r="2839">
          <cell r="A2839">
            <v>7274</v>
          </cell>
          <cell r="B2839" t="str">
            <v>TIL PVC LIGACAO PREDIAL NBR 10569 P/REDE COLET ESG JE BBB DN 100 X 100MM</v>
          </cell>
          <cell r="C2839" t="str">
            <v>UN</v>
          </cell>
          <cell r="E2839">
            <v>56.12</v>
          </cell>
        </row>
        <row r="2840">
          <cell r="A2840">
            <v>7275</v>
          </cell>
          <cell r="B2840" t="str">
            <v>TIL PVC RADIAL NBR 10569 P/REDE COLET ESG JE BBB DN 150X200MM</v>
          </cell>
          <cell r="C2840" t="str">
            <v>UN</v>
          </cell>
          <cell r="E2840">
            <v>533.79</v>
          </cell>
        </row>
        <row r="2841">
          <cell r="A2841">
            <v>7276</v>
          </cell>
          <cell r="B2841" t="str">
            <v>TIL PVC PASSAGEM NBR 10569 P/REDE COLET ESG JE BBB DN 200X150MM</v>
          </cell>
          <cell r="C2841" t="str">
            <v>UN</v>
          </cell>
          <cell r="E2841">
            <v>295.57</v>
          </cell>
        </row>
        <row r="2842">
          <cell r="A2842">
            <v>7277</v>
          </cell>
          <cell r="B2842" t="str">
            <v>TIL PVC PASSAGEM NBR 10569 P/REDE COLET ESG JE BBB DN 250X150MM</v>
          </cell>
          <cell r="C2842" t="str">
            <v>UN</v>
          </cell>
          <cell r="E2842">
            <v>351.3</v>
          </cell>
        </row>
        <row r="2843">
          <cell r="A2843">
            <v>7278</v>
          </cell>
          <cell r="B2843" t="str">
            <v>TIL PVC PASSAGEM NBR 10569 P/REDE COLET ESG JE BBB DN 300X150MM</v>
          </cell>
          <cell r="C2843" t="str">
            <v>UN</v>
          </cell>
          <cell r="E2843">
            <v>526.65</v>
          </cell>
        </row>
        <row r="2844">
          <cell r="A2844">
            <v>7280</v>
          </cell>
          <cell r="B2844" t="str">
            <v>TIL PVC PASSAGEM NBR 10569 P/REDE COLET ESG JE BBB DN 100X100MM</v>
          </cell>
          <cell r="C2844" t="str">
            <v>UN</v>
          </cell>
          <cell r="E2844">
            <v>204.61</v>
          </cell>
        </row>
        <row r="2845">
          <cell r="A2845">
            <v>7281</v>
          </cell>
          <cell r="B2845" t="str">
            <v>TIL PVC PASSAGEM NBR 10569 P/REDE COLET ESG JE BBB DN 125X125MM</v>
          </cell>
          <cell r="C2845" t="str">
            <v>UN</v>
          </cell>
          <cell r="E2845">
            <v>206.26</v>
          </cell>
        </row>
        <row r="2846">
          <cell r="A2846">
            <v>7282</v>
          </cell>
          <cell r="B2846" t="str">
            <v>TIL PVC PASSAGEM NBR 10569 P/REDE COLET ESG JE BBB DN 150X150MM</v>
          </cell>
          <cell r="C2846" t="str">
            <v>UN</v>
          </cell>
          <cell r="E2846">
            <v>208.02</v>
          </cell>
        </row>
        <row r="2847">
          <cell r="A2847">
            <v>7283</v>
          </cell>
          <cell r="B2847" t="str">
            <v>TIL PVC RADIAL NBR 10569 P/REDE COLET ESG JE BBB DN 250X200MM</v>
          </cell>
          <cell r="C2847" t="str">
            <v>UN</v>
          </cell>
          <cell r="E2847">
            <v>650.87</v>
          </cell>
        </row>
        <row r="2848">
          <cell r="A2848">
            <v>7284</v>
          </cell>
          <cell r="B2848" t="str">
            <v>TIL PVC RADIAL NBR 10569 P/REDE COLET ESG JE BBB DN 300X200MM</v>
          </cell>
          <cell r="C2848" t="str">
            <v>UN</v>
          </cell>
          <cell r="E2848">
            <v>736.7</v>
          </cell>
        </row>
        <row r="2849">
          <cell r="A2849">
            <v>7285</v>
          </cell>
          <cell r="B2849" t="str">
            <v>TIL PVC RADIAL NBR 10569 P/REDE COLET ESG JE BBB DN 200X200MM</v>
          </cell>
          <cell r="C2849" t="str">
            <v>UN</v>
          </cell>
          <cell r="E2849">
            <v>583.72</v>
          </cell>
        </row>
        <row r="2850">
          <cell r="A2850">
            <v>7286</v>
          </cell>
          <cell r="B2850" t="str">
            <v>TIL PVC RADIAL NBR 10569 P/REDE COLET ESG JE BBB DN 125X200MM</v>
          </cell>
          <cell r="C2850" t="str">
            <v>UN</v>
          </cell>
          <cell r="E2850">
            <v>288.36</v>
          </cell>
        </row>
        <row r="2851">
          <cell r="A2851">
            <v>7287</v>
          </cell>
          <cell r="B2851" t="str">
            <v>TINTA A OLEO BRILHANTE</v>
          </cell>
          <cell r="C2851" t="str">
            <v>GL</v>
          </cell>
          <cell r="E2851">
            <v>45.95</v>
          </cell>
        </row>
        <row r="2852">
          <cell r="A2852">
            <v>7288</v>
          </cell>
          <cell r="B2852" t="str">
            <v>TINTA ESMATE SINTETICO FOSCO</v>
          </cell>
          <cell r="C2852" t="str">
            <v>L</v>
          </cell>
          <cell r="E2852">
            <v>19.97</v>
          </cell>
        </row>
        <row r="2853">
          <cell r="A2853">
            <v>7290</v>
          </cell>
          <cell r="B2853" t="str">
            <v>TINTA ESMALTE SINTETICO ACETINADO</v>
          </cell>
          <cell r="C2853" t="str">
            <v>GL</v>
          </cell>
          <cell r="E2853">
            <v>70.260000000000005</v>
          </cell>
        </row>
        <row r="2854">
          <cell r="A2854">
            <v>7292</v>
          </cell>
          <cell r="B2854" t="str">
            <v>TINTA ESMATE SINTETICO ATO BRIHO</v>
          </cell>
          <cell r="C2854" t="str">
            <v>L</v>
          </cell>
          <cell r="E2854">
            <v>18.41</v>
          </cell>
        </row>
        <row r="2855">
          <cell r="A2855">
            <v>7293</v>
          </cell>
          <cell r="B2855" t="str">
            <v>TINTA GRAFITE ESMATE PROTETORA DE SUPERFICIE METAICA</v>
          </cell>
          <cell r="C2855" t="str">
            <v>L</v>
          </cell>
          <cell r="E2855">
            <v>18.97</v>
          </cell>
        </row>
        <row r="2856">
          <cell r="A2856">
            <v>7294</v>
          </cell>
          <cell r="B2856" t="str">
            <v>TINTA ESMALTE SINTETICO ALTO BRILHO</v>
          </cell>
          <cell r="C2856" t="str">
            <v>GL</v>
          </cell>
          <cell r="E2856">
            <v>66.27</v>
          </cell>
        </row>
        <row r="2857">
          <cell r="A2857">
            <v>7295</v>
          </cell>
          <cell r="B2857" t="str">
            <v>TINTA PROTETORA SUPERFICIE METALICA GRAFITE</v>
          </cell>
          <cell r="C2857" t="str">
            <v>GL</v>
          </cell>
          <cell r="E2857">
            <v>68.290000000000006</v>
          </cell>
        </row>
        <row r="2858">
          <cell r="A2858">
            <v>7300</v>
          </cell>
          <cell r="B2858" t="str">
            <v>TINTA ALUMINIO ESMALTE PROTETORA SUPERFICIE METALICA</v>
          </cell>
          <cell r="C2858" t="str">
            <v>GL</v>
          </cell>
          <cell r="E2858">
            <v>78.61</v>
          </cell>
        </row>
        <row r="2859">
          <cell r="A2859">
            <v>7303</v>
          </cell>
          <cell r="B2859" t="str">
            <v>TINTA EPOXI</v>
          </cell>
          <cell r="C2859" t="str">
            <v>GL</v>
          </cell>
          <cell r="E2859">
            <v>157.38</v>
          </cell>
        </row>
        <row r="2860">
          <cell r="A2860">
            <v>7304</v>
          </cell>
          <cell r="B2860" t="str">
            <v>TINTA EPOXI</v>
          </cell>
          <cell r="C2860" t="str">
            <v>L</v>
          </cell>
          <cell r="E2860">
            <v>43.72</v>
          </cell>
        </row>
        <row r="2861">
          <cell r="A2861">
            <v>7306</v>
          </cell>
          <cell r="B2861" t="str">
            <v>TINTA PROTETORA SUPERFICIE METAICA AUMINIO</v>
          </cell>
          <cell r="C2861" t="str">
            <v>L</v>
          </cell>
          <cell r="E2861">
            <v>22.48</v>
          </cell>
        </row>
        <row r="2862">
          <cell r="A2862">
            <v>7307</v>
          </cell>
          <cell r="B2862" t="str">
            <v>FUNDO ANTICORROSIVO TIPO ZARCAO OU EQUIV</v>
          </cell>
          <cell r="C2862" t="str">
            <v>L</v>
          </cell>
          <cell r="E2862">
            <v>17.18</v>
          </cell>
        </row>
        <row r="2863">
          <cell r="A2863">
            <v>7308</v>
          </cell>
          <cell r="B2863" t="str">
            <v>FUNDO ANTICORROSIVO TIPO ZARCAO OU EQUIV</v>
          </cell>
          <cell r="C2863" t="str">
            <v>GL</v>
          </cell>
          <cell r="E2863">
            <v>61.83</v>
          </cell>
        </row>
        <row r="2864">
          <cell r="A2864">
            <v>7311</v>
          </cell>
          <cell r="B2864" t="str">
            <v>TINTA ESMATE SINTETICO ACETINADO</v>
          </cell>
          <cell r="C2864" t="str">
            <v>L</v>
          </cell>
          <cell r="E2864">
            <v>19.52</v>
          </cell>
        </row>
        <row r="2865">
          <cell r="A2865">
            <v>7312</v>
          </cell>
          <cell r="B2865" t="str">
            <v>TINTA ESMALTE SINTETICO FOSCO</v>
          </cell>
          <cell r="C2865" t="str">
            <v>GL</v>
          </cell>
          <cell r="E2865">
            <v>71.89</v>
          </cell>
        </row>
        <row r="2866">
          <cell r="A2866">
            <v>7313</v>
          </cell>
          <cell r="B2866" t="str">
            <v>TINTA BETUMINOSA P/ CONCRETO E AVENARIA TP NEUTRO 45 OTTO BAUMGART OU MARCA EQUIVAENTE</v>
          </cell>
          <cell r="C2866" t="str">
            <v>L</v>
          </cell>
          <cell r="E2866">
            <v>8.57</v>
          </cell>
        </row>
        <row r="2867">
          <cell r="A2867">
            <v>7314</v>
          </cell>
          <cell r="B2867" t="str">
            <v>TINTA À BASE DE BORRACHA CORADA - CORES</v>
          </cell>
          <cell r="C2867" t="str">
            <v>L</v>
          </cell>
          <cell r="E2867">
            <v>41.8</v>
          </cell>
        </row>
        <row r="2868">
          <cell r="A2868">
            <v>7315</v>
          </cell>
          <cell r="B2868" t="str">
            <v>REVESTIMENTO DE AUMINIO IQUIDO TP AUMINATION OTTO BAUGART OU MARCA EQUIVAENTE</v>
          </cell>
          <cell r="C2868" t="str">
            <v>L</v>
          </cell>
          <cell r="E2868">
            <v>27.17</v>
          </cell>
        </row>
        <row r="2869">
          <cell r="A2869">
            <v>7316</v>
          </cell>
          <cell r="B2869" t="str">
            <v>HIDROFUGANTE INCOOR P/ FACHADAS TP ACQUEA OTTO BAUMGART OU MARCA EQUIVAENTE</v>
          </cell>
          <cell r="C2869" t="str">
            <v>L</v>
          </cell>
          <cell r="E2869">
            <v>14.08</v>
          </cell>
        </row>
        <row r="2870">
          <cell r="A2870">
            <v>7317</v>
          </cell>
          <cell r="B2870" t="str">
            <v>MASTIQUE BETUMINOSO P/ VEDACAO TP CARBOPLASTICO 3 OTTO BAUMGART OU MARCA EQUIVALENTE</v>
          </cell>
          <cell r="C2870" t="str">
            <v>KG</v>
          </cell>
          <cell r="E2870">
            <v>9.08</v>
          </cell>
        </row>
        <row r="2871">
          <cell r="A2871">
            <v>7318</v>
          </cell>
          <cell r="B2871" t="str">
            <v>TINTA BETUMINOSA BASE EMULSAO TP NEGROLIN OTTO BAUMGART OU MARCA EQUIVALENTE</v>
          </cell>
          <cell r="C2871" t="str">
            <v>KG</v>
          </cell>
          <cell r="E2871">
            <v>5.49</v>
          </cell>
        </row>
        <row r="2872">
          <cell r="A2872">
            <v>7319</v>
          </cell>
          <cell r="B2872" t="str">
            <v>TINTA ASFATICA P/ CONCRETO E ARGAMASSA TIPO NEUTROIN OTTO BAUMGART OU MARCA EQUIVAENTE</v>
          </cell>
          <cell r="C2872" t="str">
            <v>L</v>
          </cell>
          <cell r="E2872">
            <v>6.62</v>
          </cell>
        </row>
        <row r="2873">
          <cell r="A2873">
            <v>7320</v>
          </cell>
          <cell r="B2873" t="str">
            <v>TINTA ASFATICA P/ CONCRETO E ARGAMASSA - GAAO 3,6</v>
          </cell>
          <cell r="C2873" t="str">
            <v>L</v>
          </cell>
          <cell r="E2873">
            <v>14.02</v>
          </cell>
        </row>
        <row r="2874">
          <cell r="A2874">
            <v>7321</v>
          </cell>
          <cell r="B2874" t="str">
            <v>MASTIQUE ELASTICO BASE SILICONE TP SILIFLEX OTTO BAUMGART OU MARCA EQUIVALENTE</v>
          </cell>
          <cell r="C2874" t="str">
            <v>310ML</v>
          </cell>
          <cell r="E2874">
            <v>22.35</v>
          </cell>
        </row>
        <row r="2875">
          <cell r="A2875">
            <v>7322</v>
          </cell>
          <cell r="B2875" t="str">
            <v>MEMBRANA LIQUIDA P/ IMPERM. DE COBERTURA TIPO VEDAPREN BRANCO, OTTO BAUMGART OU MARCA EQUIVALENTE.</v>
          </cell>
          <cell r="C2875" t="str">
            <v>KG</v>
          </cell>
          <cell r="E2875">
            <v>14.16</v>
          </cell>
        </row>
        <row r="2876">
          <cell r="A2876">
            <v>7323</v>
          </cell>
          <cell r="B2876" t="str">
            <v>MASSA BETUMINOSA P/ ISOLAMENTOS, TIPO ISOLIT OTTO BAUMGART OU MARCA EQUIVALENTE</v>
          </cell>
          <cell r="C2876" t="str">
            <v>KG</v>
          </cell>
          <cell r="E2876">
            <v>4.3499999999999996</v>
          </cell>
        </row>
        <row r="2877">
          <cell r="A2877">
            <v>7324</v>
          </cell>
          <cell r="B2877" t="str">
            <v>RESINA BASE EPOXI COMPOUND OTTO BAUMGART OU MARCA EQUIVALENTE</v>
          </cell>
          <cell r="C2877" t="str">
            <v>KG</v>
          </cell>
          <cell r="E2877">
            <v>35.5</v>
          </cell>
        </row>
        <row r="2878">
          <cell r="A2878">
            <v>7325</v>
          </cell>
          <cell r="B2878" t="str">
            <v>IMPERMEABILIZANTE P/ CONCRETO E ARGAMASSA TP VEDACIT OTTO BAUMGART OU MARCA EQUIVALENTE</v>
          </cell>
          <cell r="C2878" t="str">
            <v>KG</v>
          </cell>
          <cell r="E2878">
            <v>5.87</v>
          </cell>
        </row>
        <row r="2879">
          <cell r="A2879">
            <v>7326</v>
          </cell>
          <cell r="B2879" t="str">
            <v>MASSA BETUMINOSA P/ CONSERTO DE TRINCAS E CALHAS METALICAS TP CARBOPLASTICO 2 OTTO BAUMGART OU MARCA EQUIVALENTE</v>
          </cell>
          <cell r="C2879" t="str">
            <v>KG</v>
          </cell>
          <cell r="E2879">
            <v>15.28</v>
          </cell>
        </row>
        <row r="2880">
          <cell r="A2880">
            <v>7328</v>
          </cell>
          <cell r="B2880" t="str">
            <v>MASSA BETUMINOSA P/ IMPERMEABILIZACAO TP CARBOLASTICO NUM 1- OTTO BAUMGART OU MARCA EQUIVALENTE</v>
          </cell>
          <cell r="C2880" t="str">
            <v>KG</v>
          </cell>
          <cell r="E2880">
            <v>16.05</v>
          </cell>
        </row>
        <row r="2881">
          <cell r="A2881">
            <v>7331</v>
          </cell>
          <cell r="B2881" t="str">
            <v>EMULSAO ASFALTICA C/ ELASTOMERO VEDAPREN, PRETO, TIPO OTTO BAUMGART OU MARCA EQUIVALENTE</v>
          </cell>
          <cell r="C2881" t="str">
            <v>KG</v>
          </cell>
          <cell r="E2881">
            <v>10.220000000000001</v>
          </cell>
        </row>
        <row r="2882">
          <cell r="A2882">
            <v>7332</v>
          </cell>
          <cell r="B2882" t="str">
            <v>AGENTE DE DESFORMA P/ CONCRETO TP DESMO CD - OTTO BAUMGART OU MARCA EQUIVAENTE</v>
          </cell>
          <cell r="C2882" t="str">
            <v>L</v>
          </cell>
          <cell r="E2882">
            <v>7.46</v>
          </cell>
        </row>
        <row r="2883">
          <cell r="A2883">
            <v>7333</v>
          </cell>
          <cell r="B2883" t="str">
            <v>ADESIVO ESTRUTURAL BASE EPOXI TP COMPOUND ADESIVO OTTO BAUMGART OU MARCA EQUIVALENTE.</v>
          </cell>
          <cell r="C2883" t="str">
            <v>KG</v>
          </cell>
          <cell r="E2883">
            <v>32.630000000000003</v>
          </cell>
        </row>
        <row r="2884">
          <cell r="A2884">
            <v>7334</v>
          </cell>
          <cell r="B2884" t="str">
            <v>ADESIVO P/ ARGAMASSAS E CHAPISCO - TP BIANCO OTTO BAUMGART OU MARCA EQUIVAENTE</v>
          </cell>
          <cell r="C2884" t="str">
            <v>L</v>
          </cell>
          <cell r="E2884">
            <v>7.27</v>
          </cell>
        </row>
        <row r="2885">
          <cell r="A2885">
            <v>7335</v>
          </cell>
          <cell r="B2885" t="str">
            <v>ADESIVO P/ TRINCA / FISSURA ESTRUTURA COMPOUND INJECAO - OTTO BAUMGART OU MARCA EQUIVALENTE</v>
          </cell>
          <cell r="C2885" t="str">
            <v>KG</v>
          </cell>
          <cell r="E2885">
            <v>58.97</v>
          </cell>
        </row>
        <row r="2886">
          <cell r="A2886">
            <v>7337</v>
          </cell>
          <cell r="B2886" t="str">
            <v>TINTA BASE RESINA EPOXI TP COBERIT EPOXY OTTO BAUMGART OU MARCA            EQUIVAENTE</v>
          </cell>
          <cell r="C2886" t="str">
            <v>L</v>
          </cell>
          <cell r="E2886">
            <v>37.090000000000003</v>
          </cell>
        </row>
        <row r="2887">
          <cell r="A2887">
            <v>7338</v>
          </cell>
          <cell r="B2887" t="str">
            <v>TINTA A BASE EPOXI/ALCATRAO COMPOUND COALTAR - OTTO BAUMGART OU MARCA EQUIVALENTE</v>
          </cell>
          <cell r="C2887" t="str">
            <v>KG</v>
          </cell>
          <cell r="E2887">
            <v>23.6</v>
          </cell>
        </row>
        <row r="2888">
          <cell r="A2888">
            <v>7340</v>
          </cell>
          <cell r="B2888" t="str">
            <v>IMUNIZANTE P/MADEIRA TIPO PENTOX SUPER INCOOR DA MONTANA OU MARCA EQUIVAENTE</v>
          </cell>
          <cell r="C2888" t="str">
            <v>L</v>
          </cell>
          <cell r="E2888">
            <v>21.63</v>
          </cell>
        </row>
        <row r="2889">
          <cell r="A2889">
            <v>7341</v>
          </cell>
          <cell r="B2889" t="str">
            <v>IMUNIZANTE INCOOR PARA MADEIRAS APAREHADAS PENETRO OTTO BAUMGART OU EQUIVAENTE</v>
          </cell>
          <cell r="C2889" t="str">
            <v>L</v>
          </cell>
          <cell r="E2889">
            <v>18.510000000000002</v>
          </cell>
        </row>
        <row r="2890">
          <cell r="A2890">
            <v>7342</v>
          </cell>
          <cell r="B2890" t="str">
            <v>TINTA MINERAL IMPERMEAVEL PO - TIPO CIMENTOL OTTO BAUMGART OU MARCA EQUIVALENTE</v>
          </cell>
          <cell r="C2890" t="str">
            <v>KG</v>
          </cell>
          <cell r="E2890">
            <v>3.59</v>
          </cell>
        </row>
        <row r="2891">
          <cell r="A2891">
            <v>7343</v>
          </cell>
          <cell r="B2891" t="str">
            <v>TINTA  PARA SINAIZAÇÃO HORIZONTA À BASE DE RESINA ACRÍICA , TIPO COBERIT TRAFEGO - OTTO BAUMGART (NBR 11862)</v>
          </cell>
          <cell r="C2891" t="str">
            <v>L</v>
          </cell>
          <cell r="E2891">
            <v>27.17</v>
          </cell>
        </row>
        <row r="2892">
          <cell r="A2892">
            <v>7344</v>
          </cell>
          <cell r="B2892" t="str">
            <v>TINTA LATEX PVA</v>
          </cell>
          <cell r="C2892" t="str">
            <v>GL</v>
          </cell>
          <cell r="E2892">
            <v>37.880000000000003</v>
          </cell>
        </row>
        <row r="2893">
          <cell r="A2893">
            <v>7345</v>
          </cell>
          <cell r="B2893" t="str">
            <v>TINTA ATEX PVA</v>
          </cell>
          <cell r="C2893" t="str">
            <v>L</v>
          </cell>
          <cell r="E2893">
            <v>10.19</v>
          </cell>
        </row>
        <row r="2894">
          <cell r="A2894">
            <v>7347</v>
          </cell>
          <cell r="B2894" t="str">
            <v>TINTA ACRILICA PARA PISO</v>
          </cell>
          <cell r="C2894" t="str">
            <v>GL</v>
          </cell>
          <cell r="E2894">
            <v>31.76</v>
          </cell>
        </row>
        <row r="2895">
          <cell r="A2895">
            <v>7348</v>
          </cell>
          <cell r="B2895" t="str">
            <v>TINTA ACRIICA PARA PISO</v>
          </cell>
          <cell r="C2895" t="str">
            <v>L</v>
          </cell>
          <cell r="E2895">
            <v>8.82</v>
          </cell>
        </row>
        <row r="2896">
          <cell r="A2896">
            <v>7350</v>
          </cell>
          <cell r="B2896" t="str">
            <v>TINTA ACRIICA P/CERAMICA</v>
          </cell>
          <cell r="C2896" t="str">
            <v>L</v>
          </cell>
          <cell r="E2896">
            <v>19.05</v>
          </cell>
        </row>
        <row r="2897">
          <cell r="A2897">
            <v>7352</v>
          </cell>
          <cell r="B2897" t="str">
            <v>RESINA ACRILICA</v>
          </cell>
          <cell r="C2897" t="str">
            <v>GL</v>
          </cell>
          <cell r="E2897">
            <v>59.35</v>
          </cell>
        </row>
        <row r="2898">
          <cell r="A2898">
            <v>7353</v>
          </cell>
          <cell r="B2898" t="str">
            <v>RESINA ACRIICA</v>
          </cell>
          <cell r="C2898" t="str">
            <v>L</v>
          </cell>
          <cell r="E2898">
            <v>21.35</v>
          </cell>
        </row>
        <row r="2899">
          <cell r="A2899">
            <v>7354</v>
          </cell>
          <cell r="B2899" t="str">
            <v>RESINA DE POLIESTER TIPO ALBA</v>
          </cell>
          <cell r="C2899" t="str">
            <v>KG</v>
          </cell>
          <cell r="E2899">
            <v>37.799999999999997</v>
          </cell>
        </row>
        <row r="2900">
          <cell r="A2900">
            <v>7355</v>
          </cell>
          <cell r="B2900" t="str">
            <v>TINTA LATEX ACRILICA</v>
          </cell>
          <cell r="C2900" t="str">
            <v>GL</v>
          </cell>
          <cell r="E2900">
            <v>47.13</v>
          </cell>
        </row>
        <row r="2901">
          <cell r="A2901">
            <v>7356</v>
          </cell>
          <cell r="B2901" t="str">
            <v>TINTA ATEX ACRIICA</v>
          </cell>
          <cell r="C2901" t="str">
            <v>L</v>
          </cell>
          <cell r="E2901">
            <v>12.64</v>
          </cell>
        </row>
        <row r="2902">
          <cell r="A2902">
            <v>7360</v>
          </cell>
          <cell r="B2902" t="str">
            <v>TINTA TEXTURIZADA ACRIICA P/ PINTURA INTERNA/EXTERNA</v>
          </cell>
          <cell r="C2902" t="str">
            <v>L</v>
          </cell>
          <cell r="E2902">
            <v>9.7899999999999991</v>
          </cell>
        </row>
        <row r="2903">
          <cell r="A2903">
            <v>7362</v>
          </cell>
          <cell r="B2903" t="str">
            <v>TINTA MINERAL IMPERMEAVEL EM PO - SUPER CONSERVADO "P" SIKA</v>
          </cell>
          <cell r="C2903" t="str">
            <v>KG</v>
          </cell>
          <cell r="E2903">
            <v>4.92</v>
          </cell>
        </row>
        <row r="2904">
          <cell r="A2904">
            <v>7363</v>
          </cell>
          <cell r="B2904" t="str">
            <v>TINTA HIDRACOR</v>
          </cell>
          <cell r="C2904" t="str">
            <v>KG</v>
          </cell>
          <cell r="E2904">
            <v>2.25</v>
          </cell>
        </row>
        <row r="2905">
          <cell r="A2905">
            <v>7364</v>
          </cell>
          <cell r="B2905" t="str">
            <v>TINTA HIDRACOR</v>
          </cell>
          <cell r="C2905" t="str">
            <v>L</v>
          </cell>
          <cell r="E2905">
            <v>0.56000000000000005</v>
          </cell>
        </row>
        <row r="2906">
          <cell r="A2906">
            <v>7370</v>
          </cell>
          <cell r="B2906" t="str">
            <v>GUINCO MANUAL DE ARRASTE CAPACIDADE DE  2 T COM 20 M DE CABO DE AÇO - (LOCAÇÃO)</v>
          </cell>
          <cell r="C2906" t="str">
            <v>H</v>
          </cell>
          <cell r="E2906">
            <v>0.86</v>
          </cell>
        </row>
        <row r="2907">
          <cell r="A2907">
            <v>7373</v>
          </cell>
          <cell r="B2907" t="str">
            <v>GUINCO MANUAL DE ARRASTE CAP. * 3T * C/ 20M DE CABO DE ACO, TIPO TIRFOR OU EQUIV</v>
          </cell>
          <cell r="C2907" t="str">
            <v>H</v>
          </cell>
          <cell r="E2907">
            <v>0.92</v>
          </cell>
        </row>
        <row r="2908">
          <cell r="A2908">
            <v>7526</v>
          </cell>
          <cell r="B2908" t="str">
            <v>TOMADA EMBUTIR P/ TELEFONE PADRAO TELEBRAS C/ PLACA, TIPO SILENTOQUE PIAL OU EQUIV</v>
          </cell>
          <cell r="C2908" t="str">
            <v>UN</v>
          </cell>
          <cell r="E2908">
            <v>9.9700000000000006</v>
          </cell>
        </row>
        <row r="2909">
          <cell r="A2909">
            <v>7527</v>
          </cell>
          <cell r="B2909" t="str">
            <v>TOMADA TELEFONE 4P TELEBRAS S/PLACA PIAL OU SIMILAR</v>
          </cell>
          <cell r="C2909" t="str">
            <v>UN</v>
          </cell>
          <cell r="E2909">
            <v>8.16</v>
          </cell>
        </row>
        <row r="2910">
          <cell r="A2910">
            <v>7528</v>
          </cell>
          <cell r="B2910" t="str">
            <v>TOMADA EMBUTIR 2P IVERSAL REDONDA 10A/250V C/ PLACA, TIPO SILENTOQUE PIAL OU EQUIV</v>
          </cell>
          <cell r="C2910" t="str">
            <v>UN</v>
          </cell>
          <cell r="E2910">
            <v>5.14</v>
          </cell>
        </row>
        <row r="2911">
          <cell r="A2911">
            <v>7531</v>
          </cell>
          <cell r="B2911" t="str">
            <v>TOMADA EMBUTIR 3P 20A/250V C/PLACA, TIPO SILENTOQUE PIAL OU EQUIV</v>
          </cell>
          <cell r="C2911" t="str">
            <v>UN</v>
          </cell>
          <cell r="E2911">
            <v>10.59</v>
          </cell>
        </row>
        <row r="2912">
          <cell r="A2912">
            <v>7533</v>
          </cell>
          <cell r="B2912" t="str">
            <v>TOMADA EMBUTIR 2P IVERSAL 10A/250V S/PLACA, TIPO SILENTOQUE PIAL OU EQUIV</v>
          </cell>
          <cell r="C2912" t="str">
            <v>UN</v>
          </cell>
          <cell r="E2912">
            <v>3.53</v>
          </cell>
        </row>
        <row r="2913">
          <cell r="A2913">
            <v>7535</v>
          </cell>
          <cell r="B2913" t="str">
            <v>TOMADA DUPLA EMBUTIR 2 X 2P IVERSAL 10A/250V C/PLACA, TIPO SILENTOQUE PIAL OU EQUIV</v>
          </cell>
          <cell r="C2913" t="str">
            <v>UN</v>
          </cell>
          <cell r="E2913">
            <v>8.7799999999999994</v>
          </cell>
        </row>
        <row r="2914">
          <cell r="A2914">
            <v>7536</v>
          </cell>
          <cell r="B2914" t="str">
            <v>TOMADA DUPLA EMBUTIR 2 X 2P IVERSAL 10A/250V S/PLACA, TIPO SILENTOQUE PIAL OU EQUIV</v>
          </cell>
          <cell r="C2914" t="str">
            <v>UN</v>
          </cell>
          <cell r="E2914">
            <v>7.94</v>
          </cell>
        </row>
        <row r="2915">
          <cell r="A2915">
            <v>7539</v>
          </cell>
          <cell r="B2915" t="str">
            <v>TAMPA S/ EQUIPAMENTO 2 TECLAS P/ CONDUTORES 1/2'' OU 3/4'', TIPO C11 MOFERCO OU EQUVALENTE</v>
          </cell>
          <cell r="C2915" t="str">
            <v>UN</v>
          </cell>
          <cell r="E2915">
            <v>1.63</v>
          </cell>
        </row>
        <row r="2916">
          <cell r="A2916">
            <v>7543</v>
          </cell>
          <cell r="B2916" t="str">
            <v>TAMPA CEGA EM PVC P/CONDULETE 4 X 2"</v>
          </cell>
          <cell r="C2916" t="str">
            <v>UN</v>
          </cell>
          <cell r="E2916">
            <v>2.59</v>
          </cell>
        </row>
        <row r="2917">
          <cell r="A2917">
            <v>7546</v>
          </cell>
          <cell r="B2917" t="str">
            <v>INTERRUPTOR EMBUTIR 4 POLOS USO INDUSTRIAL</v>
          </cell>
          <cell r="C2917" t="str">
            <v>UN</v>
          </cell>
          <cell r="E2917">
            <v>419.14</v>
          </cell>
        </row>
        <row r="2918">
          <cell r="A2918">
            <v>7547</v>
          </cell>
          <cell r="B2918" t="str">
            <v>CONJTO EMBUTIR 2 INTERRUPTORES SIMPLES 10A/250V S/ PLACA, TP SILENTOQUE PIAL OU EQUIV</v>
          </cell>
          <cell r="C2918" t="str">
            <v>UN</v>
          </cell>
          <cell r="E2918">
            <v>7.1</v>
          </cell>
        </row>
        <row r="2919">
          <cell r="A2919">
            <v>7549</v>
          </cell>
          <cell r="B2919" t="str">
            <v>ESPELHO EM PVC 4X2"</v>
          </cell>
          <cell r="C2919" t="str">
            <v>UN</v>
          </cell>
          <cell r="E2919">
            <v>1.54</v>
          </cell>
        </row>
        <row r="2920">
          <cell r="A2920">
            <v>7550</v>
          </cell>
          <cell r="B2920" t="str">
            <v>CONJTO EMBUTIR 1 INTERRUPTOR SIMPLES 1 INTERRUPTOR PARALELO 10A/250V C/ PLACA , TP SILENTOQUE PIAL OU EQUIV</v>
          </cell>
          <cell r="C2920" t="str">
            <v>UN</v>
          </cell>
          <cell r="E2920">
            <v>9.51</v>
          </cell>
        </row>
        <row r="2921">
          <cell r="A2921">
            <v>7551</v>
          </cell>
          <cell r="B2921" t="str">
            <v>ESPELHO EM PVC 4X4"</v>
          </cell>
          <cell r="C2921" t="str">
            <v>UN</v>
          </cell>
          <cell r="E2921">
            <v>3.38</v>
          </cell>
        </row>
        <row r="2922">
          <cell r="A2922">
            <v>7552</v>
          </cell>
          <cell r="B2922" t="str">
            <v>TAMPA CEGA EM LATAO POLIDO PARA CONDULETE EM LIGA DE ALUMINIO 4 X 4"</v>
          </cell>
          <cell r="C2922" t="str">
            <v>UN</v>
          </cell>
          <cell r="E2922">
            <v>15.79</v>
          </cell>
        </row>
        <row r="2923">
          <cell r="A2923">
            <v>7554</v>
          </cell>
          <cell r="B2923" t="str">
            <v>CONJTO EMBUTIR 2 INTERRUPTORES SIMPLES 1 TOMADA 2P IVERSAL 10A/250V S/ PLACA, TP SILENTOQUE PIAL OU EQUIV</v>
          </cell>
          <cell r="C2923" t="str">
            <v>UN</v>
          </cell>
          <cell r="E2923">
            <v>10.28</v>
          </cell>
        </row>
        <row r="2924">
          <cell r="A2924">
            <v>7555</v>
          </cell>
          <cell r="B2924" t="str">
            <v>INTERRUPTOR SIMPLES EMBUTIR 10A/250V C/PLACA, TIPO SILENTOQUE PIAL OU EQUIV</v>
          </cell>
          <cell r="C2924" t="str">
            <v>UN</v>
          </cell>
          <cell r="E2924">
            <v>4.83</v>
          </cell>
        </row>
        <row r="2925">
          <cell r="A2925">
            <v>7556</v>
          </cell>
          <cell r="B2925" t="str">
            <v>CONJTO EMBUTIR 1 INTERRUPTOR SIMPLES 1 TOMADA 2P IVERSAL 10A/250V C/ PLACA, TP SILENTOQUE PIAL OU EQUIV</v>
          </cell>
          <cell r="C2925" t="str">
            <v>UN</v>
          </cell>
          <cell r="E2925">
            <v>9.2200000000000006</v>
          </cell>
        </row>
        <row r="2926">
          <cell r="A2926">
            <v>7557</v>
          </cell>
          <cell r="B2926" t="str">
            <v>INTERRUPTOR PARALELO EMBUTIR 10A/250V C/ PLACA, TIPO SILENTOQUE PIAL OU EQUIV</v>
          </cell>
          <cell r="C2926" t="str">
            <v>UN</v>
          </cell>
          <cell r="E2926">
            <v>6.35</v>
          </cell>
        </row>
        <row r="2927">
          <cell r="A2927">
            <v>7558</v>
          </cell>
          <cell r="B2927" t="str">
            <v>CONJTO EMBUTIR 2 INTERRUPTORES SIMPLES 1 TOMADA 2P IVERSAL 10A/250V C/ PLACA, TP SILENTOQUE PIAL OU EQUIV</v>
          </cell>
          <cell r="C2927" t="str">
            <v>UN</v>
          </cell>
          <cell r="E2927">
            <v>12.2</v>
          </cell>
        </row>
        <row r="2928">
          <cell r="A2928">
            <v>7559</v>
          </cell>
          <cell r="B2928" t="str">
            <v>CONJTO EMBUTIR 2 INTERRUPTORES SIMPLES 10A/250V C/ PLACA, TP SILENTOQUE PIAL OU EQUIV</v>
          </cell>
          <cell r="C2928" t="str">
            <v>UN</v>
          </cell>
          <cell r="E2928">
            <v>8.32</v>
          </cell>
        </row>
        <row r="2929">
          <cell r="A2929">
            <v>7560</v>
          </cell>
          <cell r="B2929" t="str">
            <v>CONJTO EMBUTIR 3 INTERRUPTORES SIMPLES 10A/250V C/ PLACA, TP SILENTOQUE PIAL OU EQUIV</v>
          </cell>
          <cell r="C2929" t="str">
            <v>UN</v>
          </cell>
          <cell r="E2929">
            <v>11.47</v>
          </cell>
        </row>
        <row r="2930">
          <cell r="A2930">
            <v>7561</v>
          </cell>
          <cell r="B2930" t="str">
            <v>CONJTO EMBUTIR 3 INTERRUPTORES SIMPLES 10A/250V S/ PLACA, TP SILENTOQUE PIAL OU EQUIV</v>
          </cell>
          <cell r="C2930" t="str">
            <v>UN</v>
          </cell>
          <cell r="E2930">
            <v>9.73</v>
          </cell>
        </row>
        <row r="2931">
          <cell r="A2931">
            <v>7562</v>
          </cell>
          <cell r="B2931" t="str">
            <v>CONJTO EMBUTIR 1 INTERRUPTOR SIMPLES 1 TOMADA 2P IVERSAL 10A/250V S/ PLACA, TP SILENTOQUE PIAL OU EQUIV</v>
          </cell>
          <cell r="C2931" t="str">
            <v>UN</v>
          </cell>
          <cell r="E2931">
            <v>7.63</v>
          </cell>
        </row>
        <row r="2932">
          <cell r="A2932">
            <v>7563</v>
          </cell>
          <cell r="B2932" t="str">
            <v>INTERRUPTOR PARALELO EMBUTIR 10A/250V S/ PLACA, TIPO SILENTOQUE PIAL OU EQUIV</v>
          </cell>
          <cell r="C2932" t="str">
            <v>UN</v>
          </cell>
          <cell r="E2932">
            <v>4.8499999999999996</v>
          </cell>
        </row>
        <row r="2933">
          <cell r="A2933">
            <v>7564</v>
          </cell>
          <cell r="B2933" t="str">
            <v>INTERRUPTOR SIMPLES EMBUTIR 10A/250V S/PLACA, TIPO SILENTOQUE PIAL OU EQUIV</v>
          </cell>
          <cell r="C2933" t="str">
            <v>UN</v>
          </cell>
          <cell r="E2933">
            <v>3.31</v>
          </cell>
        </row>
        <row r="2934">
          <cell r="A2934">
            <v>7567</v>
          </cell>
          <cell r="B2934" t="str">
            <v>CONJTO EMBUTIR 2 INTERRUPTORES PARALELOS 10A/250V C/ PLACA, TP SILENTOQUE PIAL OU EQUIV</v>
          </cell>
          <cell r="C2934" t="str">
            <v>UN</v>
          </cell>
          <cell r="E2934">
            <v>11.56</v>
          </cell>
        </row>
        <row r="2935">
          <cell r="A2935">
            <v>7568</v>
          </cell>
          <cell r="B2935" t="str">
            <v>BUCHA NYLON S-10 C/ PARAFUSO ACO ZINC ROSCA SOBERBA CAB CHATA        5,5 X 65MM</v>
          </cell>
          <cell r="C2935" t="str">
            <v>UN</v>
          </cell>
          <cell r="E2935">
            <v>0.4</v>
          </cell>
        </row>
        <row r="2936">
          <cell r="A2936">
            <v>7569</v>
          </cell>
          <cell r="B2936" t="str">
            <v>HASTE ANCORA DE 16MM X 2,35MM (5/8" X 8")</v>
          </cell>
          <cell r="C2936" t="str">
            <v>UN</v>
          </cell>
          <cell r="E2936">
            <v>18.420000000000002</v>
          </cell>
        </row>
        <row r="2937">
          <cell r="A2937">
            <v>7571</v>
          </cell>
          <cell r="B2937" t="str">
            <v>TERMINAL AEREO EM ACO GALV DN 3/8'', COMPRIM= 300MM C/ BASE DE FIXACAO HORIZONTAL</v>
          </cell>
          <cell r="C2937" t="str">
            <v>UN</v>
          </cell>
          <cell r="E2937">
            <v>7.33</v>
          </cell>
        </row>
        <row r="2938">
          <cell r="A2938">
            <v>7572</v>
          </cell>
          <cell r="B2938" t="str">
            <v>SUPORTE ISOLADOR REFORCADO ROSCA SOBERBA EM FG C/ ISOLADOR</v>
          </cell>
          <cell r="C2938" t="str">
            <v>UN</v>
          </cell>
          <cell r="E2938">
            <v>6.43</v>
          </cell>
        </row>
        <row r="2939">
          <cell r="A2939">
            <v>7574</v>
          </cell>
          <cell r="B2939" t="str">
            <v>SECCIONADOR PRE-FORMADO P/ CERCA ARAME REF PLP SIMILAR</v>
          </cell>
          <cell r="C2939" t="str">
            <v>UN</v>
          </cell>
          <cell r="E2939">
            <v>2.13</v>
          </cell>
        </row>
        <row r="2940">
          <cell r="A2940">
            <v>7575</v>
          </cell>
          <cell r="B2940" t="str">
            <v>SECCIONADOR 3P SOB CARG ICF 630A 600V C/BASE IELETRO</v>
          </cell>
          <cell r="C2940" t="str">
            <v>UN</v>
          </cell>
          <cell r="E2940">
            <v>1735.84</v>
          </cell>
        </row>
        <row r="2941">
          <cell r="A2941">
            <v>7576</v>
          </cell>
          <cell r="B2941" t="str">
            <v>SUPORTE DT 185 X 95MM X 5/16" P/TRANSFORMADOR</v>
          </cell>
          <cell r="C2941" t="str">
            <v>UN</v>
          </cell>
          <cell r="E2941">
            <v>43.76</v>
          </cell>
        </row>
        <row r="2942">
          <cell r="A2942">
            <v>7581</v>
          </cell>
          <cell r="B2942" t="str">
            <v>SAPATILHA EM ACO GALV P/ CABOS DN ATE 5/8"</v>
          </cell>
          <cell r="C2942" t="str">
            <v>UN</v>
          </cell>
          <cell r="E2942">
            <v>1.05</v>
          </cell>
        </row>
        <row r="2943">
          <cell r="A2943">
            <v>7583</v>
          </cell>
          <cell r="B2943" t="str">
            <v>BUCHA NYLON S-8 C/ PARAFUSO ACO ZINC CAB CHATA ROSCA SOBERBA      4,8 X 50MM</v>
          </cell>
          <cell r="C2943" t="str">
            <v>UN</v>
          </cell>
          <cell r="E2943">
            <v>0.2</v>
          </cell>
        </row>
        <row r="2944">
          <cell r="A2944">
            <v>7584</v>
          </cell>
          <cell r="B2944" t="str">
            <v>BUCHA NYLON S-12 C/ PARAFUSO ACO ZINC CAB SEXTAVADA ROSCA SOBERBA 5/16" X 65MM</v>
          </cell>
          <cell r="C2944" t="str">
            <v>UN</v>
          </cell>
          <cell r="E2944">
            <v>0.60000000000000009</v>
          </cell>
        </row>
        <row r="2945">
          <cell r="A2945">
            <v>7588</v>
          </cell>
          <cell r="B2945" t="str">
            <v>AUTOMATICO DE BOIA SUPERIOR 10A/250V</v>
          </cell>
          <cell r="C2945" t="str">
            <v>UN</v>
          </cell>
          <cell r="E2945">
            <v>30.11</v>
          </cell>
        </row>
        <row r="2946">
          <cell r="A2946">
            <v>7592</v>
          </cell>
          <cell r="B2946" t="str">
            <v>TOPOGRAFO</v>
          </cell>
          <cell r="C2946" t="str">
            <v>H</v>
          </cell>
          <cell r="E2946">
            <v>11.11</v>
          </cell>
        </row>
        <row r="2947">
          <cell r="A2947">
            <v>7595</v>
          </cell>
          <cell r="B2947" t="str">
            <v>NIVELADOR</v>
          </cell>
          <cell r="C2947" t="str">
            <v>H</v>
          </cell>
          <cell r="E2947">
            <v>5.07</v>
          </cell>
        </row>
        <row r="2948">
          <cell r="A2948">
            <v>7600</v>
          </cell>
          <cell r="B2948" t="str">
            <v>APARELHO MISTURADOR CROMADO P/ BIDE C/ DUCHA</v>
          </cell>
          <cell r="C2948" t="str">
            <v>CJ</v>
          </cell>
          <cell r="E2948">
            <v>230.13</v>
          </cell>
        </row>
        <row r="2949">
          <cell r="A2949">
            <v>7602</v>
          </cell>
          <cell r="B2949" t="str">
            <v>TORNEIRA METAL AMARELO 3/4" CURTA REF 1128 P/ JARDIM</v>
          </cell>
          <cell r="C2949" t="str">
            <v>UN</v>
          </cell>
          <cell r="E2949">
            <v>12.38</v>
          </cell>
        </row>
        <row r="2950">
          <cell r="A2950">
            <v>7603</v>
          </cell>
          <cell r="B2950" t="str">
            <v>TORNEIRA METAL AMARELO 1/2" OU 3/4" CURTA REF 1120 P/ TANQUE</v>
          </cell>
          <cell r="C2950" t="str">
            <v>UN</v>
          </cell>
          <cell r="E2950">
            <v>10.77</v>
          </cell>
        </row>
        <row r="2951">
          <cell r="A2951">
            <v>7604</v>
          </cell>
          <cell r="B2951" t="str">
            <v>TORNEIRA CROMADA 1/2" OU 3/4" REF 1126 P/ TANQUE - PADRAO POPULAR</v>
          </cell>
          <cell r="C2951" t="str">
            <v>UN</v>
          </cell>
          <cell r="E2951">
            <v>14.07</v>
          </cell>
        </row>
        <row r="2952">
          <cell r="A2952">
            <v>7606</v>
          </cell>
          <cell r="B2952" t="str">
            <v>TORNEIRA DE BOIA REAL 3/4" C/ BALAO METALICO</v>
          </cell>
          <cell r="C2952" t="str">
            <v>UN</v>
          </cell>
          <cell r="E2952">
            <v>30.44</v>
          </cell>
        </row>
        <row r="2953">
          <cell r="A2953">
            <v>7607</v>
          </cell>
          <cell r="B2953" t="str">
            <v>CHUVEIRO ELETRICO PLASTICO/PVC CROMADO TIPO DUCHA 110/220V</v>
          </cell>
          <cell r="C2953" t="str">
            <v>UN</v>
          </cell>
          <cell r="E2953">
            <v>29.35</v>
          </cell>
        </row>
        <row r="2954">
          <cell r="A2954">
            <v>7608</v>
          </cell>
          <cell r="B2954" t="str">
            <v>CHUVEIRO PLASTICO BRANCO SIMPLES</v>
          </cell>
          <cell r="C2954" t="str">
            <v>UN</v>
          </cell>
          <cell r="E2954">
            <v>6.69</v>
          </cell>
        </row>
        <row r="2955">
          <cell r="A2955">
            <v>7610</v>
          </cell>
          <cell r="B2955" t="str">
            <v>TRANSFORMADOR TRIFASICO 13,8KV/220-127V</v>
          </cell>
          <cell r="C2955" t="str">
            <v xml:space="preserve"> 30 KVA IMERSO EM OLEO MINERAL"</v>
          </cell>
          <cell r="E2955" t="str">
            <v>UN</v>
          </cell>
        </row>
        <row r="2956">
          <cell r="A2956">
            <v>7611</v>
          </cell>
          <cell r="B2956" t="str">
            <v>TRANSFORMADOR TRIFASICO 13,8KV/220-127V</v>
          </cell>
          <cell r="C2956" t="str">
            <v xml:space="preserve"> 75KVA IMERSO EM OLEO MINERAL"</v>
          </cell>
          <cell r="E2956" t="str">
            <v>UN</v>
          </cell>
        </row>
        <row r="2957">
          <cell r="A2957">
            <v>7612</v>
          </cell>
          <cell r="B2957" t="str">
            <v>TRANSFORMADOR TRIFASICO 13,8KV/220-127V</v>
          </cell>
          <cell r="C2957" t="str">
            <v xml:space="preserve"> 750KVA IMERSO EM OLEO MINERAL"</v>
          </cell>
          <cell r="E2957" t="str">
            <v>UN</v>
          </cell>
        </row>
        <row r="2958">
          <cell r="A2958">
            <v>7613</v>
          </cell>
          <cell r="B2958" t="str">
            <v>TRANSFORMADOR TRIFASICO 13,8KV/220-127V</v>
          </cell>
          <cell r="C2958" t="str">
            <v xml:space="preserve"> 1000KVA IMERSO EM OLEO MINERAL"</v>
          </cell>
          <cell r="E2958" t="str">
            <v>UN</v>
          </cell>
        </row>
        <row r="2959">
          <cell r="A2959">
            <v>7614</v>
          </cell>
          <cell r="B2959" t="str">
            <v>TRANSFORMADOR TRIFASICO 13,8KV/220-127V</v>
          </cell>
          <cell r="C2959" t="str">
            <v xml:space="preserve"> 150KVA IMERSO EM OLEO MINERAL"</v>
          </cell>
          <cell r="E2959" t="str">
            <v>UN</v>
          </cell>
        </row>
        <row r="2960">
          <cell r="A2960">
            <v>7615</v>
          </cell>
          <cell r="B2960" t="str">
            <v>TRANSFORMADOR TRIFASICO 13,8KV/220-127V</v>
          </cell>
          <cell r="C2960" t="str">
            <v xml:space="preserve"> 300KVA IMERSO EM OLEO MINERAL"</v>
          </cell>
          <cell r="E2960" t="str">
            <v>UN</v>
          </cell>
        </row>
        <row r="2961">
          <cell r="A2961">
            <v>7616</v>
          </cell>
          <cell r="B2961" t="str">
            <v>TRANSFORMADOR TRIFASICO 13,8KV/220-127V</v>
          </cell>
          <cell r="C2961" t="str">
            <v xml:space="preserve"> 500KVA IMERSO EM OLEO MINERAL"</v>
          </cell>
          <cell r="E2961" t="str">
            <v>UN</v>
          </cell>
        </row>
        <row r="2962">
          <cell r="A2962">
            <v>7617</v>
          </cell>
          <cell r="B2962" t="str">
            <v>TRANSFORMADOR TRIFASICO 13,8KV/220-127V</v>
          </cell>
          <cell r="C2962" t="str">
            <v xml:space="preserve"> 45 KVA IMERSO EM OLEO MINERAL"</v>
          </cell>
          <cell r="E2962" t="str">
            <v>UN</v>
          </cell>
        </row>
        <row r="2963">
          <cell r="A2963">
            <v>7618</v>
          </cell>
          <cell r="B2963" t="str">
            <v>TRANSFORMADOR TRIFASICO 13,8KV/220-127V</v>
          </cell>
          <cell r="C2963" t="str">
            <v xml:space="preserve"> 1500KVA IMERSO EM OLEO MINERAL"</v>
          </cell>
          <cell r="E2963" t="str">
            <v>UN</v>
          </cell>
        </row>
        <row r="2964">
          <cell r="A2964">
            <v>7619</v>
          </cell>
          <cell r="B2964" t="str">
            <v>TRANSFORMADOR TRIFASICO 13,8KV/220-127V</v>
          </cell>
          <cell r="C2964" t="str">
            <v xml:space="preserve"> 112,5KVA IMERSO EM OLEO MINERAL"</v>
          </cell>
          <cell r="E2964" t="str">
            <v>UN</v>
          </cell>
        </row>
        <row r="2965">
          <cell r="A2965">
            <v>7620</v>
          </cell>
          <cell r="B2965" t="str">
            <v>TRANSFORMADOR TRIFASICO 13,8KV/220-127V</v>
          </cell>
          <cell r="C2965" t="str">
            <v xml:space="preserve"> 225KVA IMERSO EM OLEO MINERAL"</v>
          </cell>
          <cell r="E2965" t="str">
            <v>UN</v>
          </cell>
        </row>
        <row r="2966">
          <cell r="A2966">
            <v>7622</v>
          </cell>
          <cell r="B2966" t="str">
            <v>TRATOR DE ESTEIRAS CATERPILLAR D5G -POT.99HP, PESO OPERACIONAL                 8,5T **CAIXA**</v>
          </cell>
          <cell r="C2966" t="str">
            <v>UN</v>
          </cell>
          <cell r="E2966">
            <v>429640.05</v>
          </cell>
        </row>
        <row r="2967">
          <cell r="A2967">
            <v>7623</v>
          </cell>
          <cell r="B2967" t="str">
            <v>TRATOR DE ESTEIRAS CATERPILLAR D8R COM LAMINA - POTENCIA 305 HP - PESO OPERACIONAL 37 T**CAIXA**</v>
          </cell>
          <cell r="C2967" t="str">
            <v>UN</v>
          </cell>
          <cell r="E2967">
            <v>1978121.89</v>
          </cell>
        </row>
        <row r="2968">
          <cell r="A2968">
            <v>7624</v>
          </cell>
          <cell r="B2968" t="str">
            <v>TRATOR DE ESTEIRAS CATERPILLAR D6M 153HP PESO OPERACIONAL 15T, C/ RODA MOTRIZ ELEVADA</v>
          </cell>
          <cell r="C2968" t="str">
            <v>UN</v>
          </cell>
          <cell r="E2968">
            <v>780355</v>
          </cell>
        </row>
        <row r="2969">
          <cell r="A2969">
            <v>7626</v>
          </cell>
          <cell r="B2969" t="str">
            <v>TRATOR DE ESTEIRAS ATE 90P C/ LAMINA PESO OPERACIONAL * 9T * (INCL MANUT/OPERACAO)</v>
          </cell>
          <cell r="C2969" t="str">
            <v>H</v>
          </cell>
          <cell r="E2969">
            <v>113.08</v>
          </cell>
        </row>
        <row r="2970">
          <cell r="A2970">
            <v>7628</v>
          </cell>
          <cell r="B2970" t="str">
            <v>TRATOR DE ESTEIRAS 110 A 160P C/ LAMINA PESO OPERACIONAL * 13T * (INCL MANUT/OPERACAO)</v>
          </cell>
          <cell r="C2970" t="str">
            <v>H</v>
          </cell>
          <cell r="E2970">
            <v>134.80000000000001</v>
          </cell>
        </row>
        <row r="2971">
          <cell r="A2971">
            <v>7629</v>
          </cell>
          <cell r="B2971" t="str">
            <v>TRATOR DE ESTEIRAS 160 A 300P C/ LAMINA PESO OPERACIONAL * 16T * (INCL MANUT/OPERACAO)</v>
          </cell>
          <cell r="C2971" t="str">
            <v>H</v>
          </cell>
          <cell r="E2971">
            <v>170.74</v>
          </cell>
        </row>
        <row r="2972">
          <cell r="A2972">
            <v>7640</v>
          </cell>
          <cell r="B2972" t="str">
            <v>TRATOR DE PNEUS MASSEY FERGUSSON MF-290, 82CV, TRACAO 4 X 2, PESO C/ LASTRO 4,32T</v>
          </cell>
          <cell r="C2972" t="str">
            <v>UN</v>
          </cell>
          <cell r="E2972">
            <v>86000</v>
          </cell>
        </row>
        <row r="2973">
          <cell r="A2973">
            <v>7641</v>
          </cell>
          <cell r="B2973" t="str">
            <v>TRATOR DE PNEUS ACIMA DE 75P (INCL MANUT/OPERACAO)</v>
          </cell>
          <cell r="C2973" t="str">
            <v>H</v>
          </cell>
          <cell r="E2973">
            <v>62.55</v>
          </cell>
        </row>
        <row r="2974">
          <cell r="A2974">
            <v>7642</v>
          </cell>
          <cell r="B2974" t="str">
            <v>TRATOR DE PNEUS ATE 75P (INCL MANUT/OPERACAO)</v>
          </cell>
          <cell r="C2974" t="str">
            <v>H</v>
          </cell>
          <cell r="E2974">
            <v>37.53</v>
          </cell>
        </row>
        <row r="2975">
          <cell r="A2975">
            <v>7660</v>
          </cell>
          <cell r="B2975" t="str">
            <v>TUBO CHAPA PRETA E = 1/4" - 30" - 175KG</v>
          </cell>
          <cell r="C2975" t="str">
            <v>M</v>
          </cell>
          <cell r="E2975">
            <v>1161.8</v>
          </cell>
        </row>
        <row r="2976">
          <cell r="A2976">
            <v>7661</v>
          </cell>
          <cell r="B2976" t="str">
            <v>TUBO ACO PRETO SE COSTURA SCHEDULE 40/NBR 5590 DN INT 8" E = 8,18 - 42,55KG/</v>
          </cell>
          <cell r="C2976" t="str">
            <v>M</v>
          </cell>
          <cell r="E2976">
            <v>374.27</v>
          </cell>
        </row>
        <row r="2977">
          <cell r="A2977">
            <v>7664</v>
          </cell>
          <cell r="B2977" t="str">
            <v>TUBO ACO PRETO SE COSTURA SCHEDULE 20 DN INT 12" E = 6,35 - 49,57KG/</v>
          </cell>
          <cell r="C2977" t="str">
            <v>M</v>
          </cell>
          <cell r="E2977">
            <v>434.68</v>
          </cell>
        </row>
        <row r="2978">
          <cell r="A2978">
            <v>7665</v>
          </cell>
          <cell r="B2978" t="str">
            <v>TUBO ACO PRETO SE COSTURA SCHEDULE 20 DN INT 10" E = 6,35 - 41,74KG/</v>
          </cell>
          <cell r="C2978" t="str">
            <v>M</v>
          </cell>
          <cell r="E2978">
            <v>339.47</v>
          </cell>
        </row>
        <row r="2979">
          <cell r="A2979">
            <v>7666</v>
          </cell>
          <cell r="B2979" t="str">
            <v>TUBO CHAPA PRETA E = 3/16" - 22" - 88KG</v>
          </cell>
          <cell r="C2979" t="str">
            <v>M</v>
          </cell>
          <cell r="E2979">
            <v>584.22</v>
          </cell>
        </row>
        <row r="2980">
          <cell r="A2980">
            <v>7667</v>
          </cell>
          <cell r="B2980" t="str">
            <v>TUBO CHAPA PRETA E = 3/16" - 26" - 147KG</v>
          </cell>
          <cell r="C2980" t="str">
            <v>M</v>
          </cell>
          <cell r="E2980">
            <v>975.92</v>
          </cell>
        </row>
        <row r="2981">
          <cell r="A2981">
            <v>7668</v>
          </cell>
          <cell r="B2981" t="str">
            <v>TUBO CHAPA PRETA E = 3/16" - 20" - 71KG</v>
          </cell>
          <cell r="C2981" t="str">
            <v>M</v>
          </cell>
          <cell r="E2981">
            <v>471.36</v>
          </cell>
        </row>
        <row r="2982">
          <cell r="A2982">
            <v>7670</v>
          </cell>
          <cell r="B2982" t="str">
            <v>TUBO CHAPA PRETA E = 3/16" - 18" - 53KG</v>
          </cell>
          <cell r="C2982" t="str">
            <v>M</v>
          </cell>
          <cell r="E2982">
            <v>351.86</v>
          </cell>
        </row>
        <row r="2983">
          <cell r="A2983">
            <v>7671</v>
          </cell>
          <cell r="B2983" t="str">
            <v>TUBO CHAPA PRETA E = 3/16" - 16" - 47KG</v>
          </cell>
          <cell r="C2983" t="str">
            <v>M</v>
          </cell>
          <cell r="E2983">
            <v>312.02999999999997</v>
          </cell>
        </row>
        <row r="2984">
          <cell r="A2984">
            <v>7672</v>
          </cell>
          <cell r="B2984" t="str">
            <v>TUBO ACO PRETO SE COSTURA SCHEDULE 40/NBR 5590 DN INT 6" E = 7,11 - 28,26KG/</v>
          </cell>
          <cell r="C2984" t="str">
            <v>M</v>
          </cell>
          <cell r="E2984">
            <v>203.26</v>
          </cell>
        </row>
        <row r="2985">
          <cell r="A2985">
            <v>7676</v>
          </cell>
          <cell r="B2985" t="str">
            <v>TUBO CHAPA PRETA E = 3/8" - 30" -177KG</v>
          </cell>
          <cell r="C2985" t="str">
            <v>M</v>
          </cell>
          <cell r="E2985">
            <v>1175.08</v>
          </cell>
        </row>
        <row r="2986">
          <cell r="A2986">
            <v>7681</v>
          </cell>
          <cell r="B2986" t="str">
            <v>TUBO CHAPA PRETA E = 3/16" - 12" - 36KG</v>
          </cell>
          <cell r="C2986" t="str">
            <v>M</v>
          </cell>
          <cell r="E2986">
            <v>239</v>
          </cell>
        </row>
        <row r="2987">
          <cell r="A2987">
            <v>7682</v>
          </cell>
          <cell r="B2987" t="str">
            <v>TUBO CHAPA PRETA E = 3/16" - 14" - 42KG</v>
          </cell>
          <cell r="C2987" t="str">
            <v>M</v>
          </cell>
          <cell r="E2987">
            <v>278.83</v>
          </cell>
        </row>
        <row r="2988">
          <cell r="A2988">
            <v>7685</v>
          </cell>
          <cell r="B2988" t="str">
            <v>TUBO CHAPA PRETA E = 3/8" - 20" -117 KG</v>
          </cell>
          <cell r="C2988" t="str">
            <v>M</v>
          </cell>
          <cell r="E2988">
            <v>776.75</v>
          </cell>
        </row>
        <row r="2989">
          <cell r="A2989">
            <v>7686</v>
          </cell>
          <cell r="B2989" t="str">
            <v>TUBO CHAPA PRETA E = 3/8" - 26" -153 KG</v>
          </cell>
          <cell r="C2989" t="str">
            <v>M</v>
          </cell>
          <cell r="E2989">
            <v>1015.75</v>
          </cell>
        </row>
        <row r="2990">
          <cell r="A2990">
            <v>7689</v>
          </cell>
          <cell r="B2990" t="str">
            <v>TUBO ACO PRETO SE COSTURA SCHEDULE 40/NBR 5590 DN INT 10" E = 9,27 - 60,31KG/</v>
          </cell>
          <cell r="C2990" t="str">
            <v>M</v>
          </cell>
          <cell r="E2990">
            <v>533.92999999999995</v>
          </cell>
        </row>
        <row r="2991">
          <cell r="A2991">
            <v>7690</v>
          </cell>
          <cell r="B2991" t="str">
            <v>TUBO ACO PRETO SE COSTURA SCHEDULE 20 DN INT 8" E = 6,35 - 33,27KG/</v>
          </cell>
          <cell r="C2991" t="str">
            <v>M</v>
          </cell>
          <cell r="E2991">
            <v>248.52</v>
          </cell>
        </row>
        <row r="2992">
          <cell r="A2992">
            <v>7691</v>
          </cell>
          <cell r="B2992" t="str">
            <v>TUBO ACO GALV C/ COSTURA DIN 2440/NBR 5580 CLASSE EDIA DN 1/2" (15) E = 2,65 - 1,22KG/</v>
          </cell>
          <cell r="C2992" t="str">
            <v>M</v>
          </cell>
          <cell r="E2992">
            <v>9.85</v>
          </cell>
        </row>
        <row r="2993">
          <cell r="A2993">
            <v>7692</v>
          </cell>
          <cell r="B2993" t="str">
            <v>TUBO ACO GALV C/ COSTURA DIN 2440/NBR 5580 CLASSE EDIA DN 5" (125) E=5,40 - 17,80KG/</v>
          </cell>
          <cell r="C2993" t="str">
            <v>M</v>
          </cell>
          <cell r="E2993">
            <v>135.62</v>
          </cell>
        </row>
        <row r="2994">
          <cell r="A2994">
            <v>7693</v>
          </cell>
          <cell r="B2994" t="str">
            <v>TUBO ACO GALV C/ COSTURA DIN 2440/NBR 5580 CLASSE EDIA DN 4" (100) E = 4,50 - 12,10KG/</v>
          </cell>
          <cell r="C2994" t="str">
            <v>M</v>
          </cell>
          <cell r="E2994">
            <v>98.39</v>
          </cell>
        </row>
        <row r="2995">
          <cell r="A2995">
            <v>7694</v>
          </cell>
          <cell r="B2995" t="str">
            <v>TUBO ACO GALV C/ COSTURA DIN 2440/NBR 5580 CLASSE EDIA DN 3" (80) E = 4,05 - 8,47KG/</v>
          </cell>
          <cell r="C2995" t="str">
            <v>M</v>
          </cell>
          <cell r="E2995">
            <v>60.84</v>
          </cell>
        </row>
        <row r="2996">
          <cell r="A2996">
            <v>7695</v>
          </cell>
          <cell r="B2996" t="str">
            <v>TUBO ACO GALV C/ COSTURA DIN 2440/NBR 5580 CLASSE EDIA DN 6" (150) E=4,85 - 19,20KG/</v>
          </cell>
          <cell r="C2996" t="str">
            <v>M</v>
          </cell>
          <cell r="E2996">
            <v>152.44</v>
          </cell>
        </row>
        <row r="2997">
          <cell r="A2997">
            <v>7696</v>
          </cell>
          <cell r="B2997" t="str">
            <v>TUBO ACO GALV C/ COSTURA DIN 2440/NBR 5580 CLASSE EDIA DN 2" (50) E=3,65 - 5,10KG/</v>
          </cell>
          <cell r="C2997" t="str">
            <v>M</v>
          </cell>
          <cell r="E2997">
            <v>40.57</v>
          </cell>
        </row>
        <row r="2998">
          <cell r="A2998">
            <v>7697</v>
          </cell>
          <cell r="B2998" t="str">
            <v>TUBO ACO GALV C/ COSTURA DIN 2440/NBR 5580 CLASSE EDIA DN 1.1/2" (40) E=3,25 - 3,61KG/</v>
          </cell>
          <cell r="C2998" t="str">
            <v>M</v>
          </cell>
          <cell r="E2998">
            <v>29.05</v>
          </cell>
        </row>
        <row r="2999">
          <cell r="A2999">
            <v>7698</v>
          </cell>
          <cell r="B2999" t="str">
            <v>TUBO ACO GALV C/ COSTURA DIN 2440/NBR 5580 CLASSE EDIA DN 1.1/4" (32) E=3,25 - 3,14KG/</v>
          </cell>
          <cell r="C2999" t="str">
            <v>M</v>
          </cell>
          <cell r="E2999">
            <v>26.31</v>
          </cell>
        </row>
        <row r="3000">
          <cell r="A3000">
            <v>7700</v>
          </cell>
          <cell r="B3000" t="str">
            <v>TUBO ACO GALV C/ COSTURA DIN 2440/NBR 5580 CLASSE EDIA DN 3/4" (20) E = 2,65 - 1,58KG/</v>
          </cell>
          <cell r="C3000" t="str">
            <v>M</v>
          </cell>
          <cell r="E3000">
            <v>13.43</v>
          </cell>
        </row>
        <row r="3001">
          <cell r="A3001">
            <v>7701</v>
          </cell>
          <cell r="B3001" t="str">
            <v>TUBO ACO GALV C/ COSTURA DIN 2440/NBR 5580 CLASSE EDIA DN 2.1/2" (65) E=3,65 - 6,51KG/</v>
          </cell>
          <cell r="C3001" t="str">
            <v>M</v>
          </cell>
          <cell r="E3001">
            <v>53.68</v>
          </cell>
        </row>
        <row r="3002">
          <cell r="A3002">
            <v>7702</v>
          </cell>
          <cell r="B3002" t="str">
            <v>TUBO CERAICA ESG EB-5 PB DN 75</v>
          </cell>
          <cell r="C3002" t="str">
            <v>M</v>
          </cell>
          <cell r="E3002">
            <v>7.13</v>
          </cell>
        </row>
        <row r="3003">
          <cell r="A3003">
            <v>7703</v>
          </cell>
          <cell r="B3003" t="str">
            <v>TUBO CERAICA ESG EB-5 PB DN 150</v>
          </cell>
          <cell r="C3003" t="str">
            <v>M</v>
          </cell>
          <cell r="E3003">
            <v>10.18</v>
          </cell>
        </row>
        <row r="3004">
          <cell r="A3004">
            <v>7704</v>
          </cell>
          <cell r="B3004" t="str">
            <v>TUBO CERAICA ESG EB-5 PB DN 250</v>
          </cell>
          <cell r="C3004" t="str">
            <v>M</v>
          </cell>
          <cell r="E3004">
            <v>29.31</v>
          </cell>
        </row>
        <row r="3005">
          <cell r="A3005">
            <v>7705</v>
          </cell>
          <cell r="B3005" t="str">
            <v>TUBO CERAICA ESG EB-5 PB DN 300</v>
          </cell>
          <cell r="C3005" t="str">
            <v>M</v>
          </cell>
          <cell r="E3005">
            <v>44.32</v>
          </cell>
        </row>
        <row r="3006">
          <cell r="A3006">
            <v>7706</v>
          </cell>
          <cell r="B3006" t="str">
            <v>TUBO CERAICA ESG EB-5 PB DN 100</v>
          </cell>
          <cell r="C3006" t="str">
            <v>M</v>
          </cell>
          <cell r="E3006">
            <v>7.34</v>
          </cell>
        </row>
        <row r="3007">
          <cell r="A3007">
            <v>7707</v>
          </cell>
          <cell r="B3007" t="str">
            <v>TUBO CERAICA ESG EB-5 PB DN 350</v>
          </cell>
          <cell r="C3007" t="str">
            <v>M</v>
          </cell>
          <cell r="E3007">
            <v>60.38</v>
          </cell>
        </row>
        <row r="3008">
          <cell r="A3008">
            <v>7708</v>
          </cell>
          <cell r="B3008" t="str">
            <v>TUBO CERAICA ESG EB-5 PB DN 200</v>
          </cell>
          <cell r="C3008" t="str">
            <v>M</v>
          </cell>
          <cell r="E3008">
            <v>17.05</v>
          </cell>
        </row>
        <row r="3009">
          <cell r="A3009">
            <v>7709</v>
          </cell>
          <cell r="B3009" t="str">
            <v>TUBO CERAICA ESG EB-5 PB DN 450</v>
          </cell>
          <cell r="C3009" t="str">
            <v>M</v>
          </cell>
          <cell r="E3009">
            <v>111.09</v>
          </cell>
        </row>
        <row r="3010">
          <cell r="A3010">
            <v>7711</v>
          </cell>
          <cell r="B3010" t="str">
            <v>TUBO CERAICA ESG EB-5 PB DN 400</v>
          </cell>
          <cell r="C3010" t="str">
            <v>M</v>
          </cell>
          <cell r="E3010">
            <v>78.8</v>
          </cell>
        </row>
        <row r="3011">
          <cell r="A3011">
            <v>7712</v>
          </cell>
          <cell r="B3011" t="str">
            <v>TUBO CERAICA ESG EB-5 PB DN 375</v>
          </cell>
          <cell r="C3011" t="str">
            <v>M</v>
          </cell>
          <cell r="E3011">
            <v>66.489999999999995</v>
          </cell>
        </row>
        <row r="3012">
          <cell r="A3012">
            <v>7714</v>
          </cell>
          <cell r="B3012" t="str">
            <v>TUBO CONCRETO ARADO CLASSE PA-1 PB NBR-8890/2007 DN 500  PARA ÁGUAS PLUVIAIS</v>
          </cell>
          <cell r="C3012" t="str">
            <v>M</v>
          </cell>
          <cell r="E3012">
            <v>72.239999999999995</v>
          </cell>
        </row>
        <row r="3013">
          <cell r="A3013">
            <v>7718</v>
          </cell>
          <cell r="B3013" t="str">
            <v>TUBO CONCRETO ARADO CLASSE EA-2 PB JE NBR-8890/2007 DN 2000 P/ ESG SANITARIO</v>
          </cell>
          <cell r="C3013" t="str">
            <v>M</v>
          </cell>
          <cell r="E3013">
            <v>1658.37</v>
          </cell>
        </row>
        <row r="3014">
          <cell r="A3014">
            <v>7720</v>
          </cell>
          <cell r="B3014" t="str">
            <v>TUBO CONCRETO ARADO CLASSE EA-2 PB JE NBR-8890/2007 DN 1000 P/ ESG SANITARIO</v>
          </cell>
          <cell r="C3014" t="str">
            <v>M</v>
          </cell>
          <cell r="E3014">
            <v>377.37</v>
          </cell>
        </row>
        <row r="3015">
          <cell r="A3015">
            <v>7722</v>
          </cell>
          <cell r="B3015" t="str">
            <v>TUBO CONCRETO ARADO CLASSE PA-2 PB NBR-8890/2007 DN 700  PARA ÁGUAS PLUVIAIS</v>
          </cell>
          <cell r="C3015" t="str">
            <v>M</v>
          </cell>
          <cell r="E3015">
            <v>146.9</v>
          </cell>
        </row>
        <row r="3016">
          <cell r="A3016">
            <v>7723</v>
          </cell>
          <cell r="B3016" t="str">
            <v>TUBO CONCRETO ARADO CLASSE EA-2 PB JE NBR-8890/2007 DN 1500 P/ ESG SANITARIO</v>
          </cell>
          <cell r="C3016" t="str">
            <v>M</v>
          </cell>
          <cell r="E3016">
            <v>924.9</v>
          </cell>
        </row>
        <row r="3017">
          <cell r="A3017">
            <v>7725</v>
          </cell>
          <cell r="B3017" t="str">
            <v>TUBO CONCRETO ARADO CLASSE PA-1 PB NBR-8890/2007 DN 600  PARA ÁGUAS PLUVIAIS</v>
          </cell>
          <cell r="C3017" t="str">
            <v>M</v>
          </cell>
          <cell r="E3017">
            <v>85.3</v>
          </cell>
        </row>
        <row r="3018">
          <cell r="A3018">
            <v>7727</v>
          </cell>
          <cell r="B3018" t="str">
            <v>TUBO CONCRETO ARADO CLASSE PA-2 PB NBR-8890/2007 DN 2000  PARA ÁGUAS PLUVIAIS</v>
          </cell>
          <cell r="C3018" t="str">
            <v>M</v>
          </cell>
          <cell r="E3018">
            <v>1276.45</v>
          </cell>
        </row>
        <row r="3019">
          <cell r="A3019">
            <v>7729</v>
          </cell>
          <cell r="B3019" t="str">
            <v>TUBO CONCRETO ARADO CLASSE EA-3 PB JE NBR-8890/2007 DN 1200 P/ ESG SANITARIO</v>
          </cell>
          <cell r="C3019" t="str">
            <v>M</v>
          </cell>
          <cell r="E3019">
            <v>691.18</v>
          </cell>
        </row>
        <row r="3020">
          <cell r="A3020">
            <v>7730</v>
          </cell>
          <cell r="B3020" t="str">
            <v>TUBO CONCRETO ARADO CLASSE EA-3 PB JE NBR-8890/2007 DN 1500 P/ ESG SANITARIO</v>
          </cell>
          <cell r="C3020" t="str">
            <v>M</v>
          </cell>
          <cell r="E3020">
            <v>1090.28</v>
          </cell>
        </row>
        <row r="3021">
          <cell r="A3021">
            <v>7731</v>
          </cell>
          <cell r="B3021" t="str">
            <v>TUBO CONCRETO ARADO CLASSE EA-3 PB JE NBR-8890/2007 DN 2000 P/ ESG SANITARIO</v>
          </cell>
          <cell r="C3021" t="str">
            <v>M</v>
          </cell>
          <cell r="E3021">
            <v>1994.69</v>
          </cell>
        </row>
        <row r="3022">
          <cell r="A3022">
            <v>7733</v>
          </cell>
          <cell r="B3022" t="str">
            <v>TUBO CONCRETO ARADO CLASSE EA-3 PB JE NBR-8890/2007 DN 700 P/ ESG SANITARIO</v>
          </cell>
          <cell r="C3022" t="str">
            <v>M</v>
          </cell>
          <cell r="E3022">
            <v>285.52</v>
          </cell>
        </row>
        <row r="3023">
          <cell r="A3023">
            <v>7734</v>
          </cell>
          <cell r="B3023" t="str">
            <v>TUBO CONCRETO ARADO CLASSE EA-3 PB JE NBR-8890/2007 DN 900 P/ ESG SANITARIO</v>
          </cell>
          <cell r="C3023" t="str">
            <v>M</v>
          </cell>
          <cell r="E3023">
            <v>420.28</v>
          </cell>
        </row>
        <row r="3024">
          <cell r="A3024">
            <v>7735</v>
          </cell>
          <cell r="B3024" t="str">
            <v>TUBO CONCRETO ARADO CLASSE EA-3 PB JE NBR-8890/2007 DN 1000 P/ ESG SANITARIO</v>
          </cell>
          <cell r="C3024" t="str">
            <v>M</v>
          </cell>
          <cell r="E3024">
            <v>484.6</v>
          </cell>
        </row>
        <row r="3025">
          <cell r="A3025">
            <v>7740</v>
          </cell>
          <cell r="B3025" t="str">
            <v>TUBO CONCRETO ARADO CLASSE EA-2 PB JE NBR-8890/2007 DN 400 P/ ESG SANITARIO</v>
          </cell>
          <cell r="C3025" t="str">
            <v>M</v>
          </cell>
          <cell r="E3025">
            <v>100.88</v>
          </cell>
        </row>
        <row r="3026">
          <cell r="A3026">
            <v>7741</v>
          </cell>
          <cell r="B3026" t="str">
            <v>TUBO CONCRETO ARADO CLASSE EA-2 PB JE NBR-8890/2007 DN 500 P/ ESG SANITARIO</v>
          </cell>
          <cell r="C3026" t="str">
            <v>M</v>
          </cell>
          <cell r="E3026">
            <v>138.69999999999999</v>
          </cell>
        </row>
        <row r="3027">
          <cell r="A3027">
            <v>7742</v>
          </cell>
          <cell r="B3027" t="str">
            <v>TUBO CONCRETO ARADO CLASSE PA-1 PB NBR-8890/2007 DN 700 PARA ÁGUAS PLUVIAIS</v>
          </cell>
          <cell r="C3027" t="str">
            <v>M</v>
          </cell>
          <cell r="E3027">
            <v>139.16</v>
          </cell>
        </row>
        <row r="3028">
          <cell r="A3028">
            <v>7743</v>
          </cell>
          <cell r="B3028" t="str">
            <v>TUBO CONCRETO ARADO CLASSE EA-3 PB JE NBR-8890/2007 DN 600 P/ ESG SANITARIO</v>
          </cell>
          <cell r="C3028" t="str">
            <v>M</v>
          </cell>
          <cell r="E3028">
            <v>236.66</v>
          </cell>
        </row>
        <row r="3029">
          <cell r="A3029">
            <v>7744</v>
          </cell>
          <cell r="B3029" t="str">
            <v>TUBO CONCRETO ARADO CLASSE EA-2 PB JE NBR-8890/2007 DN 700 P/ ESG SANITARIO</v>
          </cell>
          <cell r="C3029" t="str">
            <v>M</v>
          </cell>
          <cell r="E3029">
            <v>222.66</v>
          </cell>
        </row>
        <row r="3030">
          <cell r="A3030">
            <v>7745</v>
          </cell>
          <cell r="B3030" t="str">
            <v>TUBO CONCRETO ARADO CLASSE PA-1 PB NBR-8890/2007 DN 400 PARA ÁGUAS PLUVIAIS</v>
          </cell>
          <cell r="C3030" t="str">
            <v>M</v>
          </cell>
          <cell r="E3030">
            <v>58.29</v>
          </cell>
        </row>
        <row r="3031">
          <cell r="A3031">
            <v>7749</v>
          </cell>
          <cell r="B3031" t="str">
            <v>TUBO CONCRETO ARADO CLASSE EA-2 PB JE NBR-8890/2007 DN 1200 P/ ESG SANITARIO</v>
          </cell>
          <cell r="C3031" t="str">
            <v>M</v>
          </cell>
          <cell r="E3031">
            <v>583.87</v>
          </cell>
        </row>
        <row r="3032">
          <cell r="A3032">
            <v>7750</v>
          </cell>
          <cell r="B3032" t="str">
            <v>TUBO CONCRETO ARADO CLASSE PA-1 PB NBR-8890/2007 DN 800 PARA ÁGUAS PLUVIAIS</v>
          </cell>
          <cell r="C3032" t="str">
            <v>M</v>
          </cell>
          <cell r="E3032">
            <v>146.9</v>
          </cell>
        </row>
        <row r="3033">
          <cell r="A3033">
            <v>7752</v>
          </cell>
          <cell r="B3033" t="str">
            <v>TUBO CONCRETO ARADO CLASSE PA-2 PB NBR-8890/2007 DN 500  PARA ÁGUAS PLUVIAIS</v>
          </cell>
          <cell r="C3033" t="str">
            <v>M</v>
          </cell>
          <cell r="E3033">
            <v>81.95</v>
          </cell>
        </row>
        <row r="3034">
          <cell r="A3034">
            <v>7753</v>
          </cell>
          <cell r="B3034" t="str">
            <v>TUBO CONCRETO ARADO CLASSE PA-1 PB NBR-8890/2007 DN 1000 PARA ÁGUAS PLUVIAIS</v>
          </cell>
          <cell r="C3034" t="str">
            <v>M</v>
          </cell>
          <cell r="E3034">
            <v>224.81</v>
          </cell>
        </row>
        <row r="3035">
          <cell r="A3035">
            <v>7754</v>
          </cell>
          <cell r="B3035" t="str">
            <v>TUBO CONCRETO ARADO CLASSE EA-2 PB JE NBR-8890/2007 DN 900 P/ ESG SANITARIO</v>
          </cell>
          <cell r="C3035" t="str">
            <v>M</v>
          </cell>
          <cell r="E3035">
            <v>352.55</v>
          </cell>
        </row>
        <row r="3036">
          <cell r="A3036">
            <v>7755</v>
          </cell>
          <cell r="B3036" t="str">
            <v>TUBO CONCRETO ARADO CLASSE EA-3 PB JE NBR-8890/2007 DN 400 P/ ESG SANITARIO</v>
          </cell>
          <cell r="C3036" t="str">
            <v>M</v>
          </cell>
          <cell r="E3036">
            <v>134.91</v>
          </cell>
        </row>
        <row r="3037">
          <cell r="A3037">
            <v>7756</v>
          </cell>
          <cell r="B3037" t="str">
            <v>TUBO CONCRETO ARADO CLASSE PA-1 PB NBR-8890/2007 DN 900 PARA ÁGUAS PLUVIAIS</v>
          </cell>
          <cell r="C3037" t="str">
            <v>M</v>
          </cell>
          <cell r="E3037">
            <v>221.12</v>
          </cell>
        </row>
        <row r="3038">
          <cell r="A3038">
            <v>7757</v>
          </cell>
          <cell r="B3038" t="str">
            <v>TUBO CONCRETO ARADO CLASSE PA-1 PB NBR-8890/2007 DN 1200 PARA ÁGUAS PLUVIAIS</v>
          </cell>
          <cell r="C3038" t="str">
            <v>M</v>
          </cell>
          <cell r="E3038">
            <v>264.13</v>
          </cell>
        </row>
        <row r="3039">
          <cell r="A3039">
            <v>7758</v>
          </cell>
          <cell r="B3039" t="str">
            <v>TUBO CONCRETO ARADO CLASSE PA-1 PB NBR-8890/2007 DN 1500 PARA ÁGUAS PLUVIAIS</v>
          </cell>
          <cell r="C3039" t="str">
            <v>M</v>
          </cell>
          <cell r="E3039">
            <v>473.16</v>
          </cell>
        </row>
        <row r="3040">
          <cell r="A3040">
            <v>7759</v>
          </cell>
          <cell r="B3040" t="str">
            <v>TUBO CONCRETO ARADO CLASSE PA-1 PB NBR-8890/2007 DN 2000 PARA ÁGUAS PLUVIAIS</v>
          </cell>
          <cell r="C3040" t="str">
            <v>M</v>
          </cell>
          <cell r="E3040">
            <v>1172.07</v>
          </cell>
        </row>
        <row r="3041">
          <cell r="A3041">
            <v>7760</v>
          </cell>
          <cell r="B3041" t="str">
            <v>TUBO CONCRETO ARADO CLASSE PA-2 PB NBR-8890/2007 DN 300  PARA ÁGUAS PLUVIAIS</v>
          </cell>
          <cell r="C3041" t="str">
            <v>M</v>
          </cell>
          <cell r="E3041">
            <v>51.03</v>
          </cell>
        </row>
        <row r="3042">
          <cell r="A3042">
            <v>7761</v>
          </cell>
          <cell r="B3042" t="str">
            <v>TUBO CONCRETO ARADO CLASSE PA-2 PB NBR-8890/2007 DN 400  PARA ÁGUAS PLUVIAIS</v>
          </cell>
          <cell r="C3042" t="str">
            <v>M</v>
          </cell>
          <cell r="E3042">
            <v>58.76</v>
          </cell>
        </row>
        <row r="3043">
          <cell r="A3043">
            <v>7762</v>
          </cell>
          <cell r="B3043" t="str">
            <v>TUBO CONCRETO ARADO CLASSE PA-2 PB NBR-8890/2007 DN 600  PARA ÁGUAS PLUVIAIS</v>
          </cell>
          <cell r="C3043" t="str">
            <v>M</v>
          </cell>
          <cell r="E3043">
            <v>101.59</v>
          </cell>
        </row>
        <row r="3044">
          <cell r="A3044">
            <v>7763</v>
          </cell>
          <cell r="B3044" t="str">
            <v>TUBO CONCRETO ARADO CLASSE PA-2 PB NBR-8890/2007 DN 800  PARA ÁGUAS PLUVIAIS</v>
          </cell>
          <cell r="C3044" t="str">
            <v>M</v>
          </cell>
          <cell r="E3044">
            <v>154.63</v>
          </cell>
        </row>
        <row r="3045">
          <cell r="A3045">
            <v>7764</v>
          </cell>
          <cell r="B3045" t="str">
            <v>TUBO CONCRETO ARADO CLASSE PA-2 PB NBR-8890/2007 DN 900  PARA ÁGUAS PLUVIAIS</v>
          </cell>
          <cell r="C3045" t="str">
            <v>M</v>
          </cell>
          <cell r="E3045">
            <v>240.45</v>
          </cell>
        </row>
        <row r="3046">
          <cell r="A3046">
            <v>7765</v>
          </cell>
          <cell r="B3046" t="str">
            <v>TUBO CONCRETO ARADO CLASSE PA-2 PB NBR-8890/2007 DN 1000  PARA ÁGUAS PLUVIAIS</v>
          </cell>
          <cell r="C3046" t="str">
            <v>M</v>
          </cell>
          <cell r="E3046">
            <v>259.14999999999998</v>
          </cell>
        </row>
        <row r="3047">
          <cell r="A3047">
            <v>7766</v>
          </cell>
          <cell r="B3047" t="str">
            <v>TUBO CONCRETO ARADO CLASSE PA-2 PB NBR-8890/2007 DN 1200 PARA ÁGUAS PLUVIAIS</v>
          </cell>
          <cell r="C3047" t="str">
            <v>M</v>
          </cell>
          <cell r="E3047">
            <v>374.08</v>
          </cell>
        </row>
        <row r="3048">
          <cell r="A3048">
            <v>7767</v>
          </cell>
          <cell r="B3048" t="str">
            <v>TUBO CONCRETO ARADO CLASSE PA-2 PB NBR-8890/2007 DN 1500  PARA ÁGUAS PLUVIAIS</v>
          </cell>
          <cell r="C3048" t="str">
            <v>M</v>
          </cell>
          <cell r="E3048">
            <v>506.48</v>
          </cell>
        </row>
        <row r="3049">
          <cell r="A3049">
            <v>7773</v>
          </cell>
          <cell r="B3049" t="str">
            <v>TUBO CONCRETO ARADO CLASSE EA-2 PB JE NBR-8890/2007 DN 800 P/ ESG SANITARIO</v>
          </cell>
          <cell r="C3049" t="str">
            <v>M</v>
          </cell>
          <cell r="E3049">
            <v>257.3</v>
          </cell>
        </row>
        <row r="3050">
          <cell r="A3050">
            <v>7774</v>
          </cell>
          <cell r="B3050" t="str">
            <v>TUBO CONCRETO ARADO CLASSE EA-2 PB JE NBR-8890/2007 DN 600 P/ ESG SANITARIO</v>
          </cell>
          <cell r="C3050" t="str">
            <v>M</v>
          </cell>
          <cell r="E3050">
            <v>158.80000000000001</v>
          </cell>
        </row>
        <row r="3051">
          <cell r="A3051">
            <v>7775</v>
          </cell>
          <cell r="B3051" t="str">
            <v>TUBO CONCRETO ARADO CLASSE EA-3 PB JE NBR-8890/2007 DN 800 P/ ESG SANITARIO</v>
          </cell>
          <cell r="C3051" t="str">
            <v>M</v>
          </cell>
          <cell r="E3051">
            <v>329.08</v>
          </cell>
        </row>
        <row r="3052">
          <cell r="A3052">
            <v>7776</v>
          </cell>
          <cell r="B3052" t="str">
            <v>TUBO CONCRETO ARADO CLASSE EA-3 PB JE NBR-8890/2007 DN 500 P/ ESG SANITARIO</v>
          </cell>
          <cell r="C3052" t="str">
            <v>M</v>
          </cell>
          <cell r="E3052">
            <v>176.5</v>
          </cell>
        </row>
        <row r="3053">
          <cell r="A3053">
            <v>7778</v>
          </cell>
          <cell r="B3053" t="str">
            <v>TUBO CONCRETO SIPLES CLASSE- PS1, PB NBR-8890 DN 200 P/AGUAS PLUVIAIS</v>
          </cell>
          <cell r="C3053" t="str">
            <v>M</v>
          </cell>
          <cell r="E3053">
            <v>16.79</v>
          </cell>
        </row>
        <row r="3054">
          <cell r="A3054">
            <v>7781</v>
          </cell>
          <cell r="B3054" t="str">
            <v>TUBO CONCRETO SIPLES CLASSE -PS1 PB NBR-8890 DN 400  P/AGUAS PLUVIAIS</v>
          </cell>
          <cell r="C3054" t="str">
            <v>M</v>
          </cell>
          <cell r="E3054">
            <v>29.67</v>
          </cell>
        </row>
        <row r="3055">
          <cell r="A3055">
            <v>7783</v>
          </cell>
          <cell r="B3055" t="str">
            <v>TUBO CONCRETO SIPLES CLASSE -PS2 PB NBR-8890 DN 200 P/AGUAS PLUVIAIS</v>
          </cell>
          <cell r="C3055" t="str">
            <v>M</v>
          </cell>
          <cell r="E3055">
            <v>18.73</v>
          </cell>
        </row>
        <row r="3056">
          <cell r="A3056">
            <v>7785</v>
          </cell>
          <cell r="B3056" t="str">
            <v>TUBO CONCRETO SIPLES CLASSE - PS2 PB NBR-8890 DN 400 P/AGUAS PLUVIAIS</v>
          </cell>
          <cell r="C3056" t="str">
            <v>M</v>
          </cell>
          <cell r="E3056">
            <v>32.29</v>
          </cell>
        </row>
        <row r="3057">
          <cell r="A3057">
            <v>7790</v>
          </cell>
          <cell r="B3057" t="str">
            <v>TUBO CONCRETO SIPLES CLASSE - PS2 PB NBR-8890 DN 300 P/AGUAS PLUVIAIS</v>
          </cell>
          <cell r="C3057" t="str">
            <v>M</v>
          </cell>
          <cell r="E3057">
            <v>24.54</v>
          </cell>
        </row>
        <row r="3058">
          <cell r="A3058">
            <v>7791</v>
          </cell>
          <cell r="B3058" t="str">
            <v>TUBO CONCRETO SIPLES CLASSE - PS1 PB NBR-8890 DN 600 P/AGUAS PLUVIAIS</v>
          </cell>
          <cell r="C3058" t="str">
            <v>M</v>
          </cell>
          <cell r="E3058">
            <v>51.67</v>
          </cell>
        </row>
        <row r="3059">
          <cell r="A3059">
            <v>7792</v>
          </cell>
          <cell r="B3059" t="str">
            <v>TUBO CONCRETO SIPLES CLASSE - PS2 PB NBR-8890 DN 500 P/AGUAS PLUVIAIS</v>
          </cell>
          <cell r="C3059" t="str">
            <v>M</v>
          </cell>
          <cell r="E3059">
            <v>47.79</v>
          </cell>
        </row>
        <row r="3060">
          <cell r="A3060">
            <v>7793</v>
          </cell>
          <cell r="B3060" t="str">
            <v>TUBO CONCRETO SIPLES CLASSE - PS2 PB NBR-8890 DN 600 P/AGUAS PLUVIAIS</v>
          </cell>
          <cell r="C3060" t="str">
            <v>M</v>
          </cell>
          <cell r="E3060">
            <v>62</v>
          </cell>
        </row>
        <row r="3061">
          <cell r="A3061">
            <v>7795</v>
          </cell>
          <cell r="B3061" t="str">
            <v>TUBO CONCRETO SIPLES CLASSE - PS1, PB NBR-8890 DN 500 P/AGUAS PLUVIAIS</v>
          </cell>
          <cell r="C3061" t="str">
            <v>M</v>
          </cell>
          <cell r="E3061">
            <v>45.21</v>
          </cell>
        </row>
        <row r="3062">
          <cell r="A3062">
            <v>7796</v>
          </cell>
          <cell r="B3062" t="str">
            <v>TUBO CONCRETO SIPLES CLASSE PS1, PB NBR-8890 DN 300 P/AGUAS PLUVIAIS</v>
          </cell>
          <cell r="C3062" t="str">
            <v>M</v>
          </cell>
          <cell r="E3062">
            <v>23.25</v>
          </cell>
        </row>
        <row r="3063">
          <cell r="A3063">
            <v>9813</v>
          </cell>
          <cell r="B3063" t="str">
            <v>TUBO DE POLIETILENO DE ALTA DENSIDADE, PEAD, PE-80, NBR-8417, DIAETRO EXT. 20  X 2,3  DE PAREDE, P/ LIGACAO PREDIAL DE AGUA</v>
          </cell>
          <cell r="C3063" t="str">
            <v>M</v>
          </cell>
          <cell r="E3063">
            <v>2.0699999999999998</v>
          </cell>
        </row>
        <row r="3064">
          <cell r="A3064">
            <v>9815</v>
          </cell>
          <cell r="B3064" t="str">
            <v>TUBO DE POLIETILENO DE ALTA DENSIDADE, PEAD, PE-80, NBR-8417 32 , DIÂETRO EXTERNO 32 X 3,0  DE PAREDE, P/LIGAÇÃO PREDIAL DE AGUA</v>
          </cell>
          <cell r="C3064" t="str">
            <v>M</v>
          </cell>
          <cell r="E3064">
            <v>4.33</v>
          </cell>
        </row>
        <row r="3065">
          <cell r="A3065">
            <v>9817</v>
          </cell>
          <cell r="B3065" t="str">
            <v>TUBO PVC EB-644 P/ REDE COLET ESG JE DN 100</v>
          </cell>
          <cell r="C3065" t="str">
            <v>M</v>
          </cell>
          <cell r="E3065">
            <v>11.5</v>
          </cell>
        </row>
        <row r="3066">
          <cell r="A3066">
            <v>9818</v>
          </cell>
          <cell r="B3066" t="str">
            <v>TUBO PVC EB-644 P/ REDE COLET ESG JE DN 150</v>
          </cell>
          <cell r="C3066" t="str">
            <v>M</v>
          </cell>
          <cell r="E3066">
            <v>24.12</v>
          </cell>
        </row>
        <row r="3067">
          <cell r="A3067">
            <v>9819</v>
          </cell>
          <cell r="B3067" t="str">
            <v>TUBO PVC EB 644 P/ REDE COLET ESG JE DN 200</v>
          </cell>
          <cell r="C3067" t="str">
            <v>M</v>
          </cell>
          <cell r="E3067">
            <v>37.270000000000003</v>
          </cell>
        </row>
        <row r="3068">
          <cell r="A3068">
            <v>9820</v>
          </cell>
          <cell r="B3068" t="str">
            <v>TUBO PVC EB-644 P/ REDE COLET ESG JE DN 250</v>
          </cell>
          <cell r="C3068" t="str">
            <v>M</v>
          </cell>
          <cell r="E3068">
            <v>63.55</v>
          </cell>
        </row>
        <row r="3069">
          <cell r="A3069">
            <v>9821</v>
          </cell>
          <cell r="B3069" t="str">
            <v>TUBO PVC EB-644 P/ REDE COLET ESG JE DN 300</v>
          </cell>
          <cell r="C3069" t="str">
            <v>M</v>
          </cell>
          <cell r="E3069">
            <v>99.66</v>
          </cell>
        </row>
        <row r="3070">
          <cell r="A3070">
            <v>9822</v>
          </cell>
          <cell r="B3070" t="str">
            <v>TUBO PVC EB-644 P/ REDE COLET ESG JE DN 350</v>
          </cell>
          <cell r="C3070" t="str">
            <v>M</v>
          </cell>
          <cell r="E3070">
            <v>127.97</v>
          </cell>
        </row>
        <row r="3071">
          <cell r="A3071">
            <v>9823</v>
          </cell>
          <cell r="B3071" t="str">
            <v>TUBO PVC EB-644 P/ REDE COLET ESG JE DN 400</v>
          </cell>
          <cell r="C3071" t="str">
            <v>M</v>
          </cell>
          <cell r="E3071">
            <v>163.32</v>
          </cell>
        </row>
        <row r="3072">
          <cell r="A3072">
            <v>9824</v>
          </cell>
          <cell r="B3072" t="str">
            <v>TUBO PVC EB-644 P/ REDE COLET ESG JE DN 125</v>
          </cell>
          <cell r="C3072" t="str">
            <v>M</v>
          </cell>
          <cell r="E3072">
            <v>14.7</v>
          </cell>
        </row>
        <row r="3073">
          <cell r="A3073">
            <v>9825</v>
          </cell>
          <cell r="B3073" t="str">
            <v>TUBO PVC DEFOFO EB-1208 P/ REDE AGUA JE 1 PA DN 100</v>
          </cell>
          <cell r="C3073" t="str">
            <v>M</v>
          </cell>
          <cell r="E3073">
            <v>36</v>
          </cell>
        </row>
        <row r="3074">
          <cell r="A3074">
            <v>9826</v>
          </cell>
          <cell r="B3074" t="str">
            <v>TUBO PVC DEFOFO EB-1208 P/ REDE AGUA JE 1 PA DN 250</v>
          </cell>
          <cell r="C3074" t="str">
            <v>M</v>
          </cell>
          <cell r="E3074">
            <v>189.29</v>
          </cell>
        </row>
        <row r="3075">
          <cell r="A3075">
            <v>9827</v>
          </cell>
          <cell r="B3075" t="str">
            <v>TUBO PVC DEFOFO EB-1208 P/ REDE AGUA JE 1 PA DN 300</v>
          </cell>
          <cell r="C3075" t="str">
            <v>M</v>
          </cell>
          <cell r="E3075">
            <v>267.74</v>
          </cell>
        </row>
        <row r="3076">
          <cell r="A3076">
            <v>9828</v>
          </cell>
          <cell r="B3076" t="str">
            <v>TUBO PVC DEFOFO EB-1208 P/ REDE AGUA JE 1 PA DN 150</v>
          </cell>
          <cell r="C3076" t="str">
            <v>M</v>
          </cell>
          <cell r="E3076">
            <v>73.099999999999994</v>
          </cell>
        </row>
        <row r="3077">
          <cell r="A3077">
            <v>9829</v>
          </cell>
          <cell r="B3077" t="str">
            <v>TUBO PVC DEFOFO EB-1208 P/ REDE AGUA JE 1 PA DN 200</v>
          </cell>
          <cell r="C3077" t="str">
            <v>M</v>
          </cell>
          <cell r="E3077">
            <v>124.4</v>
          </cell>
        </row>
        <row r="3078">
          <cell r="A3078">
            <v>9830</v>
          </cell>
          <cell r="B3078" t="str">
            <v>TUBO PVC DRENAGE CORRUGADO FLEXIVEL PERFURADO DN 65</v>
          </cell>
          <cell r="C3078" t="str">
            <v>M</v>
          </cell>
          <cell r="E3078">
            <v>11.29</v>
          </cell>
        </row>
        <row r="3079">
          <cell r="A3079">
            <v>9833</v>
          </cell>
          <cell r="B3079" t="str">
            <v>TUBO PVC DRENAGE CORRUGADO FLEXIVEL PERFURADO DN 100 OU 110</v>
          </cell>
          <cell r="C3079" t="str">
            <v>M</v>
          </cell>
          <cell r="E3079">
            <v>38.520000000000003</v>
          </cell>
        </row>
        <row r="3080">
          <cell r="A3080">
            <v>9834</v>
          </cell>
          <cell r="B3080" t="str">
            <v>TUBO PVC DRENAGE CORRUGADO RIGIDO PERFURADO DN 150</v>
          </cell>
          <cell r="C3080" t="str">
            <v>M</v>
          </cell>
          <cell r="E3080">
            <v>80.64</v>
          </cell>
        </row>
        <row r="3081">
          <cell r="A3081">
            <v>9835</v>
          </cell>
          <cell r="B3081" t="str">
            <v>TUBO PVC SERIE NORAL - ESGOTO    PREDIAL DN 40 - NBR 5688</v>
          </cell>
          <cell r="C3081" t="str">
            <v>M</v>
          </cell>
          <cell r="E3081">
            <v>2.79</v>
          </cell>
        </row>
        <row r="3082">
          <cell r="A3082">
            <v>9836</v>
          </cell>
          <cell r="B3082" t="str">
            <v>TUBO PVC  SERIE NORAL - ESGOTO  PREDIAL DN 100 - NBR 5688</v>
          </cell>
          <cell r="C3082" t="str">
            <v>M</v>
          </cell>
          <cell r="E3082">
            <v>8.08</v>
          </cell>
        </row>
        <row r="3083">
          <cell r="A3083">
            <v>9837</v>
          </cell>
          <cell r="B3083" t="str">
            <v>TUBO PVC SERIE NORAL - ESGOTO PREDIAL DN 75 - NBR 5688</v>
          </cell>
          <cell r="C3083" t="str">
            <v>M</v>
          </cell>
          <cell r="E3083">
            <v>6.67</v>
          </cell>
        </row>
        <row r="3084">
          <cell r="A3084">
            <v>9838</v>
          </cell>
          <cell r="B3084" t="str">
            <v>TUBO PVC  SERIE NORAL - ESGOTO  PREDIAL DN 50 - NBR 5688</v>
          </cell>
          <cell r="C3084" t="str">
            <v>M</v>
          </cell>
          <cell r="E3084">
            <v>5.28</v>
          </cell>
        </row>
        <row r="3085">
          <cell r="A3085">
            <v>9839</v>
          </cell>
          <cell r="B3085" t="str">
            <v>TUBO PVC PBV SERIE R P/ ESG OU AGUAS PLUVIAIS PREDIAL DN 75</v>
          </cell>
          <cell r="C3085" t="str">
            <v>M</v>
          </cell>
          <cell r="E3085">
            <v>11.69</v>
          </cell>
        </row>
        <row r="3086">
          <cell r="A3086">
            <v>9840</v>
          </cell>
          <cell r="B3086" t="str">
            <v>TUBO PVC PBV SERIE R P/ ESG OU AGUAS PLUVIAIS PREDIAL DN 150</v>
          </cell>
          <cell r="C3086" t="str">
            <v>M</v>
          </cell>
          <cell r="E3086">
            <v>39.6</v>
          </cell>
        </row>
        <row r="3087">
          <cell r="A3087">
            <v>9841</v>
          </cell>
          <cell r="B3087" t="str">
            <v>TUBO PVC PBV SERIE R P/ ESG OU AGUAS PLUVIAIS PREDIAL DN 100</v>
          </cell>
          <cell r="C3087" t="str">
            <v>M</v>
          </cell>
          <cell r="E3087">
            <v>16.63</v>
          </cell>
        </row>
        <row r="3088">
          <cell r="A3088">
            <v>9844</v>
          </cell>
          <cell r="B3088" t="str">
            <v>TUBO PVC PBA 12 JE NBR 5647 P/REDE AGUA DN 50/DE 60</v>
          </cell>
          <cell r="C3088" t="str">
            <v>M</v>
          </cell>
          <cell r="E3088">
            <v>8.06</v>
          </cell>
        </row>
        <row r="3089">
          <cell r="A3089">
            <v>9845</v>
          </cell>
          <cell r="B3089" t="str">
            <v>TUBO PVC PBA 12 JE NBR 5647 P/REDE AGUA DN 65/DE 75</v>
          </cell>
          <cell r="C3089" t="str">
            <v>M</v>
          </cell>
          <cell r="E3089">
            <v>12.68</v>
          </cell>
        </row>
        <row r="3090">
          <cell r="A3090">
            <v>9846</v>
          </cell>
          <cell r="B3090" t="str">
            <v>TUBO PVC PBA 12 JE NBR 5647 P/REDE AGUA DN 75/DE 85</v>
          </cell>
          <cell r="C3090" t="str">
            <v>M</v>
          </cell>
          <cell r="E3090">
            <v>16.45</v>
          </cell>
        </row>
        <row r="3091">
          <cell r="A3091">
            <v>9847</v>
          </cell>
          <cell r="B3091" t="str">
            <v>TUBO PVC PBA 12 JE NBR 5647 P/REDE AGUA DN 100/DE 110</v>
          </cell>
          <cell r="C3091" t="str">
            <v>M</v>
          </cell>
          <cell r="E3091">
            <v>26.58</v>
          </cell>
        </row>
        <row r="3092">
          <cell r="A3092">
            <v>9850</v>
          </cell>
          <cell r="B3092" t="str">
            <v>TUBO PVC DE REVESTIENTO GEOECANICO NERVURADO REFORCADO DN 150 - COPRI= 2</v>
          </cell>
          <cell r="C3092" t="str">
            <v>M</v>
          </cell>
          <cell r="E3092">
            <v>299.08999999999997</v>
          </cell>
        </row>
        <row r="3093">
          <cell r="A3093">
            <v>9851</v>
          </cell>
          <cell r="B3093" t="str">
            <v>TUBO PVC DE REVESTIENTO GEOECANICO NERVURADO STANDARD DN 206 - COPRI= 2</v>
          </cell>
          <cell r="C3093" t="str">
            <v>M</v>
          </cell>
          <cell r="E3093">
            <v>432.09</v>
          </cell>
        </row>
        <row r="3094">
          <cell r="A3094">
            <v>9853</v>
          </cell>
          <cell r="B3094" t="str">
            <v>TUBO PVC DE REVESTIENTO GEOECANICO NERVURADO REFORCADO DN 200 - COPRI= 2</v>
          </cell>
          <cell r="C3094" t="str">
            <v>M</v>
          </cell>
          <cell r="E3094">
            <v>533.42999999999995</v>
          </cell>
        </row>
        <row r="3095">
          <cell r="A3095">
            <v>9854</v>
          </cell>
          <cell r="B3095" t="str">
            <v>TUBO PVC DE REVESTIENTO GEOECANICO NERVURADO STANDARD DN 154 - COPRI= 2</v>
          </cell>
          <cell r="C3095" t="str">
            <v>M</v>
          </cell>
          <cell r="E3095">
            <v>268.33999999999997</v>
          </cell>
        </row>
        <row r="3096">
          <cell r="A3096">
            <v>9855</v>
          </cell>
          <cell r="B3096" t="str">
            <v>TUBO PVC DE REVESTIENTO GEOECANICO NERVURADO STANDARD DN 250 - COPRI= 2</v>
          </cell>
          <cell r="C3096" t="str">
            <v>M</v>
          </cell>
          <cell r="E3096">
            <v>777.71</v>
          </cell>
        </row>
        <row r="3097">
          <cell r="A3097">
            <v>9856</v>
          </cell>
          <cell r="B3097" t="str">
            <v>TUBO PVC ROSCAVEL EB-892 P/ AGUA FRIA PREDIAL 1/2"</v>
          </cell>
          <cell r="C3097" t="str">
            <v>M</v>
          </cell>
          <cell r="E3097">
            <v>3.57</v>
          </cell>
        </row>
        <row r="3098">
          <cell r="A3098">
            <v>9857</v>
          </cell>
          <cell r="B3098" t="str">
            <v>TUBO PVC ROSCAVEL EB-892 P/ AGUA FRIA PREDIAL 3"</v>
          </cell>
          <cell r="C3098" t="str">
            <v>M</v>
          </cell>
          <cell r="E3098">
            <v>60.24</v>
          </cell>
        </row>
        <row r="3099">
          <cell r="A3099">
            <v>9858</v>
          </cell>
          <cell r="B3099" t="str">
            <v>TUBO PVC ROSCAVEL EB-892 P/ AGUA FRIA PREDIAL 6"</v>
          </cell>
          <cell r="C3099" t="str">
            <v>M</v>
          </cell>
          <cell r="E3099">
            <v>110.23</v>
          </cell>
        </row>
        <row r="3100">
          <cell r="A3100">
            <v>9859</v>
          </cell>
          <cell r="B3100" t="str">
            <v>TUBO PVC ROSCAVEL EB-892 P/ AGUA FRIA PREDIAL 3/4"</v>
          </cell>
          <cell r="C3100" t="str">
            <v>M</v>
          </cell>
          <cell r="E3100">
            <v>3.92</v>
          </cell>
        </row>
        <row r="3101">
          <cell r="A3101">
            <v>9860</v>
          </cell>
          <cell r="B3101" t="str">
            <v>TUBO PVC ROSCAVEL EB-892 P/ AGUA FRIA PREDIAL 2"</v>
          </cell>
          <cell r="C3101" t="str">
            <v>M</v>
          </cell>
          <cell r="E3101">
            <v>23.22</v>
          </cell>
        </row>
        <row r="3102">
          <cell r="A3102">
            <v>9861</v>
          </cell>
          <cell r="B3102" t="str">
            <v>TUBO PVC ROSCAVEL EB-892 P/ AGUA FRIA PREDIAL 1 1/4"</v>
          </cell>
          <cell r="C3102" t="str">
            <v>M</v>
          </cell>
          <cell r="E3102">
            <v>12.8</v>
          </cell>
        </row>
        <row r="3103">
          <cell r="A3103">
            <v>9862</v>
          </cell>
          <cell r="B3103" t="str">
            <v>TUBO PVC ROSCAVEL EB-892 P/ AGUA FRIA PREDIAL 1 1/2"</v>
          </cell>
          <cell r="C3103" t="str">
            <v>M</v>
          </cell>
          <cell r="E3103">
            <v>15.41</v>
          </cell>
        </row>
        <row r="3104">
          <cell r="A3104">
            <v>9863</v>
          </cell>
          <cell r="B3104" t="str">
            <v>TUBO PVC ROSCAVEL EB-892 P/ AGUA FRIA PREDIAL 2 1/2"</v>
          </cell>
          <cell r="C3104" t="str">
            <v>M</v>
          </cell>
          <cell r="E3104">
            <v>46.48</v>
          </cell>
        </row>
        <row r="3105">
          <cell r="A3105">
            <v>9864</v>
          </cell>
          <cell r="B3105" t="str">
            <v>TUBO PVC ROSCAVEL EB-892 P/ AGUA FRIA PREDIAL 4"</v>
          </cell>
          <cell r="C3105" t="str">
            <v>M</v>
          </cell>
          <cell r="E3105">
            <v>71.14</v>
          </cell>
        </row>
        <row r="3106">
          <cell r="A3106">
            <v>9865</v>
          </cell>
          <cell r="B3106" t="str">
            <v>TUBO PVC ROSCAVEL EB-892 P/ AGUA FRIA PREDIAL 5"</v>
          </cell>
          <cell r="C3106" t="str">
            <v>M</v>
          </cell>
          <cell r="E3106">
            <v>101.36</v>
          </cell>
        </row>
        <row r="3107">
          <cell r="A3107">
            <v>9866</v>
          </cell>
          <cell r="B3107" t="str">
            <v>TUBO PVC ROSCAVEL EB-892 P/ AGUA FRIA PREDIAL 1"</v>
          </cell>
          <cell r="C3107" t="str">
            <v>M</v>
          </cell>
          <cell r="E3107">
            <v>9.43</v>
          </cell>
        </row>
        <row r="3108">
          <cell r="A3108">
            <v>9867</v>
          </cell>
          <cell r="B3108" t="str">
            <v>TUBO PVC SOLDAVEL EB-892 P/AGUA FRIA PREDIAL DN 20</v>
          </cell>
          <cell r="C3108" t="str">
            <v>M</v>
          </cell>
          <cell r="E3108">
            <v>1.9500000000000002</v>
          </cell>
        </row>
        <row r="3109">
          <cell r="A3109">
            <v>9868</v>
          </cell>
          <cell r="B3109" t="str">
            <v>TUBO PVC SOLDAVEL EB-892 P/AGUA FRIA PREDIAL DN 25</v>
          </cell>
          <cell r="C3109" t="str">
            <v>M</v>
          </cell>
          <cell r="E3109">
            <v>2.65</v>
          </cell>
        </row>
        <row r="3110">
          <cell r="A3110">
            <v>9869</v>
          </cell>
          <cell r="B3110" t="str">
            <v>TUBO PVC SOLDAVEL EB-892 P/AGUA FRIA PREDIAL DN 32</v>
          </cell>
          <cell r="C3110" t="str">
            <v>M</v>
          </cell>
          <cell r="E3110">
            <v>6.04</v>
          </cell>
        </row>
        <row r="3111">
          <cell r="A3111">
            <v>9870</v>
          </cell>
          <cell r="B3111" t="str">
            <v>TUBO PVC SOLDAVEL EB-892 P/AGUA FRIA PREDIAL DN 110</v>
          </cell>
          <cell r="C3111" t="str">
            <v>M</v>
          </cell>
          <cell r="E3111">
            <v>56.46</v>
          </cell>
        </row>
        <row r="3112">
          <cell r="A3112">
            <v>9871</v>
          </cell>
          <cell r="B3112" t="str">
            <v>TUBO PVC SOLDAVEL EB-892 P/AGUA FRIA PREDIAL DN 75</v>
          </cell>
          <cell r="C3112" t="str">
            <v>M</v>
          </cell>
          <cell r="E3112">
            <v>27.51</v>
          </cell>
        </row>
        <row r="3113">
          <cell r="A3113">
            <v>9872</v>
          </cell>
          <cell r="B3113" t="str">
            <v>TUBO PVC SOLDAVEL EB-892 P/AGUA FRIA PREDIAL DN 85</v>
          </cell>
          <cell r="C3113" t="str">
            <v>M</v>
          </cell>
          <cell r="E3113">
            <v>37.03</v>
          </cell>
        </row>
        <row r="3114">
          <cell r="A3114">
            <v>9873</v>
          </cell>
          <cell r="B3114" t="str">
            <v>TUBO PVC SOLDAVEL EB-892 P/AGUA FRIA PREDIAL DN 60</v>
          </cell>
          <cell r="C3114" t="str">
            <v>M</v>
          </cell>
          <cell r="E3114">
            <v>17.940000000000001</v>
          </cell>
        </row>
        <row r="3115">
          <cell r="A3115">
            <v>9874</v>
          </cell>
          <cell r="B3115" t="str">
            <v>TUBO PVC SOLDAVEL EB-892 P/AGUA FRIA PREDIAL DN 40</v>
          </cell>
          <cell r="C3115" t="str">
            <v>M</v>
          </cell>
          <cell r="E3115">
            <v>8.23</v>
          </cell>
        </row>
        <row r="3116">
          <cell r="A3116">
            <v>9875</v>
          </cell>
          <cell r="B3116" t="str">
            <v>TUBO PVC SOLDAVEL EB-892 P/AGUA FRIA PREDIAL DN 50</v>
          </cell>
          <cell r="C3116" t="str">
            <v>M</v>
          </cell>
          <cell r="E3116">
            <v>9.66</v>
          </cell>
        </row>
        <row r="3117">
          <cell r="A3117">
            <v>9876</v>
          </cell>
          <cell r="B3117" t="str">
            <v>TUBO DE PVC , TIPO LEVE, DN = 125  PARA VENTILAÇÃO / EXAUSTÃO</v>
          </cell>
          <cell r="C3117" t="str">
            <v>M</v>
          </cell>
          <cell r="E3117">
            <v>23.84</v>
          </cell>
        </row>
        <row r="3118">
          <cell r="A3118">
            <v>9877</v>
          </cell>
          <cell r="B3118" t="str">
            <v>TUBO PVC TIPO LEVE PBL DN 250 PARA VENTILAÇÃO / EXAUSTÃO</v>
          </cell>
          <cell r="C3118" t="str">
            <v>M</v>
          </cell>
          <cell r="E3118">
            <v>57.4</v>
          </cell>
        </row>
        <row r="3119">
          <cell r="A3119">
            <v>9878</v>
          </cell>
          <cell r="B3119" t="str">
            <v>TUBO PVC TIPO LEVE PBL DN 300 PARA VENTILAÇÃO / EXAUSTÃO</v>
          </cell>
          <cell r="C3119" t="str">
            <v>M</v>
          </cell>
          <cell r="E3119">
            <v>71.86</v>
          </cell>
        </row>
        <row r="3120">
          <cell r="A3120">
            <v>9879</v>
          </cell>
          <cell r="B3120" t="str">
            <v>TUBO PVC TIPO LEVE PBL DN 400 PARA VENTILAÇÃO / EXAUSTÃO</v>
          </cell>
          <cell r="C3120" t="str">
            <v>M</v>
          </cell>
          <cell r="E3120">
            <v>177.45</v>
          </cell>
        </row>
        <row r="3121">
          <cell r="A3121">
            <v>9880</v>
          </cell>
          <cell r="B3121" t="str">
            <v>TUBO PVC TIPO LEVE PBL DN 200</v>
          </cell>
          <cell r="C3121" t="str">
            <v>M</v>
          </cell>
          <cell r="E3121">
            <v>36.14</v>
          </cell>
        </row>
        <row r="3122">
          <cell r="A3122">
            <v>9881</v>
          </cell>
          <cell r="B3122" t="str">
            <v>TUBO PVC TIPO LEVE PBL DN 150</v>
          </cell>
          <cell r="C3122" t="str">
            <v>M</v>
          </cell>
          <cell r="E3122">
            <v>28.86</v>
          </cell>
        </row>
        <row r="3123">
          <cell r="A3123">
            <v>9882</v>
          </cell>
          <cell r="B3123" t="str">
            <v>TUBO PVC TIPO LEVE PBL DN 450 PARA VENTILAÇÃO / EXAUSTÃO</v>
          </cell>
          <cell r="C3123" t="str">
            <v>M</v>
          </cell>
          <cell r="E3123">
            <v>300.82</v>
          </cell>
        </row>
        <row r="3124">
          <cell r="A3124">
            <v>9883</v>
          </cell>
          <cell r="B3124" t="str">
            <v>IAO FERRO GALV ROSCA 1/2"</v>
          </cell>
          <cell r="C3124" t="str">
            <v>UN</v>
          </cell>
          <cell r="E3124">
            <v>14.19</v>
          </cell>
        </row>
        <row r="3125">
          <cell r="A3125">
            <v>9884</v>
          </cell>
          <cell r="B3125" t="str">
            <v>IAO FERRO GALV ROSCA 1 1/2"</v>
          </cell>
          <cell r="C3125" t="str">
            <v>UN</v>
          </cell>
          <cell r="E3125">
            <v>39.68</v>
          </cell>
        </row>
        <row r="3126">
          <cell r="A3126">
            <v>9885</v>
          </cell>
          <cell r="B3126" t="str">
            <v>IAO FERRO GALV ROSCA 3/4"</v>
          </cell>
          <cell r="C3126" t="str">
            <v>UN</v>
          </cell>
          <cell r="E3126">
            <v>19.8</v>
          </cell>
        </row>
        <row r="3127">
          <cell r="A3127">
            <v>9886</v>
          </cell>
          <cell r="B3127" t="str">
            <v>IAO FERRO GALV ROSCA 1"</v>
          </cell>
          <cell r="C3127" t="str">
            <v>UN</v>
          </cell>
          <cell r="E3127">
            <v>22.21</v>
          </cell>
        </row>
        <row r="3128">
          <cell r="A3128">
            <v>9887</v>
          </cell>
          <cell r="B3128" t="str">
            <v>IAO FERRO GALV ROSCA 2"</v>
          </cell>
          <cell r="C3128" t="str">
            <v>UN</v>
          </cell>
          <cell r="E3128">
            <v>60.64</v>
          </cell>
        </row>
        <row r="3129">
          <cell r="A3129">
            <v>9888</v>
          </cell>
          <cell r="B3129" t="str">
            <v>IAO FERRO GALV ROSCA 1 1/4"</v>
          </cell>
          <cell r="C3129" t="str">
            <v>UN</v>
          </cell>
          <cell r="E3129">
            <v>34.119999999999997</v>
          </cell>
        </row>
        <row r="3130">
          <cell r="A3130">
            <v>9889</v>
          </cell>
          <cell r="B3130" t="str">
            <v>IAO FERRO GALV ROSCA 2 1/2"</v>
          </cell>
          <cell r="C3130" t="str">
            <v>UN</v>
          </cell>
          <cell r="E3130">
            <v>93.81</v>
          </cell>
        </row>
        <row r="3131">
          <cell r="A3131">
            <v>9890</v>
          </cell>
          <cell r="B3131" t="str">
            <v>IAO FERRO GALV ROSCA 3"</v>
          </cell>
          <cell r="C3131" t="str">
            <v>UN</v>
          </cell>
          <cell r="E3131">
            <v>138.22999999999999</v>
          </cell>
        </row>
        <row r="3132">
          <cell r="A3132">
            <v>9891</v>
          </cell>
          <cell r="B3132" t="str">
            <v>IAO FERRO GALV ROSCA 4"</v>
          </cell>
          <cell r="C3132" t="str">
            <v>UN</v>
          </cell>
          <cell r="E3132">
            <v>185.33</v>
          </cell>
        </row>
        <row r="3133">
          <cell r="A3133">
            <v>9892</v>
          </cell>
          <cell r="B3133" t="str">
            <v>IAO PVC C/ROSCA P/AGUA FRIA PREDIAL 1/2"</v>
          </cell>
          <cell r="C3133" t="str">
            <v>UN</v>
          </cell>
          <cell r="E3133">
            <v>3.84</v>
          </cell>
        </row>
        <row r="3134">
          <cell r="A3134">
            <v>9893</v>
          </cell>
          <cell r="B3134" t="str">
            <v>IAO PVC C/ROSCA P/AGUA FRIA PREDIAL 2"</v>
          </cell>
          <cell r="C3134" t="str">
            <v>UN</v>
          </cell>
          <cell r="E3134">
            <v>41.7</v>
          </cell>
        </row>
        <row r="3135">
          <cell r="A3135">
            <v>9894</v>
          </cell>
          <cell r="B3135" t="str">
            <v>IAO PVC SOLD P/AGUA FRIA PREDIAL 40MM</v>
          </cell>
          <cell r="C3135" t="str">
            <v>UN</v>
          </cell>
          <cell r="E3135">
            <v>17.13</v>
          </cell>
        </row>
        <row r="3136">
          <cell r="A3136">
            <v>9895</v>
          </cell>
          <cell r="B3136" t="str">
            <v>IAO PVC SOLD P/AGUA FRIA PREDIAL 32MM</v>
          </cell>
          <cell r="C3136" t="str">
            <v>UN</v>
          </cell>
          <cell r="E3136">
            <v>8.69</v>
          </cell>
        </row>
        <row r="3137">
          <cell r="A3137">
            <v>9896</v>
          </cell>
          <cell r="B3137" t="str">
            <v>IAO PVC C/ROSCA P/AGUA FRIA PREDIAL 1 1/4"</v>
          </cell>
          <cell r="C3137" t="str">
            <v>UN</v>
          </cell>
          <cell r="E3137">
            <v>22.13</v>
          </cell>
        </row>
        <row r="3138">
          <cell r="A3138">
            <v>9897</v>
          </cell>
          <cell r="B3138" t="str">
            <v>IAO PVC SOLD P/AGUA FRIA PREDIAL 50MM</v>
          </cell>
          <cell r="C3138" t="str">
            <v>UN</v>
          </cell>
          <cell r="E3138">
            <v>19.100000000000001</v>
          </cell>
        </row>
        <row r="3139">
          <cell r="A3139">
            <v>9898</v>
          </cell>
          <cell r="B3139" t="str">
            <v>IAO PVC C/ROSCA P/AGUA FRIA PREDIAL 2 1/2"</v>
          </cell>
          <cell r="C3139" t="str">
            <v>UN</v>
          </cell>
          <cell r="E3139">
            <v>45.57</v>
          </cell>
        </row>
        <row r="3140">
          <cell r="A3140">
            <v>9899</v>
          </cell>
          <cell r="B3140" t="str">
            <v>IAO PVC C/ROSCA P/AGUA FRIA PREDIAL 3/4"</v>
          </cell>
          <cell r="C3140" t="str">
            <v>UN</v>
          </cell>
          <cell r="E3140">
            <v>5.25</v>
          </cell>
        </row>
        <row r="3141">
          <cell r="A3141">
            <v>9900</v>
          </cell>
          <cell r="B3141" t="str">
            <v>IAO PVC C/ROSCA P/AGUA FRIA PREDIAL 1"</v>
          </cell>
          <cell r="C3141" t="str">
            <v>UN</v>
          </cell>
          <cell r="E3141">
            <v>8.99</v>
          </cell>
        </row>
        <row r="3142">
          <cell r="A3142">
            <v>9901</v>
          </cell>
          <cell r="B3142" t="str">
            <v>IAO PVC C/ROSCA P/AGUA FRIA PREDIAL 1 1/2"</v>
          </cell>
          <cell r="C3142" t="str">
            <v>UN</v>
          </cell>
          <cell r="E3142">
            <v>18.36</v>
          </cell>
        </row>
        <row r="3143">
          <cell r="A3143">
            <v>9902</v>
          </cell>
          <cell r="B3143" t="str">
            <v>IAO PVC C/ROSCA P/AGUA FRIA PREDIAL 3"</v>
          </cell>
          <cell r="C3143" t="str">
            <v>UN</v>
          </cell>
          <cell r="E3143">
            <v>69.19</v>
          </cell>
        </row>
        <row r="3144">
          <cell r="A3144">
            <v>9905</v>
          </cell>
          <cell r="B3144" t="str">
            <v>IAO PVC SOLD P/AGUA FRIA PREDIAL 20MM</v>
          </cell>
          <cell r="C3144" t="str">
            <v>UN</v>
          </cell>
          <cell r="E3144">
            <v>4.09</v>
          </cell>
        </row>
        <row r="3145">
          <cell r="A3145">
            <v>9906</v>
          </cell>
          <cell r="B3145" t="str">
            <v>IAO PVC SOLD P/AGUA FRIA PREDIAL 25MM</v>
          </cell>
          <cell r="C3145" t="str">
            <v>UN</v>
          </cell>
          <cell r="E3145">
            <v>4.1900000000000004</v>
          </cell>
        </row>
        <row r="3146">
          <cell r="A3146">
            <v>9907</v>
          </cell>
          <cell r="B3146" t="str">
            <v>IAO PVC SOLD P/AGUA FRIA PREDIAL 85MM</v>
          </cell>
          <cell r="C3146" t="str">
            <v>UN</v>
          </cell>
          <cell r="E3146">
            <v>194.93</v>
          </cell>
        </row>
        <row r="3147">
          <cell r="A3147">
            <v>9908</v>
          </cell>
          <cell r="B3147" t="str">
            <v>IAO PVC SOLD P/AGUA FRIA PREDIAL 110MM</v>
          </cell>
          <cell r="C3147" t="str">
            <v>UN</v>
          </cell>
          <cell r="E3147">
            <v>310.33</v>
          </cell>
        </row>
        <row r="3148">
          <cell r="A3148">
            <v>9909</v>
          </cell>
          <cell r="B3148" t="str">
            <v>IAO PVC SOLD P/AGUA FRIA PREDIAL 75MM</v>
          </cell>
          <cell r="C3148" t="str">
            <v>UN</v>
          </cell>
          <cell r="E3148">
            <v>131.32</v>
          </cell>
        </row>
        <row r="3149">
          <cell r="A3149">
            <v>9910</v>
          </cell>
          <cell r="B3149" t="str">
            <v>IAO PVC SOLD P/AGUA FRIA PREDIAL 60MM</v>
          </cell>
          <cell r="C3149" t="str">
            <v>UN</v>
          </cell>
          <cell r="E3149">
            <v>42.14</v>
          </cell>
        </row>
        <row r="3150">
          <cell r="A3150">
            <v>9911</v>
          </cell>
          <cell r="B3150" t="str">
            <v>IAO PVC C/ROSCA P/AGUA FRIA PREDIAL 4"</v>
          </cell>
          <cell r="C3150" t="str">
            <v>UN</v>
          </cell>
          <cell r="E3150">
            <v>107.51</v>
          </cell>
        </row>
        <row r="3151">
          <cell r="A3151">
            <v>9912</v>
          </cell>
          <cell r="B3151" t="str">
            <v>USINA DE ASFALTO A QUENTE FIXA CONTINUA TIPO CONTRA-FLUXO CIBER MOD. UACF-12,        CAP. 40 A 80T/H</v>
          </cell>
          <cell r="C3151" t="str">
            <v>UN</v>
          </cell>
          <cell r="E3151">
            <v>1300000</v>
          </cell>
        </row>
        <row r="3152">
          <cell r="A3152">
            <v>9914</v>
          </cell>
          <cell r="B3152" t="str">
            <v>USINA DE CONCRETO FIXA  CAP 90 A 120M3/H, CIBI , MODELO ASTRA S/H1 , SEM SILO</v>
          </cell>
          <cell r="C3152" t="str">
            <v>UN</v>
          </cell>
          <cell r="E3152">
            <v>309942</v>
          </cell>
        </row>
        <row r="3153">
          <cell r="A3153">
            <v>9921</v>
          </cell>
          <cell r="B3153" t="str">
            <v>USINA MISTURADORA DE SOLOS CIBER USC-50 P,  DOSADORES TRIPLOS, CALHA VIBRATORIA             CAP. 200/500 T - 201 HP **CAIXA**</v>
          </cell>
          <cell r="C3153" t="str">
            <v>UN</v>
          </cell>
          <cell r="E3153">
            <v>771371.9</v>
          </cell>
        </row>
        <row r="3154">
          <cell r="A3154">
            <v>10228</v>
          </cell>
          <cell r="B3154" t="str">
            <v>VÁLVULA DE DESCARGA DE *1 1/2"* COM REGISTRO E ACABAMENTO EM METAL CROMADO</v>
          </cell>
          <cell r="C3154" t="str">
            <v>UN</v>
          </cell>
          <cell r="E3154">
            <v>115.6</v>
          </cell>
        </row>
        <row r="3155">
          <cell r="A3155">
            <v>10229</v>
          </cell>
          <cell r="B3155" t="str">
            <v>VALVULA PE C/ CRIVO BRONZE 3/4"</v>
          </cell>
          <cell r="C3155" t="str">
            <v>UN</v>
          </cell>
          <cell r="E3155">
            <v>19</v>
          </cell>
        </row>
        <row r="3156">
          <cell r="A3156">
            <v>10230</v>
          </cell>
          <cell r="B3156" t="str">
            <v>VALVULA PE C/ CRIVO BRONZE 4"</v>
          </cell>
          <cell r="C3156" t="str">
            <v>UN</v>
          </cell>
          <cell r="E3156">
            <v>202.4</v>
          </cell>
        </row>
        <row r="3157">
          <cell r="A3157">
            <v>10231</v>
          </cell>
          <cell r="B3157" t="str">
            <v>VALVULA PE C/ CRIVO BRONZE 2 1/2"</v>
          </cell>
          <cell r="C3157" t="str">
            <v>UN</v>
          </cell>
          <cell r="E3157">
            <v>92.39</v>
          </cell>
        </row>
        <row r="3158">
          <cell r="A3158">
            <v>10232</v>
          </cell>
          <cell r="B3158" t="str">
            <v>VALVULA PE C/ CRIVO BRONZE 2"</v>
          </cell>
          <cell r="C3158" t="str">
            <v>UN</v>
          </cell>
          <cell r="E3158">
            <v>51.44</v>
          </cell>
        </row>
        <row r="3159">
          <cell r="A3159">
            <v>10233</v>
          </cell>
          <cell r="B3159" t="str">
            <v>VALVULA PE C/ CRIVO BRONZE 1 1/4"</v>
          </cell>
          <cell r="C3159" t="str">
            <v>UN</v>
          </cell>
          <cell r="E3159">
            <v>32.32</v>
          </cell>
        </row>
        <row r="3160">
          <cell r="A3160">
            <v>10234</v>
          </cell>
          <cell r="B3160" t="str">
            <v>VALVULA PE C/ CRIVO BRONZE 1"</v>
          </cell>
          <cell r="C3160" t="str">
            <v>UN</v>
          </cell>
          <cell r="E3160">
            <v>21.78</v>
          </cell>
        </row>
        <row r="3161">
          <cell r="A3161">
            <v>10235</v>
          </cell>
          <cell r="B3161" t="str">
            <v>VALVULA PE C/ CRIVO BRONZE 3"</v>
          </cell>
          <cell r="C3161" t="str">
            <v>UN</v>
          </cell>
          <cell r="E3161">
            <v>121.77</v>
          </cell>
        </row>
        <row r="3162">
          <cell r="A3162">
            <v>10236</v>
          </cell>
          <cell r="B3162" t="str">
            <v>VALVULA PE C/ CRIVO BRONZE 1 1/2"</v>
          </cell>
          <cell r="C3162" t="str">
            <v>UN</v>
          </cell>
          <cell r="E3162">
            <v>37.15</v>
          </cell>
        </row>
        <row r="3163">
          <cell r="A3163">
            <v>10404</v>
          </cell>
          <cell r="B3163" t="str">
            <v>VÁLVULA DE RETENÇÃO HORIZONTAL, DE BRONZE (PN-25) 1/2", 400 PSI, TAMPA E PORCA DE IÃO, EXTREMIDADES COM ROSCA</v>
          </cell>
          <cell r="C3163" t="str">
            <v>UN</v>
          </cell>
          <cell r="E3163">
            <v>36.799999999999997</v>
          </cell>
        </row>
        <row r="3164">
          <cell r="A3164">
            <v>10405</v>
          </cell>
          <cell r="B3164" t="str">
            <v>VALVULA RETENCAO HORIZONTAL BRONZE (PN-25) 2 1/2" 400PSI TAMPA C/ PORCA DE IAO - EXTREMIDADES C/ ROSCA"</v>
          </cell>
          <cell r="C3164" t="str">
            <v>UN</v>
          </cell>
          <cell r="E3164">
            <v>165.62</v>
          </cell>
        </row>
        <row r="3165">
          <cell r="A3165">
            <v>10406</v>
          </cell>
          <cell r="B3165" t="str">
            <v>VALVULA RETENCAO HORIZONTAL BRONZE (PN-25) 3" 400PSI TAMPA C/ PORCA DE IAO - EXTREMIDADES C/ ROSCA"</v>
          </cell>
          <cell r="C3165" t="str">
            <v>UN</v>
          </cell>
          <cell r="E3165">
            <v>194.39</v>
          </cell>
        </row>
        <row r="3166">
          <cell r="A3166">
            <v>10407</v>
          </cell>
          <cell r="B3166" t="str">
            <v>VALVULA RETENCAO HORIZONTAL BRONZE (PN-25) 4" 400PSI TAMPA C/ PORCA DE IAO - EXTREMIDADES C/ ROSCA"</v>
          </cell>
          <cell r="C3166" t="str">
            <v>UN</v>
          </cell>
          <cell r="E3166">
            <v>377.62</v>
          </cell>
        </row>
        <row r="3167">
          <cell r="A3167">
            <v>10408</v>
          </cell>
          <cell r="B3167" t="str">
            <v>VALVULA RETENCAO HORIZONTAL BRONZE (PN-25) 2" 400PSI TAMPA C/ PORCA DE IAO - EXTREMIDADES C/ ROSCA"</v>
          </cell>
          <cell r="C3167" t="str">
            <v>UN</v>
          </cell>
          <cell r="E3167">
            <v>125.1</v>
          </cell>
        </row>
        <row r="3168">
          <cell r="A3168">
            <v>10409</v>
          </cell>
          <cell r="B3168" t="str">
            <v>VALVULA RETENCAO HORIZONTAL BRONZE (PN-25) 1 1/2" 400PSI TAMPA C/ PORCA DE IAO - EXTREMIDADES C/ ROSCA"</v>
          </cell>
          <cell r="C3168" t="str">
            <v>UN</v>
          </cell>
          <cell r="E3168">
            <v>85.23</v>
          </cell>
        </row>
        <row r="3169">
          <cell r="A3169">
            <v>10410</v>
          </cell>
          <cell r="B3169" t="str">
            <v>VALVULA RETENCAO HORIZONTAL BRONZE (PN-25) 1" 400PSI TAMPA C/ PORCA DE IAO - EXTREMIDADES C/ ROSCA"</v>
          </cell>
          <cell r="C3169" t="str">
            <v>UN</v>
          </cell>
          <cell r="E3169">
            <v>50.6</v>
          </cell>
        </row>
        <row r="3170">
          <cell r="A3170">
            <v>10411</v>
          </cell>
          <cell r="B3170" t="str">
            <v>VALVULA RETENCAO HORIZONTAL BRONZE (PN-25) 1 1/4" 400PSI TAMPA C/ PORCA DE IAO - EXTREMIDADES C/ ROSCA"</v>
          </cell>
          <cell r="C3170" t="str">
            <v>UN</v>
          </cell>
          <cell r="E3170">
            <v>73.22</v>
          </cell>
        </row>
        <row r="3171">
          <cell r="A3171">
            <v>10412</v>
          </cell>
          <cell r="B3171" t="str">
            <v>VALVULA RETENCAO HORIZONTAL BRONZE (PN-25) 3/4" 400PSI TAMPA C/ PORCA DE IAO - EXTREMIDADES C/ ROSCA"</v>
          </cell>
          <cell r="C3171" t="str">
            <v>UN</v>
          </cell>
          <cell r="E3171">
            <v>37.28</v>
          </cell>
        </row>
        <row r="3172">
          <cell r="A3172">
            <v>10413</v>
          </cell>
          <cell r="B3172" t="str">
            <v>VALVULA RETENCAO VERTICAL BRONZE (PN-16) 3/4" 200PSI - EXTREMIDADES C/ ROSCA"</v>
          </cell>
          <cell r="C3172" t="str">
            <v>UN</v>
          </cell>
          <cell r="E3172">
            <v>26.54</v>
          </cell>
        </row>
        <row r="3173">
          <cell r="A3173">
            <v>10414</v>
          </cell>
          <cell r="B3173" t="str">
            <v>VALVULA RETENCAO VERTICAL BRONZE (PN-16) 3" 200PSI - EXTREMIDADES C/ ROSCA"</v>
          </cell>
          <cell r="C3173" t="str">
            <v>UN</v>
          </cell>
          <cell r="E3173">
            <v>145.33000000000001</v>
          </cell>
        </row>
        <row r="3174">
          <cell r="A3174">
            <v>10415</v>
          </cell>
          <cell r="B3174" t="str">
            <v>VALVULA RETENCAO VERTICAL BRONZE (PN-16) 4" 200PSI - EXTREMIDADES C/ ROSCA"</v>
          </cell>
          <cell r="C3174" t="str">
            <v>UN</v>
          </cell>
          <cell r="E3174">
            <v>281.2</v>
          </cell>
        </row>
        <row r="3175">
          <cell r="A3175">
            <v>10416</v>
          </cell>
          <cell r="B3175" t="str">
            <v>VALVULA RETENCAO VERTICAL BRONZE (PN-16) 1 1/2" 200PSI - EXTREMIDADES C/ ROSCA"</v>
          </cell>
          <cell r="C3175" t="str">
            <v>UN</v>
          </cell>
          <cell r="E3175">
            <v>49.87</v>
          </cell>
        </row>
        <row r="3176">
          <cell r="A3176">
            <v>10417</v>
          </cell>
          <cell r="B3176" t="str">
            <v>VALVULA RETENCAO VERTICAL BRONZE (PN-16) 2" 200PSI - EXTREMIDADES C/ ROSCA"</v>
          </cell>
          <cell r="C3176" t="str">
            <v>UN</v>
          </cell>
          <cell r="E3176">
            <v>65.790000000000006</v>
          </cell>
        </row>
        <row r="3177">
          <cell r="A3177">
            <v>10418</v>
          </cell>
          <cell r="B3177" t="str">
            <v>VALVULA RETENCAO VERTICAL BRONZE (PN-16) 1" 200PSI - EXTREMIDADES C/ ROSCA"</v>
          </cell>
          <cell r="C3177" t="str">
            <v>UN</v>
          </cell>
          <cell r="E3177">
            <v>30.79</v>
          </cell>
        </row>
        <row r="3178">
          <cell r="A3178">
            <v>10419</v>
          </cell>
          <cell r="B3178" t="str">
            <v>VALVULA RETENCAO VERTICAL BRONZE (PN-16) 1 1/4" 200PSI - EXTREMIDADES C/ ROSCA"</v>
          </cell>
          <cell r="C3178" t="str">
            <v>UN</v>
          </cell>
          <cell r="E3178">
            <v>39.92</v>
          </cell>
        </row>
        <row r="3179">
          <cell r="A3179">
            <v>10420</v>
          </cell>
          <cell r="B3179" t="str">
            <v>VASO SANITARIO SIFONADO LOUCA BRANCA - PADRAO POPULAR</v>
          </cell>
          <cell r="C3179" t="str">
            <v>UN</v>
          </cell>
          <cell r="E3179">
            <v>89.9</v>
          </cell>
        </row>
        <row r="3180">
          <cell r="A3180">
            <v>10421</v>
          </cell>
          <cell r="B3180" t="str">
            <v>VASO SANITARIO SIFONADO LOUCA COR - PADRAO MEDIO</v>
          </cell>
          <cell r="C3180" t="str">
            <v>UN</v>
          </cell>
          <cell r="E3180">
            <v>97.03</v>
          </cell>
        </row>
        <row r="3181">
          <cell r="A3181">
            <v>10422</v>
          </cell>
          <cell r="B3181" t="str">
            <v>VASO SANITARIO SIFONADO C/CAIXA ACOPLADA LOUCA BRANCA - PADRAO MEDIO</v>
          </cell>
          <cell r="C3181" t="str">
            <v>UN</v>
          </cell>
          <cell r="E3181">
            <v>225.96</v>
          </cell>
        </row>
        <row r="3182">
          <cell r="A3182">
            <v>10423</v>
          </cell>
          <cell r="B3182" t="str">
            <v>TANQUE LOUCA BRANCA SUSPENSO - 18L OU EQUIV</v>
          </cell>
          <cell r="C3182" t="str">
            <v>UN</v>
          </cell>
          <cell r="E3182">
            <v>139.29</v>
          </cell>
        </row>
        <row r="3183">
          <cell r="A3183">
            <v>10424</v>
          </cell>
          <cell r="B3183" t="str">
            <v>TANQUE LOUCA BRANCA C/COLA - 22L OU EQUIV</v>
          </cell>
          <cell r="C3183" t="str">
            <v>UN</v>
          </cell>
          <cell r="E3183">
            <v>164.06</v>
          </cell>
        </row>
        <row r="3184">
          <cell r="A3184">
            <v>10425</v>
          </cell>
          <cell r="B3184" t="str">
            <v>LAVATORIO LOUCA BRANCA SUSPENSO 29,5 X 39,0CM OU EQUIV-PADRAO POPULAR</v>
          </cell>
          <cell r="C3184" t="str">
            <v>UN</v>
          </cell>
          <cell r="E3184">
            <v>40.36</v>
          </cell>
        </row>
        <row r="3185">
          <cell r="A3185">
            <v>10426</v>
          </cell>
          <cell r="B3185" t="str">
            <v>LAVATORIO LOUCA BRANCA C/ COLA MEDINDO 45 X 55CM OU EQUIV - PADRAO MEDIO</v>
          </cell>
          <cell r="C3185" t="str">
            <v>UN</v>
          </cell>
          <cell r="E3185">
            <v>87.05</v>
          </cell>
        </row>
        <row r="3186">
          <cell r="A3186">
            <v>10427</v>
          </cell>
          <cell r="B3186" t="str">
            <v>LAVATORIO/CUBA DE SOBREPOR OVAL LOUCA BRANCA 50 X 55CM OU EQUIV - C/ LADRAO - PADRAO ALTO</v>
          </cell>
          <cell r="C3186" t="str">
            <v>UN</v>
          </cell>
          <cell r="E3186">
            <v>51.86</v>
          </cell>
        </row>
        <row r="3187">
          <cell r="A3187">
            <v>10428</v>
          </cell>
          <cell r="B3187" t="str">
            <v>LAVATORIO/CUBA DE SOBREPOR OVAL LOUCA COR 50 X 55CM OU EQUIV - C/ LADRAO - PADRAO ALTO</v>
          </cell>
          <cell r="C3187" t="str">
            <v>UN</v>
          </cell>
          <cell r="E3187">
            <v>53.57</v>
          </cell>
        </row>
        <row r="3188">
          <cell r="A3188">
            <v>10429</v>
          </cell>
          <cell r="B3188" t="str">
            <v>LAVATORIO LOUCA COR SUSPENSO 29,5 X 39CM OU EQUIV - PADRAO POPULAR</v>
          </cell>
          <cell r="C3188" t="str">
            <v>UN</v>
          </cell>
          <cell r="E3188">
            <v>43.53</v>
          </cell>
        </row>
        <row r="3189">
          <cell r="A3189">
            <v>10430</v>
          </cell>
          <cell r="B3189" t="str">
            <v>MICTORIO SIFONADO LOUCA COR C/PERTENCES</v>
          </cell>
          <cell r="C3189" t="str">
            <v>UN</v>
          </cell>
          <cell r="E3189">
            <v>135.35</v>
          </cell>
        </row>
        <row r="3190">
          <cell r="A3190">
            <v>10431</v>
          </cell>
          <cell r="B3190" t="str">
            <v>LAVATORIO LOUCA COR C/ COLA MEDINDO 45 X 55CM OU EQUIV - PADRAO MEDIO</v>
          </cell>
          <cell r="C3190" t="str">
            <v>UN</v>
          </cell>
          <cell r="E3190">
            <v>91.24</v>
          </cell>
        </row>
        <row r="3191">
          <cell r="A3191">
            <v>10432</v>
          </cell>
          <cell r="B3191" t="str">
            <v>MICTORIO SIFONADO LOUCA BRANCA C/PERTENCES</v>
          </cell>
          <cell r="C3191" t="str">
            <v>UN</v>
          </cell>
          <cell r="E3191">
            <v>133.04</v>
          </cell>
        </row>
        <row r="3192">
          <cell r="A3192">
            <v>10433</v>
          </cell>
          <cell r="B3192" t="str">
            <v>VASSOURA MECANICA REBOCAVEL C/ ESCOVA CILINDRICA LARGURA VARRIMENTO = 2,44M CONSMAQ VU ULIANA**CAIXA**</v>
          </cell>
          <cell r="C3192" t="str">
            <v>UN</v>
          </cell>
          <cell r="E3192">
            <v>16465.060000000001</v>
          </cell>
        </row>
        <row r="3193">
          <cell r="A3193">
            <v>10435</v>
          </cell>
          <cell r="B3193" t="str">
            <v>VASSOURA MECANICA REBOCAVEL C/ LARGURA DE VARRIMENTO 2,66M TIPO FERLEX VM - 7 OU EQUIV</v>
          </cell>
          <cell r="C3193" t="str">
            <v>H</v>
          </cell>
          <cell r="E3193">
            <v>9.4499999999999993</v>
          </cell>
        </row>
        <row r="3194">
          <cell r="A3194">
            <v>10438</v>
          </cell>
          <cell r="B3194" t="str">
            <v>VENTOSA SIMPLES FOFO C/ FLANGES PN-10/16/25 DN 50</v>
          </cell>
          <cell r="C3194" t="str">
            <v>UN</v>
          </cell>
          <cell r="E3194">
            <v>275.16000000000003</v>
          </cell>
        </row>
        <row r="3195">
          <cell r="A3195">
            <v>10439</v>
          </cell>
          <cell r="B3195" t="str">
            <v>VENTOSA SIMPLES FOFO C/ROSCA PN-25 DN 2</v>
          </cell>
          <cell r="C3195" t="str">
            <v>UN</v>
          </cell>
          <cell r="E3195">
            <v>275.16000000000003</v>
          </cell>
        </row>
        <row r="3196">
          <cell r="A3196">
            <v>10441</v>
          </cell>
          <cell r="B3196" t="str">
            <v>VENTOSA SIMPLES FOFO C/ROSCA PN-25 DN 1 1/2</v>
          </cell>
          <cell r="C3196" t="str">
            <v>UN</v>
          </cell>
          <cell r="E3196">
            <v>280.08</v>
          </cell>
        </row>
        <row r="3197">
          <cell r="A3197">
            <v>10442</v>
          </cell>
          <cell r="B3197" t="str">
            <v>VENTOSA SIMPLES FOFO C/ROSCA PN-25 DN 3/4</v>
          </cell>
          <cell r="C3197" t="str">
            <v>UN</v>
          </cell>
          <cell r="E3197">
            <v>280.08</v>
          </cell>
        </row>
        <row r="3198">
          <cell r="A3198">
            <v>10443</v>
          </cell>
          <cell r="B3198" t="str">
            <v>VENTOSA SIMPLES FOFO C/ROSCA PN-25 DN 1</v>
          </cell>
          <cell r="C3198" t="str">
            <v>UN</v>
          </cell>
          <cell r="E3198">
            <v>280.08</v>
          </cell>
        </row>
        <row r="3199">
          <cell r="A3199">
            <v>10444</v>
          </cell>
          <cell r="B3199" t="str">
            <v>VENTOSA SIMPLES FOFO C/ROSCA PN-25 DN 1 1/4</v>
          </cell>
          <cell r="C3199" t="str">
            <v>UN</v>
          </cell>
          <cell r="E3199">
            <v>280.08</v>
          </cell>
        </row>
        <row r="3200">
          <cell r="A3200">
            <v>10447</v>
          </cell>
          <cell r="B3200" t="str">
            <v>VENTOSA TRIPLICE FCAO FOFO C/ FLANGES PN-10/16/25 DN 50</v>
          </cell>
          <cell r="C3200" t="str">
            <v>UN</v>
          </cell>
          <cell r="E3200">
            <v>1005.67</v>
          </cell>
        </row>
        <row r="3201">
          <cell r="A3201">
            <v>10448</v>
          </cell>
          <cell r="B3201" t="str">
            <v>VENTOSA TRIPLICE FCAO FOFO C/ FLANGES PN-25 DN 100</v>
          </cell>
          <cell r="C3201" t="str">
            <v>UN</v>
          </cell>
          <cell r="E3201">
            <v>1678.06</v>
          </cell>
        </row>
        <row r="3202">
          <cell r="A3202">
            <v>10451</v>
          </cell>
          <cell r="B3202" t="str">
            <v>VENTOSA TRIPLICE FCAO FOFO C/ FLANGES PN-10/16 DN 150</v>
          </cell>
          <cell r="C3202" t="str">
            <v>UN</v>
          </cell>
          <cell r="E3202">
            <v>2404.4299999999998</v>
          </cell>
        </row>
        <row r="3203">
          <cell r="A3203">
            <v>10458</v>
          </cell>
          <cell r="B3203" t="str">
            <v>VENTOSA TRIPLICE FCAO FOFO C/ FLANGES PN-10/16 DN 100</v>
          </cell>
          <cell r="C3203" t="str">
            <v>UN</v>
          </cell>
          <cell r="E3203">
            <v>1678.06</v>
          </cell>
        </row>
        <row r="3204">
          <cell r="A3204">
            <v>10459</v>
          </cell>
          <cell r="B3204" t="str">
            <v>VENTOSA TRIPLICE FCAO FOFO C/ FLANGES PN-10 DN 200</v>
          </cell>
          <cell r="C3204" t="str">
            <v>UN</v>
          </cell>
          <cell r="E3204">
            <v>3667.26</v>
          </cell>
        </row>
        <row r="3205">
          <cell r="A3205">
            <v>10462</v>
          </cell>
          <cell r="B3205" t="str">
            <v>VENTOSA TRIPLICE FCAO FOFO C/ FLANGES PN-16 DN 200</v>
          </cell>
          <cell r="C3205" t="str">
            <v>UN</v>
          </cell>
          <cell r="E3205">
            <v>3667.26</v>
          </cell>
        </row>
        <row r="3206">
          <cell r="A3206">
            <v>10464</v>
          </cell>
          <cell r="B3206" t="str">
            <v>VENTOSA TRIPLICE FCAO FOFO C/ FLANGES PN-25 DN 150</v>
          </cell>
          <cell r="C3206" t="str">
            <v>UN</v>
          </cell>
          <cell r="E3206">
            <v>2404.4299999999998</v>
          </cell>
        </row>
        <row r="3207">
          <cell r="A3207">
            <v>10465</v>
          </cell>
          <cell r="B3207" t="str">
            <v>VENTOSA TRIPLICE FCAO FOFO C/ FLANGES PN-25 DN 200</v>
          </cell>
          <cell r="C3207" t="str">
            <v>UN</v>
          </cell>
          <cell r="E3207">
            <v>3667.26</v>
          </cell>
        </row>
        <row r="3208">
          <cell r="A3208">
            <v>10471</v>
          </cell>
          <cell r="B3208" t="str">
            <v>VERNIZ POLIURETANO BRILHANTE INCOLOR</v>
          </cell>
          <cell r="C3208" t="str">
            <v>GL</v>
          </cell>
          <cell r="E3208">
            <v>50</v>
          </cell>
        </row>
        <row r="3209">
          <cell r="A3209">
            <v>10472</v>
          </cell>
          <cell r="B3209" t="str">
            <v>VERNIZ SINTETICO BRILHANTE</v>
          </cell>
          <cell r="C3209" t="str">
            <v>GL</v>
          </cell>
          <cell r="E3209">
            <v>48.23</v>
          </cell>
        </row>
        <row r="3210">
          <cell r="A3210">
            <v>10473</v>
          </cell>
          <cell r="B3210" t="str">
            <v>VERNIZ SINTETICO FOSCO</v>
          </cell>
          <cell r="C3210" t="str">
            <v>GL</v>
          </cell>
          <cell r="E3210">
            <v>58.17</v>
          </cell>
        </row>
        <row r="3211">
          <cell r="A3211">
            <v>10474</v>
          </cell>
          <cell r="B3211" t="str">
            <v>GOMALACA</v>
          </cell>
          <cell r="C3211" t="str">
            <v>KG</v>
          </cell>
          <cell r="E3211">
            <v>14.02</v>
          </cell>
        </row>
        <row r="3212">
          <cell r="A3212">
            <v>10475</v>
          </cell>
          <cell r="B3212" t="str">
            <v>VERNIZ COPA</v>
          </cell>
          <cell r="C3212" t="str">
            <v>L</v>
          </cell>
          <cell r="E3212">
            <v>13.38</v>
          </cell>
        </row>
        <row r="3213">
          <cell r="A3213">
            <v>10476</v>
          </cell>
          <cell r="B3213" t="str">
            <v>VERNIZ COPAL</v>
          </cell>
          <cell r="C3213" t="str">
            <v>GL</v>
          </cell>
          <cell r="E3213">
            <v>42.06</v>
          </cell>
        </row>
        <row r="3214">
          <cell r="A3214">
            <v>10477</v>
          </cell>
          <cell r="B3214" t="str">
            <v>SYNTEKO C/ CATAIZADOR</v>
          </cell>
          <cell r="C3214" t="str">
            <v>L</v>
          </cell>
          <cell r="E3214">
            <v>17.14</v>
          </cell>
        </row>
        <row r="3215">
          <cell r="A3215">
            <v>10478</v>
          </cell>
          <cell r="B3215" t="str">
            <v>VERNIZ POIURETANO BRIHANTE</v>
          </cell>
          <cell r="C3215" t="str">
            <v>L</v>
          </cell>
          <cell r="E3215">
            <v>16.649999999999999</v>
          </cell>
        </row>
        <row r="3216">
          <cell r="A3216">
            <v>10479</v>
          </cell>
          <cell r="B3216" t="str">
            <v>VERNIZ POLIURETANO FOSCO</v>
          </cell>
          <cell r="C3216" t="str">
            <v>GL</v>
          </cell>
          <cell r="E3216">
            <v>58.39</v>
          </cell>
        </row>
        <row r="3217">
          <cell r="A3217">
            <v>10480</v>
          </cell>
          <cell r="B3217" t="str">
            <v>VERNIZ POIURETANO FOSCO</v>
          </cell>
          <cell r="C3217" t="str">
            <v>L</v>
          </cell>
          <cell r="E3217">
            <v>18.86</v>
          </cell>
        </row>
        <row r="3218">
          <cell r="A3218">
            <v>10481</v>
          </cell>
          <cell r="B3218" t="str">
            <v>VERNIZ SINTETICO BRIHANTE</v>
          </cell>
          <cell r="C3218" t="str">
            <v>L</v>
          </cell>
          <cell r="E3218">
            <v>15.93</v>
          </cell>
        </row>
        <row r="3219">
          <cell r="A3219">
            <v>10482</v>
          </cell>
          <cell r="B3219" t="str">
            <v>VERNIZ SINTETICO FOSCO</v>
          </cell>
          <cell r="C3219" t="str">
            <v>L</v>
          </cell>
          <cell r="E3219">
            <v>19.12</v>
          </cell>
        </row>
        <row r="3220">
          <cell r="A3220">
            <v>10483</v>
          </cell>
          <cell r="B3220" t="str">
            <v>SOUÇÃO DE SIICONE HIDRORREPEENE PARA  APICAÇÃO EM TIJOOS E CONCRETOS APARENTES</v>
          </cell>
          <cell r="C3220" t="str">
            <v>L</v>
          </cell>
          <cell r="E3220">
            <v>16.97</v>
          </cell>
        </row>
        <row r="3221">
          <cell r="A3221">
            <v>10484</v>
          </cell>
          <cell r="B3221" t="str">
            <v>SOLUÇÃO DE SILICONE HIDRORREPELENTE PARA SER APLICADO EM CONCRETOS E TIJOLOS APARENTES</v>
          </cell>
          <cell r="C3221" t="str">
            <v>GL</v>
          </cell>
          <cell r="E3221">
            <v>61.1</v>
          </cell>
        </row>
        <row r="3222">
          <cell r="A3222">
            <v>10485</v>
          </cell>
          <cell r="B3222" t="str">
            <v>VIBRADOR DE IMERSAO C/ MOTOR ELETRICO 2P MONOFASICO QUALQUER DIAM C/ MANGOTE</v>
          </cell>
          <cell r="C3222" t="str">
            <v>H</v>
          </cell>
          <cell r="E3222">
            <v>0.92</v>
          </cell>
        </row>
        <row r="3223">
          <cell r="A3223">
            <v>10486</v>
          </cell>
          <cell r="B3223" t="str">
            <v>VIBRADOR DE IMERSAO C/ MOTOR DIESEL 4,5P DIAM 48MM C/ MANGOTE</v>
          </cell>
          <cell r="C3223" t="str">
            <v>H</v>
          </cell>
          <cell r="E3223">
            <v>1.83</v>
          </cell>
        </row>
        <row r="3224">
          <cell r="A3224">
            <v>10487</v>
          </cell>
          <cell r="B3224" t="str">
            <v>VIBRADOR DE IMERSAO C/ MOTOR ELETRICO TRIFASICO ACIMA DE 2P QUALQUER DIAM C/ MANGOTE</v>
          </cell>
          <cell r="C3224" t="str">
            <v>H</v>
          </cell>
          <cell r="E3224">
            <v>0.81</v>
          </cell>
        </row>
        <row r="3225">
          <cell r="A3225">
            <v>10488</v>
          </cell>
          <cell r="B3225" t="str">
            <v>VIBROACABADORA DE ASFALTO SOBRE ESTEIRAS, CIBER, MOD. AF 5000, (LARGURA DE PAVIMENTACAO = 1,9 A 5,3 M, POTÊNCIA = 78/105 KW/CV</v>
          </cell>
          <cell r="C3225" t="str">
            <v xml:space="preserve"> CAPACIDADE = 450 T/H)</v>
          </cell>
          <cell r="E3225" t="str">
            <v>UN</v>
          </cell>
        </row>
        <row r="3226">
          <cell r="A3226">
            <v>10489</v>
          </cell>
          <cell r="B3226" t="str">
            <v>VIDRACEIRO</v>
          </cell>
          <cell r="C3226" t="str">
            <v>H</v>
          </cell>
          <cell r="E3226">
            <v>9.86</v>
          </cell>
        </row>
        <row r="3227">
          <cell r="A3227">
            <v>10490</v>
          </cell>
          <cell r="B3227" t="str">
            <v>VIDRO LISO INCOLOR 3MM - SEM COLOCACAO</v>
          </cell>
          <cell r="C3227" t="str">
            <v>M2</v>
          </cell>
          <cell r="E3227">
            <v>39.700000000000003</v>
          </cell>
        </row>
        <row r="3228">
          <cell r="A3228">
            <v>10491</v>
          </cell>
          <cell r="B3228" t="str">
            <v>VIDRO LISO INCOLOR 6MM - SEM COLOCACAO</v>
          </cell>
          <cell r="C3228" t="str">
            <v>M2</v>
          </cell>
          <cell r="E3228">
            <v>105.21</v>
          </cell>
        </row>
        <row r="3229">
          <cell r="A3229">
            <v>10492</v>
          </cell>
          <cell r="B3229" t="str">
            <v>VIDRO LISO INCOLOR 4MM - SEM COLOCACAO</v>
          </cell>
          <cell r="C3229" t="str">
            <v>M2</v>
          </cell>
          <cell r="E3229">
            <v>52.93</v>
          </cell>
        </row>
        <row r="3230">
          <cell r="A3230">
            <v>10493</v>
          </cell>
          <cell r="B3230" t="str">
            <v>VIDRO LISO INCOLOR 5MM - SEM COLOCACAO</v>
          </cell>
          <cell r="C3230" t="str">
            <v>M2</v>
          </cell>
          <cell r="E3230">
            <v>70.14</v>
          </cell>
        </row>
        <row r="3231">
          <cell r="A3231">
            <v>10494</v>
          </cell>
          <cell r="B3231" t="str">
            <v>VIDRO LISO INCOLOR 2MM - SEM COLOCACAO</v>
          </cell>
          <cell r="C3231" t="str">
            <v>M2</v>
          </cell>
          <cell r="E3231">
            <v>29.11</v>
          </cell>
        </row>
        <row r="3232">
          <cell r="A3232">
            <v>10498</v>
          </cell>
          <cell r="B3232" t="str">
            <v>MASSA PARA VIDRO</v>
          </cell>
          <cell r="C3232" t="str">
            <v>KG</v>
          </cell>
          <cell r="E3232">
            <v>2.65</v>
          </cell>
        </row>
        <row r="3233">
          <cell r="A3233">
            <v>10499</v>
          </cell>
          <cell r="B3233" t="str">
            <v>VIDRO MARTELADO 4 MM - SEM COLOCACAO</v>
          </cell>
          <cell r="C3233" t="str">
            <v>M2</v>
          </cell>
          <cell r="E3233">
            <v>39.700000000000003</v>
          </cell>
        </row>
        <row r="3234">
          <cell r="A3234">
            <v>10500</v>
          </cell>
          <cell r="B3234" t="str">
            <v>VIDRO CANELADO 4 MM - SEM COLOCACAO</v>
          </cell>
          <cell r="C3234" t="str">
            <v>M2</v>
          </cell>
          <cell r="E3234">
            <v>39.700000000000003</v>
          </cell>
        </row>
        <row r="3235">
          <cell r="A3235">
            <v>10501</v>
          </cell>
          <cell r="B3235" t="str">
            <v>VIDRO TEMPERADO VERDE E= 6MM, SEM COLOCAÇÃO</v>
          </cell>
          <cell r="C3235" t="str">
            <v>M2</v>
          </cell>
          <cell r="E3235">
            <v>78.2</v>
          </cell>
        </row>
        <row r="3236">
          <cell r="A3236">
            <v>10502</v>
          </cell>
          <cell r="B3236" t="str">
            <v>VIDRO TEMPERADO VERDE E=10MM, SEM COLOCAÇÃO</v>
          </cell>
          <cell r="C3236" t="str">
            <v>M2</v>
          </cell>
          <cell r="E3236">
            <v>120.3</v>
          </cell>
        </row>
        <row r="3237">
          <cell r="A3237">
            <v>10503</v>
          </cell>
          <cell r="B3237" t="str">
            <v>VIDRO TEMPERADO VERDE E=8MM, SEM COLOCAÇÃO</v>
          </cell>
          <cell r="C3237" t="str">
            <v>M2</v>
          </cell>
          <cell r="E3237">
            <v>99.75</v>
          </cell>
        </row>
        <row r="3238">
          <cell r="A3238">
            <v>10505</v>
          </cell>
          <cell r="B3238" t="str">
            <v>VIDRO TEMPERADO INCOLOR  E=6MM, SEM COLOCAÇÃO</v>
          </cell>
          <cell r="C3238" t="str">
            <v>M2</v>
          </cell>
          <cell r="E3238">
            <v>70.180000000000007</v>
          </cell>
        </row>
        <row r="3239">
          <cell r="A3239">
            <v>10506</v>
          </cell>
          <cell r="B3239" t="str">
            <v>VIDRO TEMPERADO INCOLOR E=8MM, SEM COLOCAÇÃO</v>
          </cell>
          <cell r="C3239" t="str">
            <v>M2</v>
          </cell>
          <cell r="E3239">
            <v>84.32</v>
          </cell>
        </row>
        <row r="3240">
          <cell r="A3240">
            <v>10507</v>
          </cell>
          <cell r="B3240" t="str">
            <v>VIDRO TEMPERADO INCOLOR  E=10MM, SEM COLOCAÇÃO</v>
          </cell>
          <cell r="C3240" t="str">
            <v>M2</v>
          </cell>
          <cell r="E3240">
            <v>100.25</v>
          </cell>
        </row>
        <row r="3241">
          <cell r="A3241">
            <v>10508</v>
          </cell>
          <cell r="B3241" t="str">
            <v>VIGIA NOTURNO</v>
          </cell>
          <cell r="C3241" t="str">
            <v>H</v>
          </cell>
          <cell r="E3241">
            <v>7.96</v>
          </cell>
        </row>
        <row r="3242">
          <cell r="A3242">
            <v>10510</v>
          </cell>
          <cell r="B3242" t="str">
            <v>CRUZETA DE MADEIRA DE LEI, COMPRIM= 2,4M SECAO TRANSVERSAL 90 X 115MM</v>
          </cell>
          <cell r="C3242" t="str">
            <v>UN</v>
          </cell>
          <cell r="E3242">
            <v>90.97</v>
          </cell>
        </row>
        <row r="3243">
          <cell r="A3243">
            <v>10511</v>
          </cell>
          <cell r="B3243" t="str">
            <v>CIMENTO PORTLAND COMUM CP I-32</v>
          </cell>
          <cell r="C3243" t="str">
            <v>50KG</v>
          </cell>
          <cell r="E3243">
            <v>21</v>
          </cell>
        </row>
        <row r="3244">
          <cell r="A3244">
            <v>10512</v>
          </cell>
          <cell r="B3244" t="str">
            <v>MOTORISTA DE CAMINHAO - PISO MENSAL (ENCARGO SOCIAL MENSALISTA)</v>
          </cell>
          <cell r="C3244" t="str">
            <v>MES</v>
          </cell>
          <cell r="E3244">
            <v>3541.74</v>
          </cell>
        </row>
        <row r="3245">
          <cell r="A3245">
            <v>10513</v>
          </cell>
          <cell r="B3245" t="str">
            <v>SERVENTE - PISO MENSAL (ENCARGO SOCIAL MENSALISTA)</v>
          </cell>
          <cell r="C3245" t="str">
            <v>MES</v>
          </cell>
          <cell r="E3245">
            <v>1159.6400000000001</v>
          </cell>
        </row>
        <row r="3246">
          <cell r="A3246">
            <v>10515</v>
          </cell>
          <cell r="B3246" t="str">
            <v>CERAMICA ESMALTADA EXTRA OU 1A QUALID P/ PAREDE 20 X 20CM  PEI-4 - LINHA PADRAO ALTO</v>
          </cell>
          <cell r="C3246" t="str">
            <v>M2</v>
          </cell>
          <cell r="E3246">
            <v>10.56</v>
          </cell>
        </row>
        <row r="3247">
          <cell r="A3247">
            <v>10516</v>
          </cell>
          <cell r="B3247" t="str">
            <v>CERAMICA ESMALTADA EXTRA OU 1A QUALID P/ PAREDE 20 X 20CM  PEI-4 - LINHA POPULAR</v>
          </cell>
          <cell r="C3247" t="str">
            <v>M2</v>
          </cell>
          <cell r="E3247">
            <v>9.6300000000000008</v>
          </cell>
        </row>
        <row r="3248">
          <cell r="A3248">
            <v>10518</v>
          </cell>
          <cell r="B3248" t="str">
            <v>RETARDO PARA CORDEL DETONANTE</v>
          </cell>
          <cell r="C3248" t="str">
            <v>UN</v>
          </cell>
          <cell r="E3248">
            <v>39.94</v>
          </cell>
        </row>
        <row r="3249">
          <cell r="A3249">
            <v>10519</v>
          </cell>
          <cell r="B3249" t="str">
            <v>CERAMICA TP GRES EXTRA OU 1A QUALIDADE P/ PISO PEI-4</v>
          </cell>
          <cell r="C3249" t="str">
            <v>M2</v>
          </cell>
          <cell r="E3249">
            <v>10.4</v>
          </cell>
        </row>
        <row r="3250">
          <cell r="A3250">
            <v>10520</v>
          </cell>
          <cell r="B3250" t="str">
            <v>CERAMICA TP GRES COMERCIAL OU 2A QUALIDADE P/ PISO PEI-3</v>
          </cell>
          <cell r="C3250" t="str">
            <v>M2</v>
          </cell>
          <cell r="E3250">
            <v>8.9499999999999993</v>
          </cell>
        </row>
        <row r="3251">
          <cell r="A3251">
            <v>10521</v>
          </cell>
          <cell r="B3251" t="str">
            <v>CAIXA DE INCENDIO/ABRIGO DE MANGUEIRAS EM CHAPA SAE 1020 LAMINADA A FRIO, PORTA C/ VENTILACAO E VISOR SUPORTE 1/2 LUA P/ MANG, DE EMBUTIR, INSCR. INCENDIO 75 X 45 X 17CM</v>
          </cell>
          <cell r="C3251" t="str">
            <v>UN</v>
          </cell>
          <cell r="E3251">
            <v>148.61000000000001</v>
          </cell>
        </row>
        <row r="3252">
          <cell r="A3252">
            <v>10522</v>
          </cell>
          <cell r="B3252" t="str">
            <v>CERAMICA TP GRES EXTRA OU 1A QUALIDADE 20 X 20CM P/ PAREDE PEI-4</v>
          </cell>
          <cell r="C3252" t="str">
            <v>M2</v>
          </cell>
          <cell r="E3252">
            <v>10.64</v>
          </cell>
        </row>
        <row r="3253">
          <cell r="A3253">
            <v>10526</v>
          </cell>
          <cell r="B3253" t="str">
            <v>ANDAIME SUSPENSO PLATAFORMA C/ 1,50M DE LARGURA CAP. CARGA ATE 500 KG CABO 45M</v>
          </cell>
          <cell r="C3253" t="str">
            <v>MES</v>
          </cell>
          <cell r="E3253">
            <v>301.81</v>
          </cell>
        </row>
        <row r="3254">
          <cell r="A3254">
            <v>10527</v>
          </cell>
          <cell r="B3254" t="str">
            <v>ANDAIME METALICO TUBULAR DE ENCAIXE TIPO TORRE, C/ LARGURA ATE 2M, ALTURA 1,00M</v>
          </cell>
          <cell r="C3254" t="str">
            <v>M/MES</v>
          </cell>
          <cell r="E3254">
            <v>10</v>
          </cell>
        </row>
        <row r="3255">
          <cell r="A3255">
            <v>10528</v>
          </cell>
          <cell r="B3255" t="str">
            <v>ANDAIME METALICO TUBULAR DE ENCAIXE TIPO TORRE, C/ LARGURA ATE 2M, ALTURA 1,00M</v>
          </cell>
          <cell r="C3255" t="str">
            <v>M2/MES</v>
          </cell>
          <cell r="E3255">
            <v>8.57</v>
          </cell>
        </row>
        <row r="3256">
          <cell r="A3256">
            <v>10529</v>
          </cell>
          <cell r="B3256" t="str">
            <v>ANDAIME METALICO TUBULAR DE ENCAIXE TIPO TORRE, C/ LARGURA ATE 2M, ALTURA 1,00M</v>
          </cell>
          <cell r="C3256" t="str">
            <v>KG/MES</v>
          </cell>
          <cell r="E3256">
            <v>0.33</v>
          </cell>
        </row>
        <row r="3257">
          <cell r="A3257">
            <v>10531</v>
          </cell>
          <cell r="B3257" t="str">
            <v>BETONEIRA 320L ELETRICA TRIFASICA 3P C/ CARREGADOR MECANICO</v>
          </cell>
          <cell r="C3257" t="str">
            <v>H</v>
          </cell>
          <cell r="E3257">
            <v>1.89</v>
          </cell>
        </row>
        <row r="3258">
          <cell r="A3258">
            <v>10532</v>
          </cell>
          <cell r="B3258" t="str">
            <v>BETONEIRA 320L ELETRICA TRIFASICA 3P S/ CARREGADOR MECANICO</v>
          </cell>
          <cell r="C3258" t="str">
            <v>H</v>
          </cell>
          <cell r="E3258">
            <v>0.81</v>
          </cell>
        </row>
        <row r="3259">
          <cell r="A3259">
            <v>10533</v>
          </cell>
          <cell r="B3259" t="str">
            <v>BETONEIRA 580L ELETRICA TRIFASICA 7,5P C/ CARREGADOR MECANICO</v>
          </cell>
          <cell r="C3259" t="str">
            <v>H</v>
          </cell>
          <cell r="E3259">
            <v>2.7</v>
          </cell>
        </row>
        <row r="3260">
          <cell r="A3260">
            <v>10534</v>
          </cell>
          <cell r="B3260" t="str">
            <v>BETONEIRA 320 LITROS, COM CARREGADOR, MOTOR ELÉTRICO TRIFÁSICA DE 3 HP</v>
          </cell>
          <cell r="C3260" t="str">
            <v>UN</v>
          </cell>
          <cell r="E3260">
            <v>2911.84</v>
          </cell>
        </row>
        <row r="3261">
          <cell r="A3261">
            <v>10535</v>
          </cell>
          <cell r="B3261" t="str">
            <v>BETONEIRA 320 A 400 LITROS, SEM CARREGADOR, MOTOR ELÉTRICO TRIFÁSICO DE 3 HP</v>
          </cell>
          <cell r="C3261" t="str">
            <v>UN</v>
          </cell>
          <cell r="E3261">
            <v>2625</v>
          </cell>
        </row>
        <row r="3262">
          <cell r="A3262">
            <v>10536</v>
          </cell>
          <cell r="B3262" t="str">
            <v>BETONEIRA 580 LITROS, SEM CARREGADOR, MOTOR ELÉTRICO TRIFÁSICO DE 7,5 HP</v>
          </cell>
          <cell r="C3262" t="str">
            <v>UN</v>
          </cell>
          <cell r="E3262">
            <v>9335.26</v>
          </cell>
        </row>
        <row r="3263">
          <cell r="A3263">
            <v>10537</v>
          </cell>
          <cell r="B3263" t="str">
            <v>BETONEIRA 320 LITROS, SEM CARREGADOR, MOTOR A DIESEL DE 5,5 HP</v>
          </cell>
          <cell r="C3263" t="str">
            <v>UN</v>
          </cell>
          <cell r="E3263">
            <v>5169.29</v>
          </cell>
        </row>
        <row r="3264">
          <cell r="A3264">
            <v>10539</v>
          </cell>
          <cell r="B3264" t="str">
            <v>BETONEIRA 580 LITROS, COM CARREGADOR, MOTOR A DIESEL DE 7,5 HP</v>
          </cell>
          <cell r="C3264" t="str">
            <v>UN</v>
          </cell>
          <cell r="E3264">
            <v>17551.740000000002</v>
          </cell>
        </row>
        <row r="3265">
          <cell r="A3265">
            <v>10540</v>
          </cell>
          <cell r="B3265" t="str">
            <v>ASFALTO DILUIDO A GRANEL CR-250 P/ PAVIMENTACAO ASFALTICA</v>
          </cell>
          <cell r="C3265" t="str">
            <v>KG</v>
          </cell>
          <cell r="E3265">
            <v>1.91</v>
          </cell>
        </row>
        <row r="3266">
          <cell r="A3266">
            <v>10541</v>
          </cell>
          <cell r="B3266" t="str">
            <v>CALHA CONCRETO SIPLES D = 30 C PARA ÁGUA PLUVIAL</v>
          </cell>
          <cell r="C3266" t="str">
            <v>M</v>
          </cell>
          <cell r="E3266">
            <v>13.56</v>
          </cell>
        </row>
        <row r="3267">
          <cell r="A3267">
            <v>10542</v>
          </cell>
          <cell r="B3267" t="str">
            <v>CALHA CONCRETO SIPLES D = 40 C PARA ÁGUA PLUVIAL</v>
          </cell>
          <cell r="C3267" t="str">
            <v>M</v>
          </cell>
          <cell r="E3267">
            <v>18.079999999999998</v>
          </cell>
        </row>
        <row r="3268">
          <cell r="A3268">
            <v>10543</v>
          </cell>
          <cell r="B3268" t="str">
            <v>CALHA CONCRETO SIPLES D = 50 C PARA ÁGUA PLUVIAL</v>
          </cell>
          <cell r="C3268" t="str">
            <v>M</v>
          </cell>
          <cell r="E3268">
            <v>26.61</v>
          </cell>
        </row>
        <row r="3269">
          <cell r="A3269">
            <v>10544</v>
          </cell>
          <cell r="B3269" t="str">
            <v>CALHA CONCRETO SIPLES D = 60 C PARA ÁGUA PLUVIAL</v>
          </cell>
          <cell r="C3269" t="str">
            <v>M</v>
          </cell>
          <cell r="E3269">
            <v>34.75</v>
          </cell>
        </row>
        <row r="3270">
          <cell r="A3270">
            <v>10545</v>
          </cell>
          <cell r="B3270" t="str">
            <v>CALHA CONCRETO SIPLES D = 80 C PARA ÁGUA PLUVIAL</v>
          </cell>
          <cell r="C3270" t="str">
            <v>M</v>
          </cell>
          <cell r="E3270">
            <v>63.94</v>
          </cell>
        </row>
        <row r="3271">
          <cell r="A3271">
            <v>10553</v>
          </cell>
          <cell r="B3271" t="str">
            <v>PORTA MADEIRA COMPENSADA LISA PARA PINTURA 60 X 210 X 3,5CM</v>
          </cell>
          <cell r="C3271" t="str">
            <v>UN</v>
          </cell>
          <cell r="E3271">
            <v>53.34</v>
          </cell>
        </row>
        <row r="3272">
          <cell r="A3272">
            <v>10554</v>
          </cell>
          <cell r="B3272" t="str">
            <v>PORTA MADEIRA COMPENSADA LISA PARA PINTURA 70 X 210 X 3,5CM</v>
          </cell>
          <cell r="C3272" t="str">
            <v>UN</v>
          </cell>
          <cell r="E3272">
            <v>53.98</v>
          </cell>
        </row>
        <row r="3273">
          <cell r="A3273">
            <v>10555</v>
          </cell>
          <cell r="B3273" t="str">
            <v>PORTA MADEIRA COMPENSADA LISA PARA PINTURA 80 X 210 X 3,5CM</v>
          </cell>
          <cell r="C3273" t="str">
            <v>UN</v>
          </cell>
          <cell r="E3273">
            <v>54.87</v>
          </cell>
        </row>
        <row r="3274">
          <cell r="A3274">
            <v>10556</v>
          </cell>
          <cell r="B3274" t="str">
            <v>PORTA MADEIRA COMPENSADA LISA PARA PINTURA 90 X 210 X 3,5CM</v>
          </cell>
          <cell r="C3274" t="str">
            <v>UN</v>
          </cell>
          <cell r="E3274">
            <v>68.77</v>
          </cell>
        </row>
        <row r="3275">
          <cell r="A3275">
            <v>10559</v>
          </cell>
          <cell r="B3275" t="str">
            <v>ROCADEIRA COSTAL MARCA SHINDAIWA MOD BP-35 OU SIMILAR C/ MOTOR A GASOLINA</v>
          </cell>
          <cell r="C3275" t="str">
            <v>UN</v>
          </cell>
          <cell r="E3275">
            <v>1737.7</v>
          </cell>
        </row>
        <row r="3276">
          <cell r="A3276">
            <v>10560</v>
          </cell>
          <cell r="B3276" t="str">
            <v>ANTRACITO</v>
          </cell>
          <cell r="C3276" t="str">
            <v>M3</v>
          </cell>
          <cell r="E3276">
            <v>3282.18</v>
          </cell>
        </row>
        <row r="3277">
          <cell r="A3277">
            <v>10561</v>
          </cell>
          <cell r="B3277" t="str">
            <v>HEXAMETAFOSFATO DE SODIO</v>
          </cell>
          <cell r="C3277" t="str">
            <v>KG</v>
          </cell>
          <cell r="E3277">
            <v>3.76</v>
          </cell>
        </row>
        <row r="3278">
          <cell r="A3278">
            <v>10564</v>
          </cell>
          <cell r="B3278" t="str">
            <v>MADEIRA LEI 2A QUALIDADE SERRADA APARELHADA</v>
          </cell>
          <cell r="C3278" t="str">
            <v>M3</v>
          </cell>
          <cell r="E3278">
            <v>1299.1300000000001</v>
          </cell>
        </row>
        <row r="3279">
          <cell r="A3279">
            <v>10565</v>
          </cell>
          <cell r="B3279" t="str">
            <v>MADEIRA LEI 3A QUALIDADE SERRADA APARELHADA</v>
          </cell>
          <cell r="C3279" t="str">
            <v>M3</v>
          </cell>
          <cell r="E3279">
            <v>1027.67</v>
          </cell>
        </row>
        <row r="3280">
          <cell r="A3280">
            <v>10566</v>
          </cell>
          <cell r="B3280" t="str">
            <v>TABUA ADEIRA 1A QUALIDADE 2,5 X 23,0C (1 X 9") NAO APARELHADA</v>
          </cell>
          <cell r="C3280" t="str">
            <v>M</v>
          </cell>
          <cell r="E3280">
            <v>8.1199999999999992</v>
          </cell>
        </row>
        <row r="3281">
          <cell r="A3281">
            <v>10567</v>
          </cell>
          <cell r="B3281" t="str">
            <v>TABUA ADEIRA 3A QUALIDADE 2,5 X 23,0C (1 X 9") NAO APARELHADA</v>
          </cell>
          <cell r="C3281" t="str">
            <v>M</v>
          </cell>
          <cell r="E3281">
            <v>5.71</v>
          </cell>
        </row>
        <row r="3282">
          <cell r="A3282">
            <v>10568</v>
          </cell>
          <cell r="B3282" t="str">
            <v>TABUA ADEIRA 3A QUALIDADE 2,5 X 15,0C (1 X 6") NAO APARELHADA</v>
          </cell>
          <cell r="C3282" t="str">
            <v>M</v>
          </cell>
          <cell r="E3282">
            <v>3.91</v>
          </cell>
        </row>
        <row r="3283">
          <cell r="A3283">
            <v>10569</v>
          </cell>
          <cell r="B3283" t="str">
            <v>CAIXA DE PASSAGEM OCTOGONAL 4" X 4" FDO MOVEL, EM CHAPA GALVANIZADA"</v>
          </cell>
          <cell r="C3283" t="str">
            <v>UN</v>
          </cell>
          <cell r="E3283">
            <v>1.79</v>
          </cell>
        </row>
        <row r="3284">
          <cell r="A3284">
            <v>10571</v>
          </cell>
          <cell r="B3284" t="str">
            <v>DIVISORIA (N3) PAINEL/VIDRO/PAINEL VERMICULITA E=35MM - MONTANTE/RODAPE DUPLO ALUMINIO ANOD NATURAL - COLOCADA</v>
          </cell>
          <cell r="C3284" t="str">
            <v>M2</v>
          </cell>
          <cell r="E3284">
            <v>134.51</v>
          </cell>
        </row>
        <row r="3285">
          <cell r="A3285">
            <v>10572</v>
          </cell>
          <cell r="B3285" t="str">
            <v>ELEMENTO VAZADO CERAMICO 10 X 10 X 10CM</v>
          </cell>
          <cell r="C3285" t="str">
            <v>UN</v>
          </cell>
          <cell r="E3285">
            <v>1.41</v>
          </cell>
        </row>
        <row r="3286">
          <cell r="A3286">
            <v>10575</v>
          </cell>
          <cell r="B3286" t="str">
            <v>BOMBA AUTO-ASPIRANTE C/ MOTOR ELETRICO MONOFASICO 1/4 CV BOCAIS 3/4" X 3/4" SCHNEIDER MOD. ASP-56 **CAIXA**"</v>
          </cell>
          <cell r="C3286" t="str">
            <v>UN</v>
          </cell>
          <cell r="E3286">
            <v>480.92</v>
          </cell>
        </row>
        <row r="3287">
          <cell r="A3287">
            <v>10577</v>
          </cell>
          <cell r="B3287" t="str">
            <v>ELEMENTO VAZADO CONCRETO 50 X 50 X 5 CM C/ FUROS QUADRADOS</v>
          </cell>
          <cell r="C3287" t="str">
            <v>UN</v>
          </cell>
          <cell r="E3287">
            <v>20.28</v>
          </cell>
        </row>
        <row r="3288">
          <cell r="A3288">
            <v>10578</v>
          </cell>
          <cell r="B3288" t="str">
            <v>ELEMENTO VAZADO NEO-REX 22-B - 33 X 33 X 10 CM</v>
          </cell>
          <cell r="C3288" t="str">
            <v>UN</v>
          </cell>
          <cell r="E3288">
            <v>15.18</v>
          </cell>
        </row>
        <row r="3289">
          <cell r="A3289">
            <v>10579</v>
          </cell>
          <cell r="B3289" t="str">
            <v>ELEMENTO VAZADO NEO-REX 17-G - 39 X 29 X 10 CM</v>
          </cell>
          <cell r="C3289" t="str">
            <v>UN</v>
          </cell>
          <cell r="E3289">
            <v>8.89</v>
          </cell>
        </row>
        <row r="3290">
          <cell r="A3290">
            <v>10580</v>
          </cell>
          <cell r="B3290" t="str">
            <v>ELEMENTO VAZADO NEO-REX 22-C - 29 X 29 X 06 CM</v>
          </cell>
          <cell r="C3290" t="str">
            <v>UN</v>
          </cell>
          <cell r="E3290">
            <v>8.5299999999999994</v>
          </cell>
        </row>
        <row r="3291">
          <cell r="A3291">
            <v>10582</v>
          </cell>
          <cell r="B3291" t="str">
            <v>ELEMENTO VAZADO NEO-REX 59 - 40 X 10 X 10 CM</v>
          </cell>
          <cell r="C3291" t="str">
            <v>UN</v>
          </cell>
          <cell r="E3291">
            <v>6.63</v>
          </cell>
        </row>
        <row r="3292">
          <cell r="A3292">
            <v>10583</v>
          </cell>
          <cell r="B3292" t="str">
            <v>ELEMENTO VAZADO NEO-REX 72-A - 39 X 22 X 15 CM</v>
          </cell>
          <cell r="C3292" t="str">
            <v>UN</v>
          </cell>
          <cell r="E3292">
            <v>10.17</v>
          </cell>
        </row>
        <row r="3293">
          <cell r="A3293">
            <v>10587</v>
          </cell>
          <cell r="B3293" t="str">
            <v>BOMBA SUBMERSA 4" P/ POCO PROFDO ELETRICA MONOFASICA 1/2CV SAIDA 1                 1/2'' MARCA DANCOR SERIE SSP MOD.1.1S-13</v>
          </cell>
          <cell r="C3293" t="str">
            <v>UN</v>
          </cell>
          <cell r="E3293">
            <v>2624.38</v>
          </cell>
        </row>
        <row r="3294">
          <cell r="A3294">
            <v>10588</v>
          </cell>
          <cell r="B3294" t="str">
            <v>BOMBA SUBMERSIVEL P/ DRENAGEM ELETRICA TRIFASICA 1CV SAIDA 2'' C/ 5M CABO ELETRICO DANCOR SERIE SDE MOD. 2063 **CAIXA**</v>
          </cell>
          <cell r="C3294" t="str">
            <v>UN</v>
          </cell>
          <cell r="E3294">
            <v>1703.54</v>
          </cell>
        </row>
        <row r="3295">
          <cell r="A3295">
            <v>10589</v>
          </cell>
          <cell r="B3295" t="str">
            <v>BOMBA SUBMERSIVEL P/ DRENAGEM ELETRICA TRIFASICA 2CV SAIDA 2'' C/ 5M CABO ELETRICO DANCOR SERIE SDE MOD. 2213 **CAIXA**</v>
          </cell>
          <cell r="C3295" t="str">
            <v>UN</v>
          </cell>
          <cell r="E3295">
            <v>1802.71</v>
          </cell>
        </row>
        <row r="3296">
          <cell r="A3296">
            <v>10591</v>
          </cell>
          <cell r="B3296" t="str">
            <v>BOMBA SUBMERSIVEL P/ DRENAGEM SCHNEIDER BCS-220, 1CV  TRIFÁSICA, SAIDA2", C/ 1,5M DE CABO ELETR., AMT=8MCA Q=21,6M³/H  A AMT=14MCA Q=7M³/H</v>
          </cell>
          <cell r="C3296" t="str">
            <v>UN</v>
          </cell>
          <cell r="E3296">
            <v>2020.07</v>
          </cell>
        </row>
        <row r="3297">
          <cell r="A3297">
            <v>10592</v>
          </cell>
          <cell r="B3297" t="str">
            <v>BOMBA SUBMERSIVEL SCHNEIDER BCS-220  1CV TRIFASICA, SAIDA 2", C/1,5M   DE CABO ELETR. AMT=8MCA, Q= 29,4M³/H A AMT=18MCA, Q=11M³/H,P/DRENAGEM</v>
          </cell>
          <cell r="C3297" t="str">
            <v>UN</v>
          </cell>
          <cell r="E3297">
            <v>2040</v>
          </cell>
        </row>
        <row r="3298">
          <cell r="A3298">
            <v>10597</v>
          </cell>
          <cell r="B3298" t="str">
            <v>MOTONIVELADORA - POTÊNCIA 185HP PESO OPERACIONAL 14,7T</v>
          </cell>
          <cell r="C3298" t="str">
            <v>UN</v>
          </cell>
          <cell r="E3298">
            <v>865666.09</v>
          </cell>
        </row>
        <row r="3299">
          <cell r="A3299">
            <v>10598</v>
          </cell>
          <cell r="B3299" t="str">
            <v>TRATOR DE PNEUS MASSEY FERGUSSON MF-25OX STANDARD 51HP**CAIXA**</v>
          </cell>
          <cell r="C3299" t="str">
            <v>UN</v>
          </cell>
          <cell r="E3299">
            <v>55604.160000000003</v>
          </cell>
        </row>
        <row r="3300">
          <cell r="A3300">
            <v>10601</v>
          </cell>
          <cell r="B3300" t="str">
            <v>USINA DE ASFALTO À QUENTE FIXA, TIPO "CONTRA FLUXO"  TEREX, MOD. MAGNUM 140, CAPACIDADE 100 A 140 T/H, POT. 280 KW., COM MISTURADOR EXTERNO ROTATIVO</v>
          </cell>
          <cell r="C3300" t="str">
            <v>UN</v>
          </cell>
          <cell r="E3300">
            <v>2214830.2799999998</v>
          </cell>
        </row>
        <row r="3301">
          <cell r="A3301">
            <v>10603</v>
          </cell>
          <cell r="B3301" t="str">
            <v>ELEMENTO VAZADO NEO-REX 2-A - 26 X 14 X 8 CM</v>
          </cell>
          <cell r="C3301" t="str">
            <v>UN</v>
          </cell>
          <cell r="E3301">
            <v>7.72</v>
          </cell>
        </row>
        <row r="3302">
          <cell r="A3302">
            <v>10604</v>
          </cell>
          <cell r="B3302" t="str">
            <v>ELEMENTO VAZADO CONCRETO 20 X 10 X 7CM</v>
          </cell>
          <cell r="C3302" t="str">
            <v>UN</v>
          </cell>
          <cell r="E3302">
            <v>4.16</v>
          </cell>
        </row>
        <row r="3303">
          <cell r="A3303">
            <v>10605</v>
          </cell>
          <cell r="B3303" t="str">
            <v>ELEMENTO VAZADO CONCRETO 10 X 10 X 10CM</v>
          </cell>
          <cell r="C3303" t="str">
            <v>UN</v>
          </cell>
          <cell r="E3303">
            <v>2.4700000000000002</v>
          </cell>
        </row>
        <row r="3304">
          <cell r="A3304">
            <v>10607</v>
          </cell>
          <cell r="B3304" t="str">
            <v>ELEMENTO VAZADO CONCRETO 33 X 11CM - E = 10CM</v>
          </cell>
          <cell r="C3304" t="str">
            <v>UN</v>
          </cell>
          <cell r="E3304">
            <v>4.34</v>
          </cell>
        </row>
        <row r="3305">
          <cell r="A3305">
            <v>10608</v>
          </cell>
          <cell r="B3305" t="str">
            <v>MESA VIBRATORIA MVM - 2,0 X 1,0M MOTOR ELETRICO 3CV - 2POLOS MARCA MENEGOTTI OU EQUIV</v>
          </cell>
          <cell r="C3305" t="str">
            <v>UN</v>
          </cell>
          <cell r="E3305">
            <v>4265.5600000000004</v>
          </cell>
        </row>
        <row r="3306">
          <cell r="A3306">
            <v>10609</v>
          </cell>
          <cell r="B3306" t="str">
            <v>CAVALO MECANICO SCANIA LA4X2NA STANDART - POT MAX =360HP - CABINE CP14 - CX MUDANCAS GR900 - PBT MAX = 80T CAVALO MECANICO SCANIA LA4X2NA STANDART - POT MAX =360HP - CABINE CP14 - CX MUDANCAS GR900 - PBT</v>
          </cell>
          <cell r="C3306" t="str">
            <v>UN</v>
          </cell>
          <cell r="E3306">
            <v>305964.5</v>
          </cell>
        </row>
        <row r="3307">
          <cell r="A3307">
            <v>10610</v>
          </cell>
          <cell r="B3307" t="str">
            <v>BLOCO ESTRUTURAL CERAMICO - 14 X 19 X 29 CM - FBK &gt; OU = 4,5MPA - NBR 15270</v>
          </cell>
          <cell r="C3307" t="str">
            <v>UN</v>
          </cell>
          <cell r="E3307">
            <v>1.33</v>
          </cell>
        </row>
        <row r="3308">
          <cell r="A3308">
            <v>10613</v>
          </cell>
          <cell r="B3308" t="str">
            <v>TIJOLO CERAMICO FURADO 3 FUROS 10 X 15 X 30CM</v>
          </cell>
          <cell r="C3308" t="str">
            <v>UN</v>
          </cell>
          <cell r="E3308">
            <v>0.26</v>
          </cell>
        </row>
        <row r="3309">
          <cell r="A3309">
            <v>10615</v>
          </cell>
          <cell r="B3309" t="str">
            <v>VOLKSWAGEN GOL 1.0 MOTOR A GASOLINA**CAIXA**</v>
          </cell>
          <cell r="C3309" t="str">
            <v>UN</v>
          </cell>
          <cell r="E3309">
            <v>35072.04</v>
          </cell>
        </row>
        <row r="3310">
          <cell r="A3310">
            <v>10617</v>
          </cell>
          <cell r="B3310" t="str">
            <v>TIJOLO CERAMICO REFRATARIO 6,3 X 11,4 X 22,9CM</v>
          </cell>
          <cell r="C3310" t="str">
            <v>UN</v>
          </cell>
          <cell r="E3310">
            <v>2.1800000000000002</v>
          </cell>
        </row>
        <row r="3311">
          <cell r="A3311">
            <v>10619</v>
          </cell>
          <cell r="B3311" t="str">
            <v>CAMINHAO BASCULANTE 4,0M3 TOCO FORD F-12000 S270 MOTOR CUMMINS 162CV        PBT=11800KG - CARGA UTIL MAX C/ EQUIP=7640KG - DIST ENTRE EIXOS 4470MM - INCL CACAMBA</v>
          </cell>
          <cell r="C3311" t="str">
            <v>UN</v>
          </cell>
          <cell r="E3311">
            <v>131654.6</v>
          </cell>
        </row>
        <row r="3312">
          <cell r="A3312">
            <v>10625</v>
          </cell>
          <cell r="B3312" t="str">
            <v>CAMINHAO PIPA TRUCADO 14.000L (C/ TERCEIRO EIXO) VOLKSWAGEN 17.210 - MOTOR CUMMINS 214CV - PBT = 23000KG - DIST ENTRE EIXOS 4800MM - INCL TANQUE DE ACO P/ TRANSP   DE AGUA - CAPACIDADE 14,0M3</v>
          </cell>
          <cell r="C3312" t="str">
            <v>UN</v>
          </cell>
          <cell r="E3312">
            <v>182737.73</v>
          </cell>
        </row>
        <row r="3313">
          <cell r="A3313">
            <v>10627</v>
          </cell>
          <cell r="B3313" t="str">
            <v>CAMINHAO PIPA 3.000L TOCO MERCEDES BENZ     712 C - POTENCIA 122CV - PBT = 7700KG - CARGA UTIL MAX C/ EQUIP =4694KG - DIST ENTRE EIXOS 3700MM - TANQUE DE ACO P/ TRANSP   DE AGUA</v>
          </cell>
          <cell r="C3313" t="str">
            <v>UN</v>
          </cell>
          <cell r="E3313">
            <v>124927.52</v>
          </cell>
        </row>
        <row r="3314">
          <cell r="A3314">
            <v>10628</v>
          </cell>
          <cell r="B3314" t="str">
            <v>MARMORE ACINZENTADO POLIDO P/ DIVISORIA E = 3CM</v>
          </cell>
          <cell r="C3314" t="str">
            <v>M2</v>
          </cell>
          <cell r="E3314">
            <v>418.82</v>
          </cell>
        </row>
        <row r="3315">
          <cell r="A3315">
            <v>10629</v>
          </cell>
          <cell r="B3315" t="str">
            <v>MARMORE BRANCO POLIDO P/ DIVISORIAS E = 3CM</v>
          </cell>
          <cell r="C3315" t="str">
            <v>M2</v>
          </cell>
          <cell r="E3315">
            <v>407.6</v>
          </cell>
        </row>
        <row r="3316">
          <cell r="A3316">
            <v>10630</v>
          </cell>
          <cell r="B3316" t="str">
            <v>CAVALO MECANICO SCANIA GA4X2NZ STANDART - POT MAX =322HP - CABINE CP14 - CX MUDANCAS GR801 - PBT MAX = 40T</v>
          </cell>
          <cell r="C3316" t="str">
            <v>UN</v>
          </cell>
          <cell r="E3316">
            <v>296652.59999999998</v>
          </cell>
        </row>
        <row r="3317">
          <cell r="A3317">
            <v>10631</v>
          </cell>
          <cell r="B3317" t="str">
            <v>CAMINHÃO  TOCO FORD CARGO 815 E,        150  CV,  PBT= 8250 KG ,  CARGA UTIL MAX C/ EQUIP = 5200 KG ,    DIST. ENTRE EIXOS 4300 MM - NÃO INCLUI CARROCERIA.</v>
          </cell>
          <cell r="C3317" t="str">
            <v>UN</v>
          </cell>
          <cell r="E3317">
            <v>110365.97</v>
          </cell>
        </row>
        <row r="3318">
          <cell r="A3318">
            <v>10634</v>
          </cell>
          <cell r="B3318" t="str">
            <v>EMPILHADEIRA C/ TORRE TRIPLEX 4,80M 189 DE ELEVACAO C/ DESLOCADOR LATERAL DOS GARFOS, MOTO 40HP, GASOLINA/GLP, CAP MAX 2,5T P/ TERRENO IRREGULAR CLARK MOD CGP-25 PNEUS INFLAVEIS</v>
          </cell>
          <cell r="C3318" t="str">
            <v>UN</v>
          </cell>
          <cell r="E3318">
            <v>87286.02</v>
          </cell>
        </row>
        <row r="3319">
          <cell r="A3319">
            <v>10635</v>
          </cell>
          <cell r="B3319" t="str">
            <v>EMPILHADEIRA C/ TORRE TRIPLEX 4,80M 189" DE ELEVACAO C/ DESLOCADOR LATERAL DOS GARFOS, 40HP GASOLINA/GLP CAP 3T, P/ TERRENO IRREGULAR HYSTER H-55XM SIMPLEX PNEUS INFLAVEIS **CAIXA**"</v>
          </cell>
          <cell r="C3319" t="str">
            <v>UN</v>
          </cell>
          <cell r="E3319">
            <v>86167.89</v>
          </cell>
        </row>
        <row r="3320">
          <cell r="A3320">
            <v>10636</v>
          </cell>
          <cell r="B3320" t="str">
            <v>EMPILHADEIRA C/ TORRE TRIPLEX 4,80M 189" DE ELEVACAO C/ DESLOCADOR LATERAL DOS GARFOS A GASOLINA /GLP CAP MAX 4T P/ TERRENO IRREGULAR CLARK CGP 40 PNEUS INFLAVEIS **CAIXA**"</v>
          </cell>
          <cell r="C3320" t="str">
            <v>UN</v>
          </cell>
          <cell r="E3320">
            <v>139731.82999999999</v>
          </cell>
        </row>
        <row r="3321">
          <cell r="A3321">
            <v>10637</v>
          </cell>
          <cell r="B3321" t="str">
            <v>EMPILHADEIRA C/ TORRE TRIPLEX 4,80M 189" DE ELEVACAO C/ DESLOCADOR LATERAL DOS GARFOS, GASOLINA/GLP CAP MAX 5T, P/ TERRENO IRREGULAR CLARK CGP55/CGP50 PNEUS INFLAVEIS **CAIXA**"</v>
          </cell>
          <cell r="C3321" t="str">
            <v>UN</v>
          </cell>
          <cell r="E3321">
            <v>157571.34</v>
          </cell>
        </row>
        <row r="3322">
          <cell r="A3322">
            <v>10638</v>
          </cell>
          <cell r="B3322" t="str">
            <v>EMPILHADEIRA C/ TORRE TRIPLEX 4,80M 189" DE ELEVACAO C/ DESLOCADOR LATERAL DOS GARFOS, GASOLINA/GLP CAP MAX 6T P/ TERRENO IRREGULAR HYSTER H135XL2 PNEUS INFLAVEIS **CAIXA**"</v>
          </cell>
          <cell r="C3322" t="str">
            <v>UN</v>
          </cell>
          <cell r="E3322">
            <v>209249.03</v>
          </cell>
        </row>
        <row r="3323">
          <cell r="A3323">
            <v>10639</v>
          </cell>
          <cell r="B3323" t="str">
            <v>EMPILHADEIRA C/ TORRE TRIPLEX 4,80M 189" DE ELEVACAO C/ DESLOCADOR LATERAL DOS BRACOS, DIESEL, P/ TERRENO IRREGULAR HYSTER 130-J**CAIXA**"</v>
          </cell>
          <cell r="C3323" t="str">
            <v>UN</v>
          </cell>
          <cell r="E3323">
            <v>216584.55</v>
          </cell>
        </row>
        <row r="3324">
          <cell r="A3324">
            <v>10640</v>
          </cell>
          <cell r="B3324" t="str">
            <v>REGUA VIBRATORIA DE CONCRETO TRELISSADA EQUIPADA COM MOTOR A GASOLINA DE 11 HP**CAIXA**</v>
          </cell>
          <cell r="C3324" t="str">
            <v>UN</v>
          </cell>
          <cell r="E3324">
            <v>15959.77</v>
          </cell>
        </row>
        <row r="3325">
          <cell r="A3325">
            <v>10642</v>
          </cell>
          <cell r="B3325" t="str">
            <v>ROLO COMPACTADOR DE PNEUS ESTÁTICO, PRESSÃO VARIÁVEL, POTÊNCIA 111HP - PESO SEM/COM LASTRO 9,5/22,4T.</v>
          </cell>
          <cell r="C3325" t="str">
            <v>UN</v>
          </cell>
          <cell r="E3325">
            <v>300000</v>
          </cell>
        </row>
        <row r="3326">
          <cell r="A3326">
            <v>10645</v>
          </cell>
          <cell r="B3326" t="str">
            <v>ROLO COMPACTADOR VIBRATÓRIO DE UM CILINDRO LISO DE AÇO PARA SOLOS, DYNAPAC, MODELO CA-150A, ROLO COMPACTADOR VIBRATÓRIO DE UM CILINDRO LISO DE AÇO PARA SOLOS, DYNAPAC, MODELO CA-150A, POTÊNCIA 80HP - PESO MÁXIMO OPERACIONAL 8,1T</v>
          </cell>
          <cell r="C3326" t="str">
            <v>UN</v>
          </cell>
          <cell r="E3326">
            <v>227690.04</v>
          </cell>
        </row>
        <row r="3327">
          <cell r="A3327">
            <v>10646</v>
          </cell>
          <cell r="B3327" t="str">
            <v>ROLO COMPACTADOR VIBRATÓRIO DE UM CILINDRO AÇO LISO, MULLER, MODELO VAP-55L, POTÊNCIA 83CV - PESO OPERACIONAL 6,6T - IMPACTO DINÂMICO 18,5/11,5T</v>
          </cell>
          <cell r="C3327" t="str">
            <v>UN</v>
          </cell>
          <cell r="E3327">
            <v>198577.05</v>
          </cell>
        </row>
        <row r="3328">
          <cell r="A3328">
            <v>10652</v>
          </cell>
          <cell r="B3328" t="str">
            <v>HIDRO-JATEADORA CONSMAQ MOD JT P/ DESOBSTRUCAO GALERIAS AGUAS PLUVIAIS C/ TANQUE 7M3, MONTADA SOBRE CAMINHAO EQUIPADO C/ BOMBA TRIPLEX, VALVULA SEGURANCA, C/ MANGUEIRA DE 1"**CAIXA**"</v>
          </cell>
          <cell r="C3328" t="str">
            <v>UN</v>
          </cell>
          <cell r="E3328">
            <v>570536.16</v>
          </cell>
        </row>
        <row r="3329">
          <cell r="A3329">
            <v>10653</v>
          </cell>
          <cell r="B3329" t="str">
            <v>LIMPADORA DE SUCCAO C/ ASPIRADORA MECANICA USIMECA MOD US-8600, CAP 8,6 M3, P/ LIMPEZA GALERIAS/ESGS**CAIXA**</v>
          </cell>
          <cell r="C3329" t="str">
            <v>UN</v>
          </cell>
          <cell r="E3329">
            <v>378823.8</v>
          </cell>
        </row>
        <row r="3330">
          <cell r="A3330">
            <v>10655</v>
          </cell>
          <cell r="B3330" t="str">
            <v>EQUIPAMENTO P/ LIMPEZA DE FOSSAS C/ USO DE VACUO TIPO SEWER JET-PROMINAS MODELO SLV-040</v>
          </cell>
          <cell r="C3330" t="str">
            <v>UN</v>
          </cell>
          <cell r="E3330">
            <v>154615.20000000001</v>
          </cell>
        </row>
        <row r="3331">
          <cell r="A3331">
            <v>10658</v>
          </cell>
          <cell r="B3331" t="str">
            <v>ALISADORA DE CONCRETO WACKER MOD CT 36/ADT C/ MOTOR A GASOLINA 5,5HP</v>
          </cell>
          <cell r="C3331" t="str">
            <v>UN</v>
          </cell>
          <cell r="E3331">
            <v>11186.76</v>
          </cell>
        </row>
        <row r="3332">
          <cell r="A3332">
            <v>10664</v>
          </cell>
          <cell r="B3332" t="str">
            <v>ROCADEIRA REBOCAVEL LAVRALE MOD RDU 130/540**CAIXA**</v>
          </cell>
          <cell r="C3332" t="str">
            <v>UN</v>
          </cell>
          <cell r="E3332">
            <v>3709.8</v>
          </cell>
        </row>
        <row r="3333">
          <cell r="A3333">
            <v>10667</v>
          </cell>
          <cell r="B3333" t="str">
            <v>CONTAINER 220 X 620CM PADRAO SIMPLES (S/ DIVISORIAS) TIPO CANTEIRO MOD.1401 OU SIMILAR</v>
          </cell>
          <cell r="C3333" t="str">
            <v>UN</v>
          </cell>
          <cell r="E3333">
            <v>8227.7000000000007</v>
          </cell>
        </row>
        <row r="3334">
          <cell r="A3334">
            <v>10683</v>
          </cell>
          <cell r="B3334" t="str">
            <v>ESCAVADEIRA HIDRAULICA SOBRE ESTEIRA FIAT ALLIS MOD. FX-215LC              IMPORTADA CACAMBA= 0,78M³A 1,50M³, PESO OPERACIONAL= 20,5T A 21,6T,    POT.LIQ.NO VOLANTE= 152HP= 113KV.</v>
          </cell>
          <cell r="C3334" t="str">
            <v>UN</v>
          </cell>
          <cell r="E3334">
            <v>523444.62</v>
          </cell>
        </row>
        <row r="3335">
          <cell r="A3335">
            <v>10684</v>
          </cell>
          <cell r="B3335" t="str">
            <v>ESCAVADEIRA HIDRAULICA SOBRE ESTEIRA KOMATSU MOD. PC-200-6 C/ CACAMBA CLAMSHELL, CAP. 0,96M3, PESO OPERACIONAL 19,65T</v>
          </cell>
          <cell r="C3335" t="str">
            <v>UN</v>
          </cell>
          <cell r="E3335">
            <v>476622.17</v>
          </cell>
        </row>
        <row r="3336">
          <cell r="A3336">
            <v>10685</v>
          </cell>
          <cell r="B3336" t="str">
            <v>ESCAVADEIRA HIDRAULICA SOBRE ESTEIRA KOMATSU MOD. PC 150 SE-5 105HP, PESO OPERACIONAL 17T, CAP. 0,8M3   INCL LANCA/CACAMBA</v>
          </cell>
          <cell r="C3336" t="str">
            <v>UN</v>
          </cell>
          <cell r="E3336">
            <v>412459.91</v>
          </cell>
        </row>
        <row r="3337">
          <cell r="A3337">
            <v>10691</v>
          </cell>
          <cell r="B3337" t="str">
            <v>SOLVENTE P/ COLA FORMICA EMB 1/4 GL</v>
          </cell>
          <cell r="C3337" t="str">
            <v>UN</v>
          </cell>
          <cell r="E3337">
            <v>8</v>
          </cell>
        </row>
        <row r="3338">
          <cell r="A3338">
            <v>10696</v>
          </cell>
          <cell r="B3338" t="str">
            <v>RETROESCAVADEIRA C/ CARREGADEIRA SOBRE RODAS MAXION MOD 750-4WD, TRACAO 4 X 4, 86CV, CAP. 0,23/0,79M3**CAIXA**</v>
          </cell>
          <cell r="C3338" t="str">
            <v>UN</v>
          </cell>
          <cell r="E3338">
            <v>180500</v>
          </cell>
        </row>
        <row r="3339">
          <cell r="A3339">
            <v>10697</v>
          </cell>
          <cell r="B3339" t="str">
            <v>RETROESCAVADEIRA C/ CARREGADEIRA SOBRE RODAS MAXION MOD. 750 - 2WD, 79HP, CAP. 0,21/0,76M3**CAIXA**</v>
          </cell>
          <cell r="C3339" t="str">
            <v>UN</v>
          </cell>
          <cell r="E3339">
            <v>166614.79999999999</v>
          </cell>
        </row>
        <row r="3340">
          <cell r="A3340">
            <v>10698</v>
          </cell>
          <cell r="B3340" t="str">
            <v>PLACA PRE-MOLDADA DE GRANILITE, MARMORITE OU GRANITINA ESP = 3CM P/ PAREDE</v>
          </cell>
          <cell r="C3340" t="str">
            <v>M2</v>
          </cell>
          <cell r="E3340">
            <v>49.37</v>
          </cell>
        </row>
        <row r="3341">
          <cell r="A3341">
            <v>10700</v>
          </cell>
          <cell r="B3341" t="str">
            <v>ARADO REVERSIVEL MARCA LAVRALE MOD. AR - 3 X 2" / TM, REBOCAVEL**CAIXA**"</v>
          </cell>
          <cell r="C3341" t="str">
            <v>UN</v>
          </cell>
          <cell r="E3341">
            <v>8583.58</v>
          </cell>
        </row>
        <row r="3342">
          <cell r="A3342">
            <v>10701</v>
          </cell>
          <cell r="B3342" t="str">
            <v>GRADE DE DISCO  MARCA MARCHESAN (TATU) MOD. GA - 20X24" C/ 20       DISCOS, DIAM. 24"</v>
          </cell>
          <cell r="C3342" t="str">
            <v>UN</v>
          </cell>
          <cell r="E3342">
            <v>18754.169999999998</v>
          </cell>
        </row>
        <row r="3343">
          <cell r="A3343">
            <v>10702</v>
          </cell>
          <cell r="B3343" t="str">
            <v>GRADE DE DISCO MECANICA MARCA MARCHESAN (TATU), MOD.GAM 24X24", REBOCAVELL, C/ 24 DISCOS DIAM 24", A OLEO C/ PNEUS P/TRANSPORTE.</v>
          </cell>
          <cell r="C3343" t="str">
            <v>UN</v>
          </cell>
          <cell r="E3343">
            <v>23329.919999999998</v>
          </cell>
        </row>
        <row r="3344">
          <cell r="A3344">
            <v>10705</v>
          </cell>
          <cell r="B3344" t="str">
            <v>GUINCHO ELETRICO DE COLA * 2,5 HP * C/ EMBREAGEM, TRIFASICO * CAP . 300KG *, MARCA VELOX**CAIXA**</v>
          </cell>
          <cell r="C3344" t="str">
            <v>UN</v>
          </cell>
          <cell r="E3344">
            <v>5020.2299999999996</v>
          </cell>
        </row>
        <row r="3345">
          <cell r="A3345">
            <v>10708</v>
          </cell>
          <cell r="B3345" t="str">
            <v>CARPETE DE NYLON E = 4,5MM DURAFELTI COLOCADO</v>
          </cell>
          <cell r="C3345" t="str">
            <v>M2</v>
          </cell>
          <cell r="E3345">
            <v>46.87</v>
          </cell>
        </row>
        <row r="3346">
          <cell r="A3346">
            <v>10709</v>
          </cell>
          <cell r="B3346" t="str">
            <v>CARPETE DE NYLON E = 10MM COLOCADO</v>
          </cell>
          <cell r="C3346" t="str">
            <v>M2</v>
          </cell>
          <cell r="E3346">
            <v>83.94</v>
          </cell>
        </row>
        <row r="3347">
          <cell r="A3347">
            <v>10710</v>
          </cell>
          <cell r="B3347" t="str">
            <v>CARPETE DE NYLON E = 6MM COLOCADO</v>
          </cell>
          <cell r="C3347" t="str">
            <v>M2</v>
          </cell>
          <cell r="E3347">
            <v>55.4</v>
          </cell>
        </row>
        <row r="3348">
          <cell r="A3348">
            <v>10711</v>
          </cell>
          <cell r="B3348" t="str">
            <v>CACO CERAMICO</v>
          </cell>
          <cell r="C3348" t="str">
            <v>M2</v>
          </cell>
          <cell r="E3348">
            <v>2.96</v>
          </cell>
        </row>
        <row r="3349">
          <cell r="A3349">
            <v>10712</v>
          </cell>
          <cell r="B3349" t="str">
            <v>GUINDAUTO HIDRAULICO MADAL MD-6501, CARGA MAX 3,25T (A 2M) E 1,62T (A 4M), ALTURA MAX = 6,6M, P/ MONTAGEM SOBRE CHASSIS DE CAMINHAO**CAIXA**</v>
          </cell>
          <cell r="C3349" t="str">
            <v>UN</v>
          </cell>
          <cell r="E3349">
            <v>23775.06</v>
          </cell>
        </row>
        <row r="3350">
          <cell r="A3350">
            <v>10713</v>
          </cell>
          <cell r="B3350" t="str">
            <v>GUINDASTE HIDRAULICO VEICULAR, C/LANÇA TELESCÓPICA DE ACIONAMENTO HIDRÁULICO E LANÇAS MANUAIS, MOMENTO MÁXIMO DE ELEVAÇÃO 23.000 KG, COM PBT A PARTIR DE 18.000 KG, MADAL - PKK 23.000, MONTADO SOBRE CAMINHÃO 4 X</v>
          </cell>
          <cell r="C3350" t="str">
            <v>UN</v>
          </cell>
          <cell r="E3350">
            <v>272305.78000000003</v>
          </cell>
        </row>
        <row r="3351">
          <cell r="A3351">
            <v>10715</v>
          </cell>
          <cell r="B3351" t="str">
            <v>TABUA DE EUCALIPTO 1A QUALIDADE LARG. 30 X 300 CM</v>
          </cell>
          <cell r="C3351" t="str">
            <v>UN</v>
          </cell>
          <cell r="E3351">
            <v>16.72</v>
          </cell>
        </row>
        <row r="3352">
          <cell r="A3352">
            <v>10717</v>
          </cell>
          <cell r="B3352" t="str">
            <v>TABUA DE PINUS 1A QUALIDADE 10 X 300CM</v>
          </cell>
          <cell r="C3352" t="str">
            <v>UN</v>
          </cell>
          <cell r="E3352">
            <v>5.6</v>
          </cell>
        </row>
        <row r="3353">
          <cell r="A3353">
            <v>10718</v>
          </cell>
          <cell r="B3353" t="str">
            <v>TABUA DE PINUS 1A QUALIDADE 20 X 300CM</v>
          </cell>
          <cell r="C3353" t="str">
            <v>UN</v>
          </cell>
          <cell r="E3353">
            <v>11.21</v>
          </cell>
        </row>
        <row r="3354">
          <cell r="A3354">
            <v>10719</v>
          </cell>
          <cell r="B3354" t="str">
            <v>TABUA DE PINUS 1A QUALIDADE 30 X 300CM</v>
          </cell>
          <cell r="C3354" t="str">
            <v>UN</v>
          </cell>
          <cell r="E3354">
            <v>19.87</v>
          </cell>
        </row>
        <row r="3355">
          <cell r="A3355">
            <v>10720</v>
          </cell>
          <cell r="B3355" t="str">
            <v>TABUA ADEIRA LEI 1A QUALIDADE 1,5 X 20,0C (1/2 X 8") APARELHADA</v>
          </cell>
          <cell r="C3355" t="str">
            <v>M</v>
          </cell>
          <cell r="E3355">
            <v>5.82</v>
          </cell>
        </row>
        <row r="3356">
          <cell r="A3356">
            <v>10721</v>
          </cell>
          <cell r="B3356" t="str">
            <v>CACO DE MARMORE PARA PISO</v>
          </cell>
          <cell r="C3356" t="str">
            <v>M2</v>
          </cell>
          <cell r="E3356">
            <v>9.35</v>
          </cell>
        </row>
        <row r="3357">
          <cell r="A3357">
            <v>10722</v>
          </cell>
          <cell r="B3357" t="str">
            <v>MARMORE ACINZENTADO POLIDO P/ PISO 20 X 30CM E = 2CM</v>
          </cell>
          <cell r="C3357" t="str">
            <v>M2</v>
          </cell>
          <cell r="E3357">
            <v>168.28</v>
          </cell>
        </row>
        <row r="3358">
          <cell r="A3358">
            <v>10723</v>
          </cell>
          <cell r="B3358" t="str">
            <v>MARMORE BRANCO POLIDO P/ PISO 20 X 30CM E = 2CM</v>
          </cell>
          <cell r="C3358" t="str">
            <v>M2</v>
          </cell>
          <cell r="E3358">
            <v>164.54</v>
          </cell>
        </row>
        <row r="3359">
          <cell r="A3359">
            <v>10730</v>
          </cell>
          <cell r="B3359" t="str">
            <v>PEDRA ARDOSIA CINZA 30 X 30 X 1CM</v>
          </cell>
          <cell r="C3359" t="str">
            <v>M2</v>
          </cell>
          <cell r="E3359">
            <v>14.87</v>
          </cell>
        </row>
        <row r="3360">
          <cell r="A3360">
            <v>10731</v>
          </cell>
          <cell r="B3360" t="str">
            <v>PEDRA ARDOSIA CINZA 40 X 40 X 1CM</v>
          </cell>
          <cell r="C3360" t="str">
            <v>M2</v>
          </cell>
          <cell r="E3360">
            <v>14.87</v>
          </cell>
        </row>
        <row r="3361">
          <cell r="A3361">
            <v>10732</v>
          </cell>
          <cell r="B3361" t="str">
            <v>PEDRA GRANITICA ALMOFADADA ESP = 5 A 6CM P/ REVESTIMENTO</v>
          </cell>
          <cell r="C3361" t="str">
            <v>M2</v>
          </cell>
          <cell r="E3361">
            <v>50.19</v>
          </cell>
        </row>
        <row r="3362">
          <cell r="A3362">
            <v>10733</v>
          </cell>
          <cell r="B3362" t="str">
            <v>PEDRA GRANITICA RACHINHA ESP=2 A 3CM IRREGULAR P/ REVESTIMENTO</v>
          </cell>
          <cell r="C3362" t="str">
            <v>M2</v>
          </cell>
          <cell r="E3362">
            <v>44.61</v>
          </cell>
        </row>
        <row r="3363">
          <cell r="A3363">
            <v>10734</v>
          </cell>
          <cell r="B3363" t="str">
            <v>PEDRA GRANITICA RACHINHA ESP=2 A 3CM SERRADA P/ REVESTIMENTO</v>
          </cell>
          <cell r="C3363" t="str">
            <v>M2</v>
          </cell>
          <cell r="E3363">
            <v>67.84</v>
          </cell>
        </row>
        <row r="3364">
          <cell r="A3364">
            <v>10735</v>
          </cell>
          <cell r="B3364" t="str">
            <v>PEDRA ITACOLOMI DO NORTE NATURAL</v>
          </cell>
          <cell r="C3364" t="str">
            <v>M2</v>
          </cell>
          <cell r="E3364">
            <v>51.12</v>
          </cell>
        </row>
        <row r="3365">
          <cell r="A3365">
            <v>10736</v>
          </cell>
          <cell r="B3365" t="str">
            <v>PEDRA ITACOLOMI DO NORTE SERRADA</v>
          </cell>
          <cell r="C3365" t="str">
            <v>M2</v>
          </cell>
          <cell r="E3365">
            <v>57.06</v>
          </cell>
        </row>
        <row r="3366">
          <cell r="A3366">
            <v>10737</v>
          </cell>
          <cell r="B3366" t="str">
            <v>PEDRA MIRACEMA</v>
          </cell>
          <cell r="C3366" t="str">
            <v>M2</v>
          </cell>
          <cell r="E3366">
            <v>37.18</v>
          </cell>
        </row>
        <row r="3367">
          <cell r="A3367">
            <v>10738</v>
          </cell>
          <cell r="B3367" t="str">
            <v>PEDRA PIRENOPOLIS C/ CORTE MANUAL - RETALHO COR AVERMELHADA</v>
          </cell>
          <cell r="C3367" t="str">
            <v>M2</v>
          </cell>
          <cell r="E3367">
            <v>36.43</v>
          </cell>
        </row>
        <row r="3368">
          <cell r="A3368">
            <v>10740</v>
          </cell>
          <cell r="B3368" t="str">
            <v>TALHA ELETRICA 3T</v>
          </cell>
          <cell r="C3368" t="str">
            <v>UN</v>
          </cell>
          <cell r="E3368">
            <v>10108.86</v>
          </cell>
        </row>
        <row r="3369">
          <cell r="A3369">
            <v>10741</v>
          </cell>
          <cell r="B3369" t="str">
            <v>GUINCHO DE ARRASTE MANUAL TIRFOR TUL-30, CAP. 3T, C/ 20M DE CABO DE ACO**CAIXA**</v>
          </cell>
          <cell r="C3369" t="str">
            <v>UN</v>
          </cell>
          <cell r="E3369">
            <v>9137.69</v>
          </cell>
        </row>
        <row r="3370">
          <cell r="A3370">
            <v>10742</v>
          </cell>
          <cell r="B3370" t="str">
            <v>TALHA MANUAL 2T</v>
          </cell>
          <cell r="C3370" t="str">
            <v>UN</v>
          </cell>
          <cell r="E3370">
            <v>898.27</v>
          </cell>
        </row>
        <row r="3371">
          <cell r="A3371">
            <v>10743</v>
          </cell>
          <cell r="B3371" t="str">
            <v>TROLEY MANUAL CAP. 1T</v>
          </cell>
          <cell r="C3371" t="str">
            <v>UN</v>
          </cell>
          <cell r="E3371">
            <v>532.9</v>
          </cell>
        </row>
        <row r="3372">
          <cell r="A3372">
            <v>10744</v>
          </cell>
          <cell r="B3372" t="str">
            <v>CARRETA P/ PERFURACAO SOBRE ESTEIRA, A AR COMPRIMIDO ATLAS COPCO ROC 442, DIAM DO FURO 3 /1/2, PESO OPERACIONAL 5,5 T</v>
          </cell>
          <cell r="C3372" t="str">
            <v>UN</v>
          </cell>
          <cell r="E3372">
            <v>403600</v>
          </cell>
        </row>
        <row r="3373">
          <cell r="A3373">
            <v>10747</v>
          </cell>
          <cell r="B3373" t="str">
            <v>MARTELO PERFURADOR PNEUMÁTICO MANUAL, MARCA ATLAS COPCO, MODELO RH 658</v>
          </cell>
          <cell r="C3373" t="str">
            <v>UN</v>
          </cell>
          <cell r="E3373">
            <v>9165.9</v>
          </cell>
        </row>
        <row r="3374">
          <cell r="A3374">
            <v>10748</v>
          </cell>
          <cell r="B3374" t="str">
            <v>ESCORA METALICA C/ ALTURA REGULAVEL=1,80 a 2,80M CAP CARGA = 1300KGF INCL TRIPE E FORCADO</v>
          </cell>
          <cell r="C3374" t="str">
            <v>KG/MES</v>
          </cell>
          <cell r="E3374">
            <v>0.36</v>
          </cell>
        </row>
        <row r="3375">
          <cell r="A3375">
            <v>10749</v>
          </cell>
          <cell r="B3375" t="str">
            <v>ESCORA METALICA C/ ALTURA REGULAVEL=1,80 a 2,80M CAP CARGA = 1300KGF INCL TRIPE E FORCADO</v>
          </cell>
          <cell r="C3375" t="str">
            <v>M/MES</v>
          </cell>
          <cell r="E3375">
            <v>1.43</v>
          </cell>
        </row>
        <row r="3376">
          <cell r="A3376">
            <v>10753</v>
          </cell>
          <cell r="B3376" t="str">
            <v>BOMBA PRESSURIZADORA ELETRICA ATE 2P, 1 1/2"</v>
          </cell>
          <cell r="C3376" t="str">
            <v>H</v>
          </cell>
          <cell r="E3376">
            <v>1.62</v>
          </cell>
        </row>
        <row r="3377">
          <cell r="A3377">
            <v>10754</v>
          </cell>
          <cell r="B3377" t="str">
            <v>MAQUINA JATO AREIA PNEUMATICA, 270 KG</v>
          </cell>
          <cell r="C3377" t="str">
            <v>H</v>
          </cell>
          <cell r="E3377">
            <v>5.45</v>
          </cell>
        </row>
        <row r="3378">
          <cell r="A3378">
            <v>10758</v>
          </cell>
          <cell r="B3378" t="str">
            <v>ROLO COMPACTADOR VIBRATORIO LISO TANDEM AUTOPROPELIDO 11 CV, PESO 1,9T FORCA IMPACTO 4,2 T TIPO DYNAPAC CG -11 OU EQUIV (INCL MANUTENCAO/OPERACAO)</v>
          </cell>
          <cell r="C3378" t="str">
            <v>H</v>
          </cell>
          <cell r="E3378">
            <v>60.77</v>
          </cell>
        </row>
        <row r="3379">
          <cell r="A3379">
            <v>10761</v>
          </cell>
          <cell r="B3379" t="str">
            <v>ESMERILADEIRA ELETRICA INDUSTRIAL PORTATIL</v>
          </cell>
          <cell r="C3379" t="str">
            <v>H</v>
          </cell>
          <cell r="E3379">
            <v>0.59</v>
          </cell>
        </row>
        <row r="3380">
          <cell r="A3380">
            <v>10763</v>
          </cell>
          <cell r="B3380" t="str">
            <v>MOTOSSERRA A GASOLINA PORTATIL TIPO USQVARNA MOD. 61 OU SIMILAR</v>
          </cell>
          <cell r="C3380" t="str">
            <v>H</v>
          </cell>
          <cell r="E3380">
            <v>2.96</v>
          </cell>
        </row>
        <row r="3381">
          <cell r="A3381">
            <v>10764</v>
          </cell>
          <cell r="B3381" t="str">
            <v>MAQUINA ELETRICA P/ POLIMENTO DE PISO</v>
          </cell>
          <cell r="C3381" t="str">
            <v>H</v>
          </cell>
          <cell r="E3381">
            <v>3.62</v>
          </cell>
        </row>
        <row r="3382">
          <cell r="A3382">
            <v>10765</v>
          </cell>
          <cell r="B3382" t="str">
            <v>CURVA PVC LONGA 45G P/ ESG PREDIAL DN 50MM</v>
          </cell>
          <cell r="C3382" t="str">
            <v>UN</v>
          </cell>
          <cell r="E3382">
            <v>12.63</v>
          </cell>
        </row>
        <row r="3383">
          <cell r="A3383">
            <v>10767</v>
          </cell>
          <cell r="B3383" t="str">
            <v>CURVA PVC LONGA 45G P/ ESG PREDIAL DN 75MM</v>
          </cell>
          <cell r="C3383" t="str">
            <v>UN</v>
          </cell>
          <cell r="E3383">
            <v>27.91</v>
          </cell>
        </row>
        <row r="3384">
          <cell r="A3384">
            <v>10775</v>
          </cell>
          <cell r="B3384" t="str">
            <v>CONTAINER 220 X 620CM P/ ESCRITORIO C/ 1 WCB COMPLETO TIPO CANTEIRO MOD. 1402 OU SIMILAR</v>
          </cell>
          <cell r="C3384" t="str">
            <v>MES</v>
          </cell>
          <cell r="E3384">
            <v>396.61</v>
          </cell>
        </row>
        <row r="3385">
          <cell r="A3385">
            <v>10776</v>
          </cell>
          <cell r="B3385" t="str">
            <v>CONTAINER 220 X 620CM P/ ESCRITORIO S/ DIVISORIAS TIPO CANTEIRO MOD. 1401 OU SIMILAR</v>
          </cell>
          <cell r="C3385" t="str">
            <v>MES</v>
          </cell>
          <cell r="E3385">
            <v>375.36</v>
          </cell>
        </row>
        <row r="3386">
          <cell r="A3386">
            <v>10777</v>
          </cell>
          <cell r="B3386" t="str">
            <v>CONTAINER 220 X 620CM P/ SANITARIO/VESTIARIO C/ 2 BACIAS, 1 LAVATORIO, 1 MICTORIO E 4 CHUVEIROS</v>
          </cell>
          <cell r="C3386" t="str">
            <v>MES</v>
          </cell>
          <cell r="E3386">
            <v>551.01</v>
          </cell>
        </row>
        <row r="3387">
          <cell r="A3387">
            <v>10778</v>
          </cell>
          <cell r="B3387" t="str">
            <v>CONTAINER 220 X 620CM P/ SANITARIO/VESTIARIO C/ 4 BACIAS, 1 LAVATORIO, 1 MICTORIO E 4 CHUVEIROS</v>
          </cell>
          <cell r="C3387" t="str">
            <v>MES</v>
          </cell>
          <cell r="E3387">
            <v>580.75</v>
          </cell>
        </row>
        <row r="3388">
          <cell r="A3388">
            <v>10779</v>
          </cell>
          <cell r="B3388" t="str">
            <v>CONTAINER 220 X 620CM P/ SANITARIO/VESTIARIO C/ 7 BACIAS, 1 LAVATORIO, 1 MICTORIO E 4 CHUVEIROS</v>
          </cell>
          <cell r="C3388" t="str">
            <v>MES</v>
          </cell>
          <cell r="E3388">
            <v>594.91999999999996</v>
          </cell>
        </row>
        <row r="3389">
          <cell r="A3389">
            <v>10780</v>
          </cell>
          <cell r="B3389" t="str">
            <v>EXTREMIDADE P/ HIDROMETRO PVC C/ BUCHA LATAO CURTA 1/2"</v>
          </cell>
          <cell r="C3389" t="str">
            <v>UN</v>
          </cell>
          <cell r="E3389">
            <v>13.24</v>
          </cell>
        </row>
        <row r="3390">
          <cell r="A3390">
            <v>10781</v>
          </cell>
          <cell r="B3390" t="str">
            <v>EXTREMIDADE P/ HIDROMETRO PVC C/ BUCHA LATAO CURTA 3/4"</v>
          </cell>
          <cell r="C3390" t="str">
            <v>UN</v>
          </cell>
          <cell r="E3390">
            <v>17.71</v>
          </cell>
        </row>
        <row r="3391">
          <cell r="A3391">
            <v>10790</v>
          </cell>
          <cell r="B3391" t="str">
            <v>BANCADA P/ DISCO SERRA C/ MOTOR ELETRICO TRIFASICO 3 A 5P C/ CAVE E COIFA     PROT. P/ CARPINTARIA</v>
          </cell>
          <cell r="C3391" t="str">
            <v>H</v>
          </cell>
          <cell r="E3391">
            <v>0.81</v>
          </cell>
        </row>
        <row r="3392">
          <cell r="A3392">
            <v>10798</v>
          </cell>
          <cell r="B3392" t="str">
            <v>GRADE DE DISCO 20 X 24"</v>
          </cell>
          <cell r="C3392" t="str">
            <v>H</v>
          </cell>
          <cell r="E3392">
            <v>14.02</v>
          </cell>
        </row>
        <row r="3393">
          <cell r="A3393">
            <v>10800</v>
          </cell>
          <cell r="B3393" t="str">
            <v>ESCAVADEIRA IDRAULICA SOBRE ESTEIRA 146 A 169P CAP. 2M3 TIPO KOMATSU PC 300- SERIE C OU EQUIV (INCL MANUTENCAO/OPERACAO)</v>
          </cell>
          <cell r="C3393" t="str">
            <v>H</v>
          </cell>
          <cell r="E3393">
            <v>222.27</v>
          </cell>
        </row>
        <row r="3394">
          <cell r="A3394">
            <v>10807</v>
          </cell>
          <cell r="B3394" t="str">
            <v>GUINDASTE AUTO-PROPELIDO, SOBRE PNEUS, C/ LANCA TELESCOPICA CAP * 35T * (INCL MANUTENCAO/OPERACAO)</v>
          </cell>
          <cell r="C3394" t="str">
            <v>H</v>
          </cell>
          <cell r="E3394">
            <v>202.5</v>
          </cell>
        </row>
        <row r="3395">
          <cell r="A3395">
            <v>10809</v>
          </cell>
          <cell r="B3395" t="str">
            <v>TALA ELETRICA 3 T</v>
          </cell>
          <cell r="C3395" t="str">
            <v>H</v>
          </cell>
          <cell r="E3395">
            <v>0.34</v>
          </cell>
        </row>
        <row r="3396">
          <cell r="A3396">
            <v>10811</v>
          </cell>
          <cell r="B3396" t="str">
            <v>TALA MANUAL PARA ELEVAÇÃO DE CARGAS DE 2 T - (LOCAÇÃO)</v>
          </cell>
          <cell r="C3396" t="str">
            <v>H</v>
          </cell>
          <cell r="E3396">
            <v>0.45</v>
          </cell>
        </row>
        <row r="3397">
          <cell r="A3397">
            <v>10814</v>
          </cell>
          <cell r="B3397" t="str">
            <v>FORMICIDA GRANULADA</v>
          </cell>
          <cell r="C3397" t="str">
            <v>KG</v>
          </cell>
          <cell r="E3397">
            <v>10</v>
          </cell>
        </row>
        <row r="3398">
          <cell r="A3398">
            <v>10815</v>
          </cell>
          <cell r="B3398" t="str">
            <v>HERBICIDA ROUND UP</v>
          </cell>
          <cell r="C3398" t="str">
            <v>L</v>
          </cell>
          <cell r="E3398">
            <v>18.329999999999998</v>
          </cell>
        </row>
        <row r="3399">
          <cell r="A3399">
            <v>10816</v>
          </cell>
          <cell r="B3399" t="str">
            <v>HERBICIDA SEETIVO TORDON 2,4D DOWAGROSCIENCES</v>
          </cell>
          <cell r="C3399" t="str">
            <v>L</v>
          </cell>
          <cell r="E3399">
            <v>37.5</v>
          </cell>
        </row>
        <row r="3400">
          <cell r="A3400">
            <v>10817</v>
          </cell>
          <cell r="B3400" t="str">
            <v>INSETICIDA RESIDUA DIMECRON 500 DA CIBA</v>
          </cell>
          <cell r="C3400" t="str">
            <v>L</v>
          </cell>
          <cell r="E3400">
            <v>15.83</v>
          </cell>
        </row>
        <row r="3401">
          <cell r="A3401">
            <v>10818</v>
          </cell>
          <cell r="B3401" t="str">
            <v>CAPIM BRAQUEARA DECUMBENS OU BRAQUIARINHA - VALOR CULTURAL (VC) = 30</v>
          </cell>
          <cell r="C3401" t="str">
            <v>KG</v>
          </cell>
          <cell r="E3401">
            <v>6.49</v>
          </cell>
        </row>
        <row r="3402">
          <cell r="A3402">
            <v>10826</v>
          </cell>
          <cell r="B3402" t="str">
            <v>ARBUSTO REGIONAL DE 50 A 100CM DE ALTURA</v>
          </cell>
          <cell r="C3402" t="str">
            <v>UN</v>
          </cell>
          <cell r="E3402">
            <v>7.33</v>
          </cell>
        </row>
        <row r="3403">
          <cell r="A3403">
            <v>10833</v>
          </cell>
          <cell r="B3403" t="str">
            <v>DEGRAU BORRACHA SINTETICA 50 X 32 C X 4,5, PASTILHADO PLURIGOA</v>
          </cell>
          <cell r="C3403" t="str">
            <v>M</v>
          </cell>
          <cell r="E3403">
            <v>25.29</v>
          </cell>
        </row>
        <row r="3404">
          <cell r="A3404">
            <v>10835</v>
          </cell>
          <cell r="B3404" t="str">
            <v>JOELHO PVC C/ BOLSA E ANEL P/ ESG PREDIAL 90G DN 40MM X 1.1/2"</v>
          </cell>
          <cell r="C3404" t="str">
            <v>UN</v>
          </cell>
          <cell r="E3404">
            <v>2.0099999999999998</v>
          </cell>
        </row>
        <row r="3405">
          <cell r="A3405">
            <v>10836</v>
          </cell>
          <cell r="B3405" t="str">
            <v>JOELHO PVC C/ VISITA P/ ESG PREDIAL 90G DN 100 X 50MM</v>
          </cell>
          <cell r="C3405" t="str">
            <v>UN</v>
          </cell>
          <cell r="E3405">
            <v>10.73</v>
          </cell>
        </row>
        <row r="3406">
          <cell r="A3406">
            <v>10840</v>
          </cell>
          <cell r="B3406" t="str">
            <v>GRANITO AMENDOA  E = 2 CM ,POLIDO E LUSTRADO, PARA PISO</v>
          </cell>
          <cell r="C3406" t="str">
            <v>M2</v>
          </cell>
          <cell r="E3406">
            <v>155</v>
          </cell>
        </row>
        <row r="3407">
          <cell r="A3407">
            <v>10841</v>
          </cell>
          <cell r="B3407" t="str">
            <v>GRANITO CINZA POLIDO PARA PISO E = 2 CM</v>
          </cell>
          <cell r="C3407" t="str">
            <v>M2</v>
          </cell>
          <cell r="E3407">
            <v>126.92</v>
          </cell>
        </row>
        <row r="3408">
          <cell r="A3408">
            <v>10842</v>
          </cell>
          <cell r="B3408" t="str">
            <v>GRANITO PRETO TIJUCA E = 2 CM PARA PISO</v>
          </cell>
          <cell r="C3408" t="str">
            <v>M2</v>
          </cell>
          <cell r="E3408">
            <v>177.79</v>
          </cell>
        </row>
        <row r="3409">
          <cell r="A3409">
            <v>10848</v>
          </cell>
          <cell r="B3409" t="str">
            <v>PLACA DE INAUGURACAO DURALUMINIO 40 X 60CM</v>
          </cell>
          <cell r="C3409" t="str">
            <v>UN</v>
          </cell>
          <cell r="E3409">
            <v>332.47</v>
          </cell>
        </row>
        <row r="3410">
          <cell r="A3410">
            <v>10849</v>
          </cell>
          <cell r="B3410" t="str">
            <v>PLACA DE INAUGURACAO EM BRONZE 35 X 50CM</v>
          </cell>
          <cell r="C3410" t="str">
            <v>UN</v>
          </cell>
          <cell r="E3410">
            <v>1715.32</v>
          </cell>
        </row>
        <row r="3411">
          <cell r="A3411">
            <v>10850</v>
          </cell>
          <cell r="B3411" t="str">
            <v>PLACA DE NUMERACAO DE CHAPA GALVANIZADA NUM 18 12 X 18CM</v>
          </cell>
          <cell r="C3411" t="str">
            <v>UN</v>
          </cell>
          <cell r="E3411">
            <v>41.44</v>
          </cell>
        </row>
        <row r="3412">
          <cell r="A3412">
            <v>10851</v>
          </cell>
          <cell r="B3412" t="str">
            <v>PLACA ACRILICO P/IDENTIFICACAO 25 X 8CM E=4MM</v>
          </cell>
          <cell r="C3412" t="str">
            <v>UN</v>
          </cell>
          <cell r="E3412">
            <v>48.46</v>
          </cell>
        </row>
        <row r="3413">
          <cell r="A3413">
            <v>10852</v>
          </cell>
          <cell r="B3413" t="str">
            <v>RODAPE BORRACHA SINTETICA 7C X 1 SUPERFICIE LISA</v>
          </cell>
          <cell r="C3413" t="str">
            <v>M</v>
          </cell>
          <cell r="E3413">
            <v>12.33</v>
          </cell>
        </row>
        <row r="3414">
          <cell r="A3414">
            <v>10853</v>
          </cell>
          <cell r="B3414" t="str">
            <v>LETRA ACO INOX H = 20 CM CHAPA 22</v>
          </cell>
          <cell r="C3414" t="str">
            <v>UN</v>
          </cell>
          <cell r="E3414">
            <v>53.44</v>
          </cell>
        </row>
        <row r="3415">
          <cell r="A3415">
            <v>10854</v>
          </cell>
          <cell r="B3415" t="str">
            <v>RODAPE ADEIRA LEI 1A QUALIDADE 10 X 2C CANTO BOLEADO</v>
          </cell>
          <cell r="C3415" t="str">
            <v>M</v>
          </cell>
          <cell r="E3415">
            <v>13.84</v>
          </cell>
        </row>
        <row r="3416">
          <cell r="A3416">
            <v>10855</v>
          </cell>
          <cell r="B3416" t="str">
            <v>PEITORIL PRE-OLDADO DE GRANILITE, ARORITE OU GRANITINA L = 15C</v>
          </cell>
          <cell r="C3416" t="str">
            <v>M</v>
          </cell>
          <cell r="E3416">
            <v>19.75</v>
          </cell>
        </row>
        <row r="3417">
          <cell r="A3417">
            <v>10856</v>
          </cell>
          <cell r="B3417" t="str">
            <v>SOLEIRA PREOLDADA DE GRANILITE, ARORITE OU GRANITINA - LARG = 15 C</v>
          </cell>
          <cell r="C3417" t="str">
            <v>M</v>
          </cell>
          <cell r="E3417">
            <v>19.75</v>
          </cell>
        </row>
        <row r="3418">
          <cell r="A3418">
            <v>10857</v>
          </cell>
          <cell r="B3418" t="str">
            <v>RODAPE ARDOSIA CINZA 10 X 1C</v>
          </cell>
          <cell r="C3418" t="str">
            <v>M</v>
          </cell>
          <cell r="E3418">
            <v>3.72</v>
          </cell>
        </row>
        <row r="3419">
          <cell r="A3419">
            <v>10865</v>
          </cell>
          <cell r="B3419" t="str">
            <v>JCAO PVC PBA NBR 10251 P/ REDE AGUA BBB DN 50/DE 60 MM</v>
          </cell>
          <cell r="C3419" t="str">
            <v>UN</v>
          </cell>
          <cell r="E3419">
            <v>17.29</v>
          </cell>
        </row>
        <row r="3420">
          <cell r="A3420">
            <v>10885</v>
          </cell>
          <cell r="B3420" t="str">
            <v>CAIXA DE INCENDIO/ABRIGO DE MANGUEIRAS EM CHAPA SAE 1020 LAMINADA A FRIO, PORTA C/ VENTILACAO E VISOR SUPORTE 1/2 LUA P/ MANG, DE EMBUTIR, INSCR. INCENDIO 90 X 60 X 17CM</v>
          </cell>
          <cell r="C3420" t="str">
            <v>UN</v>
          </cell>
          <cell r="E3420">
            <v>192.22</v>
          </cell>
        </row>
        <row r="3421">
          <cell r="A3421">
            <v>10886</v>
          </cell>
          <cell r="B3421" t="str">
            <v>EXTINTOR DE INCENDIO C/ CARGA DE AGUA PRESSURIZADA AP 10L</v>
          </cell>
          <cell r="C3421" t="str">
            <v>UN</v>
          </cell>
          <cell r="E3421">
            <v>120.25</v>
          </cell>
        </row>
        <row r="3422">
          <cell r="A3422">
            <v>10888</v>
          </cell>
          <cell r="B3422" t="str">
            <v>EXTINTOR DE INCENDIO C/ CARGA GAS CARBONICO CO2 4KG</v>
          </cell>
          <cell r="C3422" t="str">
            <v>UN</v>
          </cell>
          <cell r="E3422">
            <v>347.38</v>
          </cell>
        </row>
        <row r="3423">
          <cell r="A3423">
            <v>10889</v>
          </cell>
          <cell r="B3423" t="str">
            <v>EXTINTOR DE INCENDIO C/ CARGA GAS CARBONICO CO2 6KG</v>
          </cell>
          <cell r="C3423" t="str">
            <v>UN</v>
          </cell>
          <cell r="E3423">
            <v>425.17</v>
          </cell>
        </row>
        <row r="3424">
          <cell r="A3424">
            <v>10890</v>
          </cell>
          <cell r="B3424" t="str">
            <v>EXTINTOR DE INCENDIO C/ CARGA DE PO QUIMICO SECO PQS 12KG</v>
          </cell>
          <cell r="C3424" t="str">
            <v>UN</v>
          </cell>
          <cell r="E3424">
            <v>181.71</v>
          </cell>
        </row>
        <row r="3425">
          <cell r="A3425">
            <v>10891</v>
          </cell>
          <cell r="B3425" t="str">
            <v>EXTINTOR DE INCENDIO C/ CARGA DE PO QUIMICO SECO PQS 4KG</v>
          </cell>
          <cell r="C3425" t="str">
            <v>UN</v>
          </cell>
          <cell r="E3425">
            <v>104.8</v>
          </cell>
        </row>
        <row r="3426">
          <cell r="A3426">
            <v>10892</v>
          </cell>
          <cell r="B3426" t="str">
            <v>EXTINTOR DE INCENDIO C/ CARGA DE PO QUIMICO SECO PQS 6KG</v>
          </cell>
          <cell r="C3426" t="str">
            <v>UN</v>
          </cell>
          <cell r="E3426">
            <v>130</v>
          </cell>
        </row>
        <row r="3427">
          <cell r="A3427">
            <v>10899</v>
          </cell>
          <cell r="B3427" t="str">
            <v>ADAPTADOR EM LATAO P/ INSTALACAO PREDIAL DE COMBATE A INCENDIO ENGATE RAPIDO 2 1/2" X ROSCA INTERNA 5 FIOS 2 1/2"</v>
          </cell>
          <cell r="C3427" t="str">
            <v>UN</v>
          </cell>
          <cell r="E3427">
            <v>36.630000000000003</v>
          </cell>
        </row>
        <row r="3428">
          <cell r="A3428">
            <v>10900</v>
          </cell>
          <cell r="B3428" t="str">
            <v>ADAPTADOR EM LATAO P/ INSTALACAO PREDIAL DE COMBATE A INCENDIO ENGATE RAPIDO 1 1/2" X ROSCA INTERNA 5 FIOS 2 1/2"</v>
          </cell>
          <cell r="C3428" t="str">
            <v>UN</v>
          </cell>
          <cell r="E3428">
            <v>21.51</v>
          </cell>
        </row>
        <row r="3429">
          <cell r="A3429">
            <v>10902</v>
          </cell>
          <cell r="B3429" t="str">
            <v>ESGUICHO EM LATAO JATO SOLIDO P/ INSTALACAO PREDIAL COMBATE A INCENDIO ENGATE RAPIDO 1 1/2" X 13MM</v>
          </cell>
          <cell r="C3429" t="str">
            <v>UN</v>
          </cell>
          <cell r="E3429">
            <v>27.23</v>
          </cell>
        </row>
        <row r="3430">
          <cell r="A3430">
            <v>10903</v>
          </cell>
          <cell r="B3430" t="str">
            <v>ESGUICHO EM LATAO JATO SOLIDO P/ INSTALACAO PREDIAL COMBATE A INCENDIO ENGATE RAPIDO 2 1/2" X 13MM</v>
          </cell>
          <cell r="C3430" t="str">
            <v>UN</v>
          </cell>
          <cell r="E3430">
            <v>68.08</v>
          </cell>
        </row>
        <row r="3431">
          <cell r="A3431">
            <v>10904</v>
          </cell>
          <cell r="B3431" t="str">
            <v>REGISTRO OU VÁLVULA GLOBO ANGULAR DE LATÃO, 45 GRAUS, D = 2 1/2", PARA HIDRANTES EM INSTALAÇÃO PREDIAL DE INCÊNDIO</v>
          </cell>
          <cell r="C3431" t="str">
            <v>UN</v>
          </cell>
          <cell r="E3431">
            <v>104</v>
          </cell>
        </row>
        <row r="3432">
          <cell r="A3432">
            <v>10905</v>
          </cell>
          <cell r="B3432" t="str">
            <v>TAMPAO LATAO C/ CORRENTE P/ INSTALACAO PREDIAL COMBATE A INCENDIO ENGATE RAPIDO 2 1/2"</v>
          </cell>
          <cell r="C3432" t="str">
            <v>UN</v>
          </cell>
          <cell r="E3432">
            <v>45.59</v>
          </cell>
        </row>
        <row r="3433">
          <cell r="A3433">
            <v>10908</v>
          </cell>
          <cell r="B3433" t="str">
            <v>JCAO INVERTIDA PVC SOLD P/ ESG PREDIAL REDUCAO 100 X 50MM</v>
          </cell>
          <cell r="C3433" t="str">
            <v>UN</v>
          </cell>
          <cell r="E3433">
            <v>10.02</v>
          </cell>
        </row>
        <row r="3434">
          <cell r="A3434">
            <v>10909</v>
          </cell>
          <cell r="B3434" t="str">
            <v>JCAO INVERTIDA PVC SOLD P/ ESG PREDIAL REDUCAO 100 X 75MM</v>
          </cell>
          <cell r="C3434" t="str">
            <v>UN</v>
          </cell>
          <cell r="E3434">
            <v>16.54</v>
          </cell>
        </row>
        <row r="3435">
          <cell r="A3435">
            <v>10911</v>
          </cell>
          <cell r="B3435" t="str">
            <v>JCAO INVERTIDA PVC SOLD P/ ESG PREDIAL 75MM</v>
          </cell>
          <cell r="C3435" t="str">
            <v>UN</v>
          </cell>
          <cell r="E3435">
            <v>22.39</v>
          </cell>
        </row>
        <row r="3436">
          <cell r="A3436">
            <v>10914</v>
          </cell>
          <cell r="B3436" t="str">
            <v>TELA ACO SOLDADA L-92 15X30CM CA-60 FIO 4,2X3,4MM 0,99/M2 LARG=2,45M</v>
          </cell>
          <cell r="C3436" t="str">
            <v>KG</v>
          </cell>
          <cell r="E3436">
            <v>12.13</v>
          </cell>
        </row>
        <row r="3437">
          <cell r="A3437">
            <v>10915</v>
          </cell>
          <cell r="B3437" t="str">
            <v>TELA ACO SOLDADA NERVURADA CA - 60, Q-61, (0,97 /M2), DIÂMETRO DO FIO = 3,4 MM, LARGURA = 2,45 X 120 METROS DE COMPRIMENTO, ESPAÇAMENTO DA MALHA = 15X15CM</v>
          </cell>
          <cell r="C3437" t="str">
            <v>KG</v>
          </cell>
          <cell r="E3437">
            <v>4.58</v>
          </cell>
        </row>
        <row r="3438">
          <cell r="A3438">
            <v>10916</v>
          </cell>
          <cell r="B3438" t="str">
            <v>TELA ACO SOLDADA NERVURADA CA - 60, Q-92 (1,48 /M2), DIÂMETRO DO FIO = 4,2 MM, LARGURA = 2,45 X 60 METROS DE COMPRIMENTO, ESPAÇAMENTO DA MALHA = 15X15CM</v>
          </cell>
          <cell r="C3438" t="str">
            <v>KG</v>
          </cell>
          <cell r="E3438">
            <v>4.55</v>
          </cell>
        </row>
        <row r="3439">
          <cell r="A3439">
            <v>10917</v>
          </cell>
          <cell r="B3439" t="str">
            <v>TELA ACO SOLDADA NERVURADA CA-60, Q-61, (0,97 KG/), DIÂMETRO DO FIO = 3,4 MM, LARGURA = 2,45 X 120 METROS DE COMPRIMENTO, ESPAÇAMENTO DA MALHA =  15X15CM</v>
          </cell>
          <cell r="C3439" t="str">
            <v>M2</v>
          </cell>
          <cell r="E3439">
            <v>4.45</v>
          </cell>
        </row>
        <row r="3440">
          <cell r="A3440">
            <v>10919</v>
          </cell>
          <cell r="B3440" t="str">
            <v>TELA ACO SOLDADA Q-47 15X15CM FIO 3,0 X 3,0MM 0,75KG/</v>
          </cell>
          <cell r="C3440" t="str">
            <v>M2</v>
          </cell>
          <cell r="E3440">
            <v>13.75</v>
          </cell>
        </row>
        <row r="3441">
          <cell r="A3441">
            <v>10920</v>
          </cell>
          <cell r="B3441" t="str">
            <v>TELA SOLDADA ARAME GALVANIZADO 12 BWG (2,77MM) MALHA 15 X 5CM</v>
          </cell>
          <cell r="C3441" t="str">
            <v>M2</v>
          </cell>
          <cell r="E3441">
            <v>8.0500000000000007</v>
          </cell>
        </row>
        <row r="3442">
          <cell r="A3442">
            <v>10921</v>
          </cell>
          <cell r="B3442" t="str">
            <v>HIDRANTE COLA FOFO COMPLETO DN 100 C/REGISTRO CHA DE BORRACHA / CURVA / EXTREMIDADE / TAMPA</v>
          </cell>
          <cell r="C3442" t="str">
            <v>UN</v>
          </cell>
          <cell r="E3442">
            <v>2900</v>
          </cell>
        </row>
        <row r="3443">
          <cell r="A3443">
            <v>10922</v>
          </cell>
          <cell r="B3443" t="str">
            <v>HIDRANTE COLA FOFO COMPLETO DN  80 C/REGISTRO CHA DE BORRACHA /         CURVA / EXTREMIDADE / TAMPA</v>
          </cell>
          <cell r="C3443" t="str">
            <v>UN</v>
          </cell>
          <cell r="E3443">
            <v>2579.64</v>
          </cell>
        </row>
        <row r="3444">
          <cell r="A3444">
            <v>10923</v>
          </cell>
          <cell r="B3444" t="str">
            <v>HIDRANTE SUBTERRANEO FERRO FDIDO C/ CURVA CURTA E CAIXA DN 75 MM</v>
          </cell>
          <cell r="C3444" t="str">
            <v>UN</v>
          </cell>
          <cell r="E3444">
            <v>2489.85</v>
          </cell>
        </row>
        <row r="3445">
          <cell r="A3445">
            <v>10924</v>
          </cell>
          <cell r="B3445" t="str">
            <v>HIDRANTE SUBTERRANEO FERRO FDIDO C/ CURVA LONGA E CAIXA DN 75 MM</v>
          </cell>
          <cell r="C3445" t="str">
            <v>UN</v>
          </cell>
          <cell r="E3445">
            <v>2676.9</v>
          </cell>
        </row>
        <row r="3446">
          <cell r="A3446">
            <v>10925</v>
          </cell>
          <cell r="B3446" t="str">
            <v>TELA ARAME GALV FIO 10 BWG (3,4MM) MALHA 8 X 8CM QUADRADA OU LOSANGO H=2,0M</v>
          </cell>
          <cell r="C3446" t="str">
            <v>M2</v>
          </cell>
          <cell r="E3446">
            <v>14.32</v>
          </cell>
        </row>
        <row r="3447">
          <cell r="A3447">
            <v>10926</v>
          </cell>
          <cell r="B3447" t="str">
            <v>TELA ARAME GALV FIO 12 BWG (2,77MM) MALHA 1.1/2" (4 X 4CM) QUADRADA OU LOSANGO H=2,0M</v>
          </cell>
          <cell r="C3447" t="str">
            <v>M2</v>
          </cell>
          <cell r="E3447">
            <v>17.5</v>
          </cell>
        </row>
        <row r="3448">
          <cell r="A3448">
            <v>10927</v>
          </cell>
          <cell r="B3448" t="str">
            <v>TELA ARAME GALV FIO 12 BWG (2,77MM) MALHA 8 X 8CM QUADRADA OU LOSANGO H = 2,0M</v>
          </cell>
          <cell r="C3448" t="str">
            <v>M2</v>
          </cell>
          <cell r="E3448">
            <v>9.23</v>
          </cell>
        </row>
        <row r="3449">
          <cell r="A3449">
            <v>10928</v>
          </cell>
          <cell r="B3449" t="str">
            <v>TELA ARAME GALV FIO 14 BWG (2,11MM) MALHA 8 X 8CM QUADRADA OU LOSANGO H=2,0M</v>
          </cell>
          <cell r="C3449" t="str">
            <v>M2</v>
          </cell>
          <cell r="E3449">
            <v>7.89</v>
          </cell>
        </row>
        <row r="3450">
          <cell r="A3450">
            <v>10929</v>
          </cell>
          <cell r="B3450" t="str">
            <v>TELA ARAME GALV FIO 18 BWG (1,24MM) MALHA 2 X 2CM  QUADRADA OU LOSANGO</v>
          </cell>
          <cell r="C3450" t="str">
            <v>M2</v>
          </cell>
          <cell r="E3450">
            <v>15.27</v>
          </cell>
        </row>
        <row r="3451">
          <cell r="A3451">
            <v>10931</v>
          </cell>
          <cell r="B3451" t="str">
            <v>TELA ARAME GALV FIO 24 BWG MALHA 1/2" P/ VIVEIROS</v>
          </cell>
          <cell r="C3451" t="str">
            <v>M2</v>
          </cell>
          <cell r="E3451">
            <v>7.86</v>
          </cell>
        </row>
        <row r="3452">
          <cell r="A3452">
            <v>10932</v>
          </cell>
          <cell r="B3452" t="str">
            <v>TELA ARAME GALV FIO  8 BWG (4,19MM) MALHA 2" (5X5CM) QUADRADA OU LOSANGO H=2,0M</v>
          </cell>
          <cell r="C3452" t="str">
            <v>M2</v>
          </cell>
          <cell r="E3452">
            <v>38.18</v>
          </cell>
        </row>
        <row r="3453">
          <cell r="A3453">
            <v>10933</v>
          </cell>
          <cell r="B3453" t="str">
            <v>TELA ARAME GALV FIO 12 BWG (2,77MM) MALHA 4" (10 X 10CM) QUADRADA OU LOSANGO H=2,0M</v>
          </cell>
          <cell r="C3453" t="str">
            <v>M2</v>
          </cell>
          <cell r="E3453">
            <v>10.85</v>
          </cell>
        </row>
        <row r="3454">
          <cell r="A3454">
            <v>10935</v>
          </cell>
          <cell r="B3454" t="str">
            <v>TELA ARAME GALV REVESTIDO C/ PVC FIO 12 BWG (2,77MM) MALHA 3" (7,5 X 7,5CM)</v>
          </cell>
          <cell r="C3454" t="str">
            <v>M2</v>
          </cell>
          <cell r="E3454">
            <v>15.53</v>
          </cell>
        </row>
        <row r="3455">
          <cell r="A3455">
            <v>10936</v>
          </cell>
          <cell r="B3455" t="str">
            <v>TELA METAL REFORCADA FIO 12 BWG (2,77MM) MALHA QUADRADA 3 X 3CM</v>
          </cell>
          <cell r="C3455" t="str">
            <v>M2</v>
          </cell>
          <cell r="E3455">
            <v>30.2</v>
          </cell>
        </row>
        <row r="3456">
          <cell r="A3456">
            <v>10937</v>
          </cell>
          <cell r="B3456" t="str">
            <v>TELA ARAME GALV REVESTIDO C/ PVC FIO 14 BWG (2,11MM) MALHA 2" (5 X 5CM)</v>
          </cell>
          <cell r="C3456" t="str">
            <v>M2</v>
          </cell>
          <cell r="E3456">
            <v>14.45</v>
          </cell>
        </row>
        <row r="3457">
          <cell r="A3457">
            <v>10938</v>
          </cell>
          <cell r="B3457" t="str">
            <v>MEIO PORTICO CONCRETO ARMADO PRE-MOLDADO TP PLR L=15M, H = 6M P/ GALPOES</v>
          </cell>
          <cell r="C3457" t="str">
            <v>UN</v>
          </cell>
          <cell r="E3457">
            <v>1996.23</v>
          </cell>
        </row>
        <row r="3458">
          <cell r="A3458">
            <v>10939</v>
          </cell>
          <cell r="B3458" t="str">
            <v>PORTICO CONCRETO ARMADO PRE-MOLDADO TP PAY L=15M, H = 6M P/ GALPOES</v>
          </cell>
          <cell r="C3458" t="str">
            <v>UN</v>
          </cell>
          <cell r="E3458">
            <v>3992.47</v>
          </cell>
        </row>
        <row r="3459">
          <cell r="A3459">
            <v>10940</v>
          </cell>
          <cell r="B3459" t="str">
            <v>PORTICO CONCRETO ARMADO PRE-MOLDADO TP PAY L=24M, H = 9M P/ GALPOES</v>
          </cell>
          <cell r="C3459" t="str">
            <v>UN</v>
          </cell>
          <cell r="E3459">
            <v>10185.91</v>
          </cell>
        </row>
        <row r="3460">
          <cell r="A3460">
            <v>10951</v>
          </cell>
          <cell r="B3460" t="str">
            <v>CANTONEIRA ACO ABAS DESIGUAIS (QUALQUER BITOLA) E = 3/16"</v>
          </cell>
          <cell r="C3460" t="str">
            <v>KG</v>
          </cell>
          <cell r="E3460">
            <v>3.75</v>
          </cell>
        </row>
        <row r="3461">
          <cell r="A3461">
            <v>10952</v>
          </cell>
          <cell r="B3461" t="str">
            <v>CANTONEIRA ACO ABAS IGUAIS (QUALQUER BITOLA) E = 1/8"</v>
          </cell>
          <cell r="C3461" t="str">
            <v>KG</v>
          </cell>
          <cell r="E3461">
            <v>3.75</v>
          </cell>
        </row>
        <row r="3462">
          <cell r="A3462">
            <v>10953</v>
          </cell>
          <cell r="B3462" t="str">
            <v>CANTONEIRA ACO ABAS IGUAIS (QUALQUER BITOLA) E = 3/16"</v>
          </cell>
          <cell r="C3462" t="str">
            <v>KG</v>
          </cell>
          <cell r="E3462">
            <v>3.79</v>
          </cell>
        </row>
        <row r="3463">
          <cell r="A3463">
            <v>10956</v>
          </cell>
          <cell r="B3463" t="str">
            <v>BASE P/ MASTRO DE PARA-RAIOS - 2"</v>
          </cell>
          <cell r="C3463" t="str">
            <v>UN</v>
          </cell>
          <cell r="E3463">
            <v>55.74</v>
          </cell>
        </row>
        <row r="3464">
          <cell r="A3464">
            <v>10957</v>
          </cell>
          <cell r="B3464" t="str">
            <v>CHAPA ACO GROSSA PRETA 3/4"(19,05MM) 149,39/M2'</v>
          </cell>
          <cell r="C3464" t="str">
            <v>KG</v>
          </cell>
          <cell r="E3464">
            <v>2.4900000000000002</v>
          </cell>
        </row>
        <row r="3465">
          <cell r="A3465">
            <v>10962</v>
          </cell>
          <cell r="B3465" t="str">
            <v>PERFIL ACO ESTRUTURAL "H" - 6" X 6" (QUALQUER ESPESSURA)</v>
          </cell>
          <cell r="C3465" t="str">
            <v>KG</v>
          </cell>
          <cell r="E3465">
            <v>5.36</v>
          </cell>
        </row>
        <row r="3466">
          <cell r="A3466">
            <v>10963</v>
          </cell>
          <cell r="B3466" t="str">
            <v>PERFIL ACO ESTRUTURAL "I" - 8" X 4" ESP=11,20  (34,22 KG/)</v>
          </cell>
          <cell r="C3466" t="str">
            <v>M</v>
          </cell>
          <cell r="E3466">
            <v>167.88</v>
          </cell>
        </row>
        <row r="3467">
          <cell r="A3467">
            <v>10964</v>
          </cell>
          <cell r="B3467" t="str">
            <v>PERFIL ACO ESTRUTURAL "U" - 15" X 3 3/8" (QUALQUER ESPESSURA)</v>
          </cell>
          <cell r="C3467" t="str">
            <v>KG</v>
          </cell>
          <cell r="E3467">
            <v>5.36</v>
          </cell>
        </row>
        <row r="3468">
          <cell r="A3468">
            <v>10965</v>
          </cell>
          <cell r="B3468" t="str">
            <v>PERFIL ACO ESTRUTURAL "U" - 4" X 1 5/8" ESP=6,27  (9,30 KG/)</v>
          </cell>
          <cell r="C3468" t="str">
            <v>M</v>
          </cell>
          <cell r="E3468">
            <v>37.57</v>
          </cell>
        </row>
        <row r="3469">
          <cell r="A3469">
            <v>10966</v>
          </cell>
          <cell r="B3469" t="str">
            <v>PERFIL ACO ESTRUTURAL "U" - 6" X 2" (QUALQUER ESPESSURA)</v>
          </cell>
          <cell r="C3469" t="str">
            <v>KG</v>
          </cell>
          <cell r="E3469">
            <v>4.21</v>
          </cell>
        </row>
        <row r="3470">
          <cell r="A3470">
            <v>10997</v>
          </cell>
          <cell r="B3470" t="str">
            <v>ELETRODO AWS E-7018 (OK 48.04</v>
          </cell>
          <cell r="C3470" t="str">
            <v xml:space="preserve"> WI 718) D=4MM (SOLDA ELETRICA)</v>
          </cell>
          <cell r="E3470" t="str">
            <v>KG</v>
          </cell>
        </row>
        <row r="3471">
          <cell r="A3471">
            <v>10998</v>
          </cell>
          <cell r="B3471" t="str">
            <v>ELETRODO AWS E-6010 (0K 22.50</v>
          </cell>
          <cell r="C3471" t="str">
            <v xml:space="preserve"> WI 610) D = 4MM ( SOLDA ELETRICA )</v>
          </cell>
          <cell r="E3471" t="str">
            <v>KG</v>
          </cell>
        </row>
        <row r="3472">
          <cell r="A3472">
            <v>10999</v>
          </cell>
          <cell r="B3472" t="str">
            <v>ELETRODO AWS E-6013 (OK 46.00</v>
          </cell>
          <cell r="C3472" t="str">
            <v xml:space="preserve"> WI 613) D = 4MM ( SOLDA ELETRICA )</v>
          </cell>
          <cell r="E3472" t="str">
            <v>KG</v>
          </cell>
        </row>
        <row r="3473">
          <cell r="A3473">
            <v>11002</v>
          </cell>
          <cell r="B3473" t="str">
            <v>ELETRODO AWS E-6013 (OK 46.00</v>
          </cell>
          <cell r="C3473" t="str">
            <v xml:space="preserve"> WI 613) D = 2,5MM ( SOLDA ELETRICA )</v>
          </cell>
          <cell r="E3473" t="str">
            <v>KG</v>
          </cell>
        </row>
        <row r="3474">
          <cell r="A3474">
            <v>11013</v>
          </cell>
          <cell r="B3474" t="str">
            <v>CUMEEIRA ARTICULADA P/ TELHA FIBROC. CANALETE 49 OU KALHETA - ABA EXTERNA (SUPERIOR)</v>
          </cell>
          <cell r="C3474" t="str">
            <v>UN</v>
          </cell>
          <cell r="E3474">
            <v>18.440000000000001</v>
          </cell>
        </row>
        <row r="3475">
          <cell r="A3475">
            <v>11014</v>
          </cell>
          <cell r="B3475" t="str">
            <v>CUMEEIRA ARTICULADA P/ TELHA FIBROC. CANALETE 49 OU KALHETA - ABA INTERNA (INFERIOR)</v>
          </cell>
          <cell r="C3475" t="str">
            <v>UN</v>
          </cell>
          <cell r="E3475">
            <v>16.940000000000001</v>
          </cell>
        </row>
        <row r="3476">
          <cell r="A3476">
            <v>11015</v>
          </cell>
          <cell r="B3476" t="str">
            <v>CUMEEIRA NORMAL DE EXTREMIDADE OU TERMINAL P/ TELHA FIBROCIMENTO CANALETE 90 OU KALHETAO</v>
          </cell>
          <cell r="C3476" t="str">
            <v>UN</v>
          </cell>
          <cell r="E3476">
            <v>44.44</v>
          </cell>
        </row>
        <row r="3477">
          <cell r="A3477">
            <v>11016</v>
          </cell>
          <cell r="B3477" t="str">
            <v>CUMEEIRA NORMAL P/ TELHA FIBROCIMENTO MAXIPLAC OU ETERMAX</v>
          </cell>
          <cell r="C3477" t="str">
            <v>UN</v>
          </cell>
          <cell r="E3477">
            <v>28.03</v>
          </cell>
        </row>
        <row r="3478">
          <cell r="A3478">
            <v>11017</v>
          </cell>
          <cell r="B3478" t="str">
            <v>CUMEEIRA ARTICULADA SUPERIOR P/ TELHA FIBROCIMENTO 4MM TIPO FIBROTEX OU VOGATEX</v>
          </cell>
          <cell r="C3478" t="str">
            <v>UN</v>
          </cell>
          <cell r="E3478">
            <v>4.88</v>
          </cell>
        </row>
        <row r="3479">
          <cell r="A3479">
            <v>11026</v>
          </cell>
          <cell r="B3479" t="str">
            <v>CHAPA GALV PLANA 14GSG 1,994MM 16,020/M2</v>
          </cell>
          <cell r="C3479" t="str">
            <v>KG</v>
          </cell>
          <cell r="E3479">
            <v>3.87</v>
          </cell>
        </row>
        <row r="3480">
          <cell r="A3480">
            <v>11027</v>
          </cell>
          <cell r="B3480" t="str">
            <v>CHAPA GALV PLANA 16GSG 1,613MM 12,969/M2</v>
          </cell>
          <cell r="C3480" t="str">
            <v>KG</v>
          </cell>
          <cell r="E3480">
            <v>3.96</v>
          </cell>
        </row>
        <row r="3481">
          <cell r="A3481">
            <v>11029</v>
          </cell>
          <cell r="B3481" t="str">
            <v>HASTE RETA P/ GANCHO FG C/ ROSCA - 1/4" X 30CM - P/ FIXACAO TELHA METALICA - INCL PORCA E ARRUELAS DE VEDACAO</v>
          </cell>
          <cell r="C3481" t="str">
            <v>CJ</v>
          </cell>
          <cell r="E3481">
            <v>0.75</v>
          </cell>
        </row>
        <row r="3482">
          <cell r="A3482">
            <v>11032</v>
          </cell>
          <cell r="B3482" t="str">
            <v>GRAMPO U DE 5/8" N8 EM FG"</v>
          </cell>
          <cell r="C3482" t="str">
            <v>UN</v>
          </cell>
          <cell r="E3482">
            <v>9.6</v>
          </cell>
        </row>
        <row r="3483">
          <cell r="A3483">
            <v>11033</v>
          </cell>
          <cell r="B3483" t="str">
            <v>SUPORTE PARA CALHA DE 150 MM EM FG</v>
          </cell>
          <cell r="C3483" t="str">
            <v>UN</v>
          </cell>
          <cell r="E3483">
            <v>13.33</v>
          </cell>
        </row>
        <row r="3484">
          <cell r="A3484">
            <v>11045</v>
          </cell>
          <cell r="B3484" t="str">
            <v>LUVA SIMPLES PVC PBA JE NBR 10351 P/ REDE AGUA DN 75/DE 85 MM</v>
          </cell>
          <cell r="C3484" t="str">
            <v>UN</v>
          </cell>
          <cell r="E3484">
            <v>28.82</v>
          </cell>
        </row>
        <row r="3485">
          <cell r="A3485">
            <v>11046</v>
          </cell>
          <cell r="B3485" t="str">
            <v>CHAPA GALV PLANA 18GSG 1,311MM 10,528/M2</v>
          </cell>
          <cell r="C3485" t="str">
            <v>KG</v>
          </cell>
          <cell r="E3485">
            <v>3.96</v>
          </cell>
        </row>
        <row r="3486">
          <cell r="A3486">
            <v>11047</v>
          </cell>
          <cell r="B3486" t="str">
            <v>CHAPA GALV PLANA 19GSG 1,158MM 9,307/M2</v>
          </cell>
          <cell r="C3486" t="str">
            <v>KG</v>
          </cell>
          <cell r="E3486">
            <v>3.87</v>
          </cell>
        </row>
        <row r="3487">
          <cell r="A3487">
            <v>11049</v>
          </cell>
          <cell r="B3487" t="str">
            <v>CHAPA GALV PLANA 22GSG 0,853MM 6,866/M2</v>
          </cell>
          <cell r="C3487" t="str">
            <v>KG</v>
          </cell>
          <cell r="E3487">
            <v>3.87</v>
          </cell>
        </row>
        <row r="3488">
          <cell r="A3488">
            <v>11051</v>
          </cell>
          <cell r="B3488" t="str">
            <v>CHAPA GALV PLANA 26GSG 0,551MM 4,425/M2</v>
          </cell>
          <cell r="C3488" t="str">
            <v>KG</v>
          </cell>
          <cell r="E3488">
            <v>4.24</v>
          </cell>
        </row>
        <row r="3489">
          <cell r="A3489">
            <v>11054</v>
          </cell>
          <cell r="B3489" t="str">
            <v>PARAFUSO ROSCA SOBERBA ZINCADO CAB CHATA FENDA SIMPLES 3,2 X 20MM (3/4")     "</v>
          </cell>
          <cell r="C3489" t="str">
            <v>UN</v>
          </cell>
          <cell r="E3489">
            <v>0.11</v>
          </cell>
        </row>
        <row r="3490">
          <cell r="A3490">
            <v>11055</v>
          </cell>
          <cell r="B3490" t="str">
            <v>PARAFUSO ROSCA SOBERBA ZINCADO CAB CHATA FENDA SIMPLES 3,5 X 25MM (1")</v>
          </cell>
          <cell r="C3490" t="str">
            <v>UN</v>
          </cell>
          <cell r="E3490">
            <v>0.08</v>
          </cell>
        </row>
        <row r="3491">
          <cell r="A3491">
            <v>11056</v>
          </cell>
          <cell r="B3491" t="str">
            <v>PARAFUSO ROSCA SOBERBA ZINCADO CAB CHATA FENDA SIMPLES 3,8 X 30MM (1.1/4")</v>
          </cell>
          <cell r="C3491" t="str">
            <v>UN</v>
          </cell>
          <cell r="E3491">
            <v>0.11</v>
          </cell>
        </row>
        <row r="3492">
          <cell r="A3492">
            <v>11057</v>
          </cell>
          <cell r="B3492" t="str">
            <v>PARAFUSO ROSCA SOBERBA ZINCADO CAB CHATA FENDA SIMPLES 4,8 X 40MM (1.1/2")</v>
          </cell>
          <cell r="C3492" t="str">
            <v>UN</v>
          </cell>
          <cell r="E3492">
            <v>0.15</v>
          </cell>
        </row>
        <row r="3493">
          <cell r="A3493">
            <v>11058</v>
          </cell>
          <cell r="B3493" t="str">
            <v>PARAFUSO ROSCA SOBERBA ZINCADO CAB CHATA FENDA SIMPLES 5,5 X 65MM (2.1/2") "</v>
          </cell>
          <cell r="C3493" t="str">
            <v>UN</v>
          </cell>
          <cell r="E3493">
            <v>0.41</v>
          </cell>
        </row>
        <row r="3494">
          <cell r="A3494">
            <v>11059</v>
          </cell>
          <cell r="B3494" t="str">
            <v>PARAFUSO ROSCA SOBERBA ZINCADO CAB CHATA FENDA SIMPLES 5,5 X 50MM (2") "</v>
          </cell>
          <cell r="C3494" t="str">
            <v>UN</v>
          </cell>
          <cell r="E3494">
            <v>0.23</v>
          </cell>
        </row>
        <row r="3495">
          <cell r="A3495">
            <v>11060</v>
          </cell>
          <cell r="B3495" t="str">
            <v>TIRANTE EM FG P/ CONTRAVENTAMENTO DE TELHA CANALETE 90 - 1/4" X 400MM "</v>
          </cell>
          <cell r="C3495" t="str">
            <v>UN</v>
          </cell>
          <cell r="E3495">
            <v>22.29</v>
          </cell>
        </row>
        <row r="3496">
          <cell r="A3496">
            <v>11061</v>
          </cell>
          <cell r="B3496" t="str">
            <v>CHAPA GALV PLANA 30GSG 0,399MM 3,204/M2</v>
          </cell>
          <cell r="C3496" t="str">
            <v>KG</v>
          </cell>
          <cell r="E3496">
            <v>4.67</v>
          </cell>
        </row>
        <row r="3497">
          <cell r="A3497">
            <v>11062</v>
          </cell>
          <cell r="B3497" t="str">
            <v>CHAPA LISA PRENSADA DE FIBROCIMENTO 10MM - 1,20 X 2,0M</v>
          </cell>
          <cell r="C3497" t="str">
            <v>M2</v>
          </cell>
          <cell r="E3497">
            <v>51.76</v>
          </cell>
        </row>
        <row r="3498">
          <cell r="A3498">
            <v>11063</v>
          </cell>
          <cell r="B3498" t="str">
            <v>CHAPA LISA PRENSADA DE FIBROCIMENTO 6MM - 1,20 X 2,0M</v>
          </cell>
          <cell r="C3498" t="str">
            <v>M2</v>
          </cell>
          <cell r="E3498">
            <v>32.67</v>
          </cell>
        </row>
        <row r="3499">
          <cell r="A3499">
            <v>11064</v>
          </cell>
          <cell r="B3499" t="str">
            <v>RUFO P/ TELHA FIBROCIMENTO CANALETE 90 OU KALHETAO</v>
          </cell>
          <cell r="C3499" t="str">
            <v>UN</v>
          </cell>
          <cell r="E3499">
            <v>10.08</v>
          </cell>
        </row>
        <row r="3500">
          <cell r="A3500">
            <v>11065</v>
          </cell>
          <cell r="B3500" t="str">
            <v>TAMPAO P/ TELHA FIBROCIMENTO CANALETE 90</v>
          </cell>
          <cell r="C3500" t="str">
            <v>UN</v>
          </cell>
          <cell r="E3500">
            <v>8.5299999999999994</v>
          </cell>
        </row>
        <row r="3501">
          <cell r="A3501">
            <v>11066</v>
          </cell>
          <cell r="B3501" t="str">
            <v>TAMPAO P/ TELHA FIBROCIMENTO CANALETE 49 OU KATELHA</v>
          </cell>
          <cell r="C3501" t="str">
            <v>UN</v>
          </cell>
          <cell r="E3501">
            <v>5.84</v>
          </cell>
        </row>
        <row r="3502">
          <cell r="A3502">
            <v>11067</v>
          </cell>
          <cell r="B3502" t="str">
            <v>TELHA ALUMINIO TRAPEZOIDAL E = 0,5 MM</v>
          </cell>
          <cell r="C3502" t="str">
            <v>KG</v>
          </cell>
          <cell r="E3502">
            <v>22.77</v>
          </cell>
        </row>
        <row r="3503">
          <cell r="A3503">
            <v>11068</v>
          </cell>
          <cell r="B3503" t="str">
            <v>TELHA ALUMINIO TRAPEZOIDAL E = 0,7 MM</v>
          </cell>
          <cell r="C3503" t="str">
            <v>KG</v>
          </cell>
          <cell r="E3503">
            <v>25.71</v>
          </cell>
        </row>
        <row r="3504">
          <cell r="A3504">
            <v>11071</v>
          </cell>
          <cell r="B3504" t="str">
            <v>PLUG PVC P/ ESG PREDIAL 100MM</v>
          </cell>
          <cell r="C3504" t="str">
            <v>UN</v>
          </cell>
          <cell r="E3504">
            <v>6.56</v>
          </cell>
        </row>
        <row r="3505">
          <cell r="A3505">
            <v>11072</v>
          </cell>
          <cell r="B3505" t="str">
            <v>PLUG PVC P/ ESG PREDIAL 50MM</v>
          </cell>
          <cell r="C3505" t="str">
            <v>UN</v>
          </cell>
          <cell r="E3505">
            <v>2.4</v>
          </cell>
        </row>
        <row r="3506">
          <cell r="A3506">
            <v>11073</v>
          </cell>
          <cell r="B3506" t="str">
            <v>PLUG PVC P/ ESG PREDIAL  75MM</v>
          </cell>
          <cell r="C3506" t="str">
            <v>UN</v>
          </cell>
          <cell r="E3506">
            <v>5.5</v>
          </cell>
        </row>
        <row r="3507">
          <cell r="A3507">
            <v>11075</v>
          </cell>
          <cell r="B3507" t="str">
            <v>AREIA P/ LEITO FILTRANTE (1,68 A 0,42MM) - POSTO JAZIDA / FORNECEDOR (SEM FRETE)</v>
          </cell>
          <cell r="C3507" t="str">
            <v>M3</v>
          </cell>
          <cell r="E3507">
            <v>680</v>
          </cell>
        </row>
        <row r="3508">
          <cell r="A3508">
            <v>11076</v>
          </cell>
          <cell r="B3508" t="str">
            <v>AREIA PRETA P/ EMBOCO - POSTO JAZIDA / FORNECEDOR (SEM FRETE)</v>
          </cell>
          <cell r="C3508" t="str">
            <v>M3</v>
          </cell>
          <cell r="E3508">
            <v>81.400000000000006</v>
          </cell>
        </row>
        <row r="3509">
          <cell r="A3509">
            <v>11077</v>
          </cell>
          <cell r="B3509" t="str">
            <v>AREIA SELECIONADA P/ LEITO FILTRANTE - D = 0,5 A 0,7 MM - POSTO JAZIDA / FORNECEDOR (SEM FRETE)</v>
          </cell>
          <cell r="C3509" t="str">
            <v>M3</v>
          </cell>
          <cell r="E3509">
            <v>695.92</v>
          </cell>
        </row>
        <row r="3510">
          <cell r="A3510">
            <v>11078</v>
          </cell>
          <cell r="B3510" t="str">
            <v>AREIA SELECIONADA P/ LEITO FILTRANTE - D = 0,7 A 1 MM - POSTO JAZIDA / FORNECEDOR (SEM FRETE)</v>
          </cell>
          <cell r="C3510" t="str">
            <v>M3</v>
          </cell>
          <cell r="E3510">
            <v>695.92</v>
          </cell>
        </row>
        <row r="3511">
          <cell r="A3511">
            <v>11079</v>
          </cell>
          <cell r="B3511" t="str">
            <v>MATERIAL FILTRANTE (PEDREGULHO) 2,4 A 0,6 MM - POSTO PEDREIRA / FORNECEDOR (SEM FRETE)</v>
          </cell>
          <cell r="C3511" t="str">
            <v>M3</v>
          </cell>
          <cell r="E3511">
            <v>606.19000000000005</v>
          </cell>
        </row>
        <row r="3512">
          <cell r="A3512">
            <v>11080</v>
          </cell>
          <cell r="B3512" t="str">
            <v>MATERIAL FILTRANTE (PEDREGULHO) 15,4 A 9,6 MM - POSTO PEDREIRA / FORNECEDOR (SEM FRETE)</v>
          </cell>
          <cell r="C3512" t="str">
            <v>M3</v>
          </cell>
          <cell r="E3512">
            <v>631.79999999999995</v>
          </cell>
        </row>
        <row r="3513">
          <cell r="A3513">
            <v>11081</v>
          </cell>
          <cell r="B3513" t="str">
            <v>MATERIAL FILTRANTE (PEDREGULHO) 25,4 A 15,4 MM - POSTO PEDREIRA / FORNECEDOR (SEM FRETE)</v>
          </cell>
          <cell r="C3513" t="str">
            <v>M3</v>
          </cell>
          <cell r="E3513">
            <v>657.42</v>
          </cell>
        </row>
        <row r="3514">
          <cell r="A3514">
            <v>11082</v>
          </cell>
          <cell r="B3514" t="str">
            <v>MATERIAL FILTRANTE (PEDREGULHO) 38,0 A 25,4 MM - POSTO PEDREIRA / FORNECEDOR (SEM FRETE)</v>
          </cell>
          <cell r="C3514" t="str">
            <v>M3</v>
          </cell>
          <cell r="E3514">
            <v>683.03</v>
          </cell>
        </row>
        <row r="3515">
          <cell r="A3515">
            <v>11083</v>
          </cell>
          <cell r="B3515" t="str">
            <v>MATERIAL FILTRANTE (PEDREGULHO) 4,8 A 2,4 MM - POSTO PEDREIRA / FORNECEDOR (SEM FRETE)</v>
          </cell>
          <cell r="C3515" t="str">
            <v>M3</v>
          </cell>
          <cell r="E3515">
            <v>606.19000000000005</v>
          </cell>
        </row>
        <row r="3516">
          <cell r="A3516">
            <v>11084</v>
          </cell>
          <cell r="B3516" t="str">
            <v>MATERIAL FILTRANTE (PEDREGULHO) 9,6 A 4,8 MM - POSTO PEDREIRA / FORNECEDOR (SEM FRETE)</v>
          </cell>
          <cell r="C3516" t="str">
            <v>M3</v>
          </cell>
          <cell r="E3516">
            <v>631.79999999999995</v>
          </cell>
        </row>
        <row r="3517">
          <cell r="A3517">
            <v>11086</v>
          </cell>
          <cell r="B3517" t="str">
            <v>REJEITO DE MINÉRIO (SIR) - POSTO PEDREIRA / FORNECEDOR (SEM FRETE)</v>
          </cell>
          <cell r="C3517" t="str">
            <v>M3</v>
          </cell>
          <cell r="E3517">
            <v>25.19</v>
          </cell>
        </row>
        <row r="3518">
          <cell r="A3518">
            <v>11087</v>
          </cell>
          <cell r="B3518" t="str">
            <v>TELHA CERAMICA TIPO COLONIAL DE 2A. QUALIDADE COMP = 46 A 50,0CM - 25 A 27/M2</v>
          </cell>
          <cell r="C3518" t="str">
            <v>UN</v>
          </cell>
          <cell r="E3518">
            <v>1</v>
          </cell>
        </row>
        <row r="3519">
          <cell r="A3519">
            <v>11088</v>
          </cell>
          <cell r="B3519" t="str">
            <v>TELHA CERAMICA TIPO PLAN COMP = 46 A 50,0CM - 26 A 33/M2</v>
          </cell>
          <cell r="C3519" t="str">
            <v>UN</v>
          </cell>
          <cell r="E3519">
            <v>0.79</v>
          </cell>
        </row>
        <row r="3520">
          <cell r="A3520">
            <v>11089</v>
          </cell>
          <cell r="B3520" t="str">
            <v>PEDRA DE ALVENARIA DE UMA FACE - POSTO PEDREIRA / FORNECEDOR (SEM FRETE)</v>
          </cell>
          <cell r="C3520" t="str">
            <v>M3</v>
          </cell>
          <cell r="E3520">
            <v>91.83</v>
          </cell>
        </row>
        <row r="3521">
          <cell r="A3521">
            <v>11090</v>
          </cell>
          <cell r="B3521" t="str">
            <v>KG - DIST ENTRE EIXOS 4800 MM - INCL CARROCERIA FIXA ABERTA DE MADEIRA P/ TRANSP.  GERAL DE CARGA SECA - = 11090 KG,  DIST ENTRE EIXOS 4800 MM - NAO INCLUI CARROCERIA</v>
          </cell>
          <cell r="C3521" t="str">
            <v>UN</v>
          </cell>
          <cell r="E3521">
            <v>243190</v>
          </cell>
        </row>
        <row r="3522">
          <cell r="A3522">
            <v>11091</v>
          </cell>
          <cell r="B3522" t="str">
            <v>PINGADEIRA PLASTICA P/ TELHA FIBROCIMENTO CANALETE 49 OU KALHETA</v>
          </cell>
          <cell r="C3522" t="str">
            <v>UN</v>
          </cell>
          <cell r="E3522">
            <v>0.2</v>
          </cell>
        </row>
        <row r="3523">
          <cell r="A3523">
            <v>11092</v>
          </cell>
          <cell r="B3523" t="str">
            <v>PINGADEIRA PLASTICA P/ TELHA FIBROCIMENTO CANALETE 90</v>
          </cell>
          <cell r="C3523" t="str">
            <v>UN</v>
          </cell>
          <cell r="E3523">
            <v>0.22</v>
          </cell>
        </row>
        <row r="3524">
          <cell r="A3524">
            <v>11094</v>
          </cell>
          <cell r="B3524" t="str">
            <v>PLACA DE VEDACAO NERVURA P/ TELHA FIBROCIMENTO CANALETE 90</v>
          </cell>
          <cell r="C3524" t="str">
            <v>UN</v>
          </cell>
          <cell r="E3524">
            <v>7.2</v>
          </cell>
        </row>
        <row r="3525">
          <cell r="A3525">
            <v>11096</v>
          </cell>
          <cell r="B3525" t="str">
            <v>PÓ DE MÁRMORE - POSTO PEDREIRA / FORNECEDOR (SEM FRETE)</v>
          </cell>
          <cell r="C3525" t="str">
            <v>KG</v>
          </cell>
          <cell r="E3525">
            <v>0.12</v>
          </cell>
        </row>
        <row r="3526">
          <cell r="A3526">
            <v>11107</v>
          </cell>
          <cell r="B3526" t="str">
            <v>ARAME GALVANIZADO 6 BWG - 5,16MM - 157,00 G/M</v>
          </cell>
          <cell r="C3526" t="str">
            <v>KG</v>
          </cell>
          <cell r="E3526">
            <v>7.77</v>
          </cell>
        </row>
        <row r="3527">
          <cell r="A3527">
            <v>11109</v>
          </cell>
          <cell r="B3527" t="str">
            <v>CIMENTO ASFALTICO DE PETROLEO A GRANEL 30/45(CAP 40)</v>
          </cell>
          <cell r="C3527" t="str">
            <v>KG</v>
          </cell>
          <cell r="E3527">
            <v>1.87</v>
          </cell>
        </row>
        <row r="3528">
          <cell r="A3528">
            <v>11112</v>
          </cell>
          <cell r="B3528" t="str">
            <v>CHAPA ALUMINIO P/ CALHA E = 0,5MM L = 0,3M</v>
          </cell>
          <cell r="C3528" t="str">
            <v>KG</v>
          </cell>
          <cell r="E3528">
            <v>25.85</v>
          </cell>
        </row>
        <row r="3529">
          <cell r="A3529">
            <v>11113</v>
          </cell>
          <cell r="B3529" t="str">
            <v>CHAPA ALUMINIO P/ CALHA E = 0,8MM L = 0,5M</v>
          </cell>
          <cell r="C3529" t="str">
            <v>KG</v>
          </cell>
          <cell r="E3529">
            <v>26.08</v>
          </cell>
        </row>
        <row r="3530">
          <cell r="A3530">
            <v>11114</v>
          </cell>
          <cell r="B3530" t="str">
            <v>CHAPA ALUINIO P/ CALHA E = 0,8 L = 0,6</v>
          </cell>
          <cell r="C3530" t="str">
            <v>M</v>
          </cell>
          <cell r="E3530">
            <v>31.41</v>
          </cell>
        </row>
        <row r="3531">
          <cell r="A3531">
            <v>11115</v>
          </cell>
          <cell r="B3531" t="str">
            <v>CHAPA ALUÍNIO PARA CALHA E = 0,8  L = 1,0</v>
          </cell>
          <cell r="C3531" t="str">
            <v>M</v>
          </cell>
          <cell r="E3531">
            <v>59.51</v>
          </cell>
        </row>
        <row r="3532">
          <cell r="A3532">
            <v>11116</v>
          </cell>
          <cell r="B3532" t="str">
            <v>DOMUS INDIVIDUAL EM ACRILICO</v>
          </cell>
          <cell r="C3532" t="str">
            <v>UN</v>
          </cell>
          <cell r="E3532">
            <v>301.20999999999998</v>
          </cell>
        </row>
        <row r="3533">
          <cell r="A3533">
            <v>11117</v>
          </cell>
          <cell r="B3533" t="str">
            <v>BLOCO SEXTAVADO P/PAVIMENTAÇÃO, EM CONCRETO COM 35MPA (TIPO BLOKRET) E = 8,0CM 30 X 30CM DE ACORDO COM A NBR-9780 / 9781</v>
          </cell>
          <cell r="C3533" t="str">
            <v>UN</v>
          </cell>
          <cell r="E3533">
            <v>3.34</v>
          </cell>
        </row>
        <row r="3534">
          <cell r="A3534">
            <v>11118</v>
          </cell>
          <cell r="B3534" t="str">
            <v>BLOCO SEXTAVADO P/ PAVIMENTAÇÃO, EM CONCRETO DE 35 MPA (TIPO BLOKRET) E = 9,0CM, DE 30 X 30CM, DE ACORDO COM NBR 9780 / 9781</v>
          </cell>
          <cell r="C3534" t="str">
            <v>UN</v>
          </cell>
          <cell r="E3534">
            <v>3.82</v>
          </cell>
        </row>
        <row r="3535">
          <cell r="A3535">
            <v>11119</v>
          </cell>
          <cell r="B3535" t="str">
            <v>BLOCO SEXTAVADO P/ PAVIMENTAÇÃO,EM CONCRETO DE 35 MPA, DE 30 X 30 X 8 CM, DE ACORDO COM NBR 9780 / 9781</v>
          </cell>
          <cell r="C3535" t="str">
            <v>M2</v>
          </cell>
          <cell r="E3535">
            <v>38.42</v>
          </cell>
        </row>
        <row r="3536">
          <cell r="A3536">
            <v>11120</v>
          </cell>
          <cell r="B3536" t="str">
            <v>PEDRA GRANITICA OU BASALTICA FACETADA 20 X 20 X 20CM</v>
          </cell>
          <cell r="C3536" t="str">
            <v>UN</v>
          </cell>
          <cell r="E3536">
            <v>3.13</v>
          </cell>
        </row>
        <row r="3537">
          <cell r="A3537">
            <v>11122</v>
          </cell>
          <cell r="B3537" t="str">
            <v>CHAPA ALUMINIO E = 3MM</v>
          </cell>
          <cell r="C3537" t="str">
            <v>KG</v>
          </cell>
          <cell r="E3537">
            <v>26.9</v>
          </cell>
        </row>
        <row r="3538">
          <cell r="A3538">
            <v>11123</v>
          </cell>
          <cell r="B3538" t="str">
            <v>CHAPA ALUMINIO E = 4MM</v>
          </cell>
          <cell r="C3538" t="str">
            <v>KG</v>
          </cell>
          <cell r="E3538">
            <v>26.58</v>
          </cell>
        </row>
        <row r="3539">
          <cell r="A3539">
            <v>11125</v>
          </cell>
          <cell r="B3539" t="str">
            <v>CHAPA ALUMINIO E = 6MM</v>
          </cell>
          <cell r="C3539" t="str">
            <v>KG</v>
          </cell>
          <cell r="E3539">
            <v>26.4</v>
          </cell>
        </row>
        <row r="3540">
          <cell r="A3540">
            <v>11130</v>
          </cell>
          <cell r="B3540" t="str">
            <v>CHAPA MADEIRA COMPENSADA CEDRO/CEDRINHO, SUMAUMA, VIROLA BRANCA OU EQUIV 2,2 X 1,6M X 8MM P/ARMARIOS</v>
          </cell>
          <cell r="C3540" t="str">
            <v>M2</v>
          </cell>
          <cell r="E3540">
            <v>13.8</v>
          </cell>
        </row>
        <row r="3541">
          <cell r="A3541">
            <v>11131</v>
          </cell>
          <cell r="B3541" t="str">
            <v>CHAPA MADEIRA COMPENSADA CEDRO/CEDRINHO, SUMAUMA, VIROLA BRANCA OU EQUIV 2,2 X 1,6M X 20MM P/ARMARIOS</v>
          </cell>
          <cell r="C3541" t="str">
            <v>M2</v>
          </cell>
          <cell r="E3541">
            <v>28.57</v>
          </cell>
        </row>
        <row r="3542">
          <cell r="A3542">
            <v>11132</v>
          </cell>
          <cell r="B3542" t="str">
            <v>CHAPA MADEIRA COMPENSADA CEDRO/CEDRINHO, SUMAUMA, VIROLA BRANCA OU EQUIV 2,2 X 1,6M X 25MM P/ARMARIOS</v>
          </cell>
          <cell r="C3542" t="str">
            <v>M2</v>
          </cell>
          <cell r="E3542">
            <v>32.44</v>
          </cell>
        </row>
        <row r="3543">
          <cell r="A3543">
            <v>11134</v>
          </cell>
          <cell r="B3543" t="str">
            <v>CHAPA MADEIRA COMPENSADA NAVAL (C/ COLA FENOLICA) 2,2 X 1,6M X 10MM</v>
          </cell>
          <cell r="C3543" t="str">
            <v>M2</v>
          </cell>
          <cell r="E3543">
            <v>18.75</v>
          </cell>
        </row>
        <row r="3544">
          <cell r="A3544">
            <v>11135</v>
          </cell>
          <cell r="B3544" t="str">
            <v>CHAPA MADEIRA COMPENSADA NAVAL (C/ COLA FENOLICA) 2,2 X 1,6M X 12MM</v>
          </cell>
          <cell r="C3544" t="str">
            <v>M2</v>
          </cell>
          <cell r="E3544">
            <v>21.95</v>
          </cell>
        </row>
        <row r="3545">
          <cell r="A3545">
            <v>11136</v>
          </cell>
          <cell r="B3545" t="str">
            <v>CHAPA MADEIRA COMPENSADA NAVAL (C/ COLA FENOLICA) 2,2 X 1,6M X 15MM</v>
          </cell>
          <cell r="C3545" t="str">
            <v>M2</v>
          </cell>
          <cell r="E3545">
            <v>26.45</v>
          </cell>
        </row>
        <row r="3546">
          <cell r="A3546">
            <v>11137</v>
          </cell>
          <cell r="B3546" t="str">
            <v>CHAPA MADEIRA COMPENSADA NAVAL (C/ COLA FENOLICA)       2,2 X 1,6M X 20MM</v>
          </cell>
          <cell r="C3546" t="str">
            <v>M2</v>
          </cell>
          <cell r="E3546">
            <v>35.31</v>
          </cell>
        </row>
        <row r="3547">
          <cell r="A3547">
            <v>11138</v>
          </cell>
          <cell r="B3547" t="str">
            <v>OEO COMBUSTIVE BPF A GRANE</v>
          </cell>
          <cell r="C3547" t="str">
            <v>L</v>
          </cell>
          <cell r="E3547">
            <v>0.91</v>
          </cell>
        </row>
        <row r="3548">
          <cell r="A3548">
            <v>11139</v>
          </cell>
          <cell r="B3548" t="str">
            <v>CONCRETO USINADO BOMBEADO FCK = 16,5 MPA</v>
          </cell>
          <cell r="C3548" t="str">
            <v>M3</v>
          </cell>
          <cell r="E3548">
            <v>279.39999999999998</v>
          </cell>
        </row>
        <row r="3549">
          <cell r="A3549">
            <v>11140</v>
          </cell>
          <cell r="B3549" t="str">
            <v>CONCRETO USINADO BOMBEADO FCK = 21,0 MPA</v>
          </cell>
          <cell r="C3549" t="str">
            <v>M3</v>
          </cell>
          <cell r="E3549">
            <v>302.52</v>
          </cell>
        </row>
        <row r="3550">
          <cell r="A3550">
            <v>11141</v>
          </cell>
          <cell r="B3550" t="str">
            <v>CONCRETO USINADO BOMBEADO FCK = 22,5 MPA</v>
          </cell>
          <cell r="C3550" t="str">
            <v>M3</v>
          </cell>
          <cell r="E3550">
            <v>306.42</v>
          </cell>
        </row>
        <row r="3551">
          <cell r="A3551">
            <v>11142</v>
          </cell>
          <cell r="B3551" t="str">
            <v>CONCRETO USINADO BOMBEADO FCK = 24,0 MPA</v>
          </cell>
          <cell r="C3551" t="str">
            <v>M3</v>
          </cell>
          <cell r="E3551">
            <v>305.89</v>
          </cell>
        </row>
        <row r="3552">
          <cell r="A3552">
            <v>11143</v>
          </cell>
          <cell r="B3552" t="str">
            <v>CONCRETO USINADO BOMBEADO FCK = 26,0 MPA</v>
          </cell>
          <cell r="C3552" t="str">
            <v>M3</v>
          </cell>
          <cell r="E3552">
            <v>332.07</v>
          </cell>
        </row>
        <row r="3553">
          <cell r="A3553">
            <v>11144</v>
          </cell>
          <cell r="B3553" t="str">
            <v>CONCRETO USINADO BOMBEADO FCK = 28,0 MPA</v>
          </cell>
          <cell r="C3553" t="str">
            <v>M3</v>
          </cell>
          <cell r="E3553">
            <v>332.76</v>
          </cell>
        </row>
        <row r="3554">
          <cell r="A3554">
            <v>11145</v>
          </cell>
          <cell r="B3554" t="str">
            <v>CONCRETO USINADO BOMBEADO FCK = 35,0 MPA</v>
          </cell>
          <cell r="C3554" t="str">
            <v>M3</v>
          </cell>
          <cell r="E3554">
            <v>350.24</v>
          </cell>
        </row>
        <row r="3555">
          <cell r="A3555">
            <v>11146</v>
          </cell>
          <cell r="B3555" t="str">
            <v>CONCRETO USINADO FCK = 15,0 MPA,  AUTO-ADENSAVEL C/ SLUMP 22 CM</v>
          </cell>
          <cell r="C3555" t="str">
            <v>M3</v>
          </cell>
          <cell r="E3555">
            <v>313.77999999999997</v>
          </cell>
        </row>
        <row r="3556">
          <cell r="A3556">
            <v>11147</v>
          </cell>
          <cell r="B3556" t="str">
            <v>CONCRETO USINADO FCK = 20,0 MPA, AUTO-ADENSAVEL C/ SLUMP 22 CM</v>
          </cell>
          <cell r="C3556" t="str">
            <v>M3</v>
          </cell>
          <cell r="E3556">
            <v>348.81</v>
          </cell>
        </row>
        <row r="3557">
          <cell r="A3557">
            <v>11149</v>
          </cell>
          <cell r="B3557" t="str">
            <v>PRIMER EPOXI</v>
          </cell>
          <cell r="C3557" t="str">
            <v>GL</v>
          </cell>
          <cell r="E3557">
            <v>134.03</v>
          </cell>
        </row>
        <row r="3558">
          <cell r="A3558">
            <v>11151</v>
          </cell>
          <cell r="B3558" t="str">
            <v>PORTA CHAPA DOBRADA ACO PRE-ZINCADO OU C/ ADICAO DE COBRE ABRIR C/ VENEZIANA 87 X 210CM</v>
          </cell>
          <cell r="C3558" t="str">
            <v>M2</v>
          </cell>
          <cell r="E3558">
            <v>109.91</v>
          </cell>
        </row>
        <row r="3559">
          <cell r="A3559">
            <v>11152</v>
          </cell>
          <cell r="B3559" t="str">
            <v>PORTA CHAPA DOBRADA ACO PRE-ZINCADO OU C/ ADICAO DE COBRE ABRIR C/ TRAVESSAS P/ VIDRO 87 X 210CM</v>
          </cell>
          <cell r="C3559" t="str">
            <v>M2</v>
          </cell>
          <cell r="E3559">
            <v>119.17</v>
          </cell>
        </row>
        <row r="3560">
          <cell r="A3560">
            <v>11153</v>
          </cell>
          <cell r="B3560" t="str">
            <v>PORTA CHAPA DOBRADA ACO PRE-ZINCADO OU C/ ADICAO DE COBRE ABRIR C/ POSTIGO P/ VIDRO 87 X 210CM</v>
          </cell>
          <cell r="C3560" t="str">
            <v>M2</v>
          </cell>
          <cell r="E3560">
            <v>205.02</v>
          </cell>
        </row>
        <row r="3561">
          <cell r="A3561">
            <v>11154</v>
          </cell>
          <cell r="B3561" t="str">
            <v>PORTA CORTA FOGO 0,90X2,10X0,04M</v>
          </cell>
          <cell r="C3561" t="str">
            <v>UN</v>
          </cell>
          <cell r="E3561">
            <v>357.45</v>
          </cell>
        </row>
        <row r="3562">
          <cell r="A3562">
            <v>11155</v>
          </cell>
          <cell r="B3562" t="str">
            <v>PORTA METALICA ABRIR TIPO VENEZIANA C/ GUARNICAO COMPLETA 87 X 210CM</v>
          </cell>
          <cell r="C3562" t="str">
            <v>M2</v>
          </cell>
          <cell r="E3562">
            <v>151.47999999999999</v>
          </cell>
        </row>
        <row r="3563">
          <cell r="A3563">
            <v>11156</v>
          </cell>
          <cell r="B3563" t="str">
            <v>PORTA PANTOGRAFICA EM ACO PERFIL "U"</v>
          </cell>
          <cell r="C3563" t="str">
            <v>M2</v>
          </cell>
          <cell r="E3563">
            <v>148.62</v>
          </cell>
        </row>
        <row r="3564">
          <cell r="A3564">
            <v>11157</v>
          </cell>
          <cell r="B3564" t="str">
            <v>WASH PRIMER PARA TINTA AUTOMOTIVA</v>
          </cell>
          <cell r="C3564" t="str">
            <v>GL</v>
          </cell>
          <cell r="E3564">
            <v>97.69</v>
          </cell>
        </row>
        <row r="3565">
          <cell r="A3565">
            <v>11161</v>
          </cell>
          <cell r="B3565" t="str">
            <v>CAL HIDRATADA P/ PINTURA</v>
          </cell>
          <cell r="C3565" t="str">
            <v>KG</v>
          </cell>
          <cell r="E3565">
            <v>0.81</v>
          </cell>
        </row>
        <row r="3566">
          <cell r="A3566">
            <v>11162</v>
          </cell>
          <cell r="B3566" t="str">
            <v>FIXADOR DE CAL TIPO GLOBOFIX OU EQUIV</v>
          </cell>
          <cell r="C3566" t="str">
            <v>UN</v>
          </cell>
          <cell r="E3566">
            <v>1.5</v>
          </cell>
        </row>
        <row r="3567">
          <cell r="A3567">
            <v>11163</v>
          </cell>
          <cell r="B3567" t="str">
            <v>TINTA PARA SINALIZAÇÃO HORIZONTAL, À BASE DE RESINA ACRÍLICA, EMULSIONADA EM ÁGUA, TIPO AQUAPLAST - INDUTIL  (NBR 13699)</v>
          </cell>
          <cell r="C3567" t="str">
            <v>GL</v>
          </cell>
          <cell r="E3567">
            <v>97.99</v>
          </cell>
        </row>
        <row r="3568">
          <cell r="A3568">
            <v>11168</v>
          </cell>
          <cell r="B3568" t="str">
            <v>LACA INCOLOR CONCENTRADA PARA MADEIRA</v>
          </cell>
          <cell r="C3568" t="str">
            <v>GL</v>
          </cell>
          <cell r="E3568">
            <v>45.88</v>
          </cell>
        </row>
        <row r="3569">
          <cell r="A3569">
            <v>11169</v>
          </cell>
          <cell r="B3569" t="str">
            <v>VERNIZ ACRILICO EM PO</v>
          </cell>
          <cell r="C3569" t="str">
            <v>KG</v>
          </cell>
          <cell r="E3569">
            <v>49.71</v>
          </cell>
        </row>
        <row r="3570">
          <cell r="A3570">
            <v>11171</v>
          </cell>
          <cell r="B3570" t="str">
            <v>VERNIZ ISOTERPOXI</v>
          </cell>
          <cell r="C3570" t="str">
            <v>L</v>
          </cell>
          <cell r="E3570">
            <v>48.13</v>
          </cell>
        </row>
        <row r="3571">
          <cell r="A3571">
            <v>11174</v>
          </cell>
          <cell r="B3571" t="str">
            <v>PRIMER UNIVERSAL-FUNDO ANTICORROSIVO TP ZARCAO</v>
          </cell>
          <cell r="C3571" t="str">
            <v>18L</v>
          </cell>
          <cell r="E3571">
            <v>334.88</v>
          </cell>
        </row>
        <row r="3572">
          <cell r="A3572">
            <v>11183</v>
          </cell>
          <cell r="B3572" t="str">
            <v>BASCULANTE CHAPA DOBRADA ACO C/ ADICAO DE COBRE PRE-ZINCADO 4B CAIXILHO FIXO 100 X 100CM</v>
          </cell>
          <cell r="C3572" t="str">
            <v>UN</v>
          </cell>
          <cell r="E3572">
            <v>129.01</v>
          </cell>
        </row>
        <row r="3573">
          <cell r="A3573">
            <v>11184</v>
          </cell>
          <cell r="B3573" t="str">
            <v>BASCULANTE CHAPA DOBRADA ACO C/ ADICAO DE COBRE PRE-ZINCADO 4B CAIXILHO FIXO 150 X 120CM</v>
          </cell>
          <cell r="C3573" t="str">
            <v>UN</v>
          </cell>
          <cell r="E3573">
            <v>278.69</v>
          </cell>
        </row>
        <row r="3574">
          <cell r="A3574">
            <v>11185</v>
          </cell>
          <cell r="B3574" t="str">
            <v>VIDRO PLANO ARMADO E = 7MM - SEM COLOCACAO</v>
          </cell>
          <cell r="C3574" t="str">
            <v>M2</v>
          </cell>
          <cell r="E3574">
            <v>152.18</v>
          </cell>
        </row>
        <row r="3575">
          <cell r="A3575">
            <v>11186</v>
          </cell>
          <cell r="B3575" t="str">
            <v>ESPELHO CRISTAL E = 4 MM</v>
          </cell>
          <cell r="C3575" t="str">
            <v>M2</v>
          </cell>
          <cell r="E3575">
            <v>137.63</v>
          </cell>
        </row>
        <row r="3576">
          <cell r="A3576">
            <v>11187</v>
          </cell>
          <cell r="B3576" t="str">
            <v>VIDRO LISO FUME E = 4MM - COLOCADO</v>
          </cell>
          <cell r="C3576" t="str">
            <v>M2</v>
          </cell>
          <cell r="E3576">
            <v>89.1</v>
          </cell>
        </row>
        <row r="3577">
          <cell r="A3577">
            <v>11188</v>
          </cell>
          <cell r="B3577" t="str">
            <v>VIDRO LISO FUME E = 4MM - SEM COLOCACAO</v>
          </cell>
          <cell r="C3577" t="str">
            <v>M2</v>
          </cell>
          <cell r="E3577">
            <v>71.459999999999994</v>
          </cell>
        </row>
        <row r="3578">
          <cell r="A3578">
            <v>11189</v>
          </cell>
          <cell r="B3578" t="str">
            <v>VIDRO LISO FUME E = 6MM - SEM COLOCACAO</v>
          </cell>
          <cell r="C3578" t="str">
            <v>M2</v>
          </cell>
          <cell r="E3578">
            <v>119.1</v>
          </cell>
        </row>
        <row r="3579">
          <cell r="A3579">
            <v>11190</v>
          </cell>
          <cell r="B3579" t="str">
            <v>BASCULANTE CHAPA DOBRADA ACO C/ ADICAO DE COBRE PRE-ZINCADO 4B (2/3 MOVEIS) 60 X 60CM</v>
          </cell>
          <cell r="C3579" t="str">
            <v>UN</v>
          </cell>
          <cell r="E3579">
            <v>97.05</v>
          </cell>
        </row>
        <row r="3580">
          <cell r="A3580">
            <v>11192</v>
          </cell>
          <cell r="B3580" t="str">
            <v>BASCULANTE EM CANTONEIRA DE FERRO 5/8" X 1/8" - 4 BANDEIRAS (2 FIXAS, 2 MOVEIS) - 80 X 80CM</v>
          </cell>
          <cell r="C3580" t="str">
            <v>UN</v>
          </cell>
          <cell r="E3580">
            <v>440.35</v>
          </cell>
        </row>
        <row r="3581">
          <cell r="A3581">
            <v>11193</v>
          </cell>
          <cell r="B3581" t="str">
            <v>JANELA CHAPA DOBRADA ACO C/ ADICAO DE COBRE PRE-ZINCADO CORRER VENEZIANA 150 X 120CM</v>
          </cell>
          <cell r="C3581" t="str">
            <v>M2</v>
          </cell>
          <cell r="E3581">
            <v>178.23</v>
          </cell>
        </row>
        <row r="3582">
          <cell r="A3582">
            <v>11194</v>
          </cell>
          <cell r="B3582" t="str">
            <v>JANELA CHAPA DOBRADA ACO C/ ADICAO DE COBRE PRE-ZINCADO CORRER FOLHAS 1/2 VIDRO/VENEZIANA 150 X 120CM</v>
          </cell>
          <cell r="C3582" t="str">
            <v>M2</v>
          </cell>
          <cell r="E3582">
            <v>378.96</v>
          </cell>
        </row>
        <row r="3583">
          <cell r="A3583">
            <v>11197</v>
          </cell>
          <cell r="B3583" t="str">
            <v>JANELA CHAPA DOBRADA ACO C/ ADICAO DE COBRE PRE-ZINCADO CORRER 2 FLS P/ VIDRO 150 X 120CM</v>
          </cell>
          <cell r="C3583" t="str">
            <v>UN</v>
          </cell>
          <cell r="E3583">
            <v>528.08000000000004</v>
          </cell>
        </row>
        <row r="3584">
          <cell r="A3584">
            <v>11199</v>
          </cell>
          <cell r="B3584" t="str">
            <v>JANELA CHAPA DOBRADA ACO C/ ADICAO DE COBRE PRE-ZINCADO CORRER 4 FLS COM DIVISAO HORIZONTAL P/ VIDRO 150 X 120CM</v>
          </cell>
          <cell r="C3584" t="str">
            <v>UN</v>
          </cell>
          <cell r="E3584">
            <v>506.02</v>
          </cell>
        </row>
        <row r="3585">
          <cell r="A3585">
            <v>11226</v>
          </cell>
          <cell r="B3585" t="str">
            <v>JANELA CHAPA DOBRADA ACO C/ ADICAO DE COBRE PRE-ZINCADO CORRER 4 FLS SEM DIVISAO HORIZONTAL P/ VIDRO 150 X 120CM</v>
          </cell>
          <cell r="C3585" t="str">
            <v>UN</v>
          </cell>
          <cell r="E3585">
            <v>272.72000000000003</v>
          </cell>
        </row>
        <row r="3586">
          <cell r="A3586">
            <v>11227</v>
          </cell>
          <cell r="B3586" t="str">
            <v>JANELA CHAPA DOBRADA ACO C/ ADICAO DE COBRE PRE-ZINCADO CORRER 4 FLS SEM DIVISAO HORIZONTAL P/ VIDRO 200 X 120CM</v>
          </cell>
          <cell r="C3586" t="str">
            <v>UN</v>
          </cell>
          <cell r="E3586">
            <v>347.42</v>
          </cell>
        </row>
        <row r="3587">
          <cell r="A3587">
            <v>11231</v>
          </cell>
          <cell r="B3587" t="str">
            <v>BASCULANTE EM CANTONEIRA DE FERRO 3/4" X 1/8" - 80 X 80CM</v>
          </cell>
          <cell r="C3587" t="str">
            <v>M2</v>
          </cell>
          <cell r="E3587">
            <v>703</v>
          </cell>
        </row>
        <row r="3588">
          <cell r="A3588">
            <v>11234</v>
          </cell>
          <cell r="B3588" t="str">
            <v>RALO QUADRADO FOFO C/ REQUADRO 200 X 200MM P/ PATIO</v>
          </cell>
          <cell r="C3588" t="str">
            <v>UN</v>
          </cell>
          <cell r="E3588">
            <v>27.07</v>
          </cell>
        </row>
        <row r="3589">
          <cell r="A3589">
            <v>11235</v>
          </cell>
          <cell r="B3589" t="str">
            <v>GRELHA FOFO P/ CANALETA 15 X 150 X 1000MM P/ GARAGEM E ESTACIONAMENTO</v>
          </cell>
          <cell r="C3589" t="str">
            <v>UN</v>
          </cell>
          <cell r="E3589">
            <v>41.23</v>
          </cell>
        </row>
        <row r="3590">
          <cell r="A3590">
            <v>11236</v>
          </cell>
          <cell r="B3590" t="str">
            <v>GRELHA FOFO P/ CANALETA 15 X 200 X 1000MM P/ GARAGEM E ESTACIONAMENTO</v>
          </cell>
          <cell r="C3590" t="str">
            <v>UN</v>
          </cell>
          <cell r="E3590">
            <v>53.78</v>
          </cell>
        </row>
        <row r="3591">
          <cell r="A3591">
            <v>11241</v>
          </cell>
          <cell r="B3591" t="str">
            <v>CAIXA DE FERRO FDIDO P/ REGISTRO NA RUA - 38,5 X 38,5 X 22CM - 59KG</v>
          </cell>
          <cell r="C3591" t="str">
            <v>UN</v>
          </cell>
          <cell r="E3591">
            <v>261.75</v>
          </cell>
        </row>
        <row r="3592">
          <cell r="A3592">
            <v>11242</v>
          </cell>
          <cell r="B3592" t="str">
            <v>DEGRAU FF P/ POCO VISITA N.2 / 2,5KG</v>
          </cell>
          <cell r="C3592" t="str">
            <v>UN</v>
          </cell>
          <cell r="E3592">
            <v>35.85</v>
          </cell>
        </row>
        <row r="3593">
          <cell r="A3593">
            <v>11243</v>
          </cell>
          <cell r="B3593" t="str">
            <v>DEGRAU FF P/ POCO VISITA N.3 / 7,0KG</v>
          </cell>
          <cell r="C3593" t="str">
            <v>UN</v>
          </cell>
          <cell r="E3593">
            <v>35.85</v>
          </cell>
        </row>
        <row r="3594">
          <cell r="A3594">
            <v>11244</v>
          </cell>
          <cell r="B3594" t="str">
            <v>GRELHA FOFO ARTICULADA C/ REQUADRO P/ CAIXA RALO 290 X 870MM 135KG CARGA MAX 1.000KG P/ CAPTACAO AGUA PLUVIAL</v>
          </cell>
          <cell r="C3594" t="str">
            <v>UN</v>
          </cell>
          <cell r="E3594">
            <v>304.74</v>
          </cell>
        </row>
        <row r="3595">
          <cell r="A3595">
            <v>11245</v>
          </cell>
          <cell r="B3595" t="str">
            <v>GRELHA FOFO C/ REQUADRO P/ CAIXA RALO 290 X 870MM 135KG CARGA MAX 10.000KG P/ CAPTACAO AGUA PLUVIAL</v>
          </cell>
          <cell r="C3595" t="str">
            <v>UN</v>
          </cell>
          <cell r="E3595">
            <v>281.44</v>
          </cell>
        </row>
        <row r="3596">
          <cell r="A3596">
            <v>11246</v>
          </cell>
          <cell r="B3596" t="str">
            <v>CAIXA DE PASSAGEM N 1 PADRAO TELEBRAS DIM 10 X10 X 5CM EM CHAPA DE ACO GALV</v>
          </cell>
          <cell r="C3596" t="str">
            <v>UN</v>
          </cell>
          <cell r="E3596">
            <v>8.91</v>
          </cell>
        </row>
        <row r="3597">
          <cell r="A3597">
            <v>11247</v>
          </cell>
          <cell r="B3597" t="str">
            <v>CAIXA DE PASSAGEM P/ TELEFONE EM CHAPA DE ACO GALV 150 X 150 X 15CM</v>
          </cell>
          <cell r="C3597" t="str">
            <v>UN</v>
          </cell>
          <cell r="E3597">
            <v>807.5</v>
          </cell>
        </row>
        <row r="3598">
          <cell r="A3598">
            <v>11248</v>
          </cell>
          <cell r="B3598" t="str">
            <v>CAIXA DE PASSAGEM P/ TELEFONE EM CHAPA DE ACO GALV 200 X 200 X 15CM</v>
          </cell>
          <cell r="C3598" t="str">
            <v>UN</v>
          </cell>
          <cell r="E3598">
            <v>1101.3399999999999</v>
          </cell>
        </row>
        <row r="3599">
          <cell r="A3599">
            <v>11249</v>
          </cell>
          <cell r="B3599" t="str">
            <v>CAIXA DE PASSAGEM P/ TELEFONE EM CHAPA DE ACO GALV 200 X 200 X 21,8CM</v>
          </cell>
          <cell r="C3599" t="str">
            <v>UN</v>
          </cell>
          <cell r="E3599">
            <v>1540.23</v>
          </cell>
        </row>
        <row r="3600">
          <cell r="A3600">
            <v>11250</v>
          </cell>
          <cell r="B3600" t="str">
            <v>CAIXA DE PASSAGEM N 2 PADRAO TELEBRAS DIM 20 X 20 X 12CM EM CHAPA DE ACO GALV</v>
          </cell>
          <cell r="C3600" t="str">
            <v>UN</v>
          </cell>
          <cell r="E3600">
            <v>43.66</v>
          </cell>
        </row>
        <row r="3601">
          <cell r="A3601">
            <v>11251</v>
          </cell>
          <cell r="B3601" t="str">
            <v>CAIXA DE PASSAGEM N 3 PADRAO TELEBRAS DIM 40 X 40 X 12CM EM CHAPA DE ACO GALV</v>
          </cell>
          <cell r="C3601" t="str">
            <v>UN</v>
          </cell>
          <cell r="E3601">
            <v>79.08</v>
          </cell>
        </row>
        <row r="3602">
          <cell r="A3602">
            <v>11252</v>
          </cell>
          <cell r="B3602" t="str">
            <v>CAIXA DE PASSAGEM PADRAO TELESP/TELEBRAS DIM 50 X 50 X 12CM EM CHAPA DE ACO GALV</v>
          </cell>
          <cell r="C3602" t="str">
            <v>UN</v>
          </cell>
          <cell r="E3602">
            <v>89.87</v>
          </cell>
        </row>
        <row r="3603">
          <cell r="A3603">
            <v>11253</v>
          </cell>
          <cell r="B3603" t="str">
            <v>CAIXA DE PASSAGEM N 4 PADRAO TELEBRAS DIM 60 X 60 X 12CM EM CHAPA DE ACO GALV</v>
          </cell>
          <cell r="C3603" t="str">
            <v>UN</v>
          </cell>
          <cell r="E3603">
            <v>125.61</v>
          </cell>
        </row>
        <row r="3604">
          <cell r="A3604">
            <v>11254</v>
          </cell>
          <cell r="B3604" t="str">
            <v>CAIXA DE PASSAGEM P/ TELEFONE EM CHAPA DE ACO GALV 60 X 60 X 15CM</v>
          </cell>
          <cell r="C3604" t="str">
            <v>UN</v>
          </cell>
          <cell r="E3604">
            <v>132.94</v>
          </cell>
        </row>
        <row r="3605">
          <cell r="A3605">
            <v>11255</v>
          </cell>
          <cell r="B3605" t="str">
            <v>CAIXA DE PASSAGEM N 5 PADRAO TELEBRAS DIM 80 X 80 X 12CM EM CHAPA DE ACO GALV</v>
          </cell>
          <cell r="C3605" t="str">
            <v>UN</v>
          </cell>
          <cell r="E3605">
            <v>185.75</v>
          </cell>
        </row>
        <row r="3606">
          <cell r="A3606">
            <v>11256</v>
          </cell>
          <cell r="B3606" t="str">
            <v>CAIXA DE PASSAGEM P/ TELEFONE EM CHAPA DE ACO GALV 80 X 80 X 15CM</v>
          </cell>
          <cell r="C3606" t="str">
            <v>UN</v>
          </cell>
          <cell r="E3606">
            <v>221.28</v>
          </cell>
        </row>
        <row r="3607">
          <cell r="A3607">
            <v>11267</v>
          </cell>
          <cell r="B3607" t="str">
            <v>ARRUELA DE LATAO FURO D=34 MM ESP=2,5 MM DIAM FURO=17 MM</v>
          </cell>
          <cell r="C3607" t="str">
            <v>UN</v>
          </cell>
          <cell r="E3607">
            <v>1.02</v>
          </cell>
        </row>
        <row r="3608">
          <cell r="A3608">
            <v>11270</v>
          </cell>
          <cell r="B3608" t="str">
            <v>BRACADEIRA FIXACAO CABO PARA-RAIO - SIMPLES</v>
          </cell>
          <cell r="C3608" t="str">
            <v>UN</v>
          </cell>
          <cell r="E3608">
            <v>3.23</v>
          </cell>
        </row>
        <row r="3609">
          <cell r="A3609">
            <v>11271</v>
          </cell>
          <cell r="B3609" t="str">
            <v>BOMBA SUBMERSIVEL P/ DRENAGEM FLYGT B 2102 MT ELETRICA TRIFASICA 8,2 CV SAIDA 4", PRESSAO NORMAL, HM/Q = 0M/165 M3/H A 22M/30M3/H C/5M CABO ELETRICO**CAIXA**"</v>
          </cell>
          <cell r="C3609" t="str">
            <v>UN</v>
          </cell>
          <cell r="E3609">
            <v>14117.62</v>
          </cell>
        </row>
        <row r="3610">
          <cell r="A3610">
            <v>11272</v>
          </cell>
          <cell r="B3610" t="str">
            <v>ALCA PRE-FORMADA DE DISTRIBUICAO DG-4542 PLP</v>
          </cell>
          <cell r="C3610" t="str">
            <v>UN</v>
          </cell>
          <cell r="E3610">
            <v>3.01</v>
          </cell>
        </row>
        <row r="3611">
          <cell r="A3611">
            <v>11273</v>
          </cell>
          <cell r="B3611" t="str">
            <v>ALCA PRE-FORMADA DE DISTRIBUICAO P/ CONDUTORES DE ALUMINIO # 1/0</v>
          </cell>
          <cell r="C3611" t="str">
            <v xml:space="preserve"> 6/1 CAA"</v>
          </cell>
          <cell r="E3611" t="str">
            <v>UN</v>
          </cell>
        </row>
        <row r="3612">
          <cell r="A3612">
            <v>11274</v>
          </cell>
          <cell r="B3612" t="str">
            <v>ALCA PRE-FORMADA DE SERVICO SG-4500 PLP</v>
          </cell>
          <cell r="C3612" t="str">
            <v>UN</v>
          </cell>
          <cell r="E3612">
            <v>2.9</v>
          </cell>
        </row>
        <row r="3613">
          <cell r="A3613">
            <v>11275</v>
          </cell>
          <cell r="B3613" t="str">
            <v>ALCA PRE-FORMADA DE SERVICO P/ CONDUTORES DE ALUMINIO # 4</v>
          </cell>
          <cell r="C3613" t="str">
            <v xml:space="preserve"> 6/1 CAA"</v>
          </cell>
          <cell r="E3613" t="str">
            <v>UN</v>
          </cell>
        </row>
        <row r="3614">
          <cell r="A3614">
            <v>11276</v>
          </cell>
          <cell r="B3614" t="str">
            <v>CAMINHAO BASCULANTE 5,0M3 TOCO MERCEDES BENZ 1718 K - POTENCIA 170CV - PBT 16500KG - CARGA UTIL MAX C/ EQUIP =11240KG - DIST ENTRE EIXOS 3600MM - INCL CACAMBA</v>
          </cell>
          <cell r="C3614" t="str">
            <v>UN</v>
          </cell>
          <cell r="E3614">
            <v>238266.44</v>
          </cell>
        </row>
        <row r="3615">
          <cell r="A3615">
            <v>11277</v>
          </cell>
          <cell r="B3615" t="str">
            <v>CAMINHAO BASCULANTE 6,0M3 TOCO MERCEDES BENZ 1720 K - POTENCIA 211CV - PBT =16500KG - CARGA UTIL MAX C/ EQUIP =11240KG - DIST ENTRE EIXOS 3600MM - INCL CACAMBA</v>
          </cell>
          <cell r="C3615" t="str">
            <v>UN</v>
          </cell>
          <cell r="E3615">
            <v>204541.88</v>
          </cell>
        </row>
        <row r="3616">
          <cell r="A3616">
            <v>11278</v>
          </cell>
          <cell r="B3616" t="str">
            <v>CAMINHÃO TOCO MERCEDES BENS ATEGO 1418/ 48, DIST. ENTRE EIXOS 4760 MM, POTÊNCIA 177 CV,               PBT= 13990 KG  CARGA UTIL MAX C/ EQUIP = 9390 KG - INCLUI CARROCERIA FIXA ABERTA DE MADEIRA P/ TRANSP. GERAL DE CARGA SEC</v>
          </cell>
          <cell r="C3616" t="str">
            <v>UN</v>
          </cell>
          <cell r="E3616">
            <v>166517.73000000001</v>
          </cell>
        </row>
        <row r="3617">
          <cell r="A3617">
            <v>11279</v>
          </cell>
          <cell r="B3617" t="str">
            <v>CAMINHÃO TOCO MERCEDES BENZ ATEGO 1718 / 54 , POTÊNCIA 177 CV , PBT = 16000 KG, DIST.           ENTRE EIXOS 5360 MM  - INCLUI CARROCERIA FIXA ABERTA DE MADEIRA P/TRANSP.  GERAL DE CARGA SECA - DIMENSÕES APROX. 2,50 X 7, 8540 KG, DIST. ENTRE EIXOS 3560 MM  - INCLUI CARROCERIA FIXA ABERTA DE MADEIRA P/ TRANSP.            GERAL DE CARGA SEC 8540 KG, DIST. ENTRE EIXOS 3560 MM  - INCLUI CARROCERIA FIXA ABERTA DE MADEIRA P/ TRANSP. GERAL DE</v>
          </cell>
          <cell r="C3617" t="str">
            <v>UN</v>
          </cell>
          <cell r="E3617">
            <v>209391.62</v>
          </cell>
        </row>
        <row r="3618">
          <cell r="A3618">
            <v>11280</v>
          </cell>
          <cell r="B3618" t="str">
            <v>MAQUINA DE CORTAR ASFALTO/CONCRETO, TIPO CLIPPER C 84, COM MOTOR A               GASOLINA, 8,25 HP, C/ DISCO ATE 20"</v>
          </cell>
          <cell r="C3618" t="str">
            <v>UN</v>
          </cell>
          <cell r="E3618">
            <v>5640.28</v>
          </cell>
        </row>
        <row r="3619">
          <cell r="A3619">
            <v>11281</v>
          </cell>
          <cell r="B3619" t="str">
            <v>SOQUETE COMPACTADOR DYNAPAC LC-71 3HP A GASOLINA, PESO 72KG</v>
          </cell>
          <cell r="C3619" t="str">
            <v>UN</v>
          </cell>
          <cell r="E3619">
            <v>9900</v>
          </cell>
        </row>
        <row r="3620">
          <cell r="A3620">
            <v>11282</v>
          </cell>
          <cell r="B3620" t="str">
            <v>ROLO COMPACTADOR VIBRATÓRIO TANDEM CILINDROS LISOS DE AÇO, DYNAPAC, MODELO CC-900, POTÊNCIA 23,5HP - PESO MÁXIMO OPERACIONAL 1600KG - IMPACTO DINÂMICO 1,73T</v>
          </cell>
          <cell r="C3620" t="str">
            <v>UN</v>
          </cell>
          <cell r="E3620">
            <v>42101.19</v>
          </cell>
        </row>
        <row r="3621">
          <cell r="A3621">
            <v>11284</v>
          </cell>
          <cell r="B3621" t="str">
            <v>GRELHA BOCA DE LOBO FOFO 95KG C/REQUADRO ARTICULADA 290 X 870MM P/CAIXA RALO CARGA MAXIMA 7.200KG P/CAPTACAO AGUA PLUVIAL</v>
          </cell>
          <cell r="C3621" t="str">
            <v>UN</v>
          </cell>
          <cell r="E3621">
            <v>242</v>
          </cell>
        </row>
        <row r="3622">
          <cell r="A3622">
            <v>11289</v>
          </cell>
          <cell r="B3622" t="str">
            <v>TAMPAO T-5 AR (5,0Kg) 20 X 20CM P/ CAIXA DE REGISTRO</v>
          </cell>
          <cell r="C3622" t="str">
            <v>UN</v>
          </cell>
          <cell r="E3622">
            <v>22.23</v>
          </cell>
        </row>
        <row r="3623">
          <cell r="A3623">
            <v>11290</v>
          </cell>
          <cell r="B3623" t="str">
            <v>TAMPAO FOFO 125 KG P/ POCO VISITA</v>
          </cell>
          <cell r="C3623" t="str">
            <v>UN</v>
          </cell>
          <cell r="E3623">
            <v>304.74</v>
          </cell>
        </row>
        <row r="3624">
          <cell r="A3624">
            <v>11291</v>
          </cell>
          <cell r="B3624" t="str">
            <v>TAMPAO FOFO 175 KG P/ POCO VISITA T-175</v>
          </cell>
          <cell r="C3624" t="str">
            <v>UN</v>
          </cell>
          <cell r="E3624">
            <v>394.37</v>
          </cell>
        </row>
        <row r="3625">
          <cell r="A3625">
            <v>11292</v>
          </cell>
          <cell r="B3625" t="str">
            <v>TAMPAO FOFO 30 X 40 CM S/INSCRICAO</v>
          </cell>
          <cell r="C3625" t="str">
            <v>UN</v>
          </cell>
          <cell r="E3625">
            <v>96.8</v>
          </cell>
        </row>
        <row r="3626">
          <cell r="A3626">
            <v>11293</v>
          </cell>
          <cell r="B3626" t="str">
            <v>TAMPAO FOFO 40X50CM C/INSCRICAO "INCENDIO"</v>
          </cell>
          <cell r="C3626" t="str">
            <v>UN</v>
          </cell>
          <cell r="E3626">
            <v>148.78</v>
          </cell>
        </row>
        <row r="3627">
          <cell r="A3627">
            <v>11296</v>
          </cell>
          <cell r="B3627" t="str">
            <v>TAMPAO FOFO 170KG CARGA MAX 30000KG DIAM ABERT 900MM P/ POCO VISITA DE REDE DE AGUA PLUVIAL, ESGOTO  ETC</v>
          </cell>
          <cell r="C3627" t="str">
            <v>UN</v>
          </cell>
          <cell r="E3627">
            <v>2047.14</v>
          </cell>
        </row>
        <row r="3628">
          <cell r="A3628">
            <v>11298</v>
          </cell>
          <cell r="B3628" t="str">
            <v>TAMPAO FOFO P/ CAIXA REGISTRO T-34 (34 KG)</v>
          </cell>
          <cell r="C3628" t="str">
            <v>UN</v>
          </cell>
          <cell r="E3628">
            <v>112.22</v>
          </cell>
        </row>
        <row r="3629">
          <cell r="A3629">
            <v>11299</v>
          </cell>
          <cell r="B3629" t="str">
            <v>TAMPA FOFO TIPO R2 PADRAO TELEBRAS 545 X 1104MM 75KG CARGA MAX 2000KG P/ CAIXA TELEFONE</v>
          </cell>
          <cell r="C3629" t="str">
            <v>UN</v>
          </cell>
          <cell r="E3629">
            <v>263.51</v>
          </cell>
        </row>
        <row r="3630">
          <cell r="A3630">
            <v>11301</v>
          </cell>
          <cell r="B3630" t="str">
            <v>TAMPAO FOFO ARTICULADO83KG CARGA MAX 12500KG DIAM ABERT 600MM P/ POCO VISITA DE REDE AGUA PLUVIAL, ESGOTO  ETC</v>
          </cell>
          <cell r="C3630" t="str">
            <v>UN</v>
          </cell>
          <cell r="E3630">
            <v>774.4</v>
          </cell>
        </row>
        <row r="3631">
          <cell r="A3631">
            <v>11303</v>
          </cell>
          <cell r="B3631" t="str">
            <v>TAMPAO FOFO T-100 D=745MM 79,5KG</v>
          </cell>
          <cell r="C3631" t="str">
            <v>UN</v>
          </cell>
          <cell r="E3631">
            <v>192.61</v>
          </cell>
        </row>
        <row r="3632">
          <cell r="A3632">
            <v>11315</v>
          </cell>
          <cell r="B3632" t="str">
            <v>TAMPAO FOFO T-16 (7KG) - 30x30CM (P/ CAIXA DE INSPECAO)</v>
          </cell>
          <cell r="C3632" t="str">
            <v>UN</v>
          </cell>
          <cell r="E3632">
            <v>44.45</v>
          </cell>
        </row>
        <row r="3633">
          <cell r="A3633">
            <v>11316</v>
          </cell>
          <cell r="B3633" t="str">
            <v>TAMPAO FOFO 33KG CARGA MAX 12500KG DIAM ABERT 500MM P/ POCO VISITA DE REDE DE AGUA PLUVIAL, ESGOTO  ETC</v>
          </cell>
          <cell r="C3633" t="str">
            <v>UN</v>
          </cell>
          <cell r="E3633">
            <v>207.94</v>
          </cell>
        </row>
        <row r="3634">
          <cell r="A3634">
            <v>11321</v>
          </cell>
          <cell r="B3634" t="str">
            <v>REDUCAO PVC PBA JE PB P/REDE AGUA DN 100 X 50/DE 110 X 60MM</v>
          </cell>
          <cell r="C3634" t="str">
            <v>UN</v>
          </cell>
          <cell r="E3634">
            <v>21.33</v>
          </cell>
        </row>
        <row r="3635">
          <cell r="A3635">
            <v>11323</v>
          </cell>
          <cell r="B3635" t="str">
            <v>REDUCAO PVC PBA JE PB P/REDE AGUA DN 100 X 75/DE 110 X 85MM</v>
          </cell>
          <cell r="C3635" t="str">
            <v>UN</v>
          </cell>
          <cell r="E3635">
            <v>25.49</v>
          </cell>
        </row>
        <row r="3636">
          <cell r="A3636">
            <v>11359</v>
          </cell>
          <cell r="B3636" t="str">
            <v>ESMERILHADEIRA ANGULAR ELÉTRICA (8500 RPM</v>
          </cell>
          <cell r="C3636" t="str">
            <v xml:space="preserve"> POTÊNCIA DE 2400 W) PARA DISCOS DE DESBASTE, CORTE E LIXA,  COM D = 7")</v>
          </cell>
          <cell r="E3636" t="str">
            <v>UN</v>
          </cell>
        </row>
        <row r="3637">
          <cell r="A3637">
            <v>11360</v>
          </cell>
          <cell r="B3637" t="str">
            <v>GERADOR MARCA TRAMONTINI OU SIMILAR , 4KVA A GASOLINA 8HP PORTATIL</v>
          </cell>
          <cell r="C3637" t="str">
            <v>UN</v>
          </cell>
          <cell r="E3637">
            <v>6450</v>
          </cell>
        </row>
        <row r="3638">
          <cell r="A3638">
            <v>11364</v>
          </cell>
          <cell r="B3638" t="str">
            <v>PORTA EUCATEX EUCADUR PRONTA PARA PINTURA 60 X 210 X 3,5CM</v>
          </cell>
          <cell r="C3638" t="str">
            <v>UN</v>
          </cell>
          <cell r="E3638">
            <v>111.38</v>
          </cell>
        </row>
        <row r="3639">
          <cell r="A3639">
            <v>11365</v>
          </cell>
          <cell r="B3639" t="str">
            <v>PORTA EUCATEX EUCADUR PRONTA PARA PINTURA 70 X 210 X 3,5CM</v>
          </cell>
          <cell r="C3639" t="str">
            <v>UN</v>
          </cell>
          <cell r="E3639">
            <v>114.46</v>
          </cell>
        </row>
        <row r="3640">
          <cell r="A3640">
            <v>11366</v>
          </cell>
          <cell r="B3640" t="str">
            <v>PORTA EUCATEX EUCADUR PRONTA PARA PINTURA 80 X 210 X 3,5CM</v>
          </cell>
          <cell r="C3640" t="str">
            <v>UN</v>
          </cell>
          <cell r="E3640">
            <v>74.73</v>
          </cell>
        </row>
        <row r="3641">
          <cell r="A3641">
            <v>11367</v>
          </cell>
          <cell r="B3641" t="str">
            <v>PORTA EUCAPLAC CHAPA PINTADA COR 80X210CM E=35MM - EUCATEX</v>
          </cell>
          <cell r="C3641" t="str">
            <v>M2</v>
          </cell>
          <cell r="E3641">
            <v>140.07</v>
          </cell>
        </row>
        <row r="3642">
          <cell r="A3642">
            <v>11378</v>
          </cell>
          <cell r="B3642" t="str">
            <v>TE REDUCAO PVC PBA NBR 10351 P/ REDE AGUA BBB JE DN 100 X 50 /DE 110 X 60MM</v>
          </cell>
          <cell r="C3642" t="str">
            <v>UN</v>
          </cell>
          <cell r="E3642">
            <v>77.72</v>
          </cell>
        </row>
        <row r="3643">
          <cell r="A3643">
            <v>11379</v>
          </cell>
          <cell r="B3643" t="str">
            <v>TE REDUCAO PVC PBA NBR 10351 P/ REDE AGUA BBB JE DN 100 X 75 /DE 110 X 85MM</v>
          </cell>
          <cell r="C3643" t="str">
            <v>UN</v>
          </cell>
          <cell r="E3643">
            <v>84.89</v>
          </cell>
        </row>
        <row r="3644">
          <cell r="A3644">
            <v>11381</v>
          </cell>
          <cell r="B3644" t="str">
            <v>PORTA MADEIRA REGIONAL 2A VENEZIANA E = 3CM /POSTIGO/ PREVISAO P/ VIDRO</v>
          </cell>
          <cell r="C3644" t="str">
            <v>M2</v>
          </cell>
          <cell r="E3644">
            <v>647.47</v>
          </cell>
        </row>
        <row r="3645">
          <cell r="A3645">
            <v>11411</v>
          </cell>
          <cell r="B3645" t="str">
            <v>ESTACA CONCRETO PRE-OLDADO INCLUSIVE CRAVACAO E EENDAS 130T</v>
          </cell>
          <cell r="C3645" t="str">
            <v>M</v>
          </cell>
          <cell r="E3645">
            <v>238.05</v>
          </cell>
        </row>
        <row r="3646">
          <cell r="A3646">
            <v>11412</v>
          </cell>
          <cell r="B3646" t="str">
            <v>ESTACA CONCRETO PRE-OLDADO INCLUSIVE CRAVACAO E EENDAS 170T</v>
          </cell>
          <cell r="C3646" t="str">
            <v>M</v>
          </cell>
          <cell r="E3646">
            <v>318.77</v>
          </cell>
        </row>
        <row r="3647">
          <cell r="A3647">
            <v>11413</v>
          </cell>
          <cell r="B3647" t="str">
            <v>ESTACA CONCRETO PRE-OLDADO INCLUSIVE CRAVACAO E EENDAS 35T</v>
          </cell>
          <cell r="C3647" t="str">
            <v>M</v>
          </cell>
          <cell r="E3647">
            <v>87.83</v>
          </cell>
        </row>
        <row r="3648">
          <cell r="A3648">
            <v>11414</v>
          </cell>
          <cell r="B3648" t="str">
            <v>ESTACA CONCRETO PRE-OLDADO INCLUSIVE CRAVACAO E EENDAS 45T</v>
          </cell>
          <cell r="C3648" t="str">
            <v>M</v>
          </cell>
          <cell r="E3648">
            <v>103.2</v>
          </cell>
        </row>
        <row r="3649">
          <cell r="A3649">
            <v>11416</v>
          </cell>
          <cell r="B3649" t="str">
            <v>ESTACA CONCRETO PRE-OLDADO INCLUSIVE CRAVACAO E EENDAS 75T</v>
          </cell>
          <cell r="C3649" t="str">
            <v>M</v>
          </cell>
          <cell r="E3649">
            <v>142.09</v>
          </cell>
        </row>
        <row r="3650">
          <cell r="A3650">
            <v>11417</v>
          </cell>
          <cell r="B3650" t="str">
            <v>ESTACA CONCRETO PRE-OLDADO INCLUSIVE CRAVACAO E EENDAS 95T</v>
          </cell>
          <cell r="C3650" t="str">
            <v>M</v>
          </cell>
          <cell r="E3650">
            <v>182.55</v>
          </cell>
        </row>
        <row r="3651">
          <cell r="A3651">
            <v>11419</v>
          </cell>
          <cell r="B3651" t="str">
            <v>ESTACA CONCRETO PRE-OLDADO OCTOGONAL DN = 36C INCL. EENDAS 55 A 60T</v>
          </cell>
          <cell r="C3651" t="str">
            <v>M</v>
          </cell>
          <cell r="E3651">
            <v>150.21</v>
          </cell>
        </row>
        <row r="3652">
          <cell r="A3652">
            <v>11421</v>
          </cell>
          <cell r="B3652" t="str">
            <v>TRILHO SEMI-NOVO PARA ESTACAS</v>
          </cell>
          <cell r="C3652" t="str">
            <v>KG</v>
          </cell>
          <cell r="E3652">
            <v>2.56</v>
          </cell>
        </row>
        <row r="3653">
          <cell r="A3653">
            <v>11426</v>
          </cell>
          <cell r="B3653" t="str">
            <v>DINAMITE GELATINOSA 1" - 75%"</v>
          </cell>
          <cell r="C3653" t="str">
            <v>KG</v>
          </cell>
          <cell r="E3653">
            <v>6.49</v>
          </cell>
        </row>
        <row r="3654">
          <cell r="A3654">
            <v>11427</v>
          </cell>
          <cell r="B3654" t="str">
            <v>POLVORA NEGRA</v>
          </cell>
          <cell r="C3654" t="str">
            <v>KG</v>
          </cell>
          <cell r="E3654">
            <v>13.36</v>
          </cell>
        </row>
        <row r="3655">
          <cell r="A3655">
            <v>11428</v>
          </cell>
          <cell r="B3655" t="str">
            <v>ESPOLETA ELETRICA N.8 FIO DE COBRE C/ 3,0M</v>
          </cell>
          <cell r="C3655" t="str">
            <v>UN</v>
          </cell>
          <cell r="E3655">
            <v>32.119999999999997</v>
          </cell>
        </row>
        <row r="3656">
          <cell r="A3656">
            <v>11429</v>
          </cell>
          <cell r="B3656" t="str">
            <v>ESTOPI DUPLO</v>
          </cell>
          <cell r="C3656" t="str">
            <v>M</v>
          </cell>
          <cell r="E3656">
            <v>3.8</v>
          </cell>
        </row>
        <row r="3657">
          <cell r="A3657">
            <v>11439</v>
          </cell>
          <cell r="B3657" t="str">
            <v>DOBRADICA FERRO GALV 1 3/4 X 2" SEM ANEIS</v>
          </cell>
          <cell r="C3657" t="str">
            <v>UN</v>
          </cell>
          <cell r="E3657">
            <v>1.02</v>
          </cell>
        </row>
        <row r="3658">
          <cell r="A3658">
            <v>11440</v>
          </cell>
          <cell r="B3658" t="str">
            <v>DOBRADICA FERRO GALV 3 X 3" SEM ANEIS</v>
          </cell>
          <cell r="C3658" t="str">
            <v>UN</v>
          </cell>
          <cell r="E3658">
            <v>3.41</v>
          </cell>
        </row>
        <row r="3659">
          <cell r="A3659">
            <v>11441</v>
          </cell>
          <cell r="B3659" t="str">
            <v>DOBRADICA FERRO GALV 4 X 3" COM ANEIS</v>
          </cell>
          <cell r="C3659" t="str">
            <v>UN</v>
          </cell>
          <cell r="E3659">
            <v>3.82</v>
          </cell>
        </row>
        <row r="3660">
          <cell r="A3660">
            <v>11443</v>
          </cell>
          <cell r="B3660" t="str">
            <v>DOBRADICA FERRO POLIDO OU GALV 3 X 3" E=2MM PINO SOLTO OU REVERSIVEL SEM ANEIS</v>
          </cell>
          <cell r="C3660" t="str">
            <v>UN</v>
          </cell>
          <cell r="E3660">
            <v>5.16</v>
          </cell>
        </row>
        <row r="3661">
          <cell r="A3661">
            <v>11445</v>
          </cell>
          <cell r="B3661" t="str">
            <v>DOBRADICA LATAO CROMADO 2 1/2 X 1 3/8" SEM ANEIS</v>
          </cell>
          <cell r="C3661" t="str">
            <v>UN</v>
          </cell>
          <cell r="E3661">
            <v>5.6</v>
          </cell>
        </row>
        <row r="3662">
          <cell r="A3662">
            <v>11446</v>
          </cell>
          <cell r="B3662" t="str">
            <v>DOBRADICA LATAO CROMADO 3 X 3 1/2" C/ ANEIS</v>
          </cell>
          <cell r="C3662" t="str">
            <v>UN</v>
          </cell>
          <cell r="E3662">
            <v>15.49</v>
          </cell>
        </row>
        <row r="3663">
          <cell r="A3663">
            <v>11447</v>
          </cell>
          <cell r="B3663" t="str">
            <v>DOBRADICA LATAO CROMADO 3 X 3" C/ ANEIS</v>
          </cell>
          <cell r="C3663" t="str">
            <v>UN</v>
          </cell>
          <cell r="E3663">
            <v>14.97</v>
          </cell>
        </row>
        <row r="3664">
          <cell r="A3664">
            <v>11449</v>
          </cell>
          <cell r="B3664" t="str">
            <v>DOBRADICA TP PIANO FERRO LATONADO 1" X 3M P/ PORTA ARMARIO</v>
          </cell>
          <cell r="C3664" t="str">
            <v>UN</v>
          </cell>
          <cell r="E3664">
            <v>12.51</v>
          </cell>
        </row>
        <row r="3665">
          <cell r="A3665">
            <v>11450</v>
          </cell>
          <cell r="B3665" t="str">
            <v>DOBRADICA TP PIANO LATAO POLIDO 1" X 3M P/ PORTA ARMARIO</v>
          </cell>
          <cell r="C3665" t="str">
            <v>UN</v>
          </cell>
          <cell r="E3665">
            <v>25.11</v>
          </cell>
        </row>
        <row r="3666">
          <cell r="A3666">
            <v>11451</v>
          </cell>
          <cell r="B3666" t="str">
            <v>DOBRADICA "VAI-E-VEM LATAO POLIDO 3"</v>
          </cell>
          <cell r="C3666" t="str">
            <v>UN</v>
          </cell>
          <cell r="E3666">
            <v>36.85</v>
          </cell>
        </row>
        <row r="3667">
          <cell r="A3667">
            <v>11455</v>
          </cell>
          <cell r="B3667" t="str">
            <v>FERROLHO/FECHO/TARJETA OU TRINCO PINO REDONDO 8" SOBREPOR FERRO              ZINC/GALV OU POLIDO   "</v>
          </cell>
          <cell r="C3667" t="str">
            <v>UN</v>
          </cell>
          <cell r="E3667">
            <v>12.6</v>
          </cell>
        </row>
        <row r="3668">
          <cell r="A3668">
            <v>11456</v>
          </cell>
          <cell r="B3668" t="str">
            <v>FERROLHO/FECHO/TARJETA OU TRINCO PINO REDONDO 12" SOBREPOR FERRO              ZINC/GALV OU POLIDO   "</v>
          </cell>
          <cell r="C3668" t="str">
            <v>UN</v>
          </cell>
          <cell r="E3668">
            <v>15.66</v>
          </cell>
        </row>
        <row r="3669">
          <cell r="A3669">
            <v>11457</v>
          </cell>
          <cell r="B3669" t="str">
            <v>TARJETA TIPO LIVRE/OCUPADO  P/ PORTA BANHEIRO</v>
          </cell>
          <cell r="C3669" t="str">
            <v>UN</v>
          </cell>
          <cell r="E3669">
            <v>24.32</v>
          </cell>
        </row>
        <row r="3670">
          <cell r="A3670">
            <v>11458</v>
          </cell>
          <cell r="B3670" t="str">
            <v>FECHO SEGURANCA TP BATOM LATAO CROMADO P/ PORTA EXT</v>
          </cell>
          <cell r="C3670" t="str">
            <v>UN</v>
          </cell>
          <cell r="E3670">
            <v>26.73</v>
          </cell>
        </row>
        <row r="3671">
          <cell r="A3671">
            <v>11461</v>
          </cell>
          <cell r="B3671" t="str">
            <v>FECHO CHATO SOBREPOR FERRO ZINCADO/NIQUEL/GALV OU POLIDO - 5"</v>
          </cell>
          <cell r="C3671" t="str">
            <v>UN</v>
          </cell>
          <cell r="E3671">
            <v>5.77</v>
          </cell>
        </row>
        <row r="3672">
          <cell r="A3672">
            <v>11462</v>
          </cell>
          <cell r="B3672" t="str">
            <v>GONZO SOBREPOR LATAO P/ JANELA PIVOTANTE (CAPELINHA)</v>
          </cell>
          <cell r="C3672" t="str">
            <v>PAR</v>
          </cell>
          <cell r="E3672">
            <v>15</v>
          </cell>
        </row>
        <row r="3673">
          <cell r="A3673">
            <v>11467</v>
          </cell>
          <cell r="B3673" t="str">
            <v>FECHADURA SOBREPOR FERRO PINTADO CHAVE GRANDE</v>
          </cell>
          <cell r="C3673" t="str">
            <v>UN</v>
          </cell>
          <cell r="E3673">
            <v>8.73</v>
          </cell>
        </row>
        <row r="3674">
          <cell r="A3674">
            <v>11468</v>
          </cell>
          <cell r="B3674" t="str">
            <v>FECHADURA TIPO LA FONTE 218 CILINDRO CROMADA P/ ARMARIO E GAVETA ESP ATE 20MM</v>
          </cell>
          <cell r="C3674" t="str">
            <v>UN</v>
          </cell>
          <cell r="E3674">
            <v>48.27</v>
          </cell>
        </row>
        <row r="3675">
          <cell r="A3675">
            <v>11469</v>
          </cell>
          <cell r="B3675" t="str">
            <v>FECHADURA C/ CILINDRO ACABAMENTO POLIDO OU CROMADO P/ MOVEIS</v>
          </cell>
          <cell r="C3675" t="str">
            <v>UN</v>
          </cell>
          <cell r="E3675">
            <v>9.15</v>
          </cell>
        </row>
        <row r="3676">
          <cell r="A3676">
            <v>11470</v>
          </cell>
          <cell r="B3676" t="str">
            <v>FECHADURA EMBUTIR TIPO LA FONTE 119 CILINDRO CROMADA C/ LINGUETA P/ ARMARIO</v>
          </cell>
          <cell r="C3676" t="str">
            <v>UN</v>
          </cell>
          <cell r="E3676">
            <v>106.95</v>
          </cell>
        </row>
        <row r="3677">
          <cell r="A3677">
            <v>11473</v>
          </cell>
          <cell r="B3677" t="str">
            <v>FECHADURA SOBREPOR      C/ CILINDRO FERRO CROMADO OU PINTADO</v>
          </cell>
          <cell r="C3677" t="str">
            <v>UN</v>
          </cell>
          <cell r="E3677">
            <v>34.14</v>
          </cell>
        </row>
        <row r="3678">
          <cell r="A3678">
            <v>11474</v>
          </cell>
          <cell r="B3678" t="str">
            <v>FECHADURA EMBUTIR TIPO GORGES LA FONTE 1010 OU EQUIV CROMADA P/ ARMARIO</v>
          </cell>
          <cell r="C3678" t="str">
            <v>UN</v>
          </cell>
          <cell r="E3678">
            <v>53.11</v>
          </cell>
        </row>
        <row r="3679">
          <cell r="A3679">
            <v>11475</v>
          </cell>
          <cell r="B3679" t="str">
            <v>FECHADURA BICO PAPAGAIO C/ CILINDRO P/ PORTA CORRER EXTERNA INCL CONCHAS - ACAB SUPERIOR (LINHA LUXO)</v>
          </cell>
          <cell r="C3679" t="str">
            <v>CJ</v>
          </cell>
          <cell r="E3679">
            <v>111.72</v>
          </cell>
        </row>
        <row r="3680">
          <cell r="A3680">
            <v>11476</v>
          </cell>
          <cell r="B3680" t="str">
            <v>FECHADURA LA FONTE 1515-ST2-55MM TIPO GORGES P/ PORTA INTERNA (SOMENTE A MAQUINA, SEM ESPELHO E SEM MACANETA)</v>
          </cell>
          <cell r="C3680" t="str">
            <v>UN</v>
          </cell>
          <cell r="E3680">
            <v>71.62</v>
          </cell>
        </row>
        <row r="3681">
          <cell r="A3681">
            <v>11477</v>
          </cell>
          <cell r="B3681" t="str">
            <v>FECHADURA TUBULAR CILINDRO CENTRAL 70MM COMPLETA - TP LA FONTE 30 CR OU EQUIV</v>
          </cell>
          <cell r="C3681" t="str">
            <v>CJ</v>
          </cell>
          <cell r="E3681">
            <v>507.94</v>
          </cell>
        </row>
        <row r="3682">
          <cell r="A3682">
            <v>11478</v>
          </cell>
          <cell r="B3682" t="str">
            <v>FECHADURA LA FONTE 330-ST-55MM C/ CILINDRO P/ PORTA EXT (SOMENTE A MAQUINA, SEM ESPELHO E SEM MACANETA)</v>
          </cell>
          <cell r="C3682" t="str">
            <v>UN</v>
          </cell>
          <cell r="E3682">
            <v>311.58999999999997</v>
          </cell>
        </row>
        <row r="3683">
          <cell r="A3683">
            <v>11479</v>
          </cell>
          <cell r="B3683" t="str">
            <v>FECHADURA LA FONTE 330-ST2-40MM C/ CILINDRO P/ PORTA EXT (SOMENTE A MAQUINA, SEM ESPELHO E SEM MACANETA)</v>
          </cell>
          <cell r="C3683" t="str">
            <v>UN</v>
          </cell>
          <cell r="E3683">
            <v>115.38</v>
          </cell>
        </row>
        <row r="3684">
          <cell r="A3684">
            <v>11480</v>
          </cell>
          <cell r="B3684" t="str">
            <v>FECHADURA EMBUTIR REFORCADA (DE SEGURANCA) C/ CILINDRO P/ PORTA EXT, COMPLETA - ACAB PADRAO MEDI  O</v>
          </cell>
          <cell r="C3684" t="str">
            <v>CJ</v>
          </cell>
          <cell r="E3684">
            <v>120.95</v>
          </cell>
        </row>
        <row r="3685">
          <cell r="A3685">
            <v>11481</v>
          </cell>
          <cell r="B3685" t="str">
            <v>FECHADURA LA FONTE 7070-ST2-40MM P/ PORTA DE BANHEIRO (SOMENTE A MAQUINA, SEM ESPELHO E SEM MACA  NETA)</v>
          </cell>
          <cell r="C3685" t="str">
            <v>UN</v>
          </cell>
          <cell r="E3685">
            <v>68.319999999999993</v>
          </cell>
        </row>
        <row r="3686">
          <cell r="A3686">
            <v>11482</v>
          </cell>
          <cell r="B3686" t="str">
            <v>FECHADURA BICO PAPAGAIO P/ PORTA CORRER INTERNA CHAVE BIPARTIDA - ACAB PADRAO MEDIO</v>
          </cell>
          <cell r="C3686" t="str">
            <v>CJ</v>
          </cell>
          <cell r="E3686">
            <v>66.599999999999994</v>
          </cell>
        </row>
        <row r="3687">
          <cell r="A3687">
            <v>11483</v>
          </cell>
          <cell r="B3687" t="str">
            <v>FECHADURA EMBUTIR REFORCADA (DE SEGURANCA) C/ CILINDRO P/ PORTA EXT, COMPLETA - ACAB SUPERIOR (LINHA LUXO)</v>
          </cell>
          <cell r="C3687" t="str">
            <v>CJ</v>
          </cell>
          <cell r="E3687">
            <v>208.65</v>
          </cell>
        </row>
        <row r="3688">
          <cell r="A3688">
            <v>11484</v>
          </cell>
          <cell r="B3688" t="str">
            <v>FECHADURA SOBREPOR C/ CILINDRO  LATAO CROMADO OU POLIDO</v>
          </cell>
          <cell r="C3688" t="str">
            <v>UN</v>
          </cell>
          <cell r="E3688">
            <v>103.53</v>
          </cell>
        </row>
        <row r="3689">
          <cell r="A3689">
            <v>11493</v>
          </cell>
          <cell r="B3689" t="str">
            <v>TE REDUCAO PVC PBA NBR 10351 P/ REDE AGUA BBB JE DN 75 X 50 /DE 85 X 60MM</v>
          </cell>
          <cell r="C3689" t="str">
            <v>UN</v>
          </cell>
          <cell r="E3689">
            <v>42.97</v>
          </cell>
        </row>
        <row r="3690">
          <cell r="A3690">
            <v>11499</v>
          </cell>
          <cell r="B3690" t="str">
            <v>MOLA HIDRAULICA DE PISO P/ VIDRO TEMPERADO 10MM</v>
          </cell>
          <cell r="C3690" t="str">
            <v>UN</v>
          </cell>
          <cell r="E3690">
            <v>802.88</v>
          </cell>
        </row>
        <row r="3691">
          <cell r="A3691">
            <v>11518</v>
          </cell>
          <cell r="B3691" t="str">
            <v>MACANETA TIPO BOLA - ACAB SUPERIOR (LINHA LUXO)</v>
          </cell>
          <cell r="C3691" t="str">
            <v>PAR</v>
          </cell>
          <cell r="E3691">
            <v>88.63</v>
          </cell>
        </row>
        <row r="3692">
          <cell r="A3692">
            <v>11519</v>
          </cell>
          <cell r="B3692" t="str">
            <v>MACANETA ALAVANCA - ACAB PADRAO MEDIO</v>
          </cell>
          <cell r="C3692" t="str">
            <v>PAR</v>
          </cell>
          <cell r="E3692">
            <v>28.58</v>
          </cell>
        </row>
        <row r="3693">
          <cell r="A3693">
            <v>11520</v>
          </cell>
          <cell r="B3693" t="str">
            <v>MACANETA ALAVANCA - LINHA POPULAR</v>
          </cell>
          <cell r="C3693" t="str">
            <v>PAR</v>
          </cell>
          <cell r="E3693">
            <v>7.75</v>
          </cell>
        </row>
        <row r="3694">
          <cell r="A3694">
            <v>11522</v>
          </cell>
          <cell r="B3694" t="str">
            <v>PUXADOR CONCHA LATAO CROMADO OU POLIDO P/ PORTA/JAN CORRER C/ FURO P/ CHAVE - 4 X 10CM</v>
          </cell>
          <cell r="C3694" t="str">
            <v>UN</v>
          </cell>
          <cell r="E3694">
            <v>9.41</v>
          </cell>
        </row>
        <row r="3695">
          <cell r="A3695">
            <v>11523</v>
          </cell>
          <cell r="B3695" t="str">
            <v>PUXADOR CONCHA LATAO CROMADO OU POLIDO P/ PORTA/JAN CORRER - 3 X 9CM</v>
          </cell>
          <cell r="C3695" t="str">
            <v>UN</v>
          </cell>
          <cell r="E3695">
            <v>8.66</v>
          </cell>
        </row>
        <row r="3696">
          <cell r="A3696">
            <v>11524</v>
          </cell>
          <cell r="B3696" t="str">
            <v>PUXADOR TUBULAR DE CENTRO P/ JANELAS - LATAO CROMADO</v>
          </cell>
          <cell r="C3696" t="str">
            <v>UN</v>
          </cell>
          <cell r="E3696">
            <v>12</v>
          </cell>
        </row>
        <row r="3697">
          <cell r="A3697">
            <v>11540</v>
          </cell>
          <cell r="B3697" t="str">
            <v>FECHO CHATO SOBREPOR FERRO ZINCADO/NIQUEL/GALV OU POLIDO - 8"</v>
          </cell>
          <cell r="C3697" t="str">
            <v>UN</v>
          </cell>
          <cell r="E3697">
            <v>9.6300000000000008</v>
          </cell>
        </row>
        <row r="3698">
          <cell r="A3698">
            <v>11543</v>
          </cell>
          <cell r="B3698" t="str">
            <v>FERROLHO/FECHO/TARJETA OU TRINCO PINO REDONDO 4"(10CM) SOBREPOR LATAO CROMADO/POLIDO OU OXIDADO</v>
          </cell>
          <cell r="C3698" t="str">
            <v>UN</v>
          </cell>
          <cell r="E3698">
            <v>18.3</v>
          </cell>
        </row>
        <row r="3699">
          <cell r="A3699">
            <v>11552</v>
          </cell>
          <cell r="B3699" t="str">
            <v>CANALETA ALUINIO 1 X 1C P/ PORTA /JANELA CORRER</v>
          </cell>
          <cell r="C3699" t="str">
            <v>M</v>
          </cell>
          <cell r="E3699">
            <v>6.19</v>
          </cell>
        </row>
        <row r="3700">
          <cell r="A3700">
            <v>11554</v>
          </cell>
          <cell r="B3700" t="str">
            <v>ENTRADA LATAO CROMADO TIPO 303 LA FONTE P/ FECHADURA PORTA INTERNA</v>
          </cell>
          <cell r="C3700" t="str">
            <v>UN</v>
          </cell>
          <cell r="E3700">
            <v>5.19</v>
          </cell>
        </row>
        <row r="3701">
          <cell r="A3701">
            <v>11557</v>
          </cell>
          <cell r="B3701" t="str">
            <v>ESPELHO P/ FECHADURA EXTERNA EMBUTIR - ACAB PADRAO MEDIO</v>
          </cell>
          <cell r="C3701" t="str">
            <v>PAR</v>
          </cell>
          <cell r="E3701">
            <v>14.79</v>
          </cell>
        </row>
        <row r="3702">
          <cell r="A3702">
            <v>11558</v>
          </cell>
          <cell r="B3702" t="str">
            <v>ESPELHO P/ FECHADURA EXTERNA EMBUTIR - LINHA POPULAR</v>
          </cell>
          <cell r="C3702" t="str">
            <v>PAR</v>
          </cell>
          <cell r="E3702">
            <v>12.07</v>
          </cell>
        </row>
        <row r="3703">
          <cell r="A3703">
            <v>11559</v>
          </cell>
          <cell r="B3703" t="str">
            <v>GUIA LATAO CROMADO 3/4'' P/ PORTA/JAN CORRER</v>
          </cell>
          <cell r="C3703" t="str">
            <v>UN</v>
          </cell>
          <cell r="E3703">
            <v>6.09</v>
          </cell>
        </row>
        <row r="3704">
          <cell r="A3704">
            <v>11560</v>
          </cell>
          <cell r="B3704" t="str">
            <v>MOLA FECHA PORTA P/ PORTA C/ LARGURA ATE 90CM</v>
          </cell>
          <cell r="C3704" t="str">
            <v>UN</v>
          </cell>
          <cell r="E3704">
            <v>181.04</v>
          </cell>
        </row>
        <row r="3705">
          <cell r="A3705">
            <v>11561</v>
          </cell>
          <cell r="B3705" t="str">
            <v>MOLA FECHA PORTA P/ PORTA C/ LARGURA 91 A 100CM</v>
          </cell>
          <cell r="C3705" t="str">
            <v>UN</v>
          </cell>
          <cell r="E3705">
            <v>219.62</v>
          </cell>
        </row>
        <row r="3706">
          <cell r="A3706">
            <v>11571</v>
          </cell>
          <cell r="B3706" t="str">
            <v>MOLA FECHA PORTA P/ PORTA C/ LARGURA MAIOR QUE 100CM</v>
          </cell>
          <cell r="C3706" t="str">
            <v>UN</v>
          </cell>
          <cell r="E3706">
            <v>239.77</v>
          </cell>
        </row>
        <row r="3707">
          <cell r="A3707">
            <v>11572</v>
          </cell>
          <cell r="B3707" t="str">
            <v>CALCO/PRENDEDOR LATAO CROMADO P/ PORTA</v>
          </cell>
          <cell r="C3707" t="str">
            <v>UN</v>
          </cell>
          <cell r="E3707">
            <v>16.350000000000001</v>
          </cell>
        </row>
        <row r="3708">
          <cell r="A3708">
            <v>11573</v>
          </cell>
          <cell r="B3708" t="str">
            <v>RODIZIO LATAO 6MM C/ ROLAMENTO SKF</v>
          </cell>
          <cell r="C3708" t="str">
            <v>UN</v>
          </cell>
          <cell r="E3708">
            <v>15.49</v>
          </cell>
        </row>
        <row r="3709">
          <cell r="A3709">
            <v>11575</v>
          </cell>
          <cell r="B3709" t="str">
            <v>ROLDANA FIXA DUPLA LATAO C/ ROLAMENTO P/ PORTA/JAN CORRER</v>
          </cell>
          <cell r="C3709" t="str">
            <v>UN</v>
          </cell>
          <cell r="E3709">
            <v>28.4</v>
          </cell>
        </row>
        <row r="3710">
          <cell r="A3710">
            <v>11576</v>
          </cell>
          <cell r="B3710" t="str">
            <v>ROLDANA LATAO P/ JANELA GUILHOTINA</v>
          </cell>
          <cell r="C3710" t="str">
            <v>UN</v>
          </cell>
          <cell r="E3710">
            <v>29.83</v>
          </cell>
        </row>
        <row r="3711">
          <cell r="A3711">
            <v>11577</v>
          </cell>
          <cell r="B3711" t="str">
            <v>ROSETA LATAO CROMADO TIPO 303 LA FONTE P/ FECHADURA PORTA</v>
          </cell>
          <cell r="C3711" t="str">
            <v>UN</v>
          </cell>
          <cell r="E3711">
            <v>5.18</v>
          </cell>
        </row>
        <row r="3712">
          <cell r="A3712">
            <v>11578</v>
          </cell>
          <cell r="B3712" t="str">
            <v>ROSETA LATAO CROMADO TIPO 203 LA FONTE P/ FECHADURA PORTA</v>
          </cell>
          <cell r="C3712" t="str">
            <v>UN</v>
          </cell>
          <cell r="E3712">
            <v>7.59</v>
          </cell>
        </row>
        <row r="3713">
          <cell r="A3713">
            <v>11580</v>
          </cell>
          <cell r="B3713" t="str">
            <v>TRILHO QUADRADO ALUINIO 1/4'' P/ RODIZIOS</v>
          </cell>
          <cell r="C3713" t="str">
            <v>M</v>
          </cell>
          <cell r="E3713">
            <v>11.18</v>
          </cell>
        </row>
        <row r="3714">
          <cell r="A3714">
            <v>11581</v>
          </cell>
          <cell r="B3714" t="str">
            <v>TRILHO "U" ALUINIO 40 X 40 P/ ROLDANA</v>
          </cell>
          <cell r="C3714" t="str">
            <v>M</v>
          </cell>
          <cell r="E3714">
            <v>6.17</v>
          </cell>
        </row>
        <row r="3715">
          <cell r="A3715">
            <v>11582</v>
          </cell>
          <cell r="B3715" t="str">
            <v>EXTENSOR/HASTE DE COMANDO 25MM ALUMINIO</v>
          </cell>
          <cell r="C3715" t="str">
            <v>UN</v>
          </cell>
          <cell r="E3715">
            <v>5.81</v>
          </cell>
        </row>
        <row r="3716">
          <cell r="A3716">
            <v>11583</v>
          </cell>
          <cell r="B3716" t="str">
            <v>FORRO TP PACOTE CHAPAS FIBRA MAD SOFT PINT BRANCA TEXT 484 X 1234MM E=12MM INCL SUSTENTACAO PERFIS "T" LEVE - COLOCADO"</v>
          </cell>
          <cell r="C3716" t="str">
            <v>M2</v>
          </cell>
          <cell r="E3716">
            <v>79.08</v>
          </cell>
        </row>
        <row r="3717">
          <cell r="A3717">
            <v>11584</v>
          </cell>
          <cell r="B3717" t="str">
            <v>CHAPA RIGIDA FIBRAS MAD PRENSADA A QUENTE TIPO EUCADUR LISA 1,22 X 2,44M     ESP=2,5MM</v>
          </cell>
          <cell r="C3717" t="str">
            <v>UN</v>
          </cell>
          <cell r="E3717">
            <v>43.43</v>
          </cell>
        </row>
        <row r="3718">
          <cell r="A3718">
            <v>11585</v>
          </cell>
          <cell r="B3718" t="str">
            <v>FORRO TP FIBRAROC/EUCATEX - PLACAS 609 X 1234MM E=15MM PERFIL CARTOLA (COLOCADO)</v>
          </cell>
          <cell r="C3718" t="str">
            <v>M2</v>
          </cell>
          <cell r="E3718">
            <v>67.81</v>
          </cell>
        </row>
        <row r="3719">
          <cell r="A3719">
            <v>11586</v>
          </cell>
          <cell r="B3719" t="str">
            <v>FORRO PARALINE 200/10 REGUAS ABERTAS LISAS PERFURADAS EM ACO GALV (COLOCADO)</v>
          </cell>
          <cell r="C3719" t="str">
            <v>M2</v>
          </cell>
          <cell r="E3719">
            <v>97.33</v>
          </cell>
        </row>
        <row r="3720">
          <cell r="A3720">
            <v>11587</v>
          </cell>
          <cell r="B3720" t="str">
            <v>FORRO PVC EM PLACAS LARG=10CM E=8MM COMP=6M LISO (INCLUSIVE COLOCACAO, EXCLUSIVE ESTRUTURA DE SUPORTE)</v>
          </cell>
          <cell r="C3720" t="str">
            <v>M2</v>
          </cell>
          <cell r="E3720">
            <v>26.9</v>
          </cell>
        </row>
        <row r="3721">
          <cell r="A3721">
            <v>11588</v>
          </cell>
          <cell r="B3721" t="str">
            <v>GABIAO MANTA/COLCHAO 6 X 8CM FIO 2MM REVESTIDO C/ PVC 4 X 2 X 0,23M</v>
          </cell>
          <cell r="C3721" t="str">
            <v>UN</v>
          </cell>
          <cell r="E3721">
            <v>426.61</v>
          </cell>
        </row>
        <row r="3722">
          <cell r="A3722">
            <v>11589</v>
          </cell>
          <cell r="B3722" t="str">
            <v>TELA ARAME GALV REVEST C/ PVC FIO 14 BWG (2,11MM) MALHA 6 X 8CM P/GABIAO MANTA 4 X 2 X 0,3M</v>
          </cell>
          <cell r="C3722" t="str">
            <v>UN</v>
          </cell>
          <cell r="E3722">
            <v>448.18</v>
          </cell>
        </row>
        <row r="3723">
          <cell r="A3723">
            <v>11590</v>
          </cell>
          <cell r="B3723" t="str">
            <v>GABIAO MANTA (COLCHAO) MALHA HEXAG 8 X 10CM FIO GALV/ZINC 2,2 A 2,4MM - 4,0 X 2,0 X 0,3M</v>
          </cell>
          <cell r="C3723" t="str">
            <v>UN</v>
          </cell>
          <cell r="E3723">
            <v>448.18</v>
          </cell>
        </row>
        <row r="3724">
          <cell r="A3724">
            <v>11591</v>
          </cell>
          <cell r="B3724" t="str">
            <v>GABIAO MANTA/COLCHAO 6 X 8CM FIO GALV/ZINCADO 2,2MM 4 X 2 X 0,23M</v>
          </cell>
          <cell r="C3724" t="str">
            <v>UN</v>
          </cell>
          <cell r="E3724">
            <v>601.59</v>
          </cell>
        </row>
        <row r="3725">
          <cell r="A3725">
            <v>11592</v>
          </cell>
          <cell r="B3725" t="str">
            <v>GABIAO CAIXA MALHA HEXAG 8 X 10CM FIO 2,7MM REVESTIDO C/ PVC - 2,0 X 1,0 X 0,5M</v>
          </cell>
          <cell r="C3725" t="str">
            <v>UN</v>
          </cell>
          <cell r="E3725">
            <v>169.04</v>
          </cell>
        </row>
        <row r="3726">
          <cell r="A3726">
            <v>11593</v>
          </cell>
          <cell r="B3726" t="str">
            <v>GABIAO CAIXA MALHA HEXAG 8 X 10CM FIO 2,7MM REVESTIDO C/ PVC - 2,0 X 1,0 X 1,0M</v>
          </cell>
          <cell r="C3726" t="str">
            <v>UN</v>
          </cell>
          <cell r="E3726">
            <v>238.88</v>
          </cell>
        </row>
        <row r="3727">
          <cell r="A3727">
            <v>11594</v>
          </cell>
          <cell r="B3727" t="str">
            <v>GABIAO SACO MALHA 8 X 10CM FIO 2,4MM REVESTIDO PVC 3 X 0,65M</v>
          </cell>
          <cell r="C3727" t="str">
            <v>UN</v>
          </cell>
          <cell r="E3727">
            <v>128.05000000000001</v>
          </cell>
        </row>
        <row r="3728">
          <cell r="A3728">
            <v>11596</v>
          </cell>
          <cell r="B3728" t="str">
            <v>GABIAO CAIXA MALHA HEXAG 8 X 10CM FIO GALV/ZINC 2,7MM - 2,0 X 1,0 X 0,5M</v>
          </cell>
          <cell r="C3728" t="str">
            <v>UN</v>
          </cell>
          <cell r="E3728">
            <v>141.6</v>
          </cell>
        </row>
        <row r="3729">
          <cell r="A3729">
            <v>11597</v>
          </cell>
          <cell r="B3729" t="str">
            <v>GABIAO CAIXA MALHA HEXAG 8 X 10CM FIO GALV/ZINC 2,7MM - 2,0 X 1,0 X 1,0M</v>
          </cell>
          <cell r="C3729" t="str">
            <v>UN</v>
          </cell>
          <cell r="E3729">
            <v>203.53</v>
          </cell>
        </row>
        <row r="3730">
          <cell r="A3730">
            <v>11599</v>
          </cell>
          <cell r="B3730" t="str">
            <v>GABIAO SACO MALHA 8 X 10CM FIO GALV/ZINCADO 2,7MM 4 X 0,65M</v>
          </cell>
          <cell r="C3730" t="str">
            <v>UN</v>
          </cell>
          <cell r="E3730">
            <v>162.57</v>
          </cell>
        </row>
        <row r="3731">
          <cell r="A3731">
            <v>11601</v>
          </cell>
          <cell r="B3731" t="str">
            <v>COA ADESIVA P/ MANTA BUTIICA TIPO COPIFIX OU MARCA EQUIVAENTE</v>
          </cell>
          <cell r="C3731" t="str">
            <v>L</v>
          </cell>
          <cell r="E3731">
            <v>24.22</v>
          </cell>
        </row>
        <row r="3732">
          <cell r="A3732">
            <v>11602</v>
          </cell>
          <cell r="B3732" t="str">
            <v>REVESTIMENTO BASE EPOXI  E CIMENTO P/ PISO MONOLITICO, COM ALTA RESISTÊNCIA MECÂNICA, TIPO SIKAFLOOR 82 OU MARCA EQUIVALENTE</v>
          </cell>
          <cell r="C3732" t="str">
            <v>KG</v>
          </cell>
          <cell r="E3732">
            <v>64.16</v>
          </cell>
        </row>
        <row r="3733">
          <cell r="A3733">
            <v>11604</v>
          </cell>
          <cell r="B3733" t="str">
            <v>MASSA EPOXI P/ REPAROS, TIPO DUREPOXI OU MARCA EQUIVALENTE, EMBALAGEM 250G</v>
          </cell>
          <cell r="C3733" t="str">
            <v>UN</v>
          </cell>
          <cell r="E3733">
            <v>10.89</v>
          </cell>
        </row>
        <row r="3734">
          <cell r="A3734">
            <v>11607</v>
          </cell>
          <cell r="B3734" t="str">
            <v>FELTRO ONDALIT LARGURA = 1,00</v>
          </cell>
          <cell r="C3734" t="str">
            <v>M</v>
          </cell>
          <cell r="E3734">
            <v>7.96</v>
          </cell>
        </row>
        <row r="3735">
          <cell r="A3735">
            <v>11608</v>
          </cell>
          <cell r="B3735" t="str">
            <v>IMPERMEABILIZANTE ELASTICO BASE RESINA TERMOPLASTICA DENVER LP54 OU EQUIV</v>
          </cell>
          <cell r="C3735" t="str">
            <v>KG</v>
          </cell>
          <cell r="E3735">
            <v>11.97</v>
          </cell>
        </row>
        <row r="3736">
          <cell r="A3736">
            <v>11609</v>
          </cell>
          <cell r="B3736" t="str">
            <v>SOLUÇÃO ASFÁLTICA ELASTOMÉRICA PARA IMPRIMAÇÃO, APLICAÇÃO À QUENTE OU FRIO - VITLASTIC 50 VIAPOL OU EQUIVALENTE.</v>
          </cell>
          <cell r="C3736" t="str">
            <v>KG</v>
          </cell>
          <cell r="E3736">
            <v>8.75</v>
          </cell>
        </row>
        <row r="3737">
          <cell r="A3737">
            <v>11610</v>
          </cell>
          <cell r="B3737" t="str">
            <v>SOLUÇÃO ASFÁLTICA ELASTOMÉRICA IMPERMEABILIZANTE, APLICAÇÃO A FRIO - VITLASTIC 70 VIAPOL OU SOLUÇÃO ASFÁLTICA ELASTOMÉRICA IMPERMEABILIZANTE, APLICAÇÃO A FRIO - VITLASTIC 70 VIAPOL OU EQUIVALENTE</v>
          </cell>
          <cell r="C3737" t="str">
            <v>KG</v>
          </cell>
          <cell r="E3737">
            <v>9.7899999999999991</v>
          </cell>
        </row>
        <row r="3738">
          <cell r="A3738">
            <v>11611</v>
          </cell>
          <cell r="B3738" t="str">
            <v>GUINDAUTO HIDRAULICO MADAL MD-15501, CARGA MAX 7,7 TON.  (A 5,52M), ALTURA MAX = 8,64M, P/ MONTAGEM SOBRE CHASSIS DE CAMINHAO**CAIXA**</v>
          </cell>
          <cell r="C3738" t="str">
            <v>UN</v>
          </cell>
          <cell r="E3738">
            <v>70966.63</v>
          </cell>
        </row>
        <row r="3739">
          <cell r="A3739">
            <v>11613</v>
          </cell>
          <cell r="B3739" t="str">
            <v>VOLKSWAGEN KOMBI STANDARD PICK UP A GASOLINA REFRIG A AR, 55CV, C/ INJECAO ELETRONICA, CAP 1170KG**CAIXA**</v>
          </cell>
          <cell r="C3739" t="str">
            <v>UN</v>
          </cell>
          <cell r="E3739">
            <v>45128.67</v>
          </cell>
        </row>
        <row r="3740">
          <cell r="A3740">
            <v>11615</v>
          </cell>
          <cell r="B3740" t="str">
            <v>ISOPOR E = 1CM - PLACA 100X50CM P/ JUNTA DILATACAO</v>
          </cell>
          <cell r="C3740" t="str">
            <v>M2</v>
          </cell>
          <cell r="E3740">
            <v>1.7000000000000002</v>
          </cell>
        </row>
        <row r="3741">
          <cell r="A3741">
            <v>11616</v>
          </cell>
          <cell r="B3741" t="str">
            <v>MARTELO DEMOLIDOR PNEUMÁTICO MANUAL, MARCA ATLAS COPCO, MODELO TEX 32 P</v>
          </cell>
          <cell r="C3741" t="str">
            <v>UN</v>
          </cell>
          <cell r="E3741">
            <v>10389.41</v>
          </cell>
        </row>
        <row r="3742">
          <cell r="A3742">
            <v>11617</v>
          </cell>
          <cell r="B3742" t="str">
            <v>JUNTA LATAO P/ PISO H =15MM E=3MM</v>
          </cell>
          <cell r="C3742" t="str">
            <v>KG</v>
          </cell>
          <cell r="E3742">
            <v>5.45</v>
          </cell>
        </row>
        <row r="3743">
          <cell r="A3743">
            <v>11618</v>
          </cell>
          <cell r="B3743" t="str">
            <v>JUNTA DILATACAO ELASTICA (PVC) P/ CONCRETO (FUGENBAND) O-350/10-I PRESSAO ATE 100 CA</v>
          </cell>
          <cell r="C3743" t="str">
            <v>M</v>
          </cell>
          <cell r="E3743">
            <v>286.12</v>
          </cell>
        </row>
        <row r="3744">
          <cell r="A3744">
            <v>11619</v>
          </cell>
          <cell r="B3744" t="str">
            <v>FITA OU CINTA DE CALDEACAO P/ ANTA BUTILICA</v>
          </cell>
          <cell r="C3744" t="str">
            <v>M</v>
          </cell>
          <cell r="E3744">
            <v>2.31</v>
          </cell>
        </row>
        <row r="3745">
          <cell r="A3745">
            <v>11621</v>
          </cell>
          <cell r="B3745" t="str">
            <v>MANTA IMPERMEABILIZANTE A BASE DE ASFALTO MODIFICADO C/ ELASTOMEROS DESBS TIPO TORODIM ALUMINIO E = 3MM VIAPOL OU EQUIV</v>
          </cell>
          <cell r="C3745" t="str">
            <v>M2</v>
          </cell>
          <cell r="E3745">
            <v>27.16</v>
          </cell>
        </row>
        <row r="3746">
          <cell r="A3746">
            <v>11622</v>
          </cell>
          <cell r="B3746" t="str">
            <v>SELANTE À BASE DE ALCATRAO E POLIURETANO SIKAFLEX T-68 OU EQUIVALENTE</v>
          </cell>
          <cell r="C3746" t="str">
            <v>KG</v>
          </cell>
          <cell r="E3746">
            <v>42.01</v>
          </cell>
        </row>
        <row r="3747">
          <cell r="A3747">
            <v>11625</v>
          </cell>
          <cell r="B3747" t="str">
            <v>EMULPRIMER - TINTA PRIMARIA BETUMINOSA EM SUSPENSAO AQUOSA</v>
          </cell>
          <cell r="C3747" t="str">
            <v>KG</v>
          </cell>
          <cell r="E3747">
            <v>5.13</v>
          </cell>
        </row>
        <row r="3748">
          <cell r="A3748">
            <v>11626</v>
          </cell>
          <cell r="B3748" t="str">
            <v>SIKAGARD 63 CL P/ REVESTIMENTO SUPERFICIES CONCRETO OU METALICAS</v>
          </cell>
          <cell r="C3748" t="str">
            <v>GL</v>
          </cell>
          <cell r="E3748">
            <v>402.25</v>
          </cell>
        </row>
        <row r="3749">
          <cell r="A3749">
            <v>11628</v>
          </cell>
          <cell r="B3749" t="str">
            <v>VERNIZ PROTETOR TIPO SIKA ACRI OU MARCA EQUIVAENTE</v>
          </cell>
          <cell r="C3749" t="str">
            <v>L</v>
          </cell>
          <cell r="E3749">
            <v>27.68</v>
          </cell>
        </row>
        <row r="3750">
          <cell r="A3750">
            <v>11630</v>
          </cell>
          <cell r="B3750" t="str">
            <v>TINTA À DE BASE BORRACHA CLORADA - CORES</v>
          </cell>
          <cell r="C3750" t="str">
            <v>GL</v>
          </cell>
          <cell r="E3750">
            <v>150.47999999999999</v>
          </cell>
        </row>
        <row r="3751">
          <cell r="A3751">
            <v>11632</v>
          </cell>
          <cell r="B3751" t="str">
            <v>TINTA BASE BORRACHA CLORADA TIPO PERCLOR 100 OU MARCA EQUIVALENTE</v>
          </cell>
          <cell r="C3751" t="str">
            <v>GL</v>
          </cell>
          <cell r="E3751">
            <v>241.71</v>
          </cell>
        </row>
        <row r="3752">
          <cell r="A3752">
            <v>11638</v>
          </cell>
          <cell r="B3752" t="str">
            <v>CAIXA CONCRETO ARMADO P/AR CONDICIONADO 18000BTU</v>
          </cell>
          <cell r="C3752" t="str">
            <v>UN</v>
          </cell>
          <cell r="E3752">
            <v>92.85</v>
          </cell>
        </row>
        <row r="3753">
          <cell r="A3753">
            <v>11639</v>
          </cell>
          <cell r="B3753" t="str">
            <v>CAIXA SARJETA PREMOLDADA 1,4 X 0,6 X 0,4 M</v>
          </cell>
          <cell r="C3753" t="str">
            <v>UN</v>
          </cell>
          <cell r="E3753">
            <v>168.18</v>
          </cell>
        </row>
        <row r="3754">
          <cell r="A3754">
            <v>11641</v>
          </cell>
          <cell r="B3754" t="str">
            <v>LAJOTA CERAMICA 20 X 30CM P/ LAJE PRE-MOLDADA (TIPO VOLTERRANA)</v>
          </cell>
          <cell r="C3754" t="str">
            <v>M2</v>
          </cell>
          <cell r="E3754">
            <v>10.1</v>
          </cell>
        </row>
        <row r="3755">
          <cell r="A3755">
            <v>11643</v>
          </cell>
          <cell r="B3755" t="str">
            <v>VIGOTA CONCRETO ARMADO PRE-MOLDADO 0,10X0,10X1,00M</v>
          </cell>
          <cell r="C3755" t="str">
            <v>UN</v>
          </cell>
          <cell r="E3755">
            <v>7.07</v>
          </cell>
        </row>
        <row r="3756">
          <cell r="A3756">
            <v>11644</v>
          </cell>
          <cell r="B3756" t="str">
            <v>LAJE CONCR ARMAD PREMOLD CIRCULAR P/ TRANSICAO POCO VISITA DN 1200MM,        C/ FURO DN 600 MM</v>
          </cell>
          <cell r="C3756" t="str">
            <v>UN</v>
          </cell>
          <cell r="E3756">
            <v>190.46</v>
          </cell>
        </row>
        <row r="3757">
          <cell r="A3757">
            <v>11645</v>
          </cell>
          <cell r="B3757" t="str">
            <v>LAJE CONCR ARMAD PREMOLD CIRCULAR P/ TRANSICAO POCO VISITA DN 900 MM,       C/ FURO DN 600 MM</v>
          </cell>
          <cell r="C3757" t="str">
            <v>UN</v>
          </cell>
          <cell r="E3757">
            <v>125.71</v>
          </cell>
        </row>
        <row r="3758">
          <cell r="A3758">
            <v>11646</v>
          </cell>
          <cell r="B3758" t="str">
            <v>LAJE CONCR ARMAD PREMOLD CIRCULAR P/TAMPA POCO VISITA DN 700 MM, ESP =10 CM</v>
          </cell>
          <cell r="C3758" t="str">
            <v>UN</v>
          </cell>
          <cell r="E3758">
            <v>53.71</v>
          </cell>
        </row>
        <row r="3759">
          <cell r="A3759">
            <v>11647</v>
          </cell>
          <cell r="B3759" t="str">
            <v>LAJE EXCENTRICA CONC ARM PRE-MOLDADO DN 1,00M FURO=0,53M E=12CM</v>
          </cell>
          <cell r="C3759" t="str">
            <v>UN</v>
          </cell>
          <cell r="E3759">
            <v>174.43</v>
          </cell>
        </row>
        <row r="3760">
          <cell r="A3760">
            <v>11648</v>
          </cell>
          <cell r="B3760" t="str">
            <v>LAJE EXCENTRICA CONC ARM PRE-MOLDADO DN 1,10M FURO=0,60M E=12CM</v>
          </cell>
          <cell r="C3760" t="str">
            <v>UN</v>
          </cell>
          <cell r="E3760">
            <v>176</v>
          </cell>
        </row>
        <row r="3761">
          <cell r="A3761">
            <v>11649</v>
          </cell>
          <cell r="B3761" t="str">
            <v>LAJE EXCENTRICA CONC ARM PRE-MOLDADO DN 1,20M FURO=0,53M E=12CM</v>
          </cell>
          <cell r="C3761" t="str">
            <v>UN</v>
          </cell>
          <cell r="E3761">
            <v>184.8</v>
          </cell>
        </row>
        <row r="3762">
          <cell r="A3762">
            <v>11650</v>
          </cell>
          <cell r="B3762" t="str">
            <v>LAJE EXCENTRICA CONC ARM PRE-MOLDADO DN 1,50M FURO=0,53M E=15CM</v>
          </cell>
          <cell r="C3762" t="str">
            <v>UN</v>
          </cell>
          <cell r="E3762">
            <v>210.57</v>
          </cell>
        </row>
        <row r="3763">
          <cell r="A3763">
            <v>11651</v>
          </cell>
          <cell r="B3763" t="str">
            <v>PERFURATRIZ A AR COMPRIMIDO ATLAS COPCO RH-571 17,8KG MANUAL DIAM 3,0CM</v>
          </cell>
          <cell r="C3763" t="str">
            <v>UN</v>
          </cell>
          <cell r="E3763">
            <v>7300.23</v>
          </cell>
        </row>
        <row r="3764">
          <cell r="A3764">
            <v>11652</v>
          </cell>
          <cell r="B3764" t="str">
            <v>VIBRADOR DE IMERSAO MARCA DYNAPAC MOD. AZ - 25, DIAM 25MM, OU SIMILAR, C/MOTOR A GASOLINA</v>
          </cell>
          <cell r="C3764" t="str">
            <v>UN</v>
          </cell>
          <cell r="E3764">
            <v>2740.96</v>
          </cell>
        </row>
        <row r="3765">
          <cell r="A3765">
            <v>11655</v>
          </cell>
          <cell r="B3765" t="str">
            <v>TE SANITARIO PVC P/ ESG PREDIAL DN 100X50MM</v>
          </cell>
          <cell r="C3765" t="str">
            <v>UN</v>
          </cell>
          <cell r="E3765">
            <v>12.49</v>
          </cell>
        </row>
        <row r="3766">
          <cell r="A3766">
            <v>11656</v>
          </cell>
          <cell r="B3766" t="str">
            <v>TE SANITARIO PVC P/ ESG PREDIAL DN 100X75MM</v>
          </cell>
          <cell r="C3766" t="str">
            <v>UN</v>
          </cell>
          <cell r="E3766">
            <v>11.88</v>
          </cell>
        </row>
        <row r="3767">
          <cell r="A3767">
            <v>11657</v>
          </cell>
          <cell r="B3767" t="str">
            <v>TE SANITARIO PVC P/ ESG PREDIAL DN 75X50 MM</v>
          </cell>
          <cell r="C3767" t="str">
            <v>UN</v>
          </cell>
          <cell r="E3767">
            <v>10.029999999999999</v>
          </cell>
        </row>
        <row r="3768">
          <cell r="A3768">
            <v>11658</v>
          </cell>
          <cell r="B3768" t="str">
            <v>TE SANITARIO PVC P/ ESG PREDIAL DN 75X75 MM</v>
          </cell>
          <cell r="C3768" t="str">
            <v>UN</v>
          </cell>
          <cell r="E3768">
            <v>13.85</v>
          </cell>
        </row>
        <row r="3769">
          <cell r="A3769">
            <v>11659</v>
          </cell>
          <cell r="B3769" t="str">
            <v>CANALETA ENTRADA P/ TIL C/ ANEL DE FIXACAO PVC EB-644 P/ REDE COLET ESG DN 100/DE 101,6MM.</v>
          </cell>
          <cell r="C3769" t="str">
            <v>UN</v>
          </cell>
          <cell r="E3769">
            <v>26.37</v>
          </cell>
        </row>
        <row r="3770">
          <cell r="A3770">
            <v>11660</v>
          </cell>
          <cell r="B3770" t="str">
            <v>CANALETA ENTRADA P/ TIL C/ ANEL DE FIXACAO PVC EB-644 P/ REDE COLET ESG DN 100/DE 110,0MM</v>
          </cell>
          <cell r="C3770" t="str">
            <v>UN</v>
          </cell>
          <cell r="E3770">
            <v>31.39</v>
          </cell>
        </row>
        <row r="3771">
          <cell r="A3771">
            <v>11661</v>
          </cell>
          <cell r="B3771" t="str">
            <v>CANALETA ENTRADA P/ TIL C/ ANEL DE FIXACAO PVC EB-644 P/ REDE COLET ESG DN 125/DE 125,0MM</v>
          </cell>
          <cell r="C3771" t="str">
            <v>UN</v>
          </cell>
          <cell r="E3771">
            <v>44.29</v>
          </cell>
        </row>
        <row r="3772">
          <cell r="A3772">
            <v>11662</v>
          </cell>
          <cell r="B3772" t="str">
            <v>CANALETA ENTRADA P/ TIL C/ ANEL DE FIXACAO PVC EB-644 P/ REDE COLET ESG DN 150/DE 160,0MM</v>
          </cell>
          <cell r="C3772" t="str">
            <v>UN</v>
          </cell>
          <cell r="E3772">
            <v>44.39</v>
          </cell>
        </row>
        <row r="3773">
          <cell r="A3773">
            <v>11663</v>
          </cell>
          <cell r="B3773" t="str">
            <v>TIL TUBO QUEDA PVC NBR 10569 P/ REDE COLET ESG BBB JE DN 100 X 100MM</v>
          </cell>
          <cell r="C3773" t="str">
            <v>UN</v>
          </cell>
          <cell r="E3773">
            <v>86.42</v>
          </cell>
        </row>
        <row r="3774">
          <cell r="A3774">
            <v>11664</v>
          </cell>
          <cell r="B3774" t="str">
            <v>TIL TUBO QUEDA PVC NBR 10569 P/ REDE COLET ESG BBB JE DN 125 X 125MM</v>
          </cell>
          <cell r="C3774" t="str">
            <v>UN</v>
          </cell>
          <cell r="E3774">
            <v>109.32</v>
          </cell>
        </row>
        <row r="3775">
          <cell r="A3775">
            <v>11665</v>
          </cell>
          <cell r="B3775" t="str">
            <v>TIL TUBO QUEDA PVC NBR 10569 P/ REDE COLET ESG BBB JE DN 150 X 150MM</v>
          </cell>
          <cell r="C3775" t="str">
            <v>UN</v>
          </cell>
          <cell r="E3775">
            <v>156.96</v>
          </cell>
        </row>
        <row r="3776">
          <cell r="A3776">
            <v>11666</v>
          </cell>
          <cell r="B3776" t="str">
            <v>TIL TUBO QUEDA PVC NBR 10569 P/ REDE COLET ESG BBB JE DN 200 X 150MM</v>
          </cell>
          <cell r="C3776" t="str">
            <v>UN</v>
          </cell>
          <cell r="E3776">
            <v>195.86</v>
          </cell>
        </row>
        <row r="3777">
          <cell r="A3777">
            <v>11667</v>
          </cell>
          <cell r="B3777" t="str">
            <v>TIL TUBO QUEDA PVC NBR 10569 P/ REDE COLET ESG BBB JE DN 250 X 150MM</v>
          </cell>
          <cell r="C3777" t="str">
            <v>UN</v>
          </cell>
          <cell r="E3777">
            <v>274.25</v>
          </cell>
        </row>
        <row r="3778">
          <cell r="A3778">
            <v>11668</v>
          </cell>
          <cell r="B3778" t="str">
            <v>TIL TUBO QUEDA PVC NBR 10569 P/ REDE COLET ESG BBB JE DN 300 X 150MM</v>
          </cell>
          <cell r="C3778" t="str">
            <v>UN</v>
          </cell>
          <cell r="E3778">
            <v>346.35</v>
          </cell>
        </row>
        <row r="3779">
          <cell r="A3779">
            <v>11669</v>
          </cell>
          <cell r="B3779" t="str">
            <v>REGISTRO PVC ESFERA VS ROSCAVEL DN 1 1/4"</v>
          </cell>
          <cell r="C3779" t="str">
            <v>UN</v>
          </cell>
          <cell r="E3779">
            <v>17.260000000000002</v>
          </cell>
        </row>
        <row r="3780">
          <cell r="A3780">
            <v>11670</v>
          </cell>
          <cell r="B3780" t="str">
            <v>REGISTRO PVC ESFERA VS ROSCAVEL DN 1/2"</v>
          </cell>
          <cell r="C3780" t="str">
            <v>UN</v>
          </cell>
          <cell r="E3780">
            <v>7.6</v>
          </cell>
        </row>
        <row r="3781">
          <cell r="A3781">
            <v>11671</v>
          </cell>
          <cell r="B3781" t="str">
            <v>REGISTRO PVC ESFERA VS ROSCAVEL DN 2"</v>
          </cell>
          <cell r="C3781" t="str">
            <v>UN</v>
          </cell>
          <cell r="E3781">
            <v>30.37</v>
          </cell>
        </row>
        <row r="3782">
          <cell r="A3782">
            <v>11672</v>
          </cell>
          <cell r="B3782" t="str">
            <v>REGISTRO PVC ESFERA VS ROSCAVEL DN 1 1/2"</v>
          </cell>
          <cell r="C3782" t="str">
            <v>UN</v>
          </cell>
          <cell r="E3782">
            <v>20.85</v>
          </cell>
        </row>
        <row r="3783">
          <cell r="A3783">
            <v>11673</v>
          </cell>
          <cell r="B3783" t="str">
            <v>REGISTRO PVC ESFERA VS SOLDAVEL DN 20</v>
          </cell>
          <cell r="C3783" t="str">
            <v>UN</v>
          </cell>
          <cell r="E3783">
            <v>7.17</v>
          </cell>
        </row>
        <row r="3784">
          <cell r="A3784">
            <v>11674</v>
          </cell>
          <cell r="B3784" t="str">
            <v>REGISTRO PVC ESFERA VS SOLDAVEL DN 25</v>
          </cell>
          <cell r="C3784" t="str">
            <v>UN</v>
          </cell>
          <cell r="E3784">
            <v>9.23</v>
          </cell>
        </row>
        <row r="3785">
          <cell r="A3785">
            <v>11675</v>
          </cell>
          <cell r="B3785" t="str">
            <v>REGISTRO PVC ESFERA VS SOLDAVEL DN 32</v>
          </cell>
          <cell r="C3785" t="str">
            <v>UN</v>
          </cell>
          <cell r="E3785">
            <v>12.87</v>
          </cell>
        </row>
        <row r="3786">
          <cell r="A3786">
            <v>11676</v>
          </cell>
          <cell r="B3786" t="str">
            <v>REGISTRO PVC ESFERA VS SOLDAVEL DN 40</v>
          </cell>
          <cell r="C3786" t="str">
            <v>UN</v>
          </cell>
          <cell r="E3786">
            <v>17.05</v>
          </cell>
        </row>
        <row r="3787">
          <cell r="A3787">
            <v>11677</v>
          </cell>
          <cell r="B3787" t="str">
            <v>REGISTRO PVC ESFERA VS SOLDAVEL DN 50</v>
          </cell>
          <cell r="C3787" t="str">
            <v>UN</v>
          </cell>
          <cell r="E3787">
            <v>20.25</v>
          </cell>
        </row>
        <row r="3788">
          <cell r="A3788">
            <v>11678</v>
          </cell>
          <cell r="B3788" t="str">
            <v>REGISTRO PVC ESFERA VS SOLDAVEL DN 60</v>
          </cell>
          <cell r="C3788" t="str">
            <v>UN</v>
          </cell>
          <cell r="E3788">
            <v>35.340000000000003</v>
          </cell>
        </row>
        <row r="3789">
          <cell r="A3789">
            <v>11679</v>
          </cell>
          <cell r="B3789" t="str">
            <v>BRACO OU HASTE C/CANOPLA PLASTICA 1/2" P/ CHUVEIRO ELETRICO"</v>
          </cell>
          <cell r="C3789" t="str">
            <v>UN</v>
          </cell>
          <cell r="E3789">
            <v>5.44</v>
          </cell>
        </row>
        <row r="3790">
          <cell r="A3790">
            <v>11680</v>
          </cell>
          <cell r="B3790" t="str">
            <v>BRACO OU HASTE C/CANOPLA PLASTICA 1/2" P/ CHUVEIRO SIMPLES</v>
          </cell>
          <cell r="C3790" t="str">
            <v>UN</v>
          </cell>
          <cell r="E3790">
            <v>4.8</v>
          </cell>
        </row>
        <row r="3791">
          <cell r="A3791">
            <v>11681</v>
          </cell>
          <cell r="B3791" t="str">
            <v>ENGATE OU RABICHO FLEXIVEL PLASTICO (PVC OU ABS) BRANCO 1/2" X 40CM</v>
          </cell>
          <cell r="C3791" t="str">
            <v>UN</v>
          </cell>
          <cell r="E3791">
            <v>5.04</v>
          </cell>
        </row>
        <row r="3792">
          <cell r="A3792">
            <v>11683</v>
          </cell>
          <cell r="B3792" t="str">
            <v>ENGATE OU RABICHO FLEXIVEL EM METAL CROMADO 1/2" x 30CM</v>
          </cell>
          <cell r="C3792" t="str">
            <v>UN</v>
          </cell>
          <cell r="E3792">
            <v>21.07</v>
          </cell>
        </row>
        <row r="3793">
          <cell r="A3793">
            <v>11684</v>
          </cell>
          <cell r="B3793" t="str">
            <v>ENGATE OU RABICHO FLEXIVEL EM METAL CROMADO 1/2" x 40CM</v>
          </cell>
          <cell r="C3793" t="str">
            <v>UN</v>
          </cell>
          <cell r="E3793">
            <v>23.19</v>
          </cell>
        </row>
        <row r="3794">
          <cell r="A3794">
            <v>11685</v>
          </cell>
          <cell r="B3794" t="str">
            <v>BRACO OU HASTE C/CANOPLA METAL CROMADO 1/2" P/ CHUVEIRO SIMPLES</v>
          </cell>
          <cell r="C3794" t="str">
            <v>UN</v>
          </cell>
          <cell r="E3794">
            <v>14.1</v>
          </cell>
        </row>
        <row r="3795">
          <cell r="A3795">
            <v>11687</v>
          </cell>
          <cell r="B3795" t="str">
            <v>BANCA ACO INOX L=60 C</v>
          </cell>
          <cell r="C3795" t="str">
            <v>M</v>
          </cell>
          <cell r="E3795">
            <v>145.72999999999999</v>
          </cell>
        </row>
        <row r="3796">
          <cell r="A3796">
            <v>11688</v>
          </cell>
          <cell r="B3796" t="str">
            <v>TANQUE ACO INOX CHAPA 22/304 52X54X30CM</v>
          </cell>
          <cell r="C3796" t="str">
            <v>UN</v>
          </cell>
          <cell r="E3796">
            <v>123.23</v>
          </cell>
        </row>
        <row r="3797">
          <cell r="A3797">
            <v>11689</v>
          </cell>
          <cell r="B3797" t="str">
            <v>BANCA ACO INOX L=70 C</v>
          </cell>
          <cell r="C3797" t="str">
            <v>M</v>
          </cell>
          <cell r="E3797">
            <v>179.41</v>
          </cell>
        </row>
        <row r="3798">
          <cell r="A3798">
            <v>11690</v>
          </cell>
          <cell r="B3798" t="str">
            <v>TANQUE MARMORE SINTETICO 22L</v>
          </cell>
          <cell r="C3798" t="str">
            <v>UN</v>
          </cell>
          <cell r="E3798">
            <v>84.34</v>
          </cell>
        </row>
        <row r="3799">
          <cell r="A3799">
            <v>11691</v>
          </cell>
          <cell r="B3799" t="str">
            <v>MARMORE ACINZENTADO POLIDO P/ BANCADA E = 2,5CM</v>
          </cell>
          <cell r="C3799" t="str">
            <v>M2</v>
          </cell>
          <cell r="E3799">
            <v>299.16000000000003</v>
          </cell>
        </row>
        <row r="3800">
          <cell r="A3800">
            <v>11692</v>
          </cell>
          <cell r="B3800" t="str">
            <v>MARMORE BRANCO POLIDO P/ BANCADA E = 3CM</v>
          </cell>
          <cell r="C3800" t="str">
            <v>M2</v>
          </cell>
          <cell r="E3800">
            <v>353.38</v>
          </cell>
        </row>
        <row r="3801">
          <cell r="A3801">
            <v>11693</v>
          </cell>
          <cell r="B3801" t="str">
            <v>BANCA GRANILITE P/ PIA OU LAVATORIO (SEM CUBA)</v>
          </cell>
          <cell r="C3801" t="str">
            <v>M2</v>
          </cell>
          <cell r="E3801">
            <v>282.20999999999998</v>
          </cell>
        </row>
        <row r="3802">
          <cell r="A3802">
            <v>11694</v>
          </cell>
          <cell r="B3802" t="str">
            <v>CAIXA DESCARGA PLASTICA, EMBUTIR, COMPLETA, COM ESPELHO CROMADO - CAPACIDADE 12 A 14 L</v>
          </cell>
          <cell r="C3802" t="str">
            <v>UN</v>
          </cell>
          <cell r="E3802">
            <v>140.85</v>
          </cell>
        </row>
        <row r="3803">
          <cell r="A3803">
            <v>11696</v>
          </cell>
          <cell r="B3803" t="str">
            <v>LAVATORIO (OU CUBA) DE SOBREPOR</v>
          </cell>
          <cell r="C3803" t="str">
            <v>UN</v>
          </cell>
          <cell r="E3803">
            <v>58.26</v>
          </cell>
        </row>
        <row r="3804">
          <cell r="A3804">
            <v>11697</v>
          </cell>
          <cell r="B3804" t="str">
            <v>ICTORIO COLETIVO ACO INOX 380 X 250</v>
          </cell>
          <cell r="C3804" t="str">
            <v>M</v>
          </cell>
          <cell r="E3804">
            <v>368.31</v>
          </cell>
        </row>
        <row r="3805">
          <cell r="A3805">
            <v>11698</v>
          </cell>
          <cell r="B3805" t="str">
            <v>ICTORIO COLETIVO ACO INOX 58 X 30C</v>
          </cell>
          <cell r="C3805" t="str">
            <v>M</v>
          </cell>
          <cell r="E3805">
            <v>473.77</v>
          </cell>
        </row>
        <row r="3806">
          <cell r="A3806">
            <v>11699</v>
          </cell>
          <cell r="B3806" t="str">
            <v>MICTORIO ACO INOX 50 X50 X45CM</v>
          </cell>
          <cell r="C3806" t="str">
            <v>UN</v>
          </cell>
          <cell r="E3806">
            <v>300.91000000000003</v>
          </cell>
        </row>
        <row r="3807">
          <cell r="A3807">
            <v>11703</v>
          </cell>
          <cell r="B3807" t="str">
            <v>PAPELEIRA CROMADA</v>
          </cell>
          <cell r="C3807" t="str">
            <v>UN</v>
          </cell>
          <cell r="E3807">
            <v>20.22</v>
          </cell>
        </row>
        <row r="3808">
          <cell r="A3808">
            <v>11707</v>
          </cell>
          <cell r="B3808" t="str">
            <v>RALO SEMI-ESFERICO FOFO TP ABACAXI D = 75MM P/ LAJES, CALHAS  ETC</v>
          </cell>
          <cell r="C3808" t="str">
            <v>UN</v>
          </cell>
          <cell r="E3808">
            <v>14.34</v>
          </cell>
        </row>
        <row r="3809">
          <cell r="A3809">
            <v>11708</v>
          </cell>
          <cell r="B3809" t="str">
            <v>RALO SEMI-ESFERICO FOFO TP ABACAXI D = 100MM P/ LAJES, CALHAS  ETC</v>
          </cell>
          <cell r="C3809" t="str">
            <v>UN</v>
          </cell>
          <cell r="E3809">
            <v>14.52</v>
          </cell>
        </row>
        <row r="3810">
          <cell r="A3810">
            <v>11709</v>
          </cell>
          <cell r="B3810" t="str">
            <v>RALO SEMI-ESFERICO FOFO TP ABACAXI D = 150MM P/ LAJES, CALHAS  ETC</v>
          </cell>
          <cell r="C3810" t="str">
            <v>UN</v>
          </cell>
          <cell r="E3810">
            <v>24.92</v>
          </cell>
        </row>
        <row r="3811">
          <cell r="A3811">
            <v>11710</v>
          </cell>
          <cell r="B3811" t="str">
            <v>RALO SEMI-ESFERICO FOFO TP ABACAXI D = 200MM P/ LAJES, CALHAS  ETC</v>
          </cell>
          <cell r="C3811" t="str">
            <v>UN</v>
          </cell>
          <cell r="E3811">
            <v>53.78</v>
          </cell>
        </row>
        <row r="3812">
          <cell r="A3812">
            <v>11711</v>
          </cell>
          <cell r="B3812" t="str">
            <v>RALO SECO PVC CONICO 100 X 40 MM C/GRELHA QUADRADA BRANCA</v>
          </cell>
          <cell r="C3812" t="str">
            <v>UN</v>
          </cell>
          <cell r="E3812">
            <v>8.01</v>
          </cell>
        </row>
        <row r="3813">
          <cell r="A3813">
            <v>11712</v>
          </cell>
          <cell r="B3813" t="str">
            <v>CAIXA SIFONADA DE PVC, 150 X 150 X 50MM, COM GRELHA QUADRADA BRANCA - NB 5688</v>
          </cell>
          <cell r="C3813" t="str">
            <v>UN</v>
          </cell>
          <cell r="E3813">
            <v>19.95</v>
          </cell>
        </row>
        <row r="3814">
          <cell r="A3814">
            <v>11713</v>
          </cell>
          <cell r="B3814" t="str">
            <v>CAIXA SIFONADA PVC 150 X 150 X 50MM C/ TAMPA CEGA QUADRADA BRANCA</v>
          </cell>
          <cell r="C3814" t="str">
            <v>UN</v>
          </cell>
          <cell r="E3814">
            <v>22.42</v>
          </cell>
        </row>
        <row r="3815">
          <cell r="A3815">
            <v>11714</v>
          </cell>
          <cell r="B3815" t="str">
            <v>CAIXA SIFONADA PVC 150 X 185 X 75MM C/ GRELHA QUADRADA BRANCA</v>
          </cell>
          <cell r="C3815" t="str">
            <v>UN</v>
          </cell>
          <cell r="E3815">
            <v>24.66</v>
          </cell>
        </row>
        <row r="3816">
          <cell r="A3816">
            <v>11715</v>
          </cell>
          <cell r="B3816" t="str">
            <v>CAIXA SIFONADA PVC 150 X 185 X 75MM C/ TAMPA CEGA QUADRADA BRANCA</v>
          </cell>
          <cell r="C3816" t="str">
            <v>UN</v>
          </cell>
          <cell r="E3816">
            <v>26.8</v>
          </cell>
        </row>
        <row r="3817">
          <cell r="A3817">
            <v>11716</v>
          </cell>
          <cell r="B3817" t="str">
            <v>CAIXA SIFONADA PVC 100 X 100 X 40MM C/ GRELHA REDONDA BRANCA</v>
          </cell>
          <cell r="C3817" t="str">
            <v>UN</v>
          </cell>
          <cell r="E3817">
            <v>10.5</v>
          </cell>
        </row>
        <row r="3818">
          <cell r="A3818">
            <v>11717</v>
          </cell>
          <cell r="B3818" t="str">
            <v>CAIXA SIFONADA PVC 150 X 150 X 50MM C/ GRELHA REDONDA BRANCA</v>
          </cell>
          <cell r="C3818" t="str">
            <v>UN</v>
          </cell>
          <cell r="E3818">
            <v>18.829999999999998</v>
          </cell>
        </row>
        <row r="3819">
          <cell r="A3819">
            <v>11718</v>
          </cell>
          <cell r="B3819" t="str">
            <v>REGISTRO PVC PRESSAO S-30 ROSCAVEL DN 3/4"</v>
          </cell>
          <cell r="C3819" t="str">
            <v>UN</v>
          </cell>
          <cell r="E3819">
            <v>11.22</v>
          </cell>
        </row>
        <row r="3820">
          <cell r="A3820">
            <v>11719</v>
          </cell>
          <cell r="B3820" t="str">
            <v>REGISTRO PVC PRESSAO S-30 SOLDAVEL DN 25 MM</v>
          </cell>
          <cell r="C3820" t="str">
            <v>UN</v>
          </cell>
          <cell r="E3820">
            <v>10.69</v>
          </cell>
        </row>
        <row r="3821">
          <cell r="A3821">
            <v>11730</v>
          </cell>
          <cell r="B3821" t="str">
            <v>TAMPA CEGA EM ACO INOX P/ RALO SIFONADO 20 X 20CM</v>
          </cell>
          <cell r="C3821" t="str">
            <v>UN</v>
          </cell>
          <cell r="E3821">
            <v>28.42</v>
          </cell>
        </row>
        <row r="3822">
          <cell r="A3822">
            <v>11731</v>
          </cell>
          <cell r="B3822" t="str">
            <v>GRELHA PVC BRANCA QUADRADA 150X150MM</v>
          </cell>
          <cell r="C3822" t="str">
            <v>UN</v>
          </cell>
          <cell r="E3822">
            <v>3.84</v>
          </cell>
        </row>
        <row r="3823">
          <cell r="A3823">
            <v>11732</v>
          </cell>
          <cell r="B3823" t="str">
            <v>GRELHA PVC CROMADA REDONDA 150MM</v>
          </cell>
          <cell r="C3823" t="str">
            <v>UN</v>
          </cell>
          <cell r="E3823">
            <v>10.5</v>
          </cell>
        </row>
        <row r="3824">
          <cell r="A3824">
            <v>11733</v>
          </cell>
          <cell r="B3824" t="str">
            <v>PROLONGAMENTO PVC EB=608 P/ CX SIFONADA 100MMX10CM</v>
          </cell>
          <cell r="C3824" t="str">
            <v>UN</v>
          </cell>
          <cell r="E3824">
            <v>1.28</v>
          </cell>
        </row>
        <row r="3825">
          <cell r="A3825">
            <v>11734</v>
          </cell>
          <cell r="B3825" t="str">
            <v>PROLONGAMENTO PVC EB=608 P/ CX SIFONADA 100MMX15CM</v>
          </cell>
          <cell r="C3825" t="str">
            <v>UN</v>
          </cell>
          <cell r="E3825">
            <v>1.79</v>
          </cell>
        </row>
        <row r="3826">
          <cell r="A3826">
            <v>11735</v>
          </cell>
          <cell r="B3826" t="str">
            <v>PROLONGAMENTO PVC EB=608 P/ CX SIFONADA 100MMX20CM</v>
          </cell>
          <cell r="C3826" t="str">
            <v>UN</v>
          </cell>
          <cell r="E3826">
            <v>2.37</v>
          </cell>
        </row>
        <row r="3827">
          <cell r="A3827">
            <v>11736</v>
          </cell>
          <cell r="B3827" t="str">
            <v>PROLONGAMENTO PVC EB-608 P/ CX SIFONADA 150MMX10CM</v>
          </cell>
          <cell r="C3827" t="str">
            <v>UN</v>
          </cell>
          <cell r="E3827">
            <v>2.72</v>
          </cell>
        </row>
        <row r="3828">
          <cell r="A3828">
            <v>11737</v>
          </cell>
          <cell r="B3828" t="str">
            <v>PROLONGAMENTO PVC EB-608 P/ CX SIFONADA 150MMX15CM</v>
          </cell>
          <cell r="C3828" t="str">
            <v>UN</v>
          </cell>
          <cell r="E3828">
            <v>4.03</v>
          </cell>
        </row>
        <row r="3829">
          <cell r="A3829">
            <v>11738</v>
          </cell>
          <cell r="B3829" t="str">
            <v>PROLONGAMENTO PVC EB-608 P/ CX SIFONADA 150MMX20CM</v>
          </cell>
          <cell r="C3829" t="str">
            <v>UN</v>
          </cell>
          <cell r="E3829">
            <v>4.9000000000000004</v>
          </cell>
        </row>
        <row r="3830">
          <cell r="A3830">
            <v>11739</v>
          </cell>
          <cell r="B3830" t="str">
            <v>RALO SECO PVC CONICO 100 X 40 MM C/GRELHA REDONDA BRANCA</v>
          </cell>
          <cell r="C3830" t="str">
            <v>UN</v>
          </cell>
          <cell r="E3830">
            <v>5.99</v>
          </cell>
        </row>
        <row r="3831">
          <cell r="A3831">
            <v>11741</v>
          </cell>
          <cell r="B3831" t="str">
            <v>RALO SIFONADO PVC CILINDRICO 100 X 40 MM C/GRELHA REDONDA BRANCA</v>
          </cell>
          <cell r="C3831" t="str">
            <v>UN</v>
          </cell>
          <cell r="E3831">
            <v>5.12</v>
          </cell>
        </row>
        <row r="3832">
          <cell r="A3832">
            <v>11742</v>
          </cell>
          <cell r="B3832" t="str">
            <v>RALO SIFONADO PVC CILINDRICO 100X40MM C/GRELHA REDONDA BRANCA</v>
          </cell>
          <cell r="C3832" t="str">
            <v>UN</v>
          </cell>
          <cell r="E3832">
            <v>6.4</v>
          </cell>
        </row>
        <row r="3833">
          <cell r="A3833">
            <v>11743</v>
          </cell>
          <cell r="B3833" t="str">
            <v>RALO SIFONADO PVC REDONDO CONICO 100X40MM C/ GRELHA PVC BRANCA</v>
          </cell>
          <cell r="C3833" t="str">
            <v>UN</v>
          </cell>
          <cell r="E3833">
            <v>6.4</v>
          </cell>
        </row>
        <row r="3834">
          <cell r="A3834">
            <v>11744</v>
          </cell>
          <cell r="B3834" t="str">
            <v>RALO SIFONADO PVC CONICO 100X40MM C/GRELHA REDONDA BRANCA</v>
          </cell>
          <cell r="C3834" t="str">
            <v>UN</v>
          </cell>
          <cell r="E3834">
            <v>6.18</v>
          </cell>
        </row>
        <row r="3835">
          <cell r="A3835">
            <v>11745</v>
          </cell>
          <cell r="B3835" t="str">
            <v>RALO SIFONADO PVC QUADRADO 100X100X53MM SAIDA 40MM C/GRELHA BRANCA</v>
          </cell>
          <cell r="C3835" t="str">
            <v>UN</v>
          </cell>
          <cell r="E3835">
            <v>6.98</v>
          </cell>
        </row>
        <row r="3836">
          <cell r="A3836">
            <v>11746</v>
          </cell>
          <cell r="B3836" t="str">
            <v>VALVULA DE ESFERA EM BRONZE REF 1552-B 1" BRUTA</v>
          </cell>
          <cell r="C3836" t="str">
            <v>UN</v>
          </cell>
          <cell r="E3836">
            <v>35.85</v>
          </cell>
        </row>
        <row r="3837">
          <cell r="A3837">
            <v>11747</v>
          </cell>
          <cell r="B3837" t="str">
            <v>VALVULA DE ESFERA EM BRONZE REF 1552-B 2" BRUTA</v>
          </cell>
          <cell r="C3837" t="str">
            <v>UN</v>
          </cell>
          <cell r="E3837">
            <v>100.31</v>
          </cell>
        </row>
        <row r="3838">
          <cell r="A3838">
            <v>11748</v>
          </cell>
          <cell r="B3838" t="str">
            <v>VALVULA DE ESFERA EM BRONZE REF 1552-B 1/2" BRUTA</v>
          </cell>
          <cell r="C3838" t="str">
            <v>UN</v>
          </cell>
          <cell r="E3838">
            <v>21.87</v>
          </cell>
        </row>
        <row r="3839">
          <cell r="A3839">
            <v>11749</v>
          </cell>
          <cell r="B3839" t="str">
            <v>VALVULA DE ESFERA EM BRONZE REF 1552-B 3/4" BRUTA</v>
          </cell>
          <cell r="C3839" t="str">
            <v>UN</v>
          </cell>
          <cell r="E3839">
            <v>25.82</v>
          </cell>
        </row>
        <row r="3840">
          <cell r="A3840">
            <v>11750</v>
          </cell>
          <cell r="B3840" t="str">
            <v>VALVULA DE ESFERA EM BRONZE REF 1552-B 1 1/4" BRUTA</v>
          </cell>
          <cell r="C3840" t="str">
            <v>UN</v>
          </cell>
          <cell r="E3840">
            <v>53.5</v>
          </cell>
        </row>
        <row r="3841">
          <cell r="A3841">
            <v>11751</v>
          </cell>
          <cell r="B3841" t="str">
            <v>VALVULA DE ESFERA EM BRONZE REF 1552-B 1 1/2" BRUTA</v>
          </cell>
          <cell r="C3841" t="str">
            <v>UN</v>
          </cell>
          <cell r="E3841">
            <v>64.39</v>
          </cell>
        </row>
        <row r="3842">
          <cell r="A3842">
            <v>11752</v>
          </cell>
          <cell r="B3842" t="str">
            <v>REGISTRO PRESSAO 1/2" BRUTO REF 1400</v>
          </cell>
          <cell r="C3842" t="str">
            <v>UN</v>
          </cell>
          <cell r="E3842">
            <v>16.920000000000002</v>
          </cell>
        </row>
        <row r="3843">
          <cell r="A3843">
            <v>11753</v>
          </cell>
          <cell r="B3843" t="str">
            <v>REGISTRO PRESSAO 3/4" BRUTO REF 1400</v>
          </cell>
          <cell r="C3843" t="str">
            <v>UN</v>
          </cell>
          <cell r="E3843">
            <v>17.7</v>
          </cell>
        </row>
        <row r="3844">
          <cell r="A3844">
            <v>11756</v>
          </cell>
          <cell r="B3844" t="str">
            <v>REGISTRO OU REGULADOR P/ GAS COZINHA MARCA ALIANCA REF 76506/1</v>
          </cell>
          <cell r="C3844" t="str">
            <v>UN</v>
          </cell>
          <cell r="E3844">
            <v>14.66</v>
          </cell>
        </row>
        <row r="3845">
          <cell r="A3845">
            <v>11757</v>
          </cell>
          <cell r="B3845" t="str">
            <v>SABONETEIRA EM METAL CROMADO TP CONCHA DE SOBREPOR</v>
          </cell>
          <cell r="C3845" t="str">
            <v>UN</v>
          </cell>
          <cell r="E3845">
            <v>18</v>
          </cell>
        </row>
        <row r="3846">
          <cell r="A3846">
            <v>11758</v>
          </cell>
          <cell r="B3846" t="str">
            <v>SABONETEIRA EM VIDRO C/ SUPORTE EM ACO INOX P/ SABAO LIQUIDO</v>
          </cell>
          <cell r="C3846" t="str">
            <v>UN</v>
          </cell>
          <cell r="E3846">
            <v>13.51</v>
          </cell>
        </row>
        <row r="3847">
          <cell r="A3847">
            <v>11760</v>
          </cell>
          <cell r="B3847" t="str">
            <v>SIFAO EM METAL CROMADO 1 X 1 1/4"</v>
          </cell>
          <cell r="C3847" t="str">
            <v>UN</v>
          </cell>
          <cell r="E3847">
            <v>108.6</v>
          </cell>
        </row>
        <row r="3848">
          <cell r="A3848">
            <v>11761</v>
          </cell>
          <cell r="B3848" t="str">
            <v>ASSENTO P/ VASO SANITARIO INFANTIL DE PLASTICO CAMINHÃO - (INCLUSIVE CAMINHÃO)</v>
          </cell>
          <cell r="C3848" t="str">
            <v>UN</v>
          </cell>
          <cell r="E3848">
            <v>17.940000000000001</v>
          </cell>
        </row>
        <row r="3849">
          <cell r="A3849">
            <v>11762</v>
          </cell>
          <cell r="B3849" t="str">
            <v>TORNEIRA CROMADA 1/2" OU 3/4" REF 1153 P/ JARDIM/TANQUE - PADRAO ALTO</v>
          </cell>
          <cell r="C3849" t="str">
            <v>UN</v>
          </cell>
          <cell r="E3849">
            <v>48.3</v>
          </cell>
        </row>
        <row r="3850">
          <cell r="A3850">
            <v>11763</v>
          </cell>
          <cell r="B3850" t="str">
            <v>TORNEIRA DE BOIA REAL 1.1/2" C/ BALAO PLASTICO</v>
          </cell>
          <cell r="C3850" t="str">
            <v>UN</v>
          </cell>
          <cell r="E3850">
            <v>74.819999999999993</v>
          </cell>
        </row>
        <row r="3851">
          <cell r="A3851">
            <v>11764</v>
          </cell>
          <cell r="B3851" t="str">
            <v>TORNEIRA DE BOIA REAL 1.1/4" C/ BALAO PLASTICO</v>
          </cell>
          <cell r="C3851" t="str">
            <v>UN</v>
          </cell>
          <cell r="E3851">
            <v>63.71</v>
          </cell>
        </row>
        <row r="3852">
          <cell r="A3852">
            <v>11767</v>
          </cell>
          <cell r="B3852" t="str">
            <v>TORNEIRA DE BOIA REAL 2" C/ BALAO PLASTICO</v>
          </cell>
          <cell r="C3852" t="str">
            <v>UN</v>
          </cell>
          <cell r="E3852">
            <v>88.92</v>
          </cell>
        </row>
        <row r="3853">
          <cell r="A3853">
            <v>11769</v>
          </cell>
          <cell r="B3853" t="str">
            <v>APARELHO MISTURADOR CROMADO P/ LAVATORIO REF 1875</v>
          </cell>
          <cell r="C3853" t="str">
            <v>UN</v>
          </cell>
          <cell r="E3853">
            <v>201.82</v>
          </cell>
        </row>
        <row r="3854">
          <cell r="A3854">
            <v>11770</v>
          </cell>
          <cell r="B3854" t="str">
            <v>APARELHO MISTURADOR CROMADO P/ CHUVEIRO 3/4" REF 2116</v>
          </cell>
          <cell r="C3854" t="str">
            <v>UN</v>
          </cell>
          <cell r="E3854">
            <v>92.24</v>
          </cell>
        </row>
        <row r="3855">
          <cell r="A3855">
            <v>11771</v>
          </cell>
          <cell r="B3855" t="str">
            <v>APARELHO MISTURADOR CROMADO P/ PIA REF 1258</v>
          </cell>
          <cell r="C3855" t="str">
            <v>UN</v>
          </cell>
          <cell r="E3855">
            <v>278.94</v>
          </cell>
        </row>
        <row r="3856">
          <cell r="A3856">
            <v>11772</v>
          </cell>
          <cell r="B3856" t="str">
            <v>TORNEIRA CROMADA TUBO MOVEL P/ BANCADA 1/2" OU 3/4" REF 1167 P/ PIA COZ - PADRAO ALTO</v>
          </cell>
          <cell r="C3856" t="str">
            <v>UN</v>
          </cell>
          <cell r="E3856">
            <v>171.53</v>
          </cell>
        </row>
        <row r="3857">
          <cell r="A3857">
            <v>11773</v>
          </cell>
          <cell r="B3857" t="str">
            <v>TORNEIRA CROMADA TUBO MOVEL P/ PAREDE 1/2" OU 3/4" REF 1168 P/ PIA COZ - PADRAO MEDIO</v>
          </cell>
          <cell r="C3857" t="str">
            <v>UN</v>
          </cell>
          <cell r="E3857">
            <v>99.58</v>
          </cell>
        </row>
        <row r="3858">
          <cell r="A3858">
            <v>11775</v>
          </cell>
          <cell r="B3858" t="str">
            <v>TORNEIRA CROMADA 1/2" OU 3/4" REF 1157 P/ PIA COZ - C/ AREJADOR - PADRAO MEDIO</v>
          </cell>
          <cell r="C3858" t="str">
            <v>UN</v>
          </cell>
          <cell r="E3858">
            <v>85.97</v>
          </cell>
        </row>
        <row r="3859">
          <cell r="A3859">
            <v>11777</v>
          </cell>
          <cell r="B3859" t="str">
            <v>TORNEIRA ELETRICA P/ COZINHA</v>
          </cell>
          <cell r="C3859" t="str">
            <v>UN</v>
          </cell>
          <cell r="E3859">
            <v>100.87</v>
          </cell>
        </row>
        <row r="3860">
          <cell r="A3860">
            <v>11778</v>
          </cell>
          <cell r="B3860" t="str">
            <v>TORNEIRA OU REGISTRO CROMADO 1/2" OU 3/4" REF 1147 P/ FILTRO - PADRAO POPULAR</v>
          </cell>
          <cell r="C3860" t="str">
            <v>UN</v>
          </cell>
          <cell r="E3860">
            <v>20.89</v>
          </cell>
        </row>
        <row r="3861">
          <cell r="A3861">
            <v>11781</v>
          </cell>
          <cell r="B3861" t="str">
            <v>VALVULA DESCARGA 1 1/4" C/ REGISTRO - ACABAMENTO EM METAL CROMADO</v>
          </cell>
          <cell r="C3861" t="str">
            <v>UN</v>
          </cell>
          <cell r="E3861">
            <v>115.6</v>
          </cell>
        </row>
        <row r="3862">
          <cell r="A3862">
            <v>11783</v>
          </cell>
          <cell r="B3862" t="str">
            <v>VALVULA DESCARGA 1 1/2" EM PVC - ACABAMENTO EM PLASTICO CROMADO TIPO LORENZETTI OU SIMILAR</v>
          </cell>
          <cell r="C3862" t="str">
            <v>UN</v>
          </cell>
          <cell r="E3862">
            <v>59.88</v>
          </cell>
        </row>
        <row r="3863">
          <cell r="A3863">
            <v>11784</v>
          </cell>
          <cell r="B3863" t="str">
            <v>BACIA TURCA BRANCA 51 X 71CM</v>
          </cell>
          <cell r="C3863" t="str">
            <v>UN</v>
          </cell>
          <cell r="E3863">
            <v>113.84</v>
          </cell>
        </row>
        <row r="3864">
          <cell r="A3864">
            <v>11785</v>
          </cell>
          <cell r="B3864" t="str">
            <v>BACIA TURCA C/SIFAO 60 X 48 X 37CM</v>
          </cell>
          <cell r="C3864" t="str">
            <v>UN</v>
          </cell>
          <cell r="E3864">
            <v>127.43</v>
          </cell>
        </row>
        <row r="3865">
          <cell r="A3865">
            <v>11786</v>
          </cell>
          <cell r="B3865" t="str">
            <v>VASO SANITARIO SIFONADO INFANTIL - BRANCO</v>
          </cell>
          <cell r="C3865" t="str">
            <v>UN</v>
          </cell>
          <cell r="E3865">
            <v>107.23</v>
          </cell>
        </row>
        <row r="3866">
          <cell r="A3866">
            <v>11787</v>
          </cell>
          <cell r="B3866" t="str">
            <v>VASO SANITARIO SIFONADO INFANTIL - COR</v>
          </cell>
          <cell r="C3866" t="str">
            <v>UN</v>
          </cell>
          <cell r="E3866">
            <v>114.68</v>
          </cell>
        </row>
        <row r="3867">
          <cell r="A3867">
            <v>11788</v>
          </cell>
          <cell r="B3867" t="str">
            <v>BACIA TURCA CELITE 003. 006 - SIFAO INTEGRADO</v>
          </cell>
          <cell r="C3867" t="str">
            <v>UN</v>
          </cell>
          <cell r="E3867">
            <v>119.7</v>
          </cell>
        </row>
        <row r="3868">
          <cell r="A3868">
            <v>11789</v>
          </cell>
          <cell r="B3868" t="str">
            <v>ANEL PARA GUIA DE 10MM PARA FIO FE-160</v>
          </cell>
          <cell r="C3868" t="str">
            <v>UN</v>
          </cell>
          <cell r="E3868">
            <v>3.79</v>
          </cell>
        </row>
        <row r="3869">
          <cell r="A3869">
            <v>11790</v>
          </cell>
          <cell r="B3869" t="str">
            <v>PARAFUSO M16 (ROSCA MAQUINA D=16MM) X 450MM CAB QUADRADA - Z INCAGEM A FOGO</v>
          </cell>
          <cell r="C3869" t="str">
            <v>UN</v>
          </cell>
          <cell r="E3869">
            <v>8.31</v>
          </cell>
        </row>
        <row r="3870">
          <cell r="A3870">
            <v>11791</v>
          </cell>
          <cell r="B3870" t="str">
            <v>BANCA GRANITO PRETO 100 X 60CM, E = 2CM, C/1 ABERTURA</v>
          </cell>
          <cell r="C3870" t="str">
            <v>UN</v>
          </cell>
          <cell r="E3870">
            <v>219.41</v>
          </cell>
        </row>
        <row r="3871">
          <cell r="A3871">
            <v>11792</v>
          </cell>
          <cell r="B3871" t="str">
            <v>BANCA GRANITO PRETO 200 X 60CM, E = 3CM, C/2 ABERTURAS</v>
          </cell>
          <cell r="C3871" t="str">
            <v>UN</v>
          </cell>
          <cell r="E3871">
            <v>547.61</v>
          </cell>
        </row>
        <row r="3872">
          <cell r="A3872">
            <v>11793</v>
          </cell>
          <cell r="B3872" t="str">
            <v>BANCA GRANITO PRETO 200 X 60CM, ESP = 2CM, SEM ABERTURA</v>
          </cell>
          <cell r="C3872" t="str">
            <v>UN</v>
          </cell>
          <cell r="E3872">
            <v>382.94</v>
          </cell>
        </row>
        <row r="3873">
          <cell r="A3873">
            <v>11794</v>
          </cell>
          <cell r="B3873" t="str">
            <v>GRANITO AMENDOA POLIDO PARA BANCADA ESP = 2 CM</v>
          </cell>
          <cell r="C3873" t="str">
            <v>M2</v>
          </cell>
          <cell r="E3873">
            <v>205.81</v>
          </cell>
        </row>
        <row r="3874">
          <cell r="A3874">
            <v>11795</v>
          </cell>
          <cell r="B3874" t="str">
            <v>GRANITO CINZA POLIDO P/BANCADA E=2,5 CM</v>
          </cell>
          <cell r="C3874" t="str">
            <v>M2</v>
          </cell>
          <cell r="E3874">
            <v>165.94</v>
          </cell>
        </row>
        <row r="3875">
          <cell r="A3875">
            <v>11796</v>
          </cell>
          <cell r="B3875" t="str">
            <v>GRANITO PRETO TIJUCA POLIDO PARA BANCADA ESP = 2 CM</v>
          </cell>
          <cell r="C3875" t="str">
            <v>M2</v>
          </cell>
          <cell r="E3875">
            <v>250.74</v>
          </cell>
        </row>
        <row r="3876">
          <cell r="A3876">
            <v>11797</v>
          </cell>
          <cell r="B3876" t="str">
            <v>BIDE LOUCA BRANCA C/ 3 FUROS - LINHA PADRAO MEDIO</v>
          </cell>
          <cell r="C3876" t="str">
            <v>UN</v>
          </cell>
          <cell r="E3876">
            <v>88.73</v>
          </cell>
        </row>
        <row r="3877">
          <cell r="A3877">
            <v>11798</v>
          </cell>
          <cell r="B3877" t="str">
            <v>CABO DE COBRE ISOLAENTO ANTI-CHAA 450/750V 3 X 102, TP FICAP OU EQUIV</v>
          </cell>
          <cell r="C3877" t="str">
            <v>M</v>
          </cell>
          <cell r="E3877">
            <v>23.11</v>
          </cell>
        </row>
        <row r="3878">
          <cell r="A3878">
            <v>11801</v>
          </cell>
          <cell r="B3878" t="str">
            <v>CABO DE COBRE ISOLAENTO ANTI-CHAA 450/750V 3 X 162, TP FICAP OU EQUIV</v>
          </cell>
          <cell r="C3878" t="str">
            <v>M</v>
          </cell>
          <cell r="E3878">
            <v>31.16</v>
          </cell>
        </row>
        <row r="3879">
          <cell r="A3879">
            <v>11804</v>
          </cell>
          <cell r="B3879" t="str">
            <v>CABO DE COBRE ISOLAENTO ANTI-CHAA 450/750V 3 X 252, TP FICAP OU EQUIV</v>
          </cell>
          <cell r="C3879" t="str">
            <v>M</v>
          </cell>
          <cell r="E3879">
            <v>46.34</v>
          </cell>
        </row>
        <row r="3880">
          <cell r="A3880">
            <v>11811</v>
          </cell>
          <cell r="B3880" t="str">
            <v>AQUECEDOR DE AGUA ELETRICO HORIZONTAL 200L CILINDRO COBRE / INOX</v>
          </cell>
          <cell r="C3880" t="str">
            <v>UN</v>
          </cell>
          <cell r="E3880">
            <v>2849.83</v>
          </cell>
        </row>
        <row r="3881">
          <cell r="A3881">
            <v>11814</v>
          </cell>
          <cell r="B3881" t="str">
            <v>AQUECEDOR DE AGUA ELETRICO INDUSTRIAL 500L, TENSAO NOMINAL 220V</v>
          </cell>
          <cell r="C3881" t="str">
            <v>UN</v>
          </cell>
          <cell r="E3881">
            <v>3662.32</v>
          </cell>
        </row>
        <row r="3882">
          <cell r="A3882">
            <v>11816</v>
          </cell>
          <cell r="B3882" t="str">
            <v>AQUECEDOR DE AGUA ELETRICO HORIZONTAL 100L CILINDRO COBRE / INOX</v>
          </cell>
          <cell r="C3882" t="str">
            <v>UN</v>
          </cell>
          <cell r="E3882">
            <v>1866.54</v>
          </cell>
        </row>
        <row r="3883">
          <cell r="A3883">
            <v>11818</v>
          </cell>
          <cell r="B3883" t="str">
            <v>CONECTOR PARAFUSO FENDIDO DE BRONZE P/ CABO 10-16MM2</v>
          </cell>
          <cell r="C3883" t="str">
            <v>UN</v>
          </cell>
          <cell r="E3883">
            <v>2.52</v>
          </cell>
        </row>
        <row r="3884">
          <cell r="A3884">
            <v>11819</v>
          </cell>
          <cell r="B3884" t="str">
            <v>CONECTOR PARAFUSO FENDIDO DE BRONZE P/ CABO 70-240MM2</v>
          </cell>
          <cell r="C3884" t="str">
            <v>UN</v>
          </cell>
          <cell r="E3884">
            <v>44.35</v>
          </cell>
        </row>
        <row r="3885">
          <cell r="A3885">
            <v>11820</v>
          </cell>
          <cell r="B3885" t="str">
            <v>CONECTOR PARAFUSO FENDIDO DE BRONZE P/ CABO 6-10MM2</v>
          </cell>
          <cell r="C3885" t="str">
            <v>UN</v>
          </cell>
          <cell r="E3885">
            <v>2.48</v>
          </cell>
        </row>
        <row r="3886">
          <cell r="A3886">
            <v>11821</v>
          </cell>
          <cell r="B3886" t="str">
            <v>CONECTOR PARAFUSO FENDIDO C/ SEPARADOR DE CABOS BIMETALICOS DE COBRE P/ CABOS 8-21MM2</v>
          </cell>
          <cell r="C3886" t="str">
            <v>UN</v>
          </cell>
          <cell r="E3886">
            <v>2.5499999999999998</v>
          </cell>
        </row>
        <row r="3887">
          <cell r="A3887">
            <v>11822</v>
          </cell>
          <cell r="B3887" t="str">
            <v>TORNEIRA PLASTICO 1/2" P/ PIA</v>
          </cell>
          <cell r="C3887" t="str">
            <v>UN</v>
          </cell>
          <cell r="E3887">
            <v>6.58</v>
          </cell>
        </row>
        <row r="3888">
          <cell r="A3888">
            <v>11823</v>
          </cell>
          <cell r="B3888" t="str">
            <v>TORNEIRA DE BOIA PVC 1/2" P/ CAIXA DESCARGA EXTERNA</v>
          </cell>
          <cell r="C3888" t="str">
            <v>UN</v>
          </cell>
          <cell r="E3888">
            <v>7.53</v>
          </cell>
        </row>
        <row r="3889">
          <cell r="A3889">
            <v>11825</v>
          </cell>
          <cell r="B3889" t="str">
            <v>TORNEIRA DE BOIA REAL 1" C/ BALAO PLASTICO</v>
          </cell>
          <cell r="C3889" t="str">
            <v>UN</v>
          </cell>
          <cell r="E3889">
            <v>40.57</v>
          </cell>
        </row>
        <row r="3890">
          <cell r="A3890">
            <v>11826</v>
          </cell>
          <cell r="B3890" t="str">
            <v>TORNEIRA DE BOIA REAL 1/2" C/ BALAO METALICO</v>
          </cell>
          <cell r="C3890" t="str">
            <v>UN</v>
          </cell>
          <cell r="E3890">
            <v>28.18</v>
          </cell>
        </row>
        <row r="3891">
          <cell r="A3891">
            <v>11829</v>
          </cell>
          <cell r="B3891" t="str">
            <v>TORNEIRA DE BOIA REAL 1/2" C/ BALAO PLASTICO</v>
          </cell>
          <cell r="C3891" t="str">
            <v>UN</v>
          </cell>
          <cell r="E3891">
            <v>12.28</v>
          </cell>
        </row>
        <row r="3892">
          <cell r="A3892">
            <v>11830</v>
          </cell>
          <cell r="B3892" t="str">
            <v>TORNEIRA DE BOIA REAL 3/4" C/ BALAO PLASTICO</v>
          </cell>
          <cell r="C3892" t="str">
            <v>UN</v>
          </cell>
          <cell r="E3892">
            <v>12.58</v>
          </cell>
        </row>
        <row r="3893">
          <cell r="A3893">
            <v>11831</v>
          </cell>
          <cell r="B3893" t="str">
            <v>TORNEIRA PLASTICA 3/4" P/TANQUE</v>
          </cell>
          <cell r="C3893" t="str">
            <v>UN</v>
          </cell>
          <cell r="E3893">
            <v>6.29</v>
          </cell>
        </row>
        <row r="3894">
          <cell r="A3894">
            <v>11832</v>
          </cell>
          <cell r="B3894" t="str">
            <v>TORNEIRA PLÁSTICA DE 1/2" PARA LAVATÓRIO</v>
          </cell>
          <cell r="C3894" t="str">
            <v>UN</v>
          </cell>
          <cell r="E3894">
            <v>6.58</v>
          </cell>
        </row>
        <row r="3895">
          <cell r="A3895">
            <v>11834</v>
          </cell>
          <cell r="B3895" t="str">
            <v>MADEIRA ANGELIM APARELHADA</v>
          </cell>
          <cell r="C3895" t="str">
            <v>M3</v>
          </cell>
          <cell r="E3895">
            <v>2132.9</v>
          </cell>
        </row>
        <row r="3896">
          <cell r="A3896">
            <v>11835</v>
          </cell>
          <cell r="B3896" t="str">
            <v>MADEIRA IPE APARELHADA</v>
          </cell>
          <cell r="C3896" t="str">
            <v>M3</v>
          </cell>
          <cell r="E3896">
            <v>3881.88</v>
          </cell>
        </row>
        <row r="3897">
          <cell r="A3897">
            <v>11836</v>
          </cell>
          <cell r="B3897" t="str">
            <v>MADEIRA 2A QUALIDADE SERRADA NAO APARELHADA -TIPO VIROLA</v>
          </cell>
          <cell r="C3897" t="str">
            <v>M3</v>
          </cell>
          <cell r="E3897">
            <v>1699.34</v>
          </cell>
        </row>
        <row r="3898">
          <cell r="A3898">
            <v>11837</v>
          </cell>
          <cell r="B3898" t="str">
            <v>GRAMPO LINHA VIVA, DE ALUMINIO CABO PRINCIPAL ( 10 - 120MM2) DERIVACAO (10 - 70MM2)</v>
          </cell>
          <cell r="C3898" t="str">
            <v>UN</v>
          </cell>
          <cell r="E3898">
            <v>26.61</v>
          </cell>
        </row>
        <row r="3899">
          <cell r="A3899">
            <v>11838</v>
          </cell>
          <cell r="B3899" t="str">
            <v>TERMINAL A PRESSAO DE BRONZE P/ CABO A BARRA, CABO 240MM2 C/ 1 FURO DE FIXACAO</v>
          </cell>
          <cell r="C3899" t="str">
            <v>UN</v>
          </cell>
          <cell r="E3899">
            <v>14.76</v>
          </cell>
        </row>
        <row r="3900">
          <cell r="A3900">
            <v>11839</v>
          </cell>
          <cell r="B3900" t="str">
            <v>TERMINAL A PRESSAO DE BRONZE P/ CABO A BARRA, CABO 300MM2 C/ 1 FURO DE FIXACAO</v>
          </cell>
          <cell r="C3900" t="str">
            <v>UN</v>
          </cell>
          <cell r="E3900">
            <v>11.35</v>
          </cell>
        </row>
        <row r="3901">
          <cell r="A3901">
            <v>11840</v>
          </cell>
          <cell r="B3901" t="str">
            <v>GRAMPO PARALELO DE BRONZE PARA CABO 25MM2</v>
          </cell>
          <cell r="C3901" t="str">
            <v>UN</v>
          </cell>
          <cell r="E3901">
            <v>8.52</v>
          </cell>
        </row>
        <row r="3902">
          <cell r="A3902">
            <v>11842</v>
          </cell>
          <cell r="B3902" t="str">
            <v>PECA DE ADEIRA 2A QUALIDADE 2 X 11C NAO APARELHADA</v>
          </cell>
          <cell r="C3902" t="str">
            <v>M</v>
          </cell>
          <cell r="E3902">
            <v>3.74</v>
          </cell>
        </row>
        <row r="3903">
          <cell r="A3903">
            <v>11844</v>
          </cell>
          <cell r="B3903" t="str">
            <v>PECA DE ADEIRA (ASSARANDUBA) 4 X 30C APARELHADA</v>
          </cell>
          <cell r="C3903" t="str">
            <v>M</v>
          </cell>
          <cell r="E3903">
            <v>27.71</v>
          </cell>
        </row>
        <row r="3904">
          <cell r="A3904">
            <v>11848</v>
          </cell>
          <cell r="B3904" t="str">
            <v>CADERNETA DE TOPOGRAFO</v>
          </cell>
          <cell r="C3904" t="str">
            <v>UN</v>
          </cell>
          <cell r="E3904">
            <v>3.03</v>
          </cell>
        </row>
        <row r="3905">
          <cell r="A3905">
            <v>11849</v>
          </cell>
          <cell r="B3905" t="str">
            <v>COA BRANCA</v>
          </cell>
          <cell r="C3905" t="str">
            <v>L</v>
          </cell>
          <cell r="E3905">
            <v>5.8</v>
          </cell>
        </row>
        <row r="3906">
          <cell r="A3906">
            <v>11851</v>
          </cell>
          <cell r="B3906" t="str">
            <v>PAPEL SULFITE A4</v>
          </cell>
          <cell r="C3906" t="str">
            <v>FL</v>
          </cell>
          <cell r="E3906">
            <v>0.02</v>
          </cell>
        </row>
        <row r="3907">
          <cell r="A3907">
            <v>11852</v>
          </cell>
          <cell r="B3907" t="str">
            <v>PAPEL VEGETAL 100G/2 - 0,80 DE LARGURA</v>
          </cell>
          <cell r="C3907" t="str">
            <v>M</v>
          </cell>
          <cell r="E3907">
            <v>3.62</v>
          </cell>
        </row>
        <row r="3908">
          <cell r="A3908">
            <v>11853</v>
          </cell>
          <cell r="B3908" t="str">
            <v>PAPEL VEGETAL 65G/2 - 0,80 DE LARGURA</v>
          </cell>
          <cell r="C3908" t="str">
            <v>M</v>
          </cell>
          <cell r="E3908">
            <v>2.88</v>
          </cell>
        </row>
        <row r="3909">
          <cell r="A3909">
            <v>11854</v>
          </cell>
          <cell r="B3909" t="str">
            <v>CONECTOR PARAFUSO FENDIDO PARA CABO 35 MM2</v>
          </cell>
          <cell r="C3909" t="str">
            <v>UN</v>
          </cell>
          <cell r="E3909">
            <v>3.09</v>
          </cell>
        </row>
        <row r="3910">
          <cell r="A3910">
            <v>11855</v>
          </cell>
          <cell r="B3910" t="str">
            <v>CONECTOR MECANICO SPLIT-BOLT PARA CABO 70 MM2</v>
          </cell>
          <cell r="C3910" t="str">
            <v>UN</v>
          </cell>
          <cell r="E3910">
            <v>6.03</v>
          </cell>
        </row>
        <row r="3911">
          <cell r="A3911">
            <v>11856</v>
          </cell>
          <cell r="B3911" t="str">
            <v>CONECTOR PARAFUSO FENDIDO (SPLIT-BOLT) PARA CABO DE 10 MM2</v>
          </cell>
          <cell r="C3911" t="str">
            <v>UN</v>
          </cell>
          <cell r="E3911">
            <v>2.2000000000000002</v>
          </cell>
        </row>
        <row r="3912">
          <cell r="A3912">
            <v>11857</v>
          </cell>
          <cell r="B3912" t="str">
            <v>CONECTOR PARAFUSO FENDIDO PARA CABO 120 MM2</v>
          </cell>
          <cell r="C3912" t="str">
            <v>UN</v>
          </cell>
          <cell r="E3912">
            <v>8.16</v>
          </cell>
        </row>
        <row r="3913">
          <cell r="A3913">
            <v>11858</v>
          </cell>
          <cell r="B3913" t="str">
            <v>CONECTOR PARAFUSO FENDIDO PARA CABO 150 MM2</v>
          </cell>
          <cell r="C3913" t="str">
            <v>UN</v>
          </cell>
          <cell r="E3913">
            <v>10.01</v>
          </cell>
        </row>
        <row r="3914">
          <cell r="A3914">
            <v>11859</v>
          </cell>
          <cell r="B3914" t="str">
            <v>CONECTOR PARAFUSO FENDIDO PARA CABO 185 MM2</v>
          </cell>
          <cell r="C3914" t="str">
            <v>UN</v>
          </cell>
          <cell r="E3914">
            <v>14.19</v>
          </cell>
        </row>
        <row r="3915">
          <cell r="A3915">
            <v>11862</v>
          </cell>
          <cell r="B3915" t="str">
            <v>CONECTOR PARAFUSO FENDIDO PARA CABO 50 MM2</v>
          </cell>
          <cell r="C3915" t="str">
            <v>UN</v>
          </cell>
          <cell r="E3915">
            <v>4.4000000000000004</v>
          </cell>
        </row>
        <row r="3916">
          <cell r="A3916">
            <v>11863</v>
          </cell>
          <cell r="B3916" t="str">
            <v>CONECTOR PARAFUSO FENDIDO PARA CABO 6 MM2</v>
          </cell>
          <cell r="C3916" t="str">
            <v>UN</v>
          </cell>
          <cell r="E3916">
            <v>1.56</v>
          </cell>
        </row>
        <row r="3917">
          <cell r="A3917">
            <v>11864</v>
          </cell>
          <cell r="B3917" t="str">
            <v>CONECTOR PARAFUSO FENDIDO PARA CABO 95 MM2</v>
          </cell>
          <cell r="C3917" t="str">
            <v>UN</v>
          </cell>
          <cell r="E3917">
            <v>10.29</v>
          </cell>
        </row>
        <row r="3918">
          <cell r="A3918">
            <v>11865</v>
          </cell>
          <cell r="B3918" t="str">
            <v>CAIXA D'AGUA FIBROCIMENTO REDONDA C/ TAMPA 500L</v>
          </cell>
          <cell r="C3918" t="str">
            <v>UN</v>
          </cell>
          <cell r="E3918">
            <v>135.26</v>
          </cell>
        </row>
        <row r="3919">
          <cell r="A3919">
            <v>11867</v>
          </cell>
          <cell r="B3919" t="str">
            <v>CAIXA D'AGUA FIBROCIMENTO REDONDA C/ TAMPA 750L</v>
          </cell>
          <cell r="C3919" t="str">
            <v>UN</v>
          </cell>
          <cell r="E3919">
            <v>234.46</v>
          </cell>
        </row>
        <row r="3920">
          <cell r="A3920">
            <v>11868</v>
          </cell>
          <cell r="B3920" t="str">
            <v>CAIXA D'AGUA FIBRA DE VIDRO 1000L</v>
          </cell>
          <cell r="C3920" t="str">
            <v>UN</v>
          </cell>
          <cell r="E3920">
            <v>237.62</v>
          </cell>
        </row>
        <row r="3921">
          <cell r="A3921">
            <v>11869</v>
          </cell>
          <cell r="B3921" t="str">
            <v>CAIXA D'AGUA FIBRA DE VIDRO 1500L</v>
          </cell>
          <cell r="C3921" t="str">
            <v>UN</v>
          </cell>
          <cell r="E3921">
            <v>361.56</v>
          </cell>
        </row>
        <row r="3922">
          <cell r="A3922">
            <v>11871</v>
          </cell>
          <cell r="B3922" t="str">
            <v>CAIXA D'AGUA FIBRA DE VIDRO 500L</v>
          </cell>
          <cell r="C3922" t="str">
            <v>UN</v>
          </cell>
          <cell r="E3922">
            <v>151.97</v>
          </cell>
        </row>
        <row r="3923">
          <cell r="A3923">
            <v>11872</v>
          </cell>
          <cell r="B3923" t="str">
            <v>TERMINAL A PRESSAO P/ CABO A BARRA, CABO 16 A 25MM2</v>
          </cell>
          <cell r="C3923" t="str">
            <v>UN</v>
          </cell>
          <cell r="E3923">
            <v>3.16</v>
          </cell>
        </row>
        <row r="3924">
          <cell r="A3924">
            <v>11873</v>
          </cell>
          <cell r="B3924" t="str">
            <v>TERMINAL A PRESSAO P/ CABO A BARRA, CABO 35MM2</v>
          </cell>
          <cell r="C3924" t="str">
            <v>UN</v>
          </cell>
          <cell r="E3924">
            <v>3.3</v>
          </cell>
        </row>
        <row r="3925">
          <cell r="A3925">
            <v>11874</v>
          </cell>
          <cell r="B3925" t="str">
            <v>TERMINAL A PRESSAO P/CABO A BARRA, CABO 50 A 70MM2</v>
          </cell>
          <cell r="C3925" t="str">
            <v>UN</v>
          </cell>
          <cell r="E3925">
            <v>5</v>
          </cell>
        </row>
        <row r="3926">
          <cell r="A3926">
            <v>11875</v>
          </cell>
          <cell r="B3926" t="str">
            <v>TERMINAL A PRESSAO P/ CABO A BARRA, CABO 95 A120MM2</v>
          </cell>
          <cell r="C3926" t="str">
            <v>UN</v>
          </cell>
          <cell r="E3926">
            <v>8.16</v>
          </cell>
        </row>
        <row r="3927">
          <cell r="A3927">
            <v>11876</v>
          </cell>
          <cell r="B3927" t="str">
            <v>TERMINAL A PRESSAO P/ CABO A BARRA, CABO 150 A 180MM2</v>
          </cell>
          <cell r="C3927" t="str">
            <v>UN</v>
          </cell>
          <cell r="E3927">
            <v>11</v>
          </cell>
        </row>
        <row r="3928">
          <cell r="A3928">
            <v>11877</v>
          </cell>
          <cell r="B3928" t="str">
            <v>TERMINAL A PRESSAO P/ CABO A BARRA, CABO 240 A 300MM2</v>
          </cell>
          <cell r="C3928" t="str">
            <v>UN</v>
          </cell>
          <cell r="E3928">
            <v>14.19</v>
          </cell>
        </row>
        <row r="3929">
          <cell r="A3929">
            <v>11880</v>
          </cell>
          <cell r="B3929" t="str">
            <v>CAIXA GORDURA PVC 250 X 230 X 75MM C/ TAMPA E PORTA TAMPA</v>
          </cell>
          <cell r="C3929" t="str">
            <v>UN</v>
          </cell>
          <cell r="E3929">
            <v>33.909999999999997</v>
          </cell>
        </row>
        <row r="3930">
          <cell r="A3930">
            <v>11881</v>
          </cell>
          <cell r="B3930" t="str">
            <v>CAIXA GORDURA SIMPLES CONCRETO PRE MOLDADO CIRCULAR COM TAMPA D = 40CM</v>
          </cell>
          <cell r="C3930" t="str">
            <v>UN</v>
          </cell>
          <cell r="E3930">
            <v>20.170000000000002</v>
          </cell>
        </row>
        <row r="3931">
          <cell r="A3931">
            <v>11882</v>
          </cell>
          <cell r="B3931" t="str">
            <v>CAIXA PARA HIDROMETRO CONCRETO PRE MOLDADO</v>
          </cell>
          <cell r="C3931" t="str">
            <v>UN</v>
          </cell>
          <cell r="E3931">
            <v>22.25</v>
          </cell>
        </row>
        <row r="3932">
          <cell r="A3932">
            <v>11883</v>
          </cell>
          <cell r="B3932" t="str">
            <v>FOSSA "IMHOFF" PARA 100 CONTRIBUINTES</v>
          </cell>
          <cell r="C3932" t="str">
            <v>UN</v>
          </cell>
          <cell r="E3932">
            <v>2605</v>
          </cell>
        </row>
        <row r="3933">
          <cell r="A3933">
            <v>11884</v>
          </cell>
          <cell r="B3933" t="str">
            <v>FOSSA "IMHOFF" PARA 150 CONTRIBUINTES</v>
          </cell>
          <cell r="C3933" t="str">
            <v>UN</v>
          </cell>
          <cell r="E3933">
            <v>3736.58</v>
          </cell>
        </row>
        <row r="3934">
          <cell r="A3934">
            <v>11885</v>
          </cell>
          <cell r="B3934" t="str">
            <v>FOSSA "IMHOFF" PARA 200 CONTRIBUINTES</v>
          </cell>
          <cell r="C3934" t="str">
            <v>UN</v>
          </cell>
          <cell r="E3934">
            <v>4600.8599999999997</v>
          </cell>
        </row>
        <row r="3935">
          <cell r="A3935">
            <v>11886</v>
          </cell>
          <cell r="B3935" t="str">
            <v>FOSSA "IMHOFF" PARA 30 CONTRIBUINTES</v>
          </cell>
          <cell r="C3935" t="str">
            <v>UN</v>
          </cell>
          <cell r="E3935">
            <v>1128.78</v>
          </cell>
        </row>
        <row r="3936">
          <cell r="A3936">
            <v>11887</v>
          </cell>
          <cell r="B3936" t="str">
            <v>FOSSA "IMHOFF" PARA 50 CONTRIBUINTES</v>
          </cell>
          <cell r="C3936" t="str">
            <v>UN</v>
          </cell>
          <cell r="E3936">
            <v>1365.69</v>
          </cell>
        </row>
        <row r="3937">
          <cell r="A3937">
            <v>11888</v>
          </cell>
          <cell r="B3937" t="str">
            <v>FOSSA "IMHOFF" PARA 75 CONTRIBUINTES</v>
          </cell>
          <cell r="C3937" t="str">
            <v>UN</v>
          </cell>
          <cell r="E3937">
            <v>1764.94</v>
          </cell>
        </row>
        <row r="3938">
          <cell r="A3938">
            <v>11889</v>
          </cell>
          <cell r="B3938" t="str">
            <v>FIO/CORDAO COBRE ISOLADO PARALELO OU TORCIDO 2 X 0,752, TIPO PLASTIFLEX PIRELLI OU EQUIV</v>
          </cell>
          <cell r="C3938" t="str">
            <v>M</v>
          </cell>
          <cell r="E3938">
            <v>1.25</v>
          </cell>
        </row>
        <row r="3939">
          <cell r="A3939">
            <v>11890</v>
          </cell>
          <cell r="B3939" t="str">
            <v>FIO/CORDAO COBRE ISOLADO PARALELO OU TORCIDO 2 X 1,52, TIPO PLASTIFLEX PIRELLI OU EQUIV</v>
          </cell>
          <cell r="C3939" t="str">
            <v>M</v>
          </cell>
          <cell r="E3939">
            <v>1.81</v>
          </cell>
        </row>
        <row r="3940">
          <cell r="A3940">
            <v>11891</v>
          </cell>
          <cell r="B3940" t="str">
            <v>FIO/CORDAO COBRE ISOLADO PARALELO OU TORCIDO 2 X 2,52, TIPO PLASTIFLEX PIRELLI OU EQUIV</v>
          </cell>
          <cell r="C3940" t="str">
            <v>M</v>
          </cell>
          <cell r="E3940">
            <v>2.5499999999999998</v>
          </cell>
        </row>
        <row r="3941">
          <cell r="A3941">
            <v>11892</v>
          </cell>
          <cell r="B3941" t="str">
            <v>FIO/CORDAO COBRE ISOLADO PARALELO OU TORCIDO 2 X 42, TIPO PLASTIFLEX PIRELLI OU EQUIV</v>
          </cell>
          <cell r="C3941" t="str">
            <v>M</v>
          </cell>
          <cell r="E3941">
            <v>4.12</v>
          </cell>
        </row>
        <row r="3942">
          <cell r="A3942">
            <v>11894</v>
          </cell>
          <cell r="B3942" t="str">
            <v>FILTRO CONCRETO PRE MOLDADO - 0,96 X 1,26 X 1,36 M</v>
          </cell>
          <cell r="C3942" t="str">
            <v>UN</v>
          </cell>
          <cell r="E3942">
            <v>372.45</v>
          </cell>
        </row>
        <row r="3943">
          <cell r="A3943">
            <v>11895</v>
          </cell>
          <cell r="B3943" t="str">
            <v>SUMIDOURO CONCRETO PRE MOLDADO COMPLETO PARA 10 CONTRIBUINTES</v>
          </cell>
          <cell r="C3943" t="str">
            <v>UN</v>
          </cell>
          <cell r="E3943">
            <v>347.39</v>
          </cell>
        </row>
        <row r="3944">
          <cell r="A3944">
            <v>11896</v>
          </cell>
          <cell r="B3944" t="str">
            <v>SUMIDOURO CONCRETO PRE MOLDADO COMPLETO PARA 100 CONTRIBUINTES</v>
          </cell>
          <cell r="C3944" t="str">
            <v>UN</v>
          </cell>
          <cell r="E3944">
            <v>2407.9299999999998</v>
          </cell>
        </row>
        <row r="3945">
          <cell r="A3945">
            <v>11897</v>
          </cell>
          <cell r="B3945" t="str">
            <v>SUMIDOURO CONCRETO PRE MOLDADO COMPLETO PARA 150 CONTRIBUINTES</v>
          </cell>
          <cell r="C3945" t="str">
            <v>UN</v>
          </cell>
          <cell r="E3945">
            <v>2704.61</v>
          </cell>
        </row>
        <row r="3946">
          <cell r="A3946">
            <v>11898</v>
          </cell>
          <cell r="B3946" t="str">
            <v>SUMIDOURO CONCRETO PRE MOLDADO COMPLETO PARA 200 CONTRIBUINTES</v>
          </cell>
          <cell r="C3946" t="str">
            <v>UN</v>
          </cell>
          <cell r="E3946">
            <v>3431.97</v>
          </cell>
        </row>
        <row r="3947">
          <cell r="A3947">
            <v>11899</v>
          </cell>
          <cell r="B3947" t="str">
            <v>SUMIDOURO CONCRETO PRE MOLDADO COMPLETO PARA 50 CONTRIBUINTES</v>
          </cell>
          <cell r="C3947" t="str">
            <v>UN</v>
          </cell>
          <cell r="E3947">
            <v>1281.56</v>
          </cell>
        </row>
        <row r="3948">
          <cell r="A3948">
            <v>11900</v>
          </cell>
          <cell r="B3948" t="str">
            <v>SUMIDOURO CONCRETO PRE MOLDADO COMPLETO PARA 75 CONTRIBUINTES</v>
          </cell>
          <cell r="C3948" t="str">
            <v>UN</v>
          </cell>
          <cell r="E3948">
            <v>1561.75</v>
          </cell>
        </row>
        <row r="3949">
          <cell r="A3949">
            <v>11901</v>
          </cell>
          <cell r="B3949" t="str">
            <v>CABO TELEFÔNICO SE BLINDAGE INTERNA CCI 1 PAR</v>
          </cell>
          <cell r="C3949" t="str">
            <v>M</v>
          </cell>
          <cell r="E3949">
            <v>0.31</v>
          </cell>
        </row>
        <row r="3950">
          <cell r="A3950">
            <v>11902</v>
          </cell>
          <cell r="B3950" t="str">
            <v>CABO TELEFONICO S/ BLINDAGE INT CCI 2 PARES</v>
          </cell>
          <cell r="C3950" t="str">
            <v>M</v>
          </cell>
          <cell r="E3950">
            <v>0.5</v>
          </cell>
        </row>
        <row r="3951">
          <cell r="A3951">
            <v>11903</v>
          </cell>
          <cell r="B3951" t="str">
            <v>CABO TELEFONICO S/ BLINDAGE INT CCI 3 PARES</v>
          </cell>
          <cell r="C3951" t="str">
            <v>M</v>
          </cell>
          <cell r="E3951">
            <v>0.74</v>
          </cell>
        </row>
        <row r="3952">
          <cell r="A3952">
            <v>11904</v>
          </cell>
          <cell r="B3952" t="str">
            <v>CABO TELEFONICO S/ BLINDAGE INT CCI 4 PARES</v>
          </cell>
          <cell r="C3952" t="str">
            <v>M</v>
          </cell>
          <cell r="E3952">
            <v>0.76</v>
          </cell>
        </row>
        <row r="3953">
          <cell r="A3953">
            <v>11905</v>
          </cell>
          <cell r="B3953" t="str">
            <v>CABO TELEFONICO S/ BLINDAGE INT CCI 5 PARES</v>
          </cell>
          <cell r="C3953" t="str">
            <v>M</v>
          </cell>
          <cell r="E3953">
            <v>0.81</v>
          </cell>
        </row>
        <row r="3954">
          <cell r="A3954">
            <v>11906</v>
          </cell>
          <cell r="B3954" t="str">
            <v>CABO TELEFONICO S/ BLINDAGE INT CCI 6 PARES</v>
          </cell>
          <cell r="C3954" t="str">
            <v>M</v>
          </cell>
          <cell r="E3954">
            <v>1.05</v>
          </cell>
        </row>
        <row r="3955">
          <cell r="A3955">
            <v>11914</v>
          </cell>
          <cell r="B3955" t="str">
            <v>CABO TELEFONICO TP CT 0,50 PARA 100 PARES</v>
          </cell>
          <cell r="C3955" t="str">
            <v>M</v>
          </cell>
          <cell r="E3955">
            <v>14.88</v>
          </cell>
        </row>
        <row r="3956">
          <cell r="A3956">
            <v>11916</v>
          </cell>
          <cell r="B3956" t="str">
            <v>CABO TELEFONICO TP CTP-APL 0,50 PARA 10 PARES</v>
          </cell>
          <cell r="C3956" t="str">
            <v>M</v>
          </cell>
          <cell r="E3956">
            <v>2.91</v>
          </cell>
        </row>
        <row r="3957">
          <cell r="A3957">
            <v>11917</v>
          </cell>
          <cell r="B3957" t="str">
            <v>CABO TELEFONICO TP CTP-APL 0,50 PARA 20 PARES</v>
          </cell>
          <cell r="C3957" t="str">
            <v>M</v>
          </cell>
          <cell r="E3957">
            <v>4.9400000000000004</v>
          </cell>
        </row>
        <row r="3958">
          <cell r="A3958">
            <v>11918</v>
          </cell>
          <cell r="B3958" t="str">
            <v>CABO TELEFONICO TP CTP-APL 0,50 PARA 30 PARES</v>
          </cell>
          <cell r="C3958" t="str">
            <v>M</v>
          </cell>
          <cell r="E3958">
            <v>5.81</v>
          </cell>
        </row>
        <row r="3959">
          <cell r="A3959">
            <v>11919</v>
          </cell>
          <cell r="B3959" t="str">
            <v>CABO TELEFONICO USO INTERNO TP CI PARA 10 PARES</v>
          </cell>
          <cell r="C3959" t="str">
            <v>M</v>
          </cell>
          <cell r="E3959">
            <v>2.31</v>
          </cell>
        </row>
        <row r="3960">
          <cell r="A3960">
            <v>11920</v>
          </cell>
          <cell r="B3960" t="str">
            <v>CABO TELEFONICO USO INTERNO TP CI PARA 20 PARES</v>
          </cell>
          <cell r="C3960" t="str">
            <v>M</v>
          </cell>
          <cell r="E3960">
            <v>3.7</v>
          </cell>
        </row>
        <row r="3961">
          <cell r="A3961">
            <v>11921</v>
          </cell>
          <cell r="B3961" t="str">
            <v>CABO TELEFONICO USO INTERNO TP CI PARA 30 PARES</v>
          </cell>
          <cell r="C3961" t="str">
            <v>M</v>
          </cell>
          <cell r="E3961">
            <v>5.17</v>
          </cell>
        </row>
        <row r="3962">
          <cell r="A3962">
            <v>11922</v>
          </cell>
          <cell r="B3962" t="str">
            <v>CABO TELEFONICO USO INTERNO TP CI PARA 50 PARES</v>
          </cell>
          <cell r="C3962" t="str">
            <v>M</v>
          </cell>
          <cell r="E3962">
            <v>9.0299999999999994</v>
          </cell>
        </row>
        <row r="3963">
          <cell r="A3963">
            <v>11923</v>
          </cell>
          <cell r="B3963" t="str">
            <v>CABO TELEFONICO USO INTERNO TP CI PARA 75 PARES</v>
          </cell>
          <cell r="C3963" t="str">
            <v>M</v>
          </cell>
          <cell r="E3963">
            <v>11.1</v>
          </cell>
        </row>
        <row r="3964">
          <cell r="A3964">
            <v>11924</v>
          </cell>
          <cell r="B3964" t="str">
            <v>CABO TELEFONICO USO INTERNO TP CI PARA 200 PARES</v>
          </cell>
          <cell r="C3964" t="str">
            <v>M</v>
          </cell>
          <cell r="E3964">
            <v>34.04</v>
          </cell>
        </row>
        <row r="3965">
          <cell r="A3965">
            <v>11926</v>
          </cell>
          <cell r="B3965" t="str">
            <v>BRACADEIRA FERRO GALV MODULAR  E = 1/2" D = 2 1/2"</v>
          </cell>
          <cell r="C3965" t="str">
            <v>UN</v>
          </cell>
          <cell r="E3965">
            <v>1.08</v>
          </cell>
        </row>
        <row r="3966">
          <cell r="A3966">
            <v>11927</v>
          </cell>
          <cell r="B3966" t="str">
            <v>BRACADEIRA FERRO GALV MODULAR  E = 1/2" D = 2"</v>
          </cell>
          <cell r="C3966" t="str">
            <v>UN</v>
          </cell>
          <cell r="E3966">
            <v>2.1</v>
          </cell>
        </row>
        <row r="3967">
          <cell r="A3967">
            <v>11928</v>
          </cell>
          <cell r="B3967" t="str">
            <v>BRACADEIRA FERRO GALV MODULAR  E = 1/2" D = 3"</v>
          </cell>
          <cell r="C3967" t="str">
            <v>UN</v>
          </cell>
          <cell r="E3967">
            <v>2.4500000000000002</v>
          </cell>
        </row>
        <row r="3968">
          <cell r="A3968">
            <v>11929</v>
          </cell>
          <cell r="B3968" t="str">
            <v>ABRACADEIRA FERRO GALV MODULAR  E = 1/2 D = 4</v>
          </cell>
          <cell r="C3968" t="str">
            <v>UN</v>
          </cell>
          <cell r="E3968">
            <v>3.46</v>
          </cell>
        </row>
        <row r="3969">
          <cell r="A3969">
            <v>11930</v>
          </cell>
          <cell r="B3969" t="str">
            <v>BRACADEIRA ACO INOX 1/4 X 3/4" X 600MM</v>
          </cell>
          <cell r="C3969" t="str">
            <v>UN</v>
          </cell>
          <cell r="E3969">
            <v>1.43</v>
          </cell>
        </row>
        <row r="3970">
          <cell r="A3970">
            <v>11943</v>
          </cell>
          <cell r="B3970" t="str">
            <v>CINTA GALVANIZADA DE 7 1/2"</v>
          </cell>
          <cell r="C3970" t="str">
            <v>UN</v>
          </cell>
          <cell r="E3970">
            <v>13.62</v>
          </cell>
        </row>
        <row r="3971">
          <cell r="A3971">
            <v>11944</v>
          </cell>
          <cell r="B3971" t="str">
            <v>CINTA GALVANIZADA DE 8"</v>
          </cell>
          <cell r="C3971" t="str">
            <v>UN</v>
          </cell>
          <cell r="E3971">
            <v>14.77</v>
          </cell>
        </row>
        <row r="3972">
          <cell r="A3972">
            <v>11945</v>
          </cell>
          <cell r="B3972" t="str">
            <v>BUCHA NYLON S-4</v>
          </cell>
          <cell r="C3972" t="str">
            <v>UN</v>
          </cell>
          <cell r="E3972">
            <v>0.04</v>
          </cell>
        </row>
        <row r="3973">
          <cell r="A3973">
            <v>11946</v>
          </cell>
          <cell r="B3973" t="str">
            <v>BUCHA NYLON S-5</v>
          </cell>
          <cell r="C3973" t="str">
            <v>UN</v>
          </cell>
          <cell r="E3973">
            <v>0.06</v>
          </cell>
        </row>
        <row r="3974">
          <cell r="A3974">
            <v>11948</v>
          </cell>
          <cell r="B3974" t="str">
            <v>PARAFUSO SEXTAVADO ROSCA SOBERBA ZINCADO 5/16" X 40MM</v>
          </cell>
          <cell r="C3974" t="str">
            <v>UN</v>
          </cell>
          <cell r="E3974">
            <v>0.88</v>
          </cell>
        </row>
        <row r="3975">
          <cell r="A3975">
            <v>11950</v>
          </cell>
          <cell r="B3975" t="str">
            <v>BUCHA NYLON S-6 C/ PARAFUSO ACO ZINC CAB CHATA ROSCA SOBERBA 4,2 X 45MM</v>
          </cell>
          <cell r="C3975" t="str">
            <v>UN</v>
          </cell>
          <cell r="E3975">
            <v>0.18</v>
          </cell>
        </row>
        <row r="3976">
          <cell r="A3976">
            <v>11953</v>
          </cell>
          <cell r="B3976" t="str">
            <v>PARAFUSO FRANCES ZINCADO 1/4" X 2" C/ PORCA E ARRUELA LISA/MEDIA</v>
          </cell>
          <cell r="C3976" t="str">
            <v>UN</v>
          </cell>
          <cell r="E3976">
            <v>0.18</v>
          </cell>
        </row>
        <row r="3977">
          <cell r="A3977">
            <v>11955</v>
          </cell>
          <cell r="B3977" t="str">
            <v>PARAFUSO LATAO ACAB CROMADO P/ FIXAR PECA SANITARIA - INCL PORCA CEGA, ARRUELA E BUCHA DE NYLON S-10</v>
          </cell>
          <cell r="C3977" t="str">
            <v>UN</v>
          </cell>
          <cell r="E3977">
            <v>1.1299999999999999</v>
          </cell>
        </row>
        <row r="3978">
          <cell r="A3978">
            <v>11960</v>
          </cell>
          <cell r="B3978" t="str">
            <v>PARAFUSO LATAO ROSCA SOBERBA CAB CHATA FENDA SIMPLES 2.5 X 12MM (NR.3 X 1/2")</v>
          </cell>
          <cell r="C3978" t="str">
            <v>UN</v>
          </cell>
          <cell r="E3978">
            <v>4.62</v>
          </cell>
        </row>
        <row r="3979">
          <cell r="A3979">
            <v>11962</v>
          </cell>
          <cell r="B3979" t="str">
            <v>PARAFUSO SEXTAVADO ZINCADO ROSCA INTEIRA 1/4" X 1/2"</v>
          </cell>
          <cell r="C3979" t="str">
            <v>UN</v>
          </cell>
          <cell r="E3979">
            <v>7.0000000000000007E-2</v>
          </cell>
        </row>
        <row r="3980">
          <cell r="A3980">
            <v>11963</v>
          </cell>
          <cell r="B3980" t="str">
            <v>PARAFUSO ACO CHUMBADOR PARABOLT 1/2" X 75MM</v>
          </cell>
          <cell r="C3980" t="str">
            <v>UN</v>
          </cell>
          <cell r="E3980">
            <v>2.31</v>
          </cell>
        </row>
        <row r="3981">
          <cell r="A3981">
            <v>11964</v>
          </cell>
          <cell r="B3981" t="str">
            <v>PARAFUSO ACO CHUMBADOR PARABOLT 3/8" X 75MM</v>
          </cell>
          <cell r="C3981" t="str">
            <v>UN</v>
          </cell>
          <cell r="E3981">
            <v>1.92</v>
          </cell>
        </row>
        <row r="3982">
          <cell r="A3982">
            <v>11971</v>
          </cell>
          <cell r="B3982" t="str">
            <v>PORCA ZINCADA SEXTAVADA 24MM</v>
          </cell>
          <cell r="C3982" t="str">
            <v>UN</v>
          </cell>
          <cell r="E3982">
            <v>1.96</v>
          </cell>
        </row>
        <row r="3983">
          <cell r="A3983">
            <v>11973</v>
          </cell>
          <cell r="B3983" t="str">
            <v>PORCA SEXTAVADA H = 50MM</v>
          </cell>
          <cell r="C3983" t="str">
            <v>UN</v>
          </cell>
          <cell r="E3983">
            <v>24.51</v>
          </cell>
        </row>
        <row r="3984">
          <cell r="A3984">
            <v>11974</v>
          </cell>
          <cell r="B3984" t="str">
            <v>CHUMBADOR 1/2" C/ PORCA</v>
          </cell>
          <cell r="C3984" t="str">
            <v>UN</v>
          </cell>
          <cell r="E3984">
            <v>4.45</v>
          </cell>
        </row>
        <row r="3985">
          <cell r="A3985">
            <v>11975</v>
          </cell>
          <cell r="B3985" t="str">
            <v>CHUMBADOR 5/8 X 6"</v>
          </cell>
          <cell r="C3985" t="str">
            <v>UN</v>
          </cell>
          <cell r="E3985">
            <v>6.12</v>
          </cell>
        </row>
        <row r="3986">
          <cell r="A3986">
            <v>11976</v>
          </cell>
          <cell r="B3986" t="str">
            <v>CHUMBADOR OMEGA C/PARAFUSO OM1404 1/4"</v>
          </cell>
          <cell r="C3986" t="str">
            <v>UN</v>
          </cell>
          <cell r="E3986">
            <v>2.19</v>
          </cell>
        </row>
        <row r="3987">
          <cell r="A3987">
            <v>11977</v>
          </cell>
          <cell r="B3987" t="str">
            <v>CHUMBADOR URX - TECNART 1/2"</v>
          </cell>
          <cell r="C3987" t="str">
            <v>UN</v>
          </cell>
          <cell r="E3987">
            <v>3.99</v>
          </cell>
        </row>
        <row r="3988">
          <cell r="A3988">
            <v>11979</v>
          </cell>
          <cell r="B3988" t="str">
            <v>BLOCO VEDACAO CONCRETO POROSO 20 X 20 X 20CM</v>
          </cell>
          <cell r="C3988" t="str">
            <v>UN</v>
          </cell>
          <cell r="E3988">
            <v>2</v>
          </cell>
        </row>
        <row r="3989">
          <cell r="A3989">
            <v>11981</v>
          </cell>
          <cell r="B3989" t="str">
            <v>BLOCO VIDRO INCOLOR VENEZIANA 20 X 10 X 8CM</v>
          </cell>
          <cell r="C3989" t="str">
            <v>UN</v>
          </cell>
          <cell r="E3989">
            <v>5.63</v>
          </cell>
        </row>
        <row r="3990">
          <cell r="A3990">
            <v>11983</v>
          </cell>
          <cell r="B3990" t="str">
            <v>DIVISORIA CEGA (N1) - PAINEL VERMICULITA E=35MM - MONTANTE/RODAPE PERFIS SIMPLES ACO GALV PINTADO - COLOCADA</v>
          </cell>
          <cell r="C3990" t="str">
            <v>M2</v>
          </cell>
          <cell r="E3990">
            <v>119.23</v>
          </cell>
        </row>
        <row r="3991">
          <cell r="A3991">
            <v>11984</v>
          </cell>
          <cell r="B3991" t="str">
            <v>DIVISORIA (N2) PAINEL/VIDRO - PAINEL VERMICULITA E=35MM - MONTANTE/RODAPE DUPLO     ACO GALV PINTADO - COLOCADA</v>
          </cell>
          <cell r="C3991" t="str">
            <v>M2</v>
          </cell>
          <cell r="E3991">
            <v>129.93</v>
          </cell>
        </row>
        <row r="3992">
          <cell r="A3992">
            <v>11985</v>
          </cell>
          <cell r="B3992" t="str">
            <v>DIVISORIA (N3) PAINEL/VIDRO/PAINEL VERMICULITA E=35MM - MONTANTE/RODAPE PERFIL DUPLO ACO GALV PINTADO - COLOCADA</v>
          </cell>
          <cell r="C3992" t="str">
            <v>M2</v>
          </cell>
          <cell r="E3992">
            <v>129.93</v>
          </cell>
        </row>
        <row r="3993">
          <cell r="A3993">
            <v>11986</v>
          </cell>
          <cell r="B3993" t="str">
            <v>DIVISORIA CEGA (N1) - PAINEL VERMICULITA E=35MM - PERFIS SIMPLES ALUMINIO ANOD NATURAL - COLOCADA</v>
          </cell>
          <cell r="C3993" t="str">
            <v>M2</v>
          </cell>
          <cell r="E3993">
            <v>145.21</v>
          </cell>
        </row>
        <row r="3994">
          <cell r="A3994">
            <v>11987</v>
          </cell>
          <cell r="B3994" t="str">
            <v>DIVISORIA (N2) PAINEL/VIDRO - PAINEL VERMICULITA E=35MM - PERFIS SIMPLES ALUMINIO ANOD NATURAL - COLOCADA</v>
          </cell>
          <cell r="C3994" t="str">
            <v>M2</v>
          </cell>
          <cell r="E3994">
            <v>151.33000000000001</v>
          </cell>
        </row>
        <row r="3995">
          <cell r="A3995">
            <v>11991</v>
          </cell>
          <cell r="B3995" t="str">
            <v>HASTE DE TERRA TIPO CANTONEIRA GALVANIZADA L=2,00M</v>
          </cell>
          <cell r="C3995" t="str">
            <v>UN</v>
          </cell>
          <cell r="E3995">
            <v>33</v>
          </cell>
        </row>
        <row r="3996">
          <cell r="A3996">
            <v>11996</v>
          </cell>
          <cell r="B3996" t="str">
            <v>CAIXA PASSAGEM EM CHAPA 18 DE FERRO GALV 5" X 10" X 3" (125 X 250 X 80MM) COM TAMPA E PARAFUSO."</v>
          </cell>
          <cell r="C3996" t="str">
            <v>UN</v>
          </cell>
          <cell r="E3996">
            <v>2.06</v>
          </cell>
        </row>
        <row r="3997">
          <cell r="A3997">
            <v>12001</v>
          </cell>
          <cell r="B3997" t="str">
            <v>CAIXA PVC OCTOGONAL - 4"</v>
          </cell>
          <cell r="C3997" t="str">
            <v>UN</v>
          </cell>
          <cell r="E3997">
            <v>3.43</v>
          </cell>
        </row>
        <row r="3998">
          <cell r="A3998">
            <v>12008</v>
          </cell>
          <cell r="B3998" t="str">
            <v>CONDULETE TIPO "TB" EM LIGA ALUMINIO P/ ELETRODUTO ROSCADO 3"</v>
          </cell>
          <cell r="C3998" t="str">
            <v>UN</v>
          </cell>
          <cell r="E3998">
            <v>69.59</v>
          </cell>
        </row>
        <row r="3999">
          <cell r="A3999">
            <v>12010</v>
          </cell>
          <cell r="B3999" t="str">
            <v>CONDULETE PVC TIPO "B" D = 1/2" S/TAMPA"</v>
          </cell>
          <cell r="C3999" t="str">
            <v>UN</v>
          </cell>
          <cell r="E3999">
            <v>6.97</v>
          </cell>
        </row>
        <row r="4000">
          <cell r="A4000">
            <v>12011</v>
          </cell>
          <cell r="B4000" t="str">
            <v>CONDULETE PVC TIPO "B" D = 3/4" S/TAMPA"</v>
          </cell>
          <cell r="C4000" t="str">
            <v>UN</v>
          </cell>
          <cell r="E4000">
            <v>6.91</v>
          </cell>
        </row>
        <row r="4001">
          <cell r="A4001">
            <v>12015</v>
          </cell>
          <cell r="B4001" t="str">
            <v>CONDULETE PVC TIPO "LB" D = 1" S/TAMPA"</v>
          </cell>
          <cell r="C4001" t="str">
            <v>UN</v>
          </cell>
          <cell r="E4001">
            <v>15.28</v>
          </cell>
        </row>
        <row r="4002">
          <cell r="A4002">
            <v>12016</v>
          </cell>
          <cell r="B4002" t="str">
            <v>CONDULETE PVC TIPO "LB" D = 1/2" S/TAMPA"</v>
          </cell>
          <cell r="C4002" t="str">
            <v>UN</v>
          </cell>
          <cell r="E4002">
            <v>4.62</v>
          </cell>
        </row>
        <row r="4003">
          <cell r="A4003">
            <v>12017</v>
          </cell>
          <cell r="B4003" t="str">
            <v>CONDULETE PVC TIPO "LB" D = 3/4" S/TAMPA"</v>
          </cell>
          <cell r="C4003" t="str">
            <v>UN</v>
          </cell>
          <cell r="E4003">
            <v>4.68</v>
          </cell>
        </row>
        <row r="4004">
          <cell r="A4004">
            <v>12019</v>
          </cell>
          <cell r="B4004" t="str">
            <v>CONDULETE PVC TIPO "LL" D = 1" S/TAMPA"</v>
          </cell>
          <cell r="C4004" t="str">
            <v>UN</v>
          </cell>
          <cell r="E4004">
            <v>16.98</v>
          </cell>
        </row>
        <row r="4005">
          <cell r="A4005">
            <v>12020</v>
          </cell>
          <cell r="B4005" t="str">
            <v>CONDULETE PVC TIPO "LL" D = 1/2" S/TAMPA"</v>
          </cell>
          <cell r="C4005" t="str">
            <v>UN</v>
          </cell>
          <cell r="E4005">
            <v>4.8499999999999996</v>
          </cell>
        </row>
        <row r="4006">
          <cell r="A4006">
            <v>12021</v>
          </cell>
          <cell r="B4006" t="str">
            <v>CONDULETE PVC TIPO "LL" D = 3/4" S/TAMPA"</v>
          </cell>
          <cell r="C4006" t="str">
            <v>UN</v>
          </cell>
          <cell r="E4006">
            <v>4.71</v>
          </cell>
        </row>
        <row r="4007">
          <cell r="A4007">
            <v>12024</v>
          </cell>
          <cell r="B4007" t="str">
            <v>CONDULETE PVC TIPO "TA" D = 3/4" S/TAMPA"</v>
          </cell>
          <cell r="C4007" t="str">
            <v>UN</v>
          </cell>
          <cell r="E4007">
            <v>13.46</v>
          </cell>
        </row>
        <row r="4008">
          <cell r="A4008">
            <v>12025</v>
          </cell>
          <cell r="B4008" t="str">
            <v>CONDULETE PVC TIPO "TB" D = 1/2" S/TAMPA"</v>
          </cell>
          <cell r="C4008" t="str">
            <v>UN</v>
          </cell>
          <cell r="E4008">
            <v>11.26</v>
          </cell>
        </row>
        <row r="4009">
          <cell r="A4009">
            <v>12026</v>
          </cell>
          <cell r="B4009" t="str">
            <v>CONDULETE PVC TIPO "TB" D = 3/4" S/TAMPA"</v>
          </cell>
          <cell r="C4009" t="str">
            <v>UN</v>
          </cell>
          <cell r="E4009">
            <v>11.41</v>
          </cell>
        </row>
        <row r="4010">
          <cell r="A4010">
            <v>12029</v>
          </cell>
          <cell r="B4010" t="str">
            <v>CONDULETE PVC TIPO "XA" D = 3/4" S/TAMPA"</v>
          </cell>
          <cell r="C4010" t="str">
            <v>UN</v>
          </cell>
          <cell r="E4010">
            <v>11.68</v>
          </cell>
        </row>
        <row r="4011">
          <cell r="A4011">
            <v>12030</v>
          </cell>
          <cell r="B4011" t="str">
            <v>JOGO TRANQUETA LATAO CROMADO TIPO 303 LA FONTE P/ FECHADURA PORTA BANHEIRO</v>
          </cell>
          <cell r="C4011" t="str">
            <v>JG</v>
          </cell>
          <cell r="E4011">
            <v>23.25</v>
          </cell>
        </row>
        <row r="4012">
          <cell r="A4012">
            <v>12032</v>
          </cell>
          <cell r="B4012" t="str">
            <v>JOGO TRANQUETA LATAO CROMADO TIPO 203 LA FONTE P/ FECHADURA PORTA BANHEIRO</v>
          </cell>
          <cell r="C4012" t="str">
            <v>JG</v>
          </cell>
          <cell r="E4012">
            <v>20.45</v>
          </cell>
        </row>
        <row r="4013">
          <cell r="A4013">
            <v>12033</v>
          </cell>
          <cell r="B4013" t="str">
            <v>CURVA PVC 180G 1.1/2" P/ ELETRODUTO ROSCAVEL</v>
          </cell>
          <cell r="C4013" t="str">
            <v>UN</v>
          </cell>
          <cell r="E4013">
            <v>6.43</v>
          </cell>
        </row>
        <row r="4014">
          <cell r="A4014">
            <v>12034</v>
          </cell>
          <cell r="B4014" t="str">
            <v>CURVA PVC 180G 3/4" P/ ELETRODUTO ROSCAVEL</v>
          </cell>
          <cell r="C4014" t="str">
            <v>UN</v>
          </cell>
          <cell r="E4014">
            <v>2.21</v>
          </cell>
        </row>
        <row r="4015">
          <cell r="A4015">
            <v>12035</v>
          </cell>
          <cell r="B4015" t="str">
            <v>QUADRO DE DISTRIBUICAO DE EMBUTIR SEM BARRAMENTO P/ 3 DISJTORES IPOLARES, EM CHAPA DE ACO GALV</v>
          </cell>
          <cell r="C4015" t="str">
            <v>UN</v>
          </cell>
          <cell r="E4015">
            <v>12.92</v>
          </cell>
        </row>
        <row r="4016">
          <cell r="A4016">
            <v>12038</v>
          </cell>
          <cell r="B4016" t="str">
            <v>QUADRO DE DISTRIBUICAO DE SOBREPOR C/ BARRAMENTO TRIFASICO P/ 18 DISJTORES IPOLARES, EM CHAPA DE ACO GALV</v>
          </cell>
          <cell r="C4016" t="str">
            <v>UN</v>
          </cell>
          <cell r="E4016">
            <v>206.78</v>
          </cell>
        </row>
        <row r="4017">
          <cell r="A4017">
            <v>12039</v>
          </cell>
          <cell r="B4017" t="str">
            <v>QUADRO DE DISTRIBUICAO DE EMBUTIR C/ BARRAMENTO TRIFASICO P/ 24 DISJTORES IPOLARES EM CHAPA DE ACO GALV</v>
          </cell>
          <cell r="C4017" t="str">
            <v>UN</v>
          </cell>
          <cell r="E4017">
            <v>223.41</v>
          </cell>
        </row>
        <row r="4018">
          <cell r="A4018">
            <v>12040</v>
          </cell>
          <cell r="B4018" t="str">
            <v>QUADRO DE DISTRIBUICAO DE SOBREPOR C/ BARRAMENTO TRIFASICO P/ 24 DISJTORES IPOLARES, EM CHAPA DE ACO GALV</v>
          </cell>
          <cell r="C4018" t="str">
            <v>UN</v>
          </cell>
          <cell r="E4018">
            <v>242.55</v>
          </cell>
        </row>
        <row r="4019">
          <cell r="A4019">
            <v>12041</v>
          </cell>
          <cell r="B4019" t="str">
            <v>QUADRO DE DISTRIBUICAO DE EMBUTIR C/ BARRAMENTO TRIFASICO P/ 32 DISJTORES IPOLARES EM CHAPA DE ACO GALV</v>
          </cell>
          <cell r="C4019" t="str">
            <v>UN</v>
          </cell>
          <cell r="E4019">
            <v>349.83</v>
          </cell>
        </row>
        <row r="4020">
          <cell r="A4020">
            <v>12042</v>
          </cell>
          <cell r="B4020" t="str">
            <v>QUADRO DE DISTRIBUICAO DE EMBUTIR C/ BARRAMENTO TRIFASICO P/ 40 DISJTORES IPOLARES EM CHAPA DE ACO GALV COM CHAVE GERAL TRIFASICA</v>
          </cell>
          <cell r="C4020" t="str">
            <v>UN</v>
          </cell>
          <cell r="E4020">
            <v>393.76</v>
          </cell>
        </row>
        <row r="4021">
          <cell r="A4021">
            <v>12043</v>
          </cell>
          <cell r="B4021" t="str">
            <v>QUADRO DE DISTRIBUICAO DE EMBUTIR C/ BARRAMENTO TRIFASICO P/ 50 DISJTORES IPOLARES EM CHAPA DE ACO GALV</v>
          </cell>
          <cell r="C4021" t="str">
            <v>UN</v>
          </cell>
          <cell r="E4021">
            <v>550.29999999999995</v>
          </cell>
        </row>
        <row r="4022">
          <cell r="A4022">
            <v>12045</v>
          </cell>
          <cell r="B4022" t="str">
            <v>QUADRO DE DISTRIBUICAO DE EMBUTIR C/ BARRAMENTO TRIFASICO P/ 60 DISJTORES IPOLARES EM CHAPA DE ACO GALV</v>
          </cell>
          <cell r="C4022" t="str">
            <v>UN</v>
          </cell>
          <cell r="E4022">
            <v>683.12</v>
          </cell>
        </row>
        <row r="4023">
          <cell r="A4023">
            <v>12056</v>
          </cell>
          <cell r="B4023" t="str">
            <v>ELETRODUTO ETALICO FLEXIVEL TIPO CONDUITE D = 1 1/2"</v>
          </cell>
          <cell r="C4023" t="str">
            <v>M</v>
          </cell>
          <cell r="E4023">
            <v>11.83</v>
          </cell>
        </row>
        <row r="4024">
          <cell r="A4024">
            <v>12057</v>
          </cell>
          <cell r="B4024" t="str">
            <v>ELETRODUTO ETALICO FLEXIVEL TIPO CONDUITE D = 1 1/4"</v>
          </cell>
          <cell r="C4024" t="str">
            <v>M</v>
          </cell>
          <cell r="E4024">
            <v>10.47</v>
          </cell>
        </row>
        <row r="4025">
          <cell r="A4025">
            <v>12058</v>
          </cell>
          <cell r="B4025" t="str">
            <v>ELETRODUTO ETALICO FLEXIVEL TIPO CONDUITE D = 1"</v>
          </cell>
          <cell r="C4025" t="str">
            <v>M</v>
          </cell>
          <cell r="E4025">
            <v>7.92</v>
          </cell>
        </row>
        <row r="4026">
          <cell r="A4026">
            <v>12059</v>
          </cell>
          <cell r="B4026" t="str">
            <v>ELETRODUTO ETALICO FLEXIVEL TIPO CONDUITE D = 1/2"</v>
          </cell>
          <cell r="C4026" t="str">
            <v>M</v>
          </cell>
          <cell r="E4026">
            <v>5.72</v>
          </cell>
        </row>
        <row r="4027">
          <cell r="A4027">
            <v>12060</v>
          </cell>
          <cell r="B4027" t="str">
            <v>ELETRODUTO ETALICO FLEXIVEL TIPO CONDUITE D = 2 1/2"</v>
          </cell>
          <cell r="C4027" t="str">
            <v>M</v>
          </cell>
          <cell r="E4027">
            <v>20.149999999999999</v>
          </cell>
        </row>
        <row r="4028">
          <cell r="A4028">
            <v>12061</v>
          </cell>
          <cell r="B4028" t="str">
            <v>ELETRODUTO ETALICO FLEXIVEL TIPO CONDUITE D = 2"</v>
          </cell>
          <cell r="C4028" t="str">
            <v>M</v>
          </cell>
          <cell r="E4028">
            <v>16.41</v>
          </cell>
        </row>
        <row r="4029">
          <cell r="A4029">
            <v>12062</v>
          </cell>
          <cell r="B4029" t="str">
            <v>ELETRODUTO ETALICO FLEXIVEL TIPO CONDUITE D = 3"</v>
          </cell>
          <cell r="C4029" t="str">
            <v>M</v>
          </cell>
          <cell r="E4029">
            <v>30.28</v>
          </cell>
        </row>
        <row r="4030">
          <cell r="A4030">
            <v>12067</v>
          </cell>
          <cell r="B4030" t="str">
            <v>ELETRODUTO PVC SOLDAVEL NBR-6150 CL B - 60</v>
          </cell>
          <cell r="C4030" t="str">
            <v>M</v>
          </cell>
          <cell r="E4030">
            <v>3.21</v>
          </cell>
        </row>
        <row r="4031">
          <cell r="A4031">
            <v>12070</v>
          </cell>
          <cell r="B4031" t="str">
            <v>ELETRODUTO PVC SOLDAVEL NBR-6150 CL B - 40</v>
          </cell>
          <cell r="C4031" t="str">
            <v>M</v>
          </cell>
          <cell r="E4031">
            <v>1.81</v>
          </cell>
        </row>
        <row r="4032">
          <cell r="A4032">
            <v>12075</v>
          </cell>
          <cell r="B4032" t="str">
            <v>CAIXA P/ MEDICAO DE DEMANDA E ENERGIA REATIVA EM CHAPA 18 ESTAMPADA , PADRAO DE CONCESSIONARIA LOCAL</v>
          </cell>
          <cell r="C4032" t="str">
            <v>UN</v>
          </cell>
          <cell r="E4032">
            <v>352.4</v>
          </cell>
        </row>
        <row r="4033">
          <cell r="A4033">
            <v>12076</v>
          </cell>
          <cell r="B4033" t="str">
            <v>TRANSFORMADOR TRIFASICO 13,8KV/220-127V</v>
          </cell>
          <cell r="C4033" t="str">
            <v xml:space="preserve"> 15 KVA IMERSO EM OLEO MINERAL"</v>
          </cell>
          <cell r="E4033" t="str">
            <v>UN</v>
          </cell>
        </row>
        <row r="4034">
          <cell r="A4034">
            <v>12079</v>
          </cell>
          <cell r="B4034" t="str">
            <v>CHAVE FACA TRIPOLAR BLINDADA 150A/500V, C/BASE P/FUSIVEIS NH DE 125A, TIPO F-824 DA MAR-GIRIUS CONTINENTAL OU EQUIV</v>
          </cell>
          <cell r="C4034" t="str">
            <v>UN</v>
          </cell>
          <cell r="E4034">
            <v>386.81</v>
          </cell>
        </row>
        <row r="4035">
          <cell r="A4035">
            <v>12080</v>
          </cell>
          <cell r="B4035" t="str">
            <v>CHAVE FACA MONOPOLAR BLINDADA 30A/250V</v>
          </cell>
          <cell r="C4035" t="str">
            <v>UN</v>
          </cell>
          <cell r="E4035">
            <v>30.56</v>
          </cell>
        </row>
        <row r="4036">
          <cell r="A4036">
            <v>12081</v>
          </cell>
          <cell r="B4036" t="str">
            <v>CHAVE FACA TRIPOLAR BLINDADA 30A/250V, TIPO F-321 SPF DA MAR-GIRIUS CONTINENTAL OU EQUIV</v>
          </cell>
          <cell r="C4036" t="str">
            <v>UN</v>
          </cell>
          <cell r="E4036">
            <v>126.46</v>
          </cell>
        </row>
        <row r="4037">
          <cell r="A4037">
            <v>12082</v>
          </cell>
          <cell r="B4037" t="str">
            <v>CHAVE FACA TRIPOLAR BLINDADA 60A/250V, TIPO F-322 SPF DA MAR-GIRIUS CONTINENTAL OU EQUIV</v>
          </cell>
          <cell r="C4037" t="str">
            <v>UN</v>
          </cell>
          <cell r="E4037">
            <v>206.29</v>
          </cell>
        </row>
        <row r="4038">
          <cell r="A4038">
            <v>12083</v>
          </cell>
          <cell r="B4038" t="str">
            <v>CHAVE FACA TRIPOLAR BLINDADA 100A/250V, TIPO F-323 SPF DA MAR-GIRIUS CONTINENTAL OU EQUIV</v>
          </cell>
          <cell r="C4038" t="str">
            <v>UN</v>
          </cell>
          <cell r="E4038">
            <v>474.23</v>
          </cell>
        </row>
        <row r="4039">
          <cell r="A4039">
            <v>12090</v>
          </cell>
          <cell r="B4039" t="str">
            <v>CHAVE FACA TRIPOLAR C/BASE DE ARDOSIA/MARMORE 30A/250V</v>
          </cell>
          <cell r="C4039" t="str">
            <v>UN</v>
          </cell>
          <cell r="E4039">
            <v>23.37</v>
          </cell>
        </row>
        <row r="4040">
          <cell r="A4040">
            <v>12091</v>
          </cell>
          <cell r="B4040" t="str">
            <v>CHAVE FACA TRIPOLAR C/BASE DE ARDOSIA/MARMORE 60A/250V</v>
          </cell>
          <cell r="C4040" t="str">
            <v>UN</v>
          </cell>
          <cell r="E4040">
            <v>28.19</v>
          </cell>
        </row>
        <row r="4041">
          <cell r="A4041">
            <v>12092</v>
          </cell>
          <cell r="B4041" t="str">
            <v>CHAVE FACA TRIPOLAR C/BASE DE ARDOSIA/MARMORE 100A/250V</v>
          </cell>
          <cell r="C4041" t="str">
            <v>UN</v>
          </cell>
          <cell r="E4041">
            <v>50.69</v>
          </cell>
        </row>
        <row r="4042">
          <cell r="A4042">
            <v>12096</v>
          </cell>
          <cell r="B4042" t="str">
            <v>CHAVE COMUTADORA REFORCADA TIPO FACA C/ BASE DE MARMORE 1 X 30A/250V (1 POLO)</v>
          </cell>
          <cell r="C4042" t="str">
            <v>UN</v>
          </cell>
          <cell r="E4042">
            <v>15.94</v>
          </cell>
        </row>
        <row r="4043">
          <cell r="A4043">
            <v>12097</v>
          </cell>
          <cell r="B4043" t="str">
            <v>CHAVE COMUTADORA REFORCADA TIPO FACA C/ BASE DE MARMORE 2 X 30A/250V (2 POLOS)</v>
          </cell>
          <cell r="C4043" t="str">
            <v>UN</v>
          </cell>
          <cell r="E4043">
            <v>14.04</v>
          </cell>
        </row>
        <row r="4044">
          <cell r="A4044">
            <v>12098</v>
          </cell>
          <cell r="B4044" t="str">
            <v>CHAVE COMUTADORA REFORCADA TIPO FACA C/ BASE DE MARMORE 2 X 60A/250V (2 POLOS)</v>
          </cell>
          <cell r="C4044" t="str">
            <v>UN</v>
          </cell>
          <cell r="E4044">
            <v>22.05</v>
          </cell>
        </row>
        <row r="4045">
          <cell r="A4045">
            <v>12099</v>
          </cell>
          <cell r="B4045" t="str">
            <v>CHAVE COMUTADORA REFORCADA TIPO FACA C/ BASE DE MARMORE 3 X 30A/250V (3 POLOS)</v>
          </cell>
          <cell r="C4045" t="str">
            <v>UN</v>
          </cell>
          <cell r="E4045">
            <v>19.23</v>
          </cell>
        </row>
        <row r="4046">
          <cell r="A4046">
            <v>12100</v>
          </cell>
          <cell r="B4046" t="str">
            <v>CHAVE COMUTADORA REFORCADA TIPO FACA C/ BASE DE MARMORE 3 X 60A/250V (3 POLOS)</v>
          </cell>
          <cell r="C4046" t="str">
            <v>UN</v>
          </cell>
          <cell r="E4046">
            <v>23.71</v>
          </cell>
        </row>
        <row r="4047">
          <cell r="A4047">
            <v>12109</v>
          </cell>
          <cell r="B4047" t="str">
            <v>CORTA-CIRCUITO FUSIVEL DISTRIBUICAO, 100A/15 KV C/ SUPORTE L, TIPO LMO DA HITACHE-LINE OU EQUIV</v>
          </cell>
          <cell r="C4047" t="str">
            <v>UN</v>
          </cell>
          <cell r="E4047">
            <v>268.73</v>
          </cell>
        </row>
        <row r="4048">
          <cell r="A4048">
            <v>12113</v>
          </cell>
          <cell r="B4048" t="str">
            <v>INTERRUPTOR PULSADOR P/ CAMPAINHA EMBUTIR 2A/250V C/ PLACA, TIPO SILENTOQUE PIAL OU EQUIV</v>
          </cell>
          <cell r="C4048" t="str">
            <v>UN</v>
          </cell>
          <cell r="E4048">
            <v>5.52</v>
          </cell>
        </row>
        <row r="4049">
          <cell r="A4049">
            <v>12114</v>
          </cell>
          <cell r="B4049" t="str">
            <v>CAMPAINHA ALTA POTENCIA 110V REF. 41418 - PIAL</v>
          </cell>
          <cell r="C4049" t="str">
            <v>UN</v>
          </cell>
          <cell r="E4049">
            <v>107.48</v>
          </cell>
        </row>
        <row r="4050">
          <cell r="A4050">
            <v>12115</v>
          </cell>
          <cell r="B4050" t="str">
            <v>CIGARRA DE EMBUTIR 110/220V TIPO SILENTOQUE PIAL OU EQUIV</v>
          </cell>
          <cell r="C4050" t="str">
            <v>UN</v>
          </cell>
          <cell r="E4050">
            <v>12.95</v>
          </cell>
        </row>
        <row r="4051">
          <cell r="A4051">
            <v>12116</v>
          </cell>
          <cell r="B4051" t="str">
            <v>CONJTO EMBUTIR 1 INTERRUPTOR PARALELO 1 TOMADA 2P IVERSAL 10A/250V S/ PLACA, TP SILENTOQUE PIAL OU EQUIV</v>
          </cell>
          <cell r="C4051" t="str">
            <v>UN</v>
          </cell>
          <cell r="E4051">
            <v>9.1999999999999993</v>
          </cell>
        </row>
        <row r="4052">
          <cell r="A4052">
            <v>12118</v>
          </cell>
          <cell r="B4052" t="str">
            <v>CONJTO ARSTOP P/ AR CONDICIONADO C/ DISJTOR 20A</v>
          </cell>
          <cell r="C4052" t="str">
            <v>UN</v>
          </cell>
          <cell r="E4052">
            <v>36.950000000000003</v>
          </cell>
        </row>
        <row r="4053">
          <cell r="A4053">
            <v>12119</v>
          </cell>
          <cell r="B4053" t="str">
            <v>PLACA CEGA 4 X 2'' EM TERMOPLASTICO, TIPO SILENTOQUE PIAL OU EQUIV</v>
          </cell>
          <cell r="C4053" t="str">
            <v>UN</v>
          </cell>
          <cell r="E4053">
            <v>1.5</v>
          </cell>
        </row>
        <row r="4054">
          <cell r="A4054">
            <v>12120</v>
          </cell>
          <cell r="B4054" t="str">
            <v>PLACA CEGA 4 X 4'' EM TERMOPLASTICO, TIPO SILENTOQUE PIAL OU EQUIV</v>
          </cell>
          <cell r="C4054" t="str">
            <v>UN</v>
          </cell>
          <cell r="E4054">
            <v>3.49</v>
          </cell>
        </row>
        <row r="4055">
          <cell r="A4055">
            <v>12121</v>
          </cell>
          <cell r="B4055" t="str">
            <v>PLACA CEGA REDONDA 3'' EM TERMOPLASTICO, TIPO SILENTOQUE PIAL OU EQUIV</v>
          </cell>
          <cell r="C4055" t="str">
            <v>UN</v>
          </cell>
          <cell r="E4055">
            <v>2.93</v>
          </cell>
        </row>
        <row r="4056">
          <cell r="A4056">
            <v>12122</v>
          </cell>
          <cell r="B4056" t="str">
            <v>INTERRUPTOR BIPOLAR (TECLA DUPLA) EMBUTIR 20A/250V C/ PLACA, TIPO SILENTOQUE PIAL OU EQUIV</v>
          </cell>
          <cell r="C4056" t="str">
            <v>UN</v>
          </cell>
          <cell r="E4056">
            <v>17.100000000000001</v>
          </cell>
        </row>
        <row r="4057">
          <cell r="A4057">
            <v>12125</v>
          </cell>
          <cell r="B4057" t="str">
            <v>CONJTO EMBUTIR 2 INTERRUPTORES SIMPLES 1 INTERRUPTOR PARALELO 10A/250V C/ PLACA TP SILENTOQUE PIAL OU EQUIV</v>
          </cell>
          <cell r="C4057" t="str">
            <v>UN</v>
          </cell>
          <cell r="E4057">
            <v>15.73</v>
          </cell>
        </row>
        <row r="4058">
          <cell r="A4058">
            <v>12126</v>
          </cell>
          <cell r="B4058" t="str">
            <v>CONJTO EMBUTIR 3 INTERRUPTORES PARALELOS 10A/250V C/ PLACA TP SILENTOQUE PIAL OU EQUIV</v>
          </cell>
          <cell r="C4058" t="str">
            <v>UN</v>
          </cell>
          <cell r="E4058">
            <v>15.29</v>
          </cell>
        </row>
        <row r="4059">
          <cell r="A4059">
            <v>12127</v>
          </cell>
          <cell r="B4059" t="str">
            <v>INTERRUPTOR INTERMEDIARIO (TECLA DUPLA) EMBUTIR 10A/250V C/ PLACA, TIPO SILENTOQUE PIAL OU EQUIV</v>
          </cell>
          <cell r="C4059" t="str">
            <v>UN</v>
          </cell>
          <cell r="E4059">
            <v>15.91</v>
          </cell>
        </row>
        <row r="4060">
          <cell r="A4060">
            <v>12128</v>
          </cell>
          <cell r="B4060" t="str">
            <v>INTERRUPTOR SOBREPOR 1 TECLA SIMPLES, TIPO SILENTOQUE PIAL OU EQUIV</v>
          </cell>
          <cell r="C4060" t="str">
            <v>UN</v>
          </cell>
          <cell r="E4060">
            <v>3.51</v>
          </cell>
        </row>
        <row r="4061">
          <cell r="A4061">
            <v>12129</v>
          </cell>
          <cell r="B4061" t="str">
            <v>INTERRUPTOR SOBREPOR 2 TECLAS SIMPLES, TIPO SILENTOQUE PIAL OU EQUIV</v>
          </cell>
          <cell r="C4061" t="str">
            <v>UN</v>
          </cell>
          <cell r="E4061">
            <v>6.29</v>
          </cell>
        </row>
        <row r="4062">
          <cell r="A4062">
            <v>12130</v>
          </cell>
          <cell r="B4062" t="str">
            <v>CONJTO EMBUTIR 2 INTERRUPTORES PARALELOS 1 TOMADA 2P IVERSAL 10A/250V, S/ PLACA, TP SILENTOQUE PIAL OU EQUIV</v>
          </cell>
          <cell r="C4062" t="str">
            <v>UN</v>
          </cell>
          <cell r="E4062">
            <v>11.07</v>
          </cell>
        </row>
        <row r="4063">
          <cell r="A4063">
            <v>12142</v>
          </cell>
          <cell r="B4063" t="str">
            <v>TOMADA SOBREPOR P/ TELEFONE PADRAO TELEBRAS, TIPO SILENTOQUE PIAL OU EQUIV</v>
          </cell>
          <cell r="C4063" t="str">
            <v>UN</v>
          </cell>
          <cell r="E4063">
            <v>6.51</v>
          </cell>
        </row>
        <row r="4064">
          <cell r="A4064">
            <v>12143</v>
          </cell>
          <cell r="B4064" t="str">
            <v>TOMADA ESPECIAL C/ PINO 15A, REVESTIMENTO EM BORRACHA, TIPO SAVEL OU EQUIV</v>
          </cell>
          <cell r="C4064" t="str">
            <v>UN</v>
          </cell>
          <cell r="E4064">
            <v>17.760000000000002</v>
          </cell>
        </row>
        <row r="4065">
          <cell r="A4065">
            <v>12145</v>
          </cell>
          <cell r="B4065" t="str">
            <v>TOMADA DE PISO 2P IVERSAL 10A/250V C/ PLACA 4'' X 4'' EM TERMOPLASTICO ALTA RESISTENCIA, TIPO PIAL OU EQUIV</v>
          </cell>
          <cell r="C4065" t="str">
            <v>UN</v>
          </cell>
          <cell r="E4065">
            <v>16.260000000000002</v>
          </cell>
        </row>
        <row r="4066">
          <cell r="A4066">
            <v>12147</v>
          </cell>
          <cell r="B4066" t="str">
            <v>TOMADA SOBREPOR 2P IVERSAL 10A/250V, TIPO SILENTOQUE PIAL OU EQUIV</v>
          </cell>
          <cell r="C4066" t="str">
            <v>UN</v>
          </cell>
          <cell r="E4066">
            <v>7.94</v>
          </cell>
        </row>
        <row r="4067">
          <cell r="A4067">
            <v>12200</v>
          </cell>
          <cell r="B4067" t="str">
            <v>LAMPADA INCANDESCENTE 300W</v>
          </cell>
          <cell r="C4067" t="str">
            <v>UN</v>
          </cell>
          <cell r="E4067">
            <v>7.94</v>
          </cell>
        </row>
        <row r="4068">
          <cell r="A4068">
            <v>12201</v>
          </cell>
          <cell r="B4068" t="str">
            <v>LAMPADA INCANDESCENTE 40W</v>
          </cell>
          <cell r="C4068" t="str">
            <v>UN</v>
          </cell>
          <cell r="E4068">
            <v>0.8</v>
          </cell>
        </row>
        <row r="4069">
          <cell r="A4069">
            <v>12202</v>
          </cell>
          <cell r="B4069" t="str">
            <v>LAMPADA INCANDESCENTE 200W</v>
          </cell>
          <cell r="C4069" t="str">
            <v>UN</v>
          </cell>
          <cell r="E4069">
            <v>1.86</v>
          </cell>
        </row>
        <row r="4070">
          <cell r="A4070">
            <v>12203</v>
          </cell>
          <cell r="B4070" t="str">
            <v>LAMPADA INCANDESCENTE 150W</v>
          </cell>
          <cell r="C4070" t="str">
            <v>UN</v>
          </cell>
          <cell r="E4070">
            <v>1.48</v>
          </cell>
        </row>
        <row r="4071">
          <cell r="A4071">
            <v>12207</v>
          </cell>
          <cell r="B4071" t="str">
            <v>LAMPADA FLUORESCENTE 85W</v>
          </cell>
          <cell r="C4071" t="str">
            <v>UN</v>
          </cell>
          <cell r="E4071">
            <v>7.47</v>
          </cell>
        </row>
        <row r="4072">
          <cell r="A4072">
            <v>12214</v>
          </cell>
          <cell r="B4072" t="str">
            <v>LAMPADA VAPOR MERCURIO 125W</v>
          </cell>
          <cell r="C4072" t="str">
            <v>UN</v>
          </cell>
          <cell r="E4072">
            <v>9.36</v>
          </cell>
        </row>
        <row r="4073">
          <cell r="A4073">
            <v>12216</v>
          </cell>
          <cell r="B4073" t="str">
            <v>LAMPADA VAPOR SODIO 150W</v>
          </cell>
          <cell r="C4073" t="str">
            <v>UN</v>
          </cell>
          <cell r="E4073">
            <v>27.13</v>
          </cell>
        </row>
        <row r="4074">
          <cell r="A4074">
            <v>12223</v>
          </cell>
          <cell r="B4074" t="str">
            <v>ARANDELA 45 GRAUS PROVA DE TEMPO, GASES E VAPORES</v>
          </cell>
          <cell r="C4074" t="str">
            <v>UN</v>
          </cell>
          <cell r="E4074">
            <v>87.39</v>
          </cell>
        </row>
        <row r="4075">
          <cell r="A4075">
            <v>12227</v>
          </cell>
          <cell r="B4075" t="str">
            <v>ARANDELA C/ BASE EM CHAPA DE ACO PINTADA E GLOBO DE VIDRO LEITOSO - BOCA 10CM       DIAM 20CM</v>
          </cell>
          <cell r="C4075" t="str">
            <v>UN</v>
          </cell>
          <cell r="E4075">
            <v>78.39</v>
          </cell>
        </row>
        <row r="4076">
          <cell r="A4076">
            <v>12230</v>
          </cell>
          <cell r="B4076" t="str">
            <v>LUMINARIA CALHA SOBREPOR EM CHAPA ACO P/ 1 LAMPADA FLUORESCENTE 20W         (NAO INCLUI REATOR E LAMPADA)</v>
          </cell>
          <cell r="C4076" t="str">
            <v>UN</v>
          </cell>
          <cell r="E4076">
            <v>7.17</v>
          </cell>
        </row>
        <row r="4077">
          <cell r="A4077">
            <v>12231</v>
          </cell>
          <cell r="B4077" t="str">
            <v>LUMINARIA CALHA SOBREPOR EM CHAPA ACO P/ 1 LAMPADA FLUORESCENTE 40W         (NAO INCLUI REATOR E LAMP)</v>
          </cell>
          <cell r="C4077" t="str">
            <v>UN</v>
          </cell>
          <cell r="E4077">
            <v>10.24</v>
          </cell>
        </row>
        <row r="4078">
          <cell r="A4078">
            <v>12232</v>
          </cell>
          <cell r="B4078" t="str">
            <v>LUMINARIA CALHA SOBREPOR EM CHAPA ACO P/ 2 LAMPADAS FLUORESCENTES 2OW (NAO INCLUI REATOR E LAMPADAS)</v>
          </cell>
          <cell r="C4078" t="str">
            <v>UN</v>
          </cell>
          <cell r="E4078">
            <v>6.72</v>
          </cell>
        </row>
        <row r="4079">
          <cell r="A4079">
            <v>12239</v>
          </cell>
          <cell r="B4079" t="str">
            <v>LUMINARIA CALHA SOBREPOR EM CHAPA ACO P/ 2 LAMPADAS FLUORESCENTES 40W (NAO INCLUI REATOR E LAMP)</v>
          </cell>
          <cell r="C4079" t="str">
            <v>UN</v>
          </cell>
          <cell r="E4079">
            <v>13.06</v>
          </cell>
        </row>
        <row r="4080">
          <cell r="A4080">
            <v>12240</v>
          </cell>
          <cell r="B4080" t="str">
            <v>LUMINARIA CALHA SOBREPOR EM CHAPA ACO P/ 3 LAMPADAS FLUORESCENTES 20W (NAO INCLUI REATOR E LAMP)</v>
          </cell>
          <cell r="C4080" t="str">
            <v>UN</v>
          </cell>
          <cell r="E4080">
            <v>12.32</v>
          </cell>
        </row>
        <row r="4081">
          <cell r="A4081">
            <v>12241</v>
          </cell>
          <cell r="B4081" t="str">
            <v>LUMINARIA CALHA SOBREPOR EM CHAPA ACO P/ 3 LAMPADAS FLUORESCENTES 40W (NAO INCLUI REATOR E LAMP)</v>
          </cell>
          <cell r="C4081" t="str">
            <v>UN</v>
          </cell>
          <cell r="E4081">
            <v>18.28</v>
          </cell>
        </row>
        <row r="4082">
          <cell r="A4082">
            <v>12242</v>
          </cell>
          <cell r="B4082" t="str">
            <v>LUMINARIA CALHA SOBREPOR EM CHAPA ACO P/ 4 LAMPADAS FLUORESCENTES 20W (NAO INCLUI REATOR E LAMP)</v>
          </cell>
          <cell r="C4082" t="str">
            <v>UN</v>
          </cell>
          <cell r="E4082">
            <v>13.35</v>
          </cell>
        </row>
        <row r="4083">
          <cell r="A4083">
            <v>12243</v>
          </cell>
          <cell r="B4083" t="str">
            <v>LUMINARIA CALHA SOBREPOR CHAPA DE ACO P/ 4 LAMPADAS FLUORESCENTES 4OW (NAO INCLUI REATOR E LAMP)</v>
          </cell>
          <cell r="C4083" t="str">
            <v>UN</v>
          </cell>
          <cell r="E4083">
            <v>21.86</v>
          </cell>
        </row>
        <row r="4084">
          <cell r="A4084">
            <v>12244</v>
          </cell>
          <cell r="B4084" t="str">
            <v>LUMINARIA EMBUTIDA WETZEL REF. IPT 31/1</v>
          </cell>
          <cell r="C4084" t="str">
            <v>UN</v>
          </cell>
          <cell r="E4084">
            <v>85.11</v>
          </cell>
        </row>
        <row r="4085">
          <cell r="A4085">
            <v>12245</v>
          </cell>
          <cell r="B4085" t="str">
            <v>LUMINARIA ESMALTADA COR ALUMINIO PETERCO Y.25/1</v>
          </cell>
          <cell r="C4085" t="str">
            <v>UN</v>
          </cell>
          <cell r="E4085">
            <v>59.26</v>
          </cell>
        </row>
        <row r="4086">
          <cell r="A4086">
            <v>12265</v>
          </cell>
          <cell r="B4086" t="str">
            <v>LUMINARIA PHILLIPS PARA LAMPADA DE 400 W MODELO HDK 47240064 OU EQUIVALENTE</v>
          </cell>
          <cell r="C4086" t="str">
            <v>UN</v>
          </cell>
          <cell r="E4086">
            <v>272.86</v>
          </cell>
        </row>
        <row r="4087">
          <cell r="A4087">
            <v>12266</v>
          </cell>
          <cell r="B4087" t="str">
            <v>LUMINARIA PHILLIPS TIPO SPOT</v>
          </cell>
          <cell r="C4087" t="str">
            <v>UN</v>
          </cell>
          <cell r="E4087">
            <v>9.7899999999999991</v>
          </cell>
        </row>
        <row r="4088">
          <cell r="A4088">
            <v>12267</v>
          </cell>
          <cell r="B4088" t="str">
            <v>LUMINARIA PROVA DE TEMPO PETERCO Y.31/1</v>
          </cell>
          <cell r="C4088" t="str">
            <v>UN</v>
          </cell>
          <cell r="E4088">
            <v>78.39</v>
          </cell>
        </row>
        <row r="4089">
          <cell r="A4089">
            <v>12268</v>
          </cell>
          <cell r="B4089" t="str">
            <v>LUMINARIA ABERTA P/ ILUMINACAO PUBLICA, CORPO REFLETOR EM ALUMINIO FDIDO, PORTA LAMPADA E27 COM BRACO METALICO DE 1,50M</v>
          </cell>
          <cell r="C4089" t="str">
            <v>UN</v>
          </cell>
          <cell r="E4089">
            <v>52.9</v>
          </cell>
        </row>
        <row r="4090">
          <cell r="A4090">
            <v>12271</v>
          </cell>
          <cell r="B4090" t="str">
            <v>LUMINARIA DUPLA P/SINALIZACAO, TIPO WETZEL AS-2/110 OU EQUIV</v>
          </cell>
          <cell r="C4090" t="str">
            <v>UN</v>
          </cell>
          <cell r="E4090">
            <v>136.62</v>
          </cell>
        </row>
        <row r="4091">
          <cell r="A4091">
            <v>12272</v>
          </cell>
          <cell r="B4091" t="str">
            <v>PROJETOR P/ FACHADA PROVA DE TEMPO P/ LAMPADA INCANDESCENTE OU VAPOR MERCURIO E27, TIPO Z-15 PETERCO OU EQUIV</v>
          </cell>
          <cell r="C4091" t="str">
            <v>UN</v>
          </cell>
          <cell r="E4091">
            <v>66.38</v>
          </cell>
        </row>
        <row r="4092">
          <cell r="A4092">
            <v>12273</v>
          </cell>
          <cell r="B4092" t="str">
            <v>PROJETOR RETANGULAR FECHADO PARA LAMPADA VAPOR DE MERCURIO/SODIO 250 W A 500 W, CABECEIRAS EM ALUMINIO FUNDIDO, CORPO EM ALUMINIO ANODIZADO, PARA LAMPADA E40 FECHAMENTO EM VIDRO TEMPERADO.</v>
          </cell>
          <cell r="C4092" t="str">
            <v>UN</v>
          </cell>
          <cell r="E4092">
            <v>40.31</v>
          </cell>
        </row>
        <row r="4093">
          <cell r="A4093">
            <v>12294</v>
          </cell>
          <cell r="B4093" t="str">
            <v>BOCAL/SOQUETE/RECEPTACULO CONTRA INTEMPERIES C/ RABICHO</v>
          </cell>
          <cell r="C4093" t="str">
            <v>UN</v>
          </cell>
          <cell r="E4093">
            <v>2.02</v>
          </cell>
        </row>
        <row r="4094">
          <cell r="A4094">
            <v>12295</v>
          </cell>
          <cell r="B4094" t="str">
            <v>BOCAL/SOQUETE/RECEPTACULO DE BAQUELITE</v>
          </cell>
          <cell r="C4094" t="str">
            <v>UN</v>
          </cell>
          <cell r="E4094">
            <v>2.33</v>
          </cell>
        </row>
        <row r="4095">
          <cell r="A4095">
            <v>12296</v>
          </cell>
          <cell r="B4095" t="str">
            <v>BOCAL/SOQUETE/RECEPTACULO DE PORCELANA</v>
          </cell>
          <cell r="C4095" t="str">
            <v>UN</v>
          </cell>
          <cell r="E4095">
            <v>1.79</v>
          </cell>
        </row>
        <row r="4096">
          <cell r="A4096">
            <v>12297</v>
          </cell>
          <cell r="B4096" t="str">
            <v>GLOBO ESFERICO DE PLASTICO TAMANHO MEDIO</v>
          </cell>
          <cell r="C4096" t="str">
            <v>UN</v>
          </cell>
          <cell r="E4096">
            <v>8.7799999999999994</v>
          </cell>
        </row>
        <row r="4097">
          <cell r="A4097">
            <v>12298</v>
          </cell>
          <cell r="B4097" t="str">
            <v>GLOBO ESFERICO DE VIDRO LISO TAMANHO MEDIO</v>
          </cell>
          <cell r="C4097" t="str">
            <v>UN</v>
          </cell>
          <cell r="E4097">
            <v>9.2899999999999991</v>
          </cell>
        </row>
        <row r="4098">
          <cell r="A4098">
            <v>12299</v>
          </cell>
          <cell r="B4098" t="str">
            <v>GLOBO ESFERICO DE VIDRO LISO TAMANHO GRANDE</v>
          </cell>
          <cell r="C4098" t="str">
            <v>UN</v>
          </cell>
          <cell r="E4098">
            <v>24.37</v>
          </cell>
        </row>
        <row r="4099">
          <cell r="A4099">
            <v>12314</v>
          </cell>
          <cell r="B4099" t="str">
            <v>REATOR PARTIDA RAPIDA P/ 1 LAMPADA FLUORESCENTE 110W/220V</v>
          </cell>
          <cell r="C4099" t="str">
            <v>UN</v>
          </cell>
          <cell r="E4099">
            <v>46.47</v>
          </cell>
        </row>
        <row r="4100">
          <cell r="A4100">
            <v>12315</v>
          </cell>
          <cell r="B4100" t="str">
            <v>REATOR PARTIDA RAPIDA P/ 1 LAMPADA FLUORESCENTE 85W/220V</v>
          </cell>
          <cell r="C4100" t="str">
            <v>UN</v>
          </cell>
          <cell r="E4100">
            <v>44.35</v>
          </cell>
        </row>
        <row r="4101">
          <cell r="A4101">
            <v>12316</v>
          </cell>
          <cell r="B4101" t="str">
            <v>REATOR P/ 1 LAMPADA VAPOR DE MERCURIO 125W USO EXT</v>
          </cell>
          <cell r="C4101" t="str">
            <v>UN</v>
          </cell>
          <cell r="E4101">
            <v>41.88</v>
          </cell>
        </row>
        <row r="4102">
          <cell r="A4102">
            <v>12317</v>
          </cell>
          <cell r="B4102" t="str">
            <v>REATOR P/ 1 LAMPADA VAPOR DE MERCURIO 250W USO EXT</v>
          </cell>
          <cell r="C4102" t="str">
            <v>UN</v>
          </cell>
          <cell r="E4102">
            <v>49.94</v>
          </cell>
        </row>
        <row r="4103">
          <cell r="A4103">
            <v>12318</v>
          </cell>
          <cell r="B4103" t="str">
            <v>REATOR P/ 1 LAMPADA VAPOR DE MERCURIO 400W USO EXT</v>
          </cell>
          <cell r="C4103" t="str">
            <v>UN</v>
          </cell>
          <cell r="E4103">
            <v>57.54</v>
          </cell>
        </row>
        <row r="4104">
          <cell r="A4104">
            <v>12327</v>
          </cell>
          <cell r="B4104" t="str">
            <v>CINTA PARA INSTALACAO DE TRANSFORMADOR EM POSTE DE CONCRETO DIAM 210MM</v>
          </cell>
          <cell r="C4104" t="str">
            <v>UN</v>
          </cell>
          <cell r="E4104">
            <v>59.99</v>
          </cell>
        </row>
        <row r="4105">
          <cell r="A4105">
            <v>12329</v>
          </cell>
          <cell r="B4105" t="str">
            <v>COBRE ELETROLITICO EM BARRA OU CHAPA</v>
          </cell>
          <cell r="C4105" t="str">
            <v>KG</v>
          </cell>
          <cell r="E4105">
            <v>80.11</v>
          </cell>
        </row>
        <row r="4106">
          <cell r="A4106">
            <v>12332</v>
          </cell>
          <cell r="B4106" t="str">
            <v>AUTOMATICO DE BOIA INFERIOR 10A/250V</v>
          </cell>
          <cell r="C4106" t="str">
            <v>CJ</v>
          </cell>
          <cell r="E4106">
            <v>33.229999999999997</v>
          </cell>
        </row>
        <row r="4107">
          <cell r="A4107">
            <v>12334</v>
          </cell>
          <cell r="B4107" t="str">
            <v>TUBO CERAICO PERFURADO DN 100  - P/ DRENAGE</v>
          </cell>
          <cell r="C4107" t="str">
            <v>M</v>
          </cell>
          <cell r="E4107">
            <v>7.74</v>
          </cell>
        </row>
        <row r="4108">
          <cell r="A4108">
            <v>12335</v>
          </cell>
          <cell r="B4108" t="str">
            <v>TUBO CERAICO PERFURADO DN 150  - P/ DRENAGE</v>
          </cell>
          <cell r="C4108" t="str">
            <v>M</v>
          </cell>
          <cell r="E4108">
            <v>10.65</v>
          </cell>
        </row>
        <row r="4109">
          <cell r="A4109">
            <v>12336</v>
          </cell>
          <cell r="B4109" t="str">
            <v>TUBO CERAICO PERFURADO DN 200  - P/ DRENAGE</v>
          </cell>
          <cell r="C4109" t="str">
            <v>M</v>
          </cell>
          <cell r="E4109">
            <v>18.47</v>
          </cell>
        </row>
        <row r="4110">
          <cell r="A4110">
            <v>12340</v>
          </cell>
          <cell r="B4110" t="str">
            <v>CHAVE SECCIONADORA TRIPOLAR P/ MEDIA TENSAO 400A/15KV, C/ COMANDO MANUAL SIMULTANEO NAS 3 FASES ATRAVES DE PUNHO</v>
          </cell>
          <cell r="C4110" t="str">
            <v>UN</v>
          </cell>
          <cell r="E4110">
            <v>1601.83</v>
          </cell>
        </row>
        <row r="4111">
          <cell r="A4111">
            <v>12341</v>
          </cell>
          <cell r="B4111" t="str">
            <v>CHAVE SECCIONADORA TRIPOLAR P/ MEDIA TENSAO 400A/15KV, C/ COMANDO MANUAL SIMULTANEO NAS 3 FASES ATRAVES DE VARA DE MANOBRA, TIPO 3 DC 0015-2W SIEMENS OU EQUIV</v>
          </cell>
          <cell r="C4111" t="str">
            <v>UN</v>
          </cell>
          <cell r="E4111">
            <v>1467.99</v>
          </cell>
        </row>
        <row r="4112">
          <cell r="A4112">
            <v>12343</v>
          </cell>
          <cell r="B4112" t="str">
            <v>FUSIVEL DIAZED 35A</v>
          </cell>
          <cell r="C4112" t="str">
            <v>UN</v>
          </cell>
          <cell r="E4112">
            <v>1.19</v>
          </cell>
        </row>
        <row r="4113">
          <cell r="A4113">
            <v>12344</v>
          </cell>
          <cell r="B4113" t="str">
            <v>FUSIVEL DIAZED 20A</v>
          </cell>
          <cell r="C4113" t="str">
            <v>UN</v>
          </cell>
          <cell r="E4113">
            <v>0.93</v>
          </cell>
        </row>
        <row r="4114">
          <cell r="A4114">
            <v>12345</v>
          </cell>
          <cell r="B4114" t="str">
            <v>FUSIVEL DIAZED 80A</v>
          </cell>
          <cell r="C4114" t="str">
            <v>UN</v>
          </cell>
          <cell r="E4114">
            <v>1.66</v>
          </cell>
        </row>
        <row r="4115">
          <cell r="A4115">
            <v>12346</v>
          </cell>
          <cell r="B4115" t="str">
            <v>FUSIVEL FACA 100A - 250V FIXO</v>
          </cell>
          <cell r="C4115" t="str">
            <v>UN</v>
          </cell>
          <cell r="E4115">
            <v>6.27</v>
          </cell>
        </row>
        <row r="4116">
          <cell r="A4116">
            <v>12348</v>
          </cell>
          <cell r="B4116" t="str">
            <v>FUSIVEL FACA 250 A 400A - 250V FIXO</v>
          </cell>
          <cell r="C4116" t="str">
            <v>UN</v>
          </cell>
          <cell r="E4116">
            <v>16.16</v>
          </cell>
        </row>
        <row r="4117">
          <cell r="A4117">
            <v>12353</v>
          </cell>
          <cell r="B4117" t="str">
            <v>FUSIVEL ROSCA 15A - 250V FIXO</v>
          </cell>
          <cell r="C4117" t="str">
            <v>UN</v>
          </cell>
          <cell r="E4117">
            <v>1.49</v>
          </cell>
        </row>
        <row r="4118">
          <cell r="A4118">
            <v>12356</v>
          </cell>
          <cell r="B4118" t="str">
            <v>TERMINAL AEREO EM ACO GALV, C/ BASE DE FIXACAO HORIZONTAL DN 1/2"</v>
          </cell>
          <cell r="C4118" t="str">
            <v>UN</v>
          </cell>
          <cell r="E4118">
            <v>8.24</v>
          </cell>
        </row>
        <row r="4119">
          <cell r="A4119">
            <v>12357</v>
          </cell>
          <cell r="B4119" t="str">
            <v>MASTRO SIMPLES GALV, C/ LUVA DE REDUCAO, DN 1 1/2" X 3,00M</v>
          </cell>
          <cell r="C4119" t="str">
            <v>UN</v>
          </cell>
          <cell r="E4119">
            <v>107.14</v>
          </cell>
        </row>
        <row r="4120">
          <cell r="A4120">
            <v>12358</v>
          </cell>
          <cell r="B4120" t="str">
            <v>MASTRO SIMPLES GALV, C/ LUVA DE REDUCAO, DN 2'' X 3,00M</v>
          </cell>
          <cell r="C4120" t="str">
            <v>UN</v>
          </cell>
          <cell r="E4120">
            <v>115.05</v>
          </cell>
        </row>
        <row r="4121">
          <cell r="A4121">
            <v>12359</v>
          </cell>
          <cell r="B4121" t="str">
            <v>RELE TERMICO SIEMENS 3UA52</v>
          </cell>
          <cell r="C4121" t="str">
            <v>UN</v>
          </cell>
          <cell r="E4121">
            <v>62.1</v>
          </cell>
        </row>
        <row r="4122">
          <cell r="A4122">
            <v>12362</v>
          </cell>
          <cell r="B4122" t="str">
            <v>GANCHO SUSPENSAO PORCA-OLHAL EM ACO GALV ESPESSURA 16MM, ABERTURA 21MM</v>
          </cell>
          <cell r="C4122" t="str">
            <v>UN</v>
          </cell>
          <cell r="E4122">
            <v>3.24</v>
          </cell>
        </row>
        <row r="4123">
          <cell r="A4123">
            <v>12364</v>
          </cell>
          <cell r="B4123" t="str">
            <v>ISOLADOR TENSAO P/ 15KV - 6" DISCO CAVILHA</v>
          </cell>
          <cell r="C4123" t="str">
            <v>UN</v>
          </cell>
          <cell r="E4123">
            <v>44.14</v>
          </cell>
        </row>
        <row r="4124">
          <cell r="A4124">
            <v>12365</v>
          </cell>
          <cell r="B4124" t="str">
            <v>ISOLADOR TIPO CARRETILHA - MARROM 72 X 72 MM</v>
          </cell>
          <cell r="C4124" t="str">
            <v>UN</v>
          </cell>
          <cell r="E4124">
            <v>3.53</v>
          </cell>
        </row>
        <row r="4125">
          <cell r="A4125">
            <v>12366</v>
          </cell>
          <cell r="B4125" t="str">
            <v>POSTE DE CONCRETO CIRCULAR, 150KG, H = 10M DE ACORDO COM NBR 8451</v>
          </cell>
          <cell r="C4125" t="str">
            <v>UN</v>
          </cell>
          <cell r="E4125">
            <v>390.29</v>
          </cell>
        </row>
        <row r="4126">
          <cell r="A4126">
            <v>12367</v>
          </cell>
          <cell r="B4126" t="str">
            <v>POSTE DE CONCRETO CIRCULAR, 200KG, H = 17M DE ACORDO COM NBR 8451</v>
          </cell>
          <cell r="C4126" t="str">
            <v>UN</v>
          </cell>
          <cell r="E4126">
            <v>1548.36</v>
          </cell>
        </row>
        <row r="4127">
          <cell r="A4127">
            <v>12368</v>
          </cell>
          <cell r="B4127" t="str">
            <v>POSTE DE CONCRETO CIRCULAR, 200KG, H = 22,5M DE ACORDO COM NBR 8451</v>
          </cell>
          <cell r="C4127" t="str">
            <v>UN</v>
          </cell>
          <cell r="E4127">
            <v>2868.95</v>
          </cell>
        </row>
        <row r="4128">
          <cell r="A4128">
            <v>12369</v>
          </cell>
          <cell r="B4128" t="str">
            <v>POSTE DE CONCRETO CIRCULAR, 150KG, H =        9M DE ACORDO COM NBR 8451</v>
          </cell>
          <cell r="C4128" t="str">
            <v>UN</v>
          </cell>
          <cell r="E4128">
            <v>358.3</v>
          </cell>
        </row>
        <row r="4129">
          <cell r="A4129">
            <v>12372</v>
          </cell>
          <cell r="B4129" t="str">
            <v>POSTE DE CONCRETO DUPLO T , 200KG, H = 11M DE ACORDO COM NBR 8451</v>
          </cell>
          <cell r="C4129" t="str">
            <v>UN</v>
          </cell>
          <cell r="E4129">
            <v>394.36</v>
          </cell>
        </row>
        <row r="4130">
          <cell r="A4130">
            <v>12373</v>
          </cell>
          <cell r="B4130" t="str">
            <v>POSTE DE CONCRETO DUPLO T , 400KG,H = 12M DE ACORDO COM NBR 8451</v>
          </cell>
          <cell r="C4130" t="str">
            <v>UN</v>
          </cell>
          <cell r="E4130">
            <v>695.63</v>
          </cell>
        </row>
        <row r="4131">
          <cell r="A4131">
            <v>12374</v>
          </cell>
          <cell r="B4131" t="str">
            <v>POSTE DE CONCRETO DUPLO T , 100KG, H = 6M DE ACORDO COM NBR 8451</v>
          </cell>
          <cell r="C4131" t="str">
            <v>UN</v>
          </cell>
          <cell r="E4131">
            <v>140.28</v>
          </cell>
        </row>
        <row r="4132">
          <cell r="A4132">
            <v>12378</v>
          </cell>
          <cell r="B4132" t="str">
            <v>POSTE FERRO GALV FLANGEADO RETO DN = 80MM X 6,0M</v>
          </cell>
          <cell r="C4132" t="str">
            <v>UN</v>
          </cell>
          <cell r="E4132">
            <v>281.68</v>
          </cell>
        </row>
        <row r="4133">
          <cell r="A4133">
            <v>12387</v>
          </cell>
          <cell r="B4133" t="str">
            <v>POSTE ACO H = 2,5M D = 75MM TIPO XR-701/1 XOULUX OU TPD-236/1 TROPICO</v>
          </cell>
          <cell r="C4133" t="str">
            <v>UN</v>
          </cell>
          <cell r="E4133">
            <v>83.43</v>
          </cell>
        </row>
        <row r="4134">
          <cell r="A4134">
            <v>12388</v>
          </cell>
          <cell r="B4134" t="str">
            <v>POSTE ACO H = 2,5M D = 75MM TIPO XR-701/2 XOULUX OU TPD-236/2 TROPICO</v>
          </cell>
          <cell r="C4134" t="str">
            <v>UN</v>
          </cell>
          <cell r="E4134">
            <v>102.27</v>
          </cell>
        </row>
        <row r="4135">
          <cell r="A4135">
            <v>12394</v>
          </cell>
          <cell r="B4135" t="str">
            <v>BUCHA REDUCAO FERRO GALV ROSCA REF. 1/2"X3/8"</v>
          </cell>
          <cell r="C4135" t="str">
            <v>UN</v>
          </cell>
          <cell r="E4135">
            <v>2.29</v>
          </cell>
        </row>
        <row r="4136">
          <cell r="A4136">
            <v>12395</v>
          </cell>
          <cell r="B4136" t="str">
            <v>CAP OU TAMPAO FERRO GALV ROSCA 1/4"</v>
          </cell>
          <cell r="C4136" t="str">
            <v>UN</v>
          </cell>
          <cell r="E4136">
            <v>2.2400000000000002</v>
          </cell>
        </row>
        <row r="4137">
          <cell r="A4137">
            <v>12396</v>
          </cell>
          <cell r="B4137" t="str">
            <v>CAP OU TAMPAO FERRO GALV ROSCA 3/8"</v>
          </cell>
          <cell r="C4137" t="str">
            <v>UN</v>
          </cell>
          <cell r="E4137">
            <v>2.2000000000000002</v>
          </cell>
        </row>
        <row r="4138">
          <cell r="A4138">
            <v>12402</v>
          </cell>
          <cell r="B4138" t="str">
            <v>JOELHO FERRO GALV 45G ROSCA 2.1/2"</v>
          </cell>
          <cell r="C4138" t="str">
            <v>UN</v>
          </cell>
          <cell r="E4138">
            <v>48.31</v>
          </cell>
        </row>
        <row r="4139">
          <cell r="A4139">
            <v>12403</v>
          </cell>
          <cell r="B4139" t="str">
            <v>JOELHO FERRO GALV 90G C/ REDUCAO ROSCA  1 1/4"X1"</v>
          </cell>
          <cell r="C4139" t="str">
            <v>UN</v>
          </cell>
          <cell r="E4139">
            <v>12.21</v>
          </cell>
        </row>
        <row r="4140">
          <cell r="A4140">
            <v>12404</v>
          </cell>
          <cell r="B4140" t="str">
            <v>LUVA FERRO GALV ROSCA MACHO/FEMEA 3/4"</v>
          </cell>
          <cell r="C4140" t="str">
            <v>UN</v>
          </cell>
          <cell r="E4140">
            <v>6.43</v>
          </cell>
        </row>
        <row r="4141">
          <cell r="A4141">
            <v>12406</v>
          </cell>
          <cell r="B4141" t="str">
            <v>LUVA REDUCAO FERRO GALV ROSCA 3/4" X 1/2"</v>
          </cell>
          <cell r="C4141" t="str">
            <v>UN</v>
          </cell>
          <cell r="E4141">
            <v>4.66</v>
          </cell>
        </row>
        <row r="4142">
          <cell r="A4142">
            <v>12407</v>
          </cell>
          <cell r="B4142" t="str">
            <v>LUVA REDUCAO FERRO GALV ROSCA MACHO/FEMEA 1.1/2" X 1"</v>
          </cell>
          <cell r="C4142" t="str">
            <v>UN</v>
          </cell>
          <cell r="E4142">
            <v>14.23</v>
          </cell>
        </row>
        <row r="4143">
          <cell r="A4143">
            <v>12408</v>
          </cell>
          <cell r="B4143" t="str">
            <v>LUVA REDUCAO FERRO GALV ROSCA MACHO/FEMEA 1" X 1/2"</v>
          </cell>
          <cell r="C4143" t="str">
            <v>UN</v>
          </cell>
          <cell r="E4143">
            <v>8.8000000000000007</v>
          </cell>
        </row>
        <row r="4144">
          <cell r="A4144">
            <v>12409</v>
          </cell>
          <cell r="B4144" t="str">
            <v>LUVA REDUCAO FERRO GALV ROSCA MACHO/FEMEA 1" X 3/4"</v>
          </cell>
          <cell r="C4144" t="str">
            <v>UN</v>
          </cell>
          <cell r="E4144">
            <v>8.8000000000000007</v>
          </cell>
        </row>
        <row r="4145">
          <cell r="A4145">
            <v>12410</v>
          </cell>
          <cell r="B4145" t="str">
            <v>LUVA REDUCAO FERRO GALV ROSCA MACHO/FEMEA 3/4" X 1/2"</v>
          </cell>
          <cell r="C4145" t="str">
            <v>UN</v>
          </cell>
          <cell r="E4145">
            <v>6.08</v>
          </cell>
        </row>
        <row r="4146">
          <cell r="A4146">
            <v>12411</v>
          </cell>
          <cell r="B4146" t="str">
            <v>PLUG OU BUJAO FERRO GALV 2 1/2"</v>
          </cell>
          <cell r="C4146" t="str">
            <v>UN</v>
          </cell>
          <cell r="E4146">
            <v>19.97</v>
          </cell>
        </row>
        <row r="4147">
          <cell r="A4147">
            <v>12412</v>
          </cell>
          <cell r="B4147" t="str">
            <v>PLUG OU BUJAO FERRO GALV 4"</v>
          </cell>
          <cell r="C4147" t="str">
            <v>UN</v>
          </cell>
          <cell r="E4147">
            <v>53.65</v>
          </cell>
        </row>
        <row r="4148">
          <cell r="A4148">
            <v>12413</v>
          </cell>
          <cell r="B4148" t="str">
            <v>SAIDA EM T FLANGE EM PE FERRO GALV 2 1/2" (COMBATE INCENDIO) CIVIL)</v>
          </cell>
          <cell r="C4148" t="str">
            <v>UN</v>
          </cell>
          <cell r="E4148">
            <v>156.26</v>
          </cell>
        </row>
        <row r="4149">
          <cell r="A4149">
            <v>12414</v>
          </cell>
          <cell r="B4149" t="str">
            <v>TE FERRO GALVANIZADO 45G 1.1/2"</v>
          </cell>
          <cell r="C4149" t="str">
            <v>UN</v>
          </cell>
          <cell r="E4149">
            <v>44.86</v>
          </cell>
        </row>
        <row r="4150">
          <cell r="A4150">
            <v>12415</v>
          </cell>
          <cell r="B4150" t="str">
            <v>TE FERRO GALVANIZADO 45G 1.1/4"</v>
          </cell>
          <cell r="C4150" t="str">
            <v>UN</v>
          </cell>
          <cell r="E4150">
            <v>32.99</v>
          </cell>
        </row>
        <row r="4151">
          <cell r="A4151">
            <v>12416</v>
          </cell>
          <cell r="B4151" t="str">
            <v>TE FERRO GALVANIZADO 45G 1"</v>
          </cell>
          <cell r="C4151" t="str">
            <v>UN</v>
          </cell>
          <cell r="E4151">
            <v>22.51</v>
          </cell>
        </row>
        <row r="4152">
          <cell r="A4152">
            <v>12417</v>
          </cell>
          <cell r="B4152" t="str">
            <v>TE FERRO GALVANIZADO 45G 1/2"</v>
          </cell>
          <cell r="C4152" t="str">
            <v>UN</v>
          </cell>
          <cell r="E4152">
            <v>8.5</v>
          </cell>
        </row>
        <row r="4153">
          <cell r="A4153">
            <v>12418</v>
          </cell>
          <cell r="B4153" t="str">
            <v>TE FERRO GALVANIZADO 45G 2.1/2"</v>
          </cell>
          <cell r="C4153" t="str">
            <v>UN</v>
          </cell>
          <cell r="E4153">
            <v>105.28</v>
          </cell>
        </row>
        <row r="4154">
          <cell r="A4154">
            <v>12419</v>
          </cell>
          <cell r="B4154" t="str">
            <v>TE FERRO GALVANIZADO 45G 2"</v>
          </cell>
          <cell r="C4154" t="str">
            <v>UN</v>
          </cell>
          <cell r="E4154">
            <v>71.08</v>
          </cell>
        </row>
        <row r="4155">
          <cell r="A4155">
            <v>12420</v>
          </cell>
          <cell r="B4155" t="str">
            <v>TE FERRO GALVANIZADO 45G 3"</v>
          </cell>
          <cell r="C4155" t="str">
            <v>UN</v>
          </cell>
          <cell r="E4155">
            <v>167.09</v>
          </cell>
        </row>
        <row r="4156">
          <cell r="A4156">
            <v>12421</v>
          </cell>
          <cell r="B4156" t="str">
            <v>TE FERRO GALVANIZADO 45G 3/4"</v>
          </cell>
          <cell r="C4156" t="str">
            <v>UN</v>
          </cell>
          <cell r="E4156">
            <v>13.59</v>
          </cell>
        </row>
        <row r="4157">
          <cell r="A4157">
            <v>12422</v>
          </cell>
          <cell r="B4157" t="str">
            <v>TE FERRO GALVANIZADO 45G 4"</v>
          </cell>
          <cell r="C4157" t="str">
            <v>UN</v>
          </cell>
          <cell r="E4157">
            <v>292.89999999999998</v>
          </cell>
        </row>
        <row r="4158">
          <cell r="A4158">
            <v>12424</v>
          </cell>
          <cell r="B4158" t="str">
            <v>IAO FERRO GALV C/ASSENTO CONICO BRONZE 1 1/2"</v>
          </cell>
          <cell r="C4158" t="str">
            <v>UN</v>
          </cell>
          <cell r="E4158">
            <v>72.37</v>
          </cell>
        </row>
        <row r="4159">
          <cell r="A4159">
            <v>12425</v>
          </cell>
          <cell r="B4159" t="str">
            <v>IAO FERRO GALV C/ASSENTO CONICO BRONZE 1"</v>
          </cell>
          <cell r="C4159" t="str">
            <v>UN</v>
          </cell>
          <cell r="E4159">
            <v>36.83</v>
          </cell>
        </row>
        <row r="4160">
          <cell r="A4160">
            <v>12426</v>
          </cell>
          <cell r="B4160" t="str">
            <v>IAO FERRO GALV C/ASSENTO CONICO BRONZE 1/2"</v>
          </cell>
          <cell r="C4160" t="str">
            <v>UN</v>
          </cell>
          <cell r="E4160">
            <v>31.01</v>
          </cell>
        </row>
        <row r="4161">
          <cell r="A4161">
            <v>12427</v>
          </cell>
          <cell r="B4161" t="str">
            <v>IAO FERRO GALV C/ASSENTO CONICO BRONZE 2 1/2"</v>
          </cell>
          <cell r="C4161" t="str">
            <v>UN</v>
          </cell>
          <cell r="E4161">
            <v>150.05000000000001</v>
          </cell>
        </row>
        <row r="4162">
          <cell r="A4162">
            <v>12428</v>
          </cell>
          <cell r="B4162" t="str">
            <v>IAO FERRO GALV C/ASSENTO CONICO BRONZE 2"</v>
          </cell>
          <cell r="C4162" t="str">
            <v>UN</v>
          </cell>
          <cell r="E4162">
            <v>100.8</v>
          </cell>
        </row>
        <row r="4163">
          <cell r="A4163">
            <v>12429</v>
          </cell>
          <cell r="B4163" t="str">
            <v>IAO FERRO GALV C/ASSENTO CONICO BRONZE 3"</v>
          </cell>
          <cell r="C4163" t="str">
            <v>UN</v>
          </cell>
          <cell r="E4163">
            <v>216.69</v>
          </cell>
        </row>
        <row r="4164">
          <cell r="A4164">
            <v>12430</v>
          </cell>
          <cell r="B4164" t="str">
            <v>IAO FERRO GALV C/ASSENTO CONICO BRONZE 3/4"</v>
          </cell>
          <cell r="C4164" t="str">
            <v>UN</v>
          </cell>
          <cell r="E4164">
            <v>36.619999999999997</v>
          </cell>
        </row>
        <row r="4165">
          <cell r="A4165">
            <v>12431</v>
          </cell>
          <cell r="B4165" t="str">
            <v>IAO FERRO GALV C/ASSENTO CONICO BRONZE 4"</v>
          </cell>
          <cell r="C4165" t="str">
            <v>UN</v>
          </cell>
          <cell r="E4165">
            <v>300.52999999999997</v>
          </cell>
        </row>
        <row r="4166">
          <cell r="A4166">
            <v>12432</v>
          </cell>
          <cell r="B4166" t="str">
            <v>IAO FERRO GALV C/ASSENTO CONICO FERRO LONGO 1 1/2"</v>
          </cell>
          <cell r="C4166" t="str">
            <v>UN</v>
          </cell>
          <cell r="E4166">
            <v>41.97</v>
          </cell>
        </row>
        <row r="4167">
          <cell r="A4167">
            <v>12433</v>
          </cell>
          <cell r="B4167" t="str">
            <v>IAO FERRO GALV C/ASSENTO CONICO FERRO LONGO 1"</v>
          </cell>
          <cell r="C4167" t="str">
            <v>UN</v>
          </cell>
          <cell r="E4167">
            <v>23.03</v>
          </cell>
        </row>
        <row r="4168">
          <cell r="A4168">
            <v>12434</v>
          </cell>
          <cell r="B4168" t="str">
            <v>IAO FERRO GALV C/ASSENTO CONICO FERRO LONGO 1/2"</v>
          </cell>
          <cell r="C4168" t="str">
            <v>UN</v>
          </cell>
          <cell r="E4168">
            <v>16.61</v>
          </cell>
        </row>
        <row r="4169">
          <cell r="A4169">
            <v>12435</v>
          </cell>
          <cell r="B4169" t="str">
            <v>IAO FERRO GALV C/ASSENTO CONICO FERRO LONGO 2 1/2"</v>
          </cell>
          <cell r="C4169" t="str">
            <v>UN</v>
          </cell>
          <cell r="E4169">
            <v>90.57</v>
          </cell>
        </row>
        <row r="4170">
          <cell r="A4170">
            <v>12436</v>
          </cell>
          <cell r="B4170" t="str">
            <v>IAO FERRO GALV C/ASSENTO CONICO FERRO LONGO 4"</v>
          </cell>
          <cell r="C4170" t="str">
            <v>UN</v>
          </cell>
          <cell r="E4170">
            <v>169.42</v>
          </cell>
        </row>
        <row r="4171">
          <cell r="A4171">
            <v>12437</v>
          </cell>
          <cell r="B4171" t="str">
            <v>IAO FERRO GALV C/ASSENTO CONICO FERRO LONGO 2"</v>
          </cell>
          <cell r="C4171" t="str">
            <v>UN</v>
          </cell>
          <cell r="E4171">
            <v>60.38</v>
          </cell>
        </row>
        <row r="4172">
          <cell r="A4172">
            <v>12438</v>
          </cell>
          <cell r="B4172" t="str">
            <v>IAO FERRO GALV C/ASSENTO CONICO FERRO LONGO 3"</v>
          </cell>
          <cell r="C4172" t="str">
            <v>UN</v>
          </cell>
          <cell r="E4172">
            <v>133.69999999999999</v>
          </cell>
        </row>
        <row r="4173">
          <cell r="A4173">
            <v>12439</v>
          </cell>
          <cell r="B4173" t="str">
            <v>IAO FERRO GALV C/ASSENTO CONICO FERRO LONGO 3/4"</v>
          </cell>
          <cell r="C4173" t="str">
            <v>UN</v>
          </cell>
          <cell r="E4173">
            <v>21.26</v>
          </cell>
        </row>
        <row r="4174">
          <cell r="A4174">
            <v>12440</v>
          </cell>
          <cell r="B4174" t="str">
            <v>IAO FERRO GALV C/ASSENTO PLANO C/JTA NITRIPACK 1 1/4"</v>
          </cell>
          <cell r="C4174" t="str">
            <v>UN</v>
          </cell>
          <cell r="E4174">
            <v>33.51</v>
          </cell>
        </row>
        <row r="4175">
          <cell r="A4175">
            <v>12530</v>
          </cell>
          <cell r="B4175" t="str">
            <v>ANEL OU ADUELA CONCRETO ARMADO D = 0,60M, H = 0,30M</v>
          </cell>
          <cell r="C4175" t="str">
            <v>UN</v>
          </cell>
          <cell r="E4175">
            <v>30.93</v>
          </cell>
        </row>
        <row r="4176">
          <cell r="A4176">
            <v>12531</v>
          </cell>
          <cell r="B4176" t="str">
            <v>ANEL OU ADUELA CONCRETO ARMADO D = 0,60M, H = 0,40M</v>
          </cell>
          <cell r="C4176" t="str">
            <v>UN</v>
          </cell>
          <cell r="E4176">
            <v>43.06</v>
          </cell>
        </row>
        <row r="4177">
          <cell r="A4177">
            <v>12532</v>
          </cell>
          <cell r="B4177" t="str">
            <v>ANEL OU ADUELA CONCRETO ARMADO D = 0,60M, H = 0,50M</v>
          </cell>
          <cell r="C4177" t="str">
            <v>UN</v>
          </cell>
          <cell r="E4177">
            <v>45.38</v>
          </cell>
        </row>
        <row r="4178">
          <cell r="A4178">
            <v>12533</v>
          </cell>
          <cell r="B4178" t="str">
            <v>ANEL OU ADUELA CONCRETO ARMADO D = 0,80M, H = 0,30M</v>
          </cell>
          <cell r="C4178" t="str">
            <v>UN</v>
          </cell>
          <cell r="E4178">
            <v>57.99</v>
          </cell>
        </row>
        <row r="4179">
          <cell r="A4179">
            <v>12544</v>
          </cell>
          <cell r="B4179" t="str">
            <v>ANEL OU ADUELA CONCRETO ARMADO D = 0,80M, H = 0,50M</v>
          </cell>
          <cell r="C4179" t="str">
            <v>UN</v>
          </cell>
          <cell r="E4179">
            <v>61.85</v>
          </cell>
        </row>
        <row r="4180">
          <cell r="A4180">
            <v>12546</v>
          </cell>
          <cell r="B4180" t="str">
            <v>ANEL OU ADUELA CONCRETO ARMADO D = 1,00M, H = 0,40M</v>
          </cell>
          <cell r="C4180" t="str">
            <v>UN</v>
          </cell>
          <cell r="E4180">
            <v>92.78</v>
          </cell>
        </row>
        <row r="4181">
          <cell r="A4181">
            <v>12547</v>
          </cell>
          <cell r="B4181" t="str">
            <v>ANEL OU ADUELA CONCRETO ARMADO D = 1,00M, H = 0,50M</v>
          </cell>
          <cell r="C4181" t="str">
            <v>UN</v>
          </cell>
          <cell r="E4181">
            <v>105.15</v>
          </cell>
        </row>
        <row r="4182">
          <cell r="A4182">
            <v>12548</v>
          </cell>
          <cell r="B4182" t="str">
            <v>ANEL OU ADUELA CONCRETO ARMADO D = 1,10M, H = 0,30M</v>
          </cell>
          <cell r="C4182" t="str">
            <v>UN</v>
          </cell>
          <cell r="E4182">
            <v>79.13</v>
          </cell>
        </row>
        <row r="4183">
          <cell r="A4183">
            <v>12551</v>
          </cell>
          <cell r="B4183" t="str">
            <v>ANEL OU ADUELA CONCRETO ARMADO D = 1,20M, H = 0,50M</v>
          </cell>
          <cell r="C4183" t="str">
            <v>UN</v>
          </cell>
          <cell r="E4183">
            <v>143.80000000000001</v>
          </cell>
        </row>
        <row r="4184">
          <cell r="A4184">
            <v>12563</v>
          </cell>
          <cell r="B4184" t="str">
            <v>ANEL OU ADUELA CONCRETO ARMADO D = 1,50M, H = 0,50M</v>
          </cell>
          <cell r="C4184" t="str">
            <v>UN</v>
          </cell>
          <cell r="E4184">
            <v>171.64</v>
          </cell>
        </row>
        <row r="4185">
          <cell r="A4185">
            <v>12565</v>
          </cell>
          <cell r="B4185" t="str">
            <v>ANEL OU ADUELA CONCRETO ARMADO D = 2,00M, H = 0,50M</v>
          </cell>
          <cell r="C4185" t="str">
            <v>UN</v>
          </cell>
          <cell r="E4185">
            <v>372.34</v>
          </cell>
        </row>
        <row r="4186">
          <cell r="A4186">
            <v>12567</v>
          </cell>
          <cell r="B4186" t="str">
            <v>ANEL OU ADUELA CONCRETO ARMADO D = 2,50M, H = 0,50M</v>
          </cell>
          <cell r="C4186" t="str">
            <v>UN</v>
          </cell>
          <cell r="E4186">
            <v>429.05</v>
          </cell>
        </row>
        <row r="4187">
          <cell r="A4187">
            <v>12568</v>
          </cell>
          <cell r="B4187" t="str">
            <v>ANEL OU ADUELA CONCRETO ARMADO D = 3,00M, H = 0,50M</v>
          </cell>
          <cell r="C4187" t="str">
            <v>UN</v>
          </cell>
          <cell r="E4187">
            <v>581.09</v>
          </cell>
        </row>
        <row r="4188">
          <cell r="A4188">
            <v>12569</v>
          </cell>
          <cell r="B4188" t="str">
            <v>TUBO CONCRETO ARADO CLASSE PA-2 PB NBR-8890/2007 DN 1100 PARA ÁGUAS PLUVIAIS</v>
          </cell>
          <cell r="C4188" t="str">
            <v>M</v>
          </cell>
          <cell r="E4188">
            <v>295.8</v>
          </cell>
        </row>
        <row r="4189">
          <cell r="A4189">
            <v>12572</v>
          </cell>
          <cell r="B4189" t="str">
            <v>TUBO CONCRETO ARADO CLASSE PA-3 PB NBR-8890/2007 DN 1000  PARA ÁGUAS PLUVIAIS</v>
          </cell>
          <cell r="C4189" t="str">
            <v>M</v>
          </cell>
          <cell r="E4189">
            <v>327.81</v>
          </cell>
        </row>
        <row r="4190">
          <cell r="A4190">
            <v>12573</v>
          </cell>
          <cell r="B4190" t="str">
            <v>TUBO CONCRETO ARADO CLASSE PA-3 PB NBR-8890/2007 DN 1100  PARA ÁGUAS PLUVIAIS</v>
          </cell>
          <cell r="C4190" t="str">
            <v>M</v>
          </cell>
          <cell r="E4190">
            <v>397.39</v>
          </cell>
        </row>
        <row r="4191">
          <cell r="A4191">
            <v>12574</v>
          </cell>
          <cell r="B4191" t="str">
            <v>TUBO CONCRETO ARADO CLASSE PA-3 PB NBR-8890/2007 DN 1200  PARA ÁGUAS PLUVIAIS</v>
          </cell>
          <cell r="C4191" t="str">
            <v>M</v>
          </cell>
          <cell r="E4191">
            <v>455.84</v>
          </cell>
        </row>
        <row r="4192">
          <cell r="A4192">
            <v>12575</v>
          </cell>
          <cell r="B4192" t="str">
            <v>TUBO CONCRETO ARADO CLASSE PA-3 PB NBR-8890/2007 DN 1500  PARA ÁGUAS PLUVIAIS</v>
          </cell>
          <cell r="C4192" t="str">
            <v>M</v>
          </cell>
          <cell r="E4192">
            <v>656.78</v>
          </cell>
        </row>
        <row r="4193">
          <cell r="A4193">
            <v>12576</v>
          </cell>
          <cell r="B4193" t="str">
            <v>TUBO CONCRETO ARADO CLASSE PA-3 PB NBR-8890/2007 DN 400  PARA ÁGUAS PLUVIAIS</v>
          </cell>
          <cell r="C4193" t="str">
            <v>M</v>
          </cell>
          <cell r="E4193">
            <v>77.31</v>
          </cell>
        </row>
        <row r="4194">
          <cell r="A4194">
            <v>12577</v>
          </cell>
          <cell r="B4194" t="str">
            <v>TUBO CONCRETO ARADO CLASSE PA-3 PB NBR-8890/2007 DN 500  PARA ÁGUAS PLUVIAIS</v>
          </cell>
          <cell r="C4194" t="str">
            <v>M</v>
          </cell>
          <cell r="E4194">
            <v>100.51</v>
          </cell>
        </row>
        <row r="4195">
          <cell r="A4195">
            <v>12578</v>
          </cell>
          <cell r="B4195" t="str">
            <v>TUBO CONCRETO ARADO CLASSE PA-3 PB NBR-8890/2007 DN 600  PARA ÁGUAS PLUVIAIS</v>
          </cell>
          <cell r="C4195" t="str">
            <v>M</v>
          </cell>
          <cell r="E4195">
            <v>118.29</v>
          </cell>
        </row>
        <row r="4196">
          <cell r="A4196">
            <v>12579</v>
          </cell>
          <cell r="B4196" t="str">
            <v>TUBO CONCRETO ARADO CLASSE PA-3 PB NBR-8890/2007 DN 700  PARA ÁGUAS PLUVIAIS</v>
          </cell>
          <cell r="C4196" t="str">
            <v>M</v>
          </cell>
          <cell r="E4196">
            <v>185.55</v>
          </cell>
        </row>
        <row r="4197">
          <cell r="A4197">
            <v>12580</v>
          </cell>
          <cell r="B4197" t="str">
            <v>TUBO CONCRETO ARADO CLASSE PA-3 PB NBR-8890/2007 DN 800  PARA ÁGUAS PLUVIAIS</v>
          </cell>
          <cell r="C4197" t="str">
            <v>M</v>
          </cell>
          <cell r="E4197">
            <v>196.38</v>
          </cell>
        </row>
        <row r="4198">
          <cell r="A4198">
            <v>12581</v>
          </cell>
          <cell r="B4198" t="str">
            <v>TUBO CONCRETO ARADO CLASSE PA-3 PB NBR-8890/2007 DN 900  PARA ÁGUAS PLUVIAIS</v>
          </cell>
          <cell r="C4198" t="str">
            <v>M</v>
          </cell>
          <cell r="E4198">
            <v>322.39999999999998</v>
          </cell>
        </row>
        <row r="4199">
          <cell r="A4199">
            <v>12583</v>
          </cell>
          <cell r="B4199" t="str">
            <v>TUBO CONCRETO SIPLES POROSO DN 200</v>
          </cell>
          <cell r="C4199" t="str">
            <v>M</v>
          </cell>
          <cell r="E4199">
            <v>16.79</v>
          </cell>
        </row>
        <row r="4200">
          <cell r="A4200">
            <v>12584</v>
          </cell>
          <cell r="B4200" t="str">
            <v>TUBO CONCRETO SIPLES POROSO DN 300</v>
          </cell>
          <cell r="C4200" t="str">
            <v>M</v>
          </cell>
          <cell r="E4200">
            <v>23.25</v>
          </cell>
        </row>
        <row r="4201">
          <cell r="A4201">
            <v>12592</v>
          </cell>
          <cell r="B4201" t="str">
            <v>TUBO PVC PBA 15 JE NBR 5647 P/REDE AGUA DN 100/DE 110</v>
          </cell>
          <cell r="C4201" t="str">
            <v>M</v>
          </cell>
          <cell r="E4201">
            <v>32.06</v>
          </cell>
        </row>
        <row r="4202">
          <cell r="A4202">
            <v>12599</v>
          </cell>
          <cell r="B4202" t="str">
            <v>TUBO PVC PBA 15 JE NBR 5647 P/REDE AGUA DN 50/DE 60</v>
          </cell>
          <cell r="C4202" t="str">
            <v>M</v>
          </cell>
          <cell r="E4202">
            <v>9.48</v>
          </cell>
        </row>
        <row r="4203">
          <cell r="A4203">
            <v>12600</v>
          </cell>
          <cell r="B4203" t="str">
            <v>TUBO PVC PBA 15 JE NBR 5647 P/REDE AGUA DN 65/DE 75</v>
          </cell>
          <cell r="C4203" t="str">
            <v>M</v>
          </cell>
          <cell r="E4203">
            <v>15.21</v>
          </cell>
        </row>
        <row r="4204">
          <cell r="A4204">
            <v>12601</v>
          </cell>
          <cell r="B4204" t="str">
            <v>TUBO PVC PBA 15 JE NBR 5647 P/REDE AGUA DN 75/DE 85</v>
          </cell>
          <cell r="C4204" t="str">
            <v>M</v>
          </cell>
          <cell r="E4204">
            <v>18.98</v>
          </cell>
        </row>
        <row r="4205">
          <cell r="A4205">
            <v>12602</v>
          </cell>
          <cell r="B4205" t="str">
            <v>TUBO PVC PBA 20 JE NBR 5647 P/REDE AGUA DN 100/DE 110</v>
          </cell>
          <cell r="C4205" t="str">
            <v>M</v>
          </cell>
          <cell r="E4205">
            <v>40.07</v>
          </cell>
        </row>
        <row r="4206">
          <cell r="A4206">
            <v>12609</v>
          </cell>
          <cell r="B4206" t="str">
            <v>TUBO PVC PBA 20 JE NBR 5647 P/REDE AGUA DN 50/DE 60</v>
          </cell>
          <cell r="C4206" t="str">
            <v>M</v>
          </cell>
          <cell r="E4206">
            <v>12.03</v>
          </cell>
        </row>
        <row r="4207">
          <cell r="A4207">
            <v>12610</v>
          </cell>
          <cell r="B4207" t="str">
            <v>TUBO PVC PBA 20 JE NBR 5647 P/REDE AGUA DN 65/DE 75</v>
          </cell>
          <cell r="C4207" t="str">
            <v>M</v>
          </cell>
          <cell r="E4207">
            <v>18.86</v>
          </cell>
        </row>
        <row r="4208">
          <cell r="A4208">
            <v>12611</v>
          </cell>
          <cell r="B4208" t="str">
            <v>TUBO PVC PBA 20 JE NBR 5647 P/REDE AGUA DN 75/DE 85</v>
          </cell>
          <cell r="C4208" t="str">
            <v>M</v>
          </cell>
          <cell r="E4208">
            <v>23.94</v>
          </cell>
        </row>
        <row r="4209">
          <cell r="A4209">
            <v>12613</v>
          </cell>
          <cell r="B4209" t="str">
            <v>TUBO BENGALA PVC  P/ LIGACAO CX DESCARGA EMBUTIR - 40MM X 73CM</v>
          </cell>
          <cell r="C4209" t="str">
            <v>UN</v>
          </cell>
          <cell r="E4209">
            <v>5.35</v>
          </cell>
        </row>
        <row r="4210">
          <cell r="A4210">
            <v>12614</v>
          </cell>
          <cell r="B4210" t="str">
            <v>BOCAL PVC MR AQUAPLUV BEIRAL D =125X88 MM</v>
          </cell>
          <cell r="C4210" t="str">
            <v>UN</v>
          </cell>
          <cell r="E4210">
            <v>63.19</v>
          </cell>
        </row>
        <row r="4211">
          <cell r="A4211">
            <v>12615</v>
          </cell>
          <cell r="B4211" t="str">
            <v>BRACADEIRA PVC AQUAPLUV D = 88MM</v>
          </cell>
          <cell r="C4211" t="str">
            <v>UN</v>
          </cell>
          <cell r="E4211">
            <v>12.33</v>
          </cell>
        </row>
        <row r="4212">
          <cell r="A4212">
            <v>12616</v>
          </cell>
          <cell r="B4212" t="str">
            <v>CABECEIRA DIREITA PVC AQUAPLUV D = 125 MM</v>
          </cell>
          <cell r="C4212" t="str">
            <v>UN</v>
          </cell>
          <cell r="E4212">
            <v>18.79</v>
          </cell>
        </row>
        <row r="4213">
          <cell r="A4213">
            <v>12617</v>
          </cell>
          <cell r="B4213" t="str">
            <v>CABECEIRA ESQUERDA PVC AQUAPLUV D = 125 MM</v>
          </cell>
          <cell r="C4213" t="str">
            <v>UN</v>
          </cell>
          <cell r="E4213">
            <v>19.64</v>
          </cell>
        </row>
        <row r="4214">
          <cell r="A4214">
            <v>12618</v>
          </cell>
          <cell r="B4214" t="str">
            <v>CALHA PVC AQUAPLUV DN = 125 MM C/ 3,00 M DE COMPRIM=</v>
          </cell>
          <cell r="C4214" t="str">
            <v>UN</v>
          </cell>
          <cell r="E4214">
            <v>139.94</v>
          </cell>
        </row>
        <row r="4215">
          <cell r="A4215">
            <v>12619</v>
          </cell>
          <cell r="B4215" t="str">
            <v>CHAPA PLANA DE PVC P/ CALHA C/ 0,40 DE LARGURA</v>
          </cell>
          <cell r="C4215" t="str">
            <v>M</v>
          </cell>
          <cell r="E4215">
            <v>1289.9100000000001</v>
          </cell>
        </row>
        <row r="4216">
          <cell r="A4216">
            <v>12620</v>
          </cell>
          <cell r="B4216" t="str">
            <v>CHAPA PLANA DE PVC P/ CALHA C/ 0,50 DE LARGURA</v>
          </cell>
          <cell r="C4216" t="str">
            <v>M</v>
          </cell>
          <cell r="E4216">
            <v>1603.65</v>
          </cell>
        </row>
        <row r="4217">
          <cell r="A4217">
            <v>12621</v>
          </cell>
          <cell r="B4217" t="str">
            <v>CHAPA PLANA DE PVC P/ CALHA C/ 0,60 DE LARGURA</v>
          </cell>
          <cell r="C4217" t="str">
            <v>M</v>
          </cell>
          <cell r="E4217">
            <v>1917.5</v>
          </cell>
        </row>
        <row r="4218">
          <cell r="A4218">
            <v>12622</v>
          </cell>
          <cell r="B4218" t="str">
            <v>CHAPA PLANA DE PVC P/ CALHA C/ 1,00 DE LARGURA</v>
          </cell>
          <cell r="C4218" t="str">
            <v>M</v>
          </cell>
          <cell r="E4218">
            <v>3207.4</v>
          </cell>
        </row>
        <row r="4219">
          <cell r="A4219">
            <v>12623</v>
          </cell>
          <cell r="B4219" t="str">
            <v>CONDUTOR PVC AQUAPLUV C=88</v>
          </cell>
          <cell r="C4219" t="str">
            <v>M</v>
          </cell>
          <cell r="E4219">
            <v>116.41</v>
          </cell>
        </row>
        <row r="4220">
          <cell r="A4220">
            <v>12624</v>
          </cell>
          <cell r="B4220" t="str">
            <v>EMENDA MR PVC AQUAPLUV D = 125 MM</v>
          </cell>
          <cell r="C4220" t="str">
            <v>UN</v>
          </cell>
          <cell r="E4220">
            <v>33.020000000000003</v>
          </cell>
        </row>
        <row r="4221">
          <cell r="A4221">
            <v>12625</v>
          </cell>
          <cell r="B4221" t="str">
            <v>JCAO PVC 60G AQUAPLUV 88 MM</v>
          </cell>
          <cell r="C4221" t="str">
            <v>UN</v>
          </cell>
          <cell r="E4221">
            <v>29.51</v>
          </cell>
        </row>
        <row r="4222">
          <cell r="A4222">
            <v>12626</v>
          </cell>
          <cell r="B4222" t="str">
            <v>SUPORTE ZINCADO DOBRADO AQUAPLUV (PVC-TIGRE)</v>
          </cell>
          <cell r="C4222" t="str">
            <v>UN</v>
          </cell>
          <cell r="E4222">
            <v>16.32</v>
          </cell>
        </row>
        <row r="4223">
          <cell r="A4223">
            <v>12627</v>
          </cell>
          <cell r="B4223" t="str">
            <v>VEDACAO PVC AQUAPLUV D = 125 MM</v>
          </cell>
          <cell r="C4223" t="str">
            <v>UN</v>
          </cell>
          <cell r="E4223">
            <v>2.1800000000000002</v>
          </cell>
        </row>
        <row r="4224">
          <cell r="A4224">
            <v>12628</v>
          </cell>
          <cell r="B4224" t="str">
            <v>JOELHO PVC AQUAPLUV 60G D = 88 MM</v>
          </cell>
          <cell r="C4224" t="str">
            <v>UN</v>
          </cell>
          <cell r="E4224">
            <v>21.54</v>
          </cell>
        </row>
        <row r="4225">
          <cell r="A4225">
            <v>12629</v>
          </cell>
          <cell r="B4225" t="str">
            <v>JOELHO PVC AQUAPLUV 90G D = 88 MM</v>
          </cell>
          <cell r="C4225" t="str">
            <v>UN</v>
          </cell>
          <cell r="E4225">
            <v>25.24</v>
          </cell>
        </row>
        <row r="4226">
          <cell r="A4226">
            <v>12657</v>
          </cell>
          <cell r="B4226" t="str">
            <v>VALVULA RETENCAO VERTICAL BRONZE (PN-16) 2 1/2" 200PSI - EXTREMIDADES C/ ROSCA"</v>
          </cell>
          <cell r="C4226" t="str">
            <v>UN</v>
          </cell>
          <cell r="E4226">
            <v>120.54</v>
          </cell>
        </row>
        <row r="4227">
          <cell r="A4227">
            <v>12713</v>
          </cell>
          <cell r="B4227" t="str">
            <v>TUBO COBRE CLASSE "E" DN 15</v>
          </cell>
          <cell r="C4227" t="str">
            <v>M</v>
          </cell>
          <cell r="E4227">
            <v>12.6</v>
          </cell>
        </row>
        <row r="4228">
          <cell r="A4228">
            <v>12714</v>
          </cell>
          <cell r="B4228" t="str">
            <v>COTOVELO COBRE S/ANEL SOLDA REF 607 15MM</v>
          </cell>
          <cell r="C4228" t="str">
            <v>UN</v>
          </cell>
          <cell r="E4228">
            <v>2.91</v>
          </cell>
        </row>
        <row r="4229">
          <cell r="A4229">
            <v>12715</v>
          </cell>
          <cell r="B4229" t="str">
            <v>COTOVELO COBRE S/ANEL SOLDA REF 607 22MM</v>
          </cell>
          <cell r="C4229" t="str">
            <v>UN</v>
          </cell>
          <cell r="E4229">
            <v>7.09</v>
          </cell>
        </row>
        <row r="4230">
          <cell r="A4230">
            <v>12716</v>
          </cell>
          <cell r="B4230" t="str">
            <v>COTOVELO COBRE S/ANEL SOLDA REF 607 28MM</v>
          </cell>
          <cell r="C4230" t="str">
            <v>UN</v>
          </cell>
          <cell r="E4230">
            <v>9.74</v>
          </cell>
        </row>
        <row r="4231">
          <cell r="A4231">
            <v>12717</v>
          </cell>
          <cell r="B4231" t="str">
            <v>COTOVELO COBRE S/ANEL SOLDA REF 607 35MM</v>
          </cell>
          <cell r="C4231" t="str">
            <v>UN</v>
          </cell>
          <cell r="E4231">
            <v>26.12</v>
          </cell>
        </row>
        <row r="4232">
          <cell r="A4232">
            <v>12718</v>
          </cell>
          <cell r="B4232" t="str">
            <v>COTOVELO COBRE S/ANEL SOLDA REF 607 42MM</v>
          </cell>
          <cell r="C4232" t="str">
            <v>UN</v>
          </cell>
          <cell r="E4232">
            <v>39.479999999999997</v>
          </cell>
        </row>
        <row r="4233">
          <cell r="A4233">
            <v>12719</v>
          </cell>
          <cell r="B4233" t="str">
            <v>COTOVELO COBRE S/ANEL SOLDA REF 607 54MM</v>
          </cell>
          <cell r="C4233" t="str">
            <v>UN</v>
          </cell>
          <cell r="E4233">
            <v>58.15</v>
          </cell>
        </row>
        <row r="4234">
          <cell r="A4234">
            <v>12720</v>
          </cell>
          <cell r="B4234" t="str">
            <v>COTOVELO COBRE S/ANEL SOLDA REF 607 66MM</v>
          </cell>
          <cell r="C4234" t="str">
            <v>UN</v>
          </cell>
          <cell r="E4234">
            <v>173.08</v>
          </cell>
        </row>
        <row r="4235">
          <cell r="A4235">
            <v>12721</v>
          </cell>
          <cell r="B4235" t="str">
            <v>COTOVELO COBRE S/ANEL SOLDA REF 607 79MM</v>
          </cell>
          <cell r="C4235" t="str">
            <v>UN</v>
          </cell>
          <cell r="E4235">
            <v>206.65</v>
          </cell>
        </row>
        <row r="4236">
          <cell r="A4236">
            <v>12722</v>
          </cell>
          <cell r="B4236" t="str">
            <v>COTOVELO COBRE S/ANEL SOLDA REF 607 104MM</v>
          </cell>
          <cell r="C4236" t="str">
            <v>UN</v>
          </cell>
          <cell r="E4236">
            <v>354.99</v>
          </cell>
        </row>
        <row r="4237">
          <cell r="A4237">
            <v>12723</v>
          </cell>
          <cell r="B4237" t="str">
            <v>LUVA COBRE SEM ANEL DE SOLDA REF. 600 D = 15 MM</v>
          </cell>
          <cell r="C4237" t="str">
            <v>UN</v>
          </cell>
          <cell r="E4237">
            <v>1.6800000000000002</v>
          </cell>
        </row>
        <row r="4238">
          <cell r="A4238">
            <v>12724</v>
          </cell>
          <cell r="B4238" t="str">
            <v>LUVA COBRE SEM ANEL DE SOLDA REF. 600 D = 22 MM</v>
          </cell>
          <cell r="C4238" t="str">
            <v>UN</v>
          </cell>
          <cell r="E4238">
            <v>3.01</v>
          </cell>
        </row>
        <row r="4239">
          <cell r="A4239">
            <v>12725</v>
          </cell>
          <cell r="B4239" t="str">
            <v>LUVA COBRE SEM ANEL DE SOLDA REF. 600 D = 28 MM</v>
          </cell>
          <cell r="C4239" t="str">
            <v>UN</v>
          </cell>
          <cell r="E4239">
            <v>5.92</v>
          </cell>
        </row>
        <row r="4240">
          <cell r="A4240">
            <v>12726</v>
          </cell>
          <cell r="B4240" t="str">
            <v>LUVA COBRE SEM ANEL DE SOLDA REF. 600 D = 35 MM</v>
          </cell>
          <cell r="C4240" t="str">
            <v>UN</v>
          </cell>
          <cell r="E4240">
            <v>14.44</v>
          </cell>
        </row>
        <row r="4241">
          <cell r="A4241">
            <v>12727</v>
          </cell>
          <cell r="B4241" t="str">
            <v>LUVA COBRE SEM ANEL DE SOLDA REF. 600 D = 42 MM</v>
          </cell>
          <cell r="C4241" t="str">
            <v>UN</v>
          </cell>
          <cell r="E4241">
            <v>20.46</v>
          </cell>
        </row>
        <row r="4242">
          <cell r="A4242">
            <v>12728</v>
          </cell>
          <cell r="B4242" t="str">
            <v>LUVA COBRE SEM ANEL DE SOLDA REF. 600 D = 54 MM</v>
          </cell>
          <cell r="C4242" t="str">
            <v>UN</v>
          </cell>
          <cell r="E4242">
            <v>31.32</v>
          </cell>
        </row>
        <row r="4243">
          <cell r="A4243">
            <v>12729</v>
          </cell>
          <cell r="B4243" t="str">
            <v>LUVA COBRE SEM ANEL DE SOLDA REF. 600 D = 66 MM</v>
          </cell>
          <cell r="C4243" t="str">
            <v>UN</v>
          </cell>
          <cell r="E4243">
            <v>93.15</v>
          </cell>
        </row>
        <row r="4244">
          <cell r="A4244">
            <v>12730</v>
          </cell>
          <cell r="B4244" t="str">
            <v>LUVA COBRE SEM ANEL DE SOLDA REF. 600 D = 79 MM</v>
          </cell>
          <cell r="C4244" t="str">
            <v>UN</v>
          </cell>
          <cell r="E4244">
            <v>128.13999999999999</v>
          </cell>
        </row>
        <row r="4245">
          <cell r="A4245">
            <v>12731</v>
          </cell>
          <cell r="B4245" t="str">
            <v>LUVA COBRE SEM ANEL DE SOLDA REF. 600 D = 104 MM</v>
          </cell>
          <cell r="C4245" t="str">
            <v>UN</v>
          </cell>
          <cell r="E4245">
            <v>173.8</v>
          </cell>
        </row>
        <row r="4246">
          <cell r="A4246">
            <v>12732</v>
          </cell>
          <cell r="B4246" t="str">
            <v>SOLDA P/ TUBO E CONEXOES DE COBRE 500 G</v>
          </cell>
          <cell r="C4246" t="str">
            <v>UN</v>
          </cell>
          <cell r="E4246">
            <v>47.29</v>
          </cell>
        </row>
        <row r="4247">
          <cell r="A4247">
            <v>12733</v>
          </cell>
          <cell r="B4247" t="str">
            <v>TE COBRE S/ANEL DE SOLDA REF. 611 015MM</v>
          </cell>
          <cell r="C4247" t="str">
            <v>UN</v>
          </cell>
          <cell r="E4247">
            <v>3.11</v>
          </cell>
        </row>
        <row r="4248">
          <cell r="A4248">
            <v>12734</v>
          </cell>
          <cell r="B4248" t="str">
            <v>TE COBRE S/ANEL DE SOLDA REF. 611 022MM</v>
          </cell>
          <cell r="C4248" t="str">
            <v>UN</v>
          </cell>
          <cell r="E4248">
            <v>7.35</v>
          </cell>
        </row>
        <row r="4249">
          <cell r="A4249">
            <v>12735</v>
          </cell>
          <cell r="B4249" t="str">
            <v>TE COBRE S/ANEL DE SOLDA REF. 611 028MM</v>
          </cell>
          <cell r="C4249" t="str">
            <v>UN</v>
          </cell>
          <cell r="E4249">
            <v>13.31</v>
          </cell>
        </row>
        <row r="4250">
          <cell r="A4250">
            <v>12736</v>
          </cell>
          <cell r="B4250" t="str">
            <v>TE COBRE S/ANEL DE SOLDA REF. 611 035MM</v>
          </cell>
          <cell r="C4250" t="str">
            <v>UN</v>
          </cell>
          <cell r="E4250">
            <v>31.63</v>
          </cell>
        </row>
        <row r="4251">
          <cell r="A4251">
            <v>12737</v>
          </cell>
          <cell r="B4251" t="str">
            <v>TE COBRE S/ANEL DE SOLDA REF. 611 042MM</v>
          </cell>
          <cell r="C4251" t="str">
            <v>UN</v>
          </cell>
          <cell r="E4251">
            <v>42.29</v>
          </cell>
        </row>
        <row r="4252">
          <cell r="A4252">
            <v>12738</v>
          </cell>
          <cell r="B4252" t="str">
            <v>TE COBRE S/ANEL DE SOLDA REF. 611 054MM</v>
          </cell>
          <cell r="C4252" t="str">
            <v>UN</v>
          </cell>
          <cell r="E4252">
            <v>88.76</v>
          </cell>
        </row>
        <row r="4253">
          <cell r="A4253">
            <v>12739</v>
          </cell>
          <cell r="B4253" t="str">
            <v>TE COBRE S/ANEL DE SOLDA REF. 611 066MM</v>
          </cell>
          <cell r="C4253" t="str">
            <v>UN</v>
          </cell>
          <cell r="E4253">
            <v>201.91</v>
          </cell>
        </row>
        <row r="4254">
          <cell r="A4254">
            <v>12740</v>
          </cell>
          <cell r="B4254" t="str">
            <v>TE COBRE S/ ANEL DE SOLDA REF. 611 079MM</v>
          </cell>
          <cell r="C4254" t="str">
            <v>UN</v>
          </cell>
          <cell r="E4254">
            <v>326.48</v>
          </cell>
        </row>
        <row r="4255">
          <cell r="A4255">
            <v>12741</v>
          </cell>
          <cell r="B4255" t="str">
            <v>TE COBRE S/ANEL DE SOLDA REF. 611 104MM</v>
          </cell>
          <cell r="C4255" t="str">
            <v>UN</v>
          </cell>
          <cell r="E4255">
            <v>532.77</v>
          </cell>
        </row>
        <row r="4256">
          <cell r="A4256">
            <v>12742</v>
          </cell>
          <cell r="B4256" t="str">
            <v>TUBO COBRE CLASSE "E" DN 104</v>
          </cell>
          <cell r="C4256" t="str">
            <v>M</v>
          </cell>
          <cell r="E4256">
            <v>183.44</v>
          </cell>
        </row>
        <row r="4257">
          <cell r="A4257">
            <v>12743</v>
          </cell>
          <cell r="B4257" t="str">
            <v>TUBO COBRE CLASSE "E" DN 22</v>
          </cell>
          <cell r="C4257" t="str">
            <v>M</v>
          </cell>
          <cell r="E4257">
            <v>17.55</v>
          </cell>
        </row>
        <row r="4258">
          <cell r="A4258">
            <v>12744</v>
          </cell>
          <cell r="B4258" t="str">
            <v>TUBO COBRE CLASSE "E" DN 28</v>
          </cell>
          <cell r="C4258" t="str">
            <v>M</v>
          </cell>
          <cell r="E4258">
            <v>21.27</v>
          </cell>
        </row>
        <row r="4259">
          <cell r="A4259">
            <v>12745</v>
          </cell>
          <cell r="B4259" t="str">
            <v>TUBO COBRE CLASSE "E" DN 35</v>
          </cell>
          <cell r="C4259" t="str">
            <v>M</v>
          </cell>
          <cell r="E4259">
            <v>31.88</v>
          </cell>
        </row>
        <row r="4260">
          <cell r="A4260">
            <v>12746</v>
          </cell>
          <cell r="B4260" t="str">
            <v>TUBO COBRE CLASSE "E" DN 42</v>
          </cell>
          <cell r="C4260" t="str">
            <v>M</v>
          </cell>
          <cell r="E4260">
            <v>51.83</v>
          </cell>
        </row>
        <row r="4261">
          <cell r="A4261">
            <v>12747</v>
          </cell>
          <cell r="B4261" t="str">
            <v>TUBO COBRE CLASSE "E" DN 54</v>
          </cell>
          <cell r="C4261" t="str">
            <v>M</v>
          </cell>
          <cell r="E4261">
            <v>63.87</v>
          </cell>
        </row>
        <row r="4262">
          <cell r="A4262">
            <v>12748</v>
          </cell>
          <cell r="B4262" t="str">
            <v>TUBO COBRE CLASSE "E" DN 66</v>
          </cell>
          <cell r="C4262" t="str">
            <v>M</v>
          </cell>
          <cell r="E4262">
            <v>89.68</v>
          </cell>
        </row>
        <row r="4263">
          <cell r="A4263">
            <v>12749</v>
          </cell>
          <cell r="B4263" t="str">
            <v>TUBO COBRE CLASSE "E" DN 79</v>
          </cell>
          <cell r="C4263" t="str">
            <v>M</v>
          </cell>
          <cell r="E4263">
            <v>128.13999999999999</v>
          </cell>
        </row>
        <row r="4264">
          <cell r="A4264">
            <v>12759</v>
          </cell>
          <cell r="B4264" t="str">
            <v>CHAPA ACO INOX E = 4MM (32KG/)</v>
          </cell>
          <cell r="C4264" t="str">
            <v>M2</v>
          </cell>
          <cell r="E4264">
            <v>143.79</v>
          </cell>
        </row>
        <row r="4265">
          <cell r="A4265">
            <v>12760</v>
          </cell>
          <cell r="B4265" t="str">
            <v>CHAPA ACO INOX E = 6MM (48KG  /  )</v>
          </cell>
          <cell r="C4265" t="str">
            <v>M2</v>
          </cell>
          <cell r="E4265">
            <v>215.69</v>
          </cell>
        </row>
        <row r="4266">
          <cell r="A4266">
            <v>12768</v>
          </cell>
          <cell r="B4266" t="str">
            <v>MEDIDOR D = 2"</v>
          </cell>
          <cell r="C4266" t="str">
            <v>UN</v>
          </cell>
          <cell r="E4266">
            <v>1152.7</v>
          </cell>
        </row>
        <row r="4267">
          <cell r="A4267">
            <v>12769</v>
          </cell>
          <cell r="B4267" t="str">
            <v>HIDROMETRO 1,5 M3/H</v>
          </cell>
          <cell r="C4267" t="str">
            <v>UN</v>
          </cell>
          <cell r="E4267">
            <v>64.95</v>
          </cell>
        </row>
        <row r="4268">
          <cell r="A4268">
            <v>12770</v>
          </cell>
          <cell r="B4268" t="str">
            <v>HIDROMETRO 10,0 M3/H DN 1"</v>
          </cell>
          <cell r="C4268" t="str">
            <v>UN</v>
          </cell>
          <cell r="E4268">
            <v>277.45999999999998</v>
          </cell>
        </row>
        <row r="4269">
          <cell r="A4269">
            <v>12771</v>
          </cell>
          <cell r="B4269" t="str">
            <v>HIDROMETRO 2,0 M3/H</v>
          </cell>
          <cell r="C4269" t="str">
            <v>UN</v>
          </cell>
          <cell r="E4269">
            <v>80.709999999999994</v>
          </cell>
        </row>
        <row r="4270">
          <cell r="A4270">
            <v>12772</v>
          </cell>
          <cell r="B4270" t="str">
            <v>HIDROMETRO 20,0 M3/H DN 1 1/2"</v>
          </cell>
          <cell r="C4270" t="str">
            <v>UN</v>
          </cell>
          <cell r="E4270">
            <v>420.98</v>
          </cell>
        </row>
        <row r="4271">
          <cell r="A4271">
            <v>12773</v>
          </cell>
          <cell r="B4271" t="str">
            <v>HIDROMETRO 3,0 M3/H DN 1/2" MONOJATO</v>
          </cell>
          <cell r="C4271" t="str">
            <v>UN</v>
          </cell>
          <cell r="E4271">
            <v>68.099999999999994</v>
          </cell>
        </row>
        <row r="4272">
          <cell r="A4272">
            <v>12774</v>
          </cell>
          <cell r="B4272" t="str">
            <v>HIDROMETRO 5 M3/H DN 3/4"</v>
          </cell>
          <cell r="C4272" t="str">
            <v>UN</v>
          </cell>
          <cell r="E4272">
            <v>90.5</v>
          </cell>
        </row>
        <row r="4273">
          <cell r="A4273">
            <v>12775</v>
          </cell>
          <cell r="B4273" t="str">
            <v>HIDROMETRO 7,0 M3</v>
          </cell>
          <cell r="C4273" t="str">
            <v>UN</v>
          </cell>
          <cell r="E4273">
            <v>249.26</v>
          </cell>
        </row>
        <row r="4274">
          <cell r="A4274">
            <v>12776</v>
          </cell>
          <cell r="B4274" t="str">
            <v>HIDROMETRO W 12,5 L/S=45 M3/H</v>
          </cell>
          <cell r="C4274" t="str">
            <v>UN</v>
          </cell>
          <cell r="E4274">
            <v>1221.44</v>
          </cell>
        </row>
        <row r="4275">
          <cell r="A4275">
            <v>12777</v>
          </cell>
          <cell r="B4275" t="str">
            <v>HIDROMETRO W 20,8 L/S=75 M3/H</v>
          </cell>
          <cell r="C4275" t="str">
            <v>UN</v>
          </cell>
          <cell r="E4275">
            <v>1602.94</v>
          </cell>
        </row>
        <row r="4276">
          <cell r="A4276">
            <v>12778</v>
          </cell>
          <cell r="B4276" t="str">
            <v>HIDROMETRO W 3,3 L/S=12 M3/H</v>
          </cell>
          <cell r="C4276" t="str">
            <v>UN</v>
          </cell>
          <cell r="E4276">
            <v>1074.51</v>
          </cell>
        </row>
        <row r="4277">
          <cell r="A4277">
            <v>12779</v>
          </cell>
          <cell r="B4277" t="str">
            <v>MEDIDOR D = 3"</v>
          </cell>
          <cell r="C4277" t="str">
            <v>UN</v>
          </cell>
          <cell r="E4277">
            <v>1556.28</v>
          </cell>
        </row>
        <row r="4278">
          <cell r="A4278">
            <v>12780</v>
          </cell>
          <cell r="B4278" t="str">
            <v>MEDIDOR D = 4"</v>
          </cell>
          <cell r="C4278" t="str">
            <v>UN</v>
          </cell>
          <cell r="E4278">
            <v>2000.21</v>
          </cell>
        </row>
        <row r="4279">
          <cell r="A4279">
            <v>12815</v>
          </cell>
          <cell r="B4279" t="str">
            <v>FITA CREPE EM ROLOS 25MMX50M</v>
          </cell>
          <cell r="C4279" t="str">
            <v>UN</v>
          </cell>
          <cell r="E4279">
            <v>5.9</v>
          </cell>
        </row>
        <row r="4280">
          <cell r="A4280">
            <v>12817</v>
          </cell>
          <cell r="B4280" t="str">
            <v>SERRA COPO P/ CANALETA ENTRADA P/ TIL PVC EB-644 DN 100/DE 101,6 MM</v>
          </cell>
          <cell r="C4280" t="str">
            <v>UN</v>
          </cell>
          <cell r="E4280">
            <v>1132.44</v>
          </cell>
        </row>
        <row r="4281">
          <cell r="A4281">
            <v>12818</v>
          </cell>
          <cell r="B4281" t="str">
            <v>SERRA COPO P/ CANALETA ENTRADA P/ TIL PVC EB-644 DN 100/DE 110,O MM</v>
          </cell>
          <cell r="C4281" t="str">
            <v>UN</v>
          </cell>
          <cell r="E4281">
            <v>1219.93</v>
          </cell>
        </row>
        <row r="4282">
          <cell r="A4282">
            <v>12819</v>
          </cell>
          <cell r="B4282" t="str">
            <v>SERRA COPO P/ CANALETA ENTRADA P/ TIL PVC EB-644 DN 125/DE 125,0 MM</v>
          </cell>
          <cell r="C4282" t="str">
            <v>UN</v>
          </cell>
          <cell r="E4282">
            <v>1394.88</v>
          </cell>
        </row>
        <row r="4283">
          <cell r="A4283">
            <v>12820</v>
          </cell>
          <cell r="B4283" t="str">
            <v>SERRA COPO P/ CANALETA ENTRADA P/ TIL PVC EB-644 DN 150/DE 160,0 MM</v>
          </cell>
          <cell r="C4283" t="str">
            <v>UN</v>
          </cell>
          <cell r="E4283">
            <v>1403.46</v>
          </cell>
        </row>
        <row r="4284">
          <cell r="A4284">
            <v>12821</v>
          </cell>
          <cell r="B4284" t="str">
            <v>SERRA COPO P/ SELIM PVC EB-644 DN 100</v>
          </cell>
          <cell r="C4284" t="str">
            <v>UN</v>
          </cell>
          <cell r="E4284">
            <v>1381.16</v>
          </cell>
        </row>
        <row r="4285">
          <cell r="A4285">
            <v>12863</v>
          </cell>
          <cell r="B4285" t="str">
            <v>ADAPTADOR PVC PBA A BOLSA DE FOFO JE DN 50 / DE 60MM</v>
          </cell>
          <cell r="C4285" t="str">
            <v>UN</v>
          </cell>
          <cell r="E4285">
            <v>66.52</v>
          </cell>
        </row>
        <row r="4286">
          <cell r="A4286">
            <v>12865</v>
          </cell>
          <cell r="B4286" t="str">
            <v>ESTUCADOR</v>
          </cell>
          <cell r="C4286" t="str">
            <v>H</v>
          </cell>
          <cell r="E4286">
            <v>9.86</v>
          </cell>
        </row>
        <row r="4287">
          <cell r="A4287">
            <v>12868</v>
          </cell>
          <cell r="B4287" t="str">
            <v>MARCENEIRO</v>
          </cell>
          <cell r="C4287" t="str">
            <v>H</v>
          </cell>
          <cell r="E4287">
            <v>9.86</v>
          </cell>
        </row>
        <row r="4288">
          <cell r="A4288">
            <v>12869</v>
          </cell>
          <cell r="B4288" t="str">
            <v>TELADISTA</v>
          </cell>
          <cell r="C4288" t="str">
            <v>H</v>
          </cell>
          <cell r="E4288">
            <v>9.86</v>
          </cell>
        </row>
        <row r="4289">
          <cell r="A4289">
            <v>12872</v>
          </cell>
          <cell r="B4289" t="str">
            <v>GESSEIRO</v>
          </cell>
          <cell r="C4289" t="str">
            <v>H</v>
          </cell>
          <cell r="E4289">
            <v>9.86</v>
          </cell>
        </row>
        <row r="4290">
          <cell r="A4290">
            <v>12873</v>
          </cell>
          <cell r="B4290" t="str">
            <v>IMPERMEABILIZADOR</v>
          </cell>
          <cell r="C4290" t="str">
            <v>H</v>
          </cell>
          <cell r="E4290">
            <v>9.86</v>
          </cell>
        </row>
        <row r="4291">
          <cell r="A4291">
            <v>12874</v>
          </cell>
          <cell r="B4291" t="str">
            <v>PINTOR DE LETRAS</v>
          </cell>
          <cell r="C4291" t="str">
            <v>H</v>
          </cell>
          <cell r="E4291">
            <v>9.86</v>
          </cell>
        </row>
        <row r="4292">
          <cell r="A4292">
            <v>12888</v>
          </cell>
          <cell r="B4292" t="str">
            <v>APARELHO APOIO ESTRUTURAL DE NEOPRENE FRETADO</v>
          </cell>
          <cell r="C4292" t="str">
            <v>DM3</v>
          </cell>
          <cell r="E4292">
            <v>155.13</v>
          </cell>
        </row>
        <row r="4293">
          <cell r="A4293">
            <v>12889</v>
          </cell>
          <cell r="B4293" t="str">
            <v>APARELHO APOIO ESTRUTURAL DE NEOPRENE NAO FRETADO</v>
          </cell>
          <cell r="C4293" t="str">
            <v>DM3</v>
          </cell>
          <cell r="E4293">
            <v>65.92</v>
          </cell>
        </row>
        <row r="4294">
          <cell r="A4294">
            <v>12890</v>
          </cell>
          <cell r="B4294" t="str">
            <v>CORDAO DE NYLON P/ PISO DE CARPETE - COLOCADO</v>
          </cell>
          <cell r="C4294" t="str">
            <v>M</v>
          </cell>
          <cell r="E4294">
            <v>5.14</v>
          </cell>
        </row>
        <row r="4295">
          <cell r="A4295">
            <v>12892</v>
          </cell>
          <cell r="B4295" t="str">
            <v>LUVA COURO C/ SOLADO RASPA CANO CURTO</v>
          </cell>
          <cell r="C4295" t="str">
            <v>PAR</v>
          </cell>
          <cell r="E4295">
            <v>5.95</v>
          </cell>
        </row>
        <row r="4296">
          <cell r="A4296">
            <v>12893</v>
          </cell>
          <cell r="B4296" t="str">
            <v>BOTA COURO SOLADO DE BORRACHA VULCANIZADA</v>
          </cell>
          <cell r="C4296" t="str">
            <v>PAR</v>
          </cell>
          <cell r="E4296">
            <v>22.24</v>
          </cell>
        </row>
        <row r="4297">
          <cell r="A4297">
            <v>12894</v>
          </cell>
          <cell r="B4297" t="str">
            <v>CAPA P/ CHUVA</v>
          </cell>
          <cell r="C4297" t="str">
            <v>UN</v>
          </cell>
          <cell r="E4297">
            <v>18.54</v>
          </cell>
        </row>
        <row r="4298">
          <cell r="A4298">
            <v>12895</v>
          </cell>
          <cell r="B4298" t="str">
            <v>CAPACETE PLASTICO RIGIDO</v>
          </cell>
          <cell r="C4298" t="str">
            <v>UN</v>
          </cell>
          <cell r="E4298">
            <v>7.84</v>
          </cell>
        </row>
        <row r="4299">
          <cell r="A4299">
            <v>12898</v>
          </cell>
          <cell r="B4299" t="str">
            <v>MANOMETRO - 0 A 10KGF/CM2 D=100MM - CONEXAO 1/2" BSP, RETO, CAIXA E ANEL EM ACO ESTAMPADO 1020, ACABAMENTO EM PINTURA ELETROSTATICA EM EPOXI PRETO 0U EQUIV</v>
          </cell>
          <cell r="C4299" t="str">
            <v>UN</v>
          </cell>
          <cell r="E4299">
            <v>58.9</v>
          </cell>
        </row>
        <row r="4300">
          <cell r="A4300">
            <v>12899</v>
          </cell>
          <cell r="B4300" t="str">
            <v>MANOMETRO 0 A 200PSI (0 A 14KGF/CM2) D=50MM - CONEXAO 1/4" BSP, RETO, CAIXA E ANEL EM ACO ESTAMPADO</v>
          </cell>
          <cell r="C4300" t="str">
            <v>UN</v>
          </cell>
          <cell r="E4300">
            <v>25.17</v>
          </cell>
        </row>
        <row r="4301">
          <cell r="A4301">
            <v>12909</v>
          </cell>
          <cell r="B4301" t="str">
            <v>CAP PVC SOLD P/ ESG PREDIAL DN 50 MM</v>
          </cell>
          <cell r="C4301" t="str">
            <v>UN</v>
          </cell>
          <cell r="E4301">
            <v>3.3</v>
          </cell>
        </row>
        <row r="4302">
          <cell r="A4302">
            <v>12910</v>
          </cell>
          <cell r="B4302" t="str">
            <v>CAP PVC SOLD P/ ESG PREDIAL DN 75 MM</v>
          </cell>
          <cell r="C4302" t="str">
            <v>UN</v>
          </cell>
          <cell r="E4302">
            <v>5.56</v>
          </cell>
        </row>
        <row r="4303">
          <cell r="A4303">
            <v>12920</v>
          </cell>
          <cell r="B4303" t="str">
            <v>CRUZETA PVC PBA JE BBBB DN 100/DE 110MM</v>
          </cell>
          <cell r="C4303" t="str">
            <v>UN</v>
          </cell>
          <cell r="E4303">
            <v>109.14</v>
          </cell>
        </row>
        <row r="4304">
          <cell r="A4304">
            <v>12943</v>
          </cell>
          <cell r="B4304" t="str">
            <v>CRUZETA PVC PBA JE BBBB DN 75/DE 85MM</v>
          </cell>
          <cell r="C4304" t="str">
            <v>UN</v>
          </cell>
          <cell r="E4304">
            <v>58.87</v>
          </cell>
        </row>
        <row r="4305">
          <cell r="A4305">
            <v>13003</v>
          </cell>
          <cell r="B4305" t="str">
            <v>CORO</v>
          </cell>
          <cell r="C4305" t="str">
            <v>L</v>
          </cell>
          <cell r="E4305">
            <v>2.1</v>
          </cell>
        </row>
        <row r="4306">
          <cell r="A4306">
            <v>13005</v>
          </cell>
          <cell r="B4306" t="str">
            <v>HIPOCLORITO DE SODIO</v>
          </cell>
          <cell r="C4306" t="str">
            <v>KG</v>
          </cell>
          <cell r="E4306">
            <v>1.01</v>
          </cell>
        </row>
        <row r="4307">
          <cell r="A4307">
            <v>13039</v>
          </cell>
          <cell r="B4307" t="str">
            <v>TUBO ACO PRETO SE COSTURA SCHEDULE 10 DN INT 14" E = 6,35 - 54,69KG/</v>
          </cell>
          <cell r="C4307" t="str">
            <v>M</v>
          </cell>
          <cell r="E4307">
            <v>417.53</v>
          </cell>
        </row>
        <row r="4308">
          <cell r="A4308">
            <v>13040</v>
          </cell>
          <cell r="B4308" t="str">
            <v>TUBO ACO PRETO SE COSTURA SCHEDULE 10 DN INT 16" E = 6,35 - 62,57KG/</v>
          </cell>
          <cell r="C4308" t="str">
            <v>M</v>
          </cell>
          <cell r="E4308">
            <v>460.07</v>
          </cell>
        </row>
        <row r="4309">
          <cell r="A4309">
            <v>13041</v>
          </cell>
          <cell r="B4309" t="str">
            <v>TUBO ACO PRETO SE COSTURA SCHEDULE 10 DN INT 18" E = 6,35 - 70,52KG/</v>
          </cell>
          <cell r="C4309" t="str">
            <v>M</v>
          </cell>
          <cell r="E4309">
            <v>518.5</v>
          </cell>
        </row>
        <row r="4310">
          <cell r="A4310">
            <v>13042</v>
          </cell>
          <cell r="B4310" t="str">
            <v>TUBO ACO PRETO SE COSTURA SCHEDULE 10 DN INT 20" E = 6,35 - 78,46KG/</v>
          </cell>
          <cell r="C4310" t="str">
            <v>M</v>
          </cell>
          <cell r="E4310">
            <v>620.29</v>
          </cell>
        </row>
        <row r="4311">
          <cell r="A4311">
            <v>13043</v>
          </cell>
          <cell r="B4311" t="str">
            <v>TUBO ACO PRETO SE COSTURA SCHEDULE 10 DN INT 22" E = 6,35 - 86,41KG/</v>
          </cell>
          <cell r="C4311" t="str">
            <v>M</v>
          </cell>
          <cell r="E4311">
            <v>708.92</v>
          </cell>
        </row>
        <row r="4312">
          <cell r="A4312">
            <v>13044</v>
          </cell>
          <cell r="B4312" t="str">
            <v>TUBO ACO PRETO SE COSTURA SCHEDULE 10 DN INT 24" E = 6,35 - 94,35KG/</v>
          </cell>
          <cell r="C4312" t="str">
            <v>M</v>
          </cell>
          <cell r="E4312">
            <v>817.41</v>
          </cell>
        </row>
        <row r="4313">
          <cell r="A4313">
            <v>13048</v>
          </cell>
          <cell r="B4313" t="str">
            <v>TUBO ACO PRETO SE COSTURA SCHEDULE 20 DN INT 14" E = 7,92 - 67,89KG/</v>
          </cell>
          <cell r="C4313" t="str">
            <v>M</v>
          </cell>
          <cell r="E4313">
            <v>615.59</v>
          </cell>
        </row>
        <row r="4314">
          <cell r="A4314">
            <v>13049</v>
          </cell>
          <cell r="B4314" t="str">
            <v>TUBO ACO PRETO SE COSTURA SCHEDULE 20 DN INT 16" E = 7,92 - 77,78KG/</v>
          </cell>
          <cell r="C4314" t="str">
            <v>M</v>
          </cell>
          <cell r="E4314">
            <v>627.37</v>
          </cell>
        </row>
        <row r="4315">
          <cell r="A4315">
            <v>13052</v>
          </cell>
          <cell r="B4315" t="str">
            <v>TUBO ACO PRETO SE COSTURA SCHEDULE 30 DN INT 10" E = 7,80 - 50,95KG/</v>
          </cell>
          <cell r="C4315" t="str">
            <v>M</v>
          </cell>
          <cell r="E4315">
            <v>445.36</v>
          </cell>
        </row>
        <row r="4316">
          <cell r="A4316">
            <v>13053</v>
          </cell>
          <cell r="B4316" t="str">
            <v>TUBO ACO PRETO SE COSTURA SCHEDULE 30 DN INT 12" E = 8,38 - 65,13KG/</v>
          </cell>
          <cell r="C4316" t="str">
            <v>M</v>
          </cell>
          <cell r="E4316">
            <v>655.76</v>
          </cell>
        </row>
        <row r="4317">
          <cell r="A4317">
            <v>13054</v>
          </cell>
          <cell r="B4317" t="str">
            <v>TUBO ACO PRETO SE COSTURA SCHEDULE 30 DN INT 22" E = 12,70 - 182,32KG/</v>
          </cell>
          <cell r="C4317" t="str">
            <v>M</v>
          </cell>
          <cell r="E4317">
            <v>4085.12</v>
          </cell>
        </row>
        <row r="4318">
          <cell r="A4318">
            <v>13055</v>
          </cell>
          <cell r="B4318" t="str">
            <v>TUBO ACO PRETO SE COSTURA SCHEDULE 40/NBR 5590 DN INT 12" E = 10,31 - 79,70KG/</v>
          </cell>
          <cell r="C4318" t="str">
            <v>M</v>
          </cell>
          <cell r="E4318">
            <v>794.12</v>
          </cell>
        </row>
        <row r="4319">
          <cell r="A4319">
            <v>13109</v>
          </cell>
          <cell r="B4319" t="str">
            <v>SAPATA DE PVC ADITIVADO NERVURADO D = 6"</v>
          </cell>
          <cell r="C4319" t="str">
            <v>UN</v>
          </cell>
          <cell r="E4319">
            <v>111.19</v>
          </cell>
        </row>
        <row r="4320">
          <cell r="A4320">
            <v>13110</v>
          </cell>
          <cell r="B4320" t="str">
            <v>SAPATA DE PVC ADITIVADO NERVURADO D = 8"</v>
          </cell>
          <cell r="C4320" t="str">
            <v>UN</v>
          </cell>
          <cell r="E4320">
            <v>217.94</v>
          </cell>
        </row>
        <row r="4321">
          <cell r="A4321">
            <v>13111</v>
          </cell>
          <cell r="B4321" t="str">
            <v>ANEL OU ADUELA CONCRETO ARMADO D = 0,40M, H = 0,40M</v>
          </cell>
          <cell r="C4321" t="str">
            <v>UN</v>
          </cell>
          <cell r="E4321">
            <v>18.149999999999999</v>
          </cell>
        </row>
        <row r="4322">
          <cell r="A4322">
            <v>13113</v>
          </cell>
          <cell r="B4322" t="str">
            <v>ANEL OU ADUELA CONCRETO ARMADO D = 0,60M, H = 0,10M</v>
          </cell>
          <cell r="C4322" t="str">
            <v>UN</v>
          </cell>
          <cell r="E4322">
            <v>9.42</v>
          </cell>
        </row>
        <row r="4323">
          <cell r="A4323">
            <v>13114</v>
          </cell>
          <cell r="B4323" t="str">
            <v>ANEL OU ADUELA CONCRETO ARMADO D = 0,60M, H = 0,15M</v>
          </cell>
          <cell r="C4323" t="str">
            <v>UN</v>
          </cell>
          <cell r="E4323">
            <v>14.06</v>
          </cell>
        </row>
        <row r="4324">
          <cell r="A4324">
            <v>13115</v>
          </cell>
          <cell r="B4324" t="str">
            <v>CALHA CONCRETO SIPLES D = 20 C P/ AGUA PLUVIAL</v>
          </cell>
          <cell r="C4324" t="str">
            <v>M</v>
          </cell>
          <cell r="E4324">
            <v>10.85</v>
          </cell>
        </row>
        <row r="4325">
          <cell r="A4325">
            <v>13124</v>
          </cell>
          <cell r="B4325" t="str">
            <v>TUBO ACO PRETO SE COSTURA SCHEDULE 40/NBR 5590 DN INT 1 1/2" E = 3,68 - 4,05KG/</v>
          </cell>
          <cell r="C4325" t="str">
            <v>M</v>
          </cell>
          <cell r="E4325">
            <v>38.090000000000003</v>
          </cell>
        </row>
        <row r="4326">
          <cell r="A4326">
            <v>13125</v>
          </cell>
          <cell r="B4326" t="str">
            <v>TUBO ACO PRETO SE COSTURA SCHEDULE 40/NBR 5590 DN INT 1 1/4" E = 3,56 - 3,38KG/</v>
          </cell>
          <cell r="C4326" t="str">
            <v>M</v>
          </cell>
          <cell r="E4326">
            <v>33.47</v>
          </cell>
        </row>
        <row r="4327">
          <cell r="A4327">
            <v>13127</v>
          </cell>
          <cell r="B4327" t="str">
            <v>TUBO ACO PRETO SE COSTURA SCHEDULE 40/NBR 5590 DN INT 1/2" E = 2,77 - 1,27KG/</v>
          </cell>
          <cell r="C4327" t="str">
            <v>M</v>
          </cell>
          <cell r="E4327">
            <v>18.48</v>
          </cell>
        </row>
        <row r="4328">
          <cell r="A4328">
            <v>13133</v>
          </cell>
          <cell r="B4328" t="str">
            <v>TUBO ACO PRETO SE COSTURA SCHEDULE 40/NBR 5590 DN INT 5" E = 6,55 - 21,76KG/</v>
          </cell>
          <cell r="C4328" t="str">
            <v>M</v>
          </cell>
          <cell r="E4328">
            <v>168.54</v>
          </cell>
        </row>
        <row r="4329">
          <cell r="A4329">
            <v>13134</v>
          </cell>
          <cell r="B4329" t="str">
            <v>TUBO ACO PRETO SE COSTURA SCHEDULE 80 DN INT 1 1/2" E = 5,08 - 5,41KG/</v>
          </cell>
          <cell r="C4329" t="str">
            <v>M</v>
          </cell>
          <cell r="E4329">
            <v>53.87</v>
          </cell>
        </row>
        <row r="4330">
          <cell r="A4330">
            <v>13135</v>
          </cell>
          <cell r="B4330" t="str">
            <v>TUBO ACO PRETO SE COSTURA SCHEDULE 80 DN INT 1 1/4" E = 4,85 - 4,47KG/</v>
          </cell>
          <cell r="C4330" t="str">
            <v>M</v>
          </cell>
          <cell r="E4330">
            <v>44.51</v>
          </cell>
        </row>
        <row r="4331">
          <cell r="A4331">
            <v>13136</v>
          </cell>
          <cell r="B4331" t="str">
            <v>TUBO ACO PRETO SE COSTURA SCHEDULE 80 DN INT 1" E = 4,55 - 3,23KG/</v>
          </cell>
          <cell r="C4331" t="str">
            <v>M</v>
          </cell>
          <cell r="E4331">
            <v>35.380000000000003</v>
          </cell>
        </row>
        <row r="4332">
          <cell r="A4332">
            <v>13137</v>
          </cell>
          <cell r="B4332" t="str">
            <v>TUBO ACO PRETO SE COSTURA SCHEDULE 80 DN INT 1/2" E = 3,73 - 1,62KG/</v>
          </cell>
          <cell r="C4332" t="str">
            <v>M</v>
          </cell>
          <cell r="E4332">
            <v>25.09</v>
          </cell>
        </row>
        <row r="4333">
          <cell r="A4333">
            <v>13138</v>
          </cell>
          <cell r="B4333" t="str">
            <v>TUBO ACO PRETO SE COSTURA SCHEDULE 80 DN INT 2 1/2" E = 7,01 - 11,41KG/</v>
          </cell>
          <cell r="C4333" t="str">
            <v>M</v>
          </cell>
          <cell r="E4333">
            <v>93.42</v>
          </cell>
        </row>
        <row r="4334">
          <cell r="A4334">
            <v>13139</v>
          </cell>
          <cell r="B4334" t="str">
            <v>TUBO ACO PRETO SE COSTURA SCHEDULE 80 DN INT 2" E = 5,54 - 7,48KG/</v>
          </cell>
          <cell r="C4334" t="str">
            <v>M</v>
          </cell>
          <cell r="E4334">
            <v>70.760000000000005</v>
          </cell>
        </row>
        <row r="4335">
          <cell r="A4335">
            <v>13140</v>
          </cell>
          <cell r="B4335" t="str">
            <v>TUBO ACO PRETO SE COSTURA SCHEDULE 80 DN INT 3" E = 7,62 - 15,27KG/</v>
          </cell>
          <cell r="C4335" t="str">
            <v>M</v>
          </cell>
          <cell r="E4335">
            <v>119.12</v>
          </cell>
        </row>
        <row r="4336">
          <cell r="A4336">
            <v>13141</v>
          </cell>
          <cell r="B4336" t="str">
            <v>TUBO ACO PRETO SE COSTURA SCHEDULE 80 DN INT 3/4" E = 3,91 - 2,19KG/</v>
          </cell>
          <cell r="C4336" t="str">
            <v>M</v>
          </cell>
          <cell r="E4336">
            <v>30.9</v>
          </cell>
        </row>
        <row r="4337">
          <cell r="A4337">
            <v>13142</v>
          </cell>
          <cell r="B4337" t="str">
            <v>TUBO ACO PRETO SE COSTURA SCHEDULE 80 DN INT 4" E = 8,56 - 22,31KG/</v>
          </cell>
          <cell r="C4337" t="str">
            <v>M</v>
          </cell>
          <cell r="E4337">
            <v>174.03</v>
          </cell>
        </row>
        <row r="4338">
          <cell r="A4338">
            <v>13159</v>
          </cell>
          <cell r="B4338" t="str">
            <v>TUBO CONCRETO SIPLES CLASSE ES, PB JE NBR-8890 DN 400 P/ ESG SANITARIO</v>
          </cell>
          <cell r="C4338" t="str">
            <v>M</v>
          </cell>
          <cell r="E4338">
            <v>40.82</v>
          </cell>
        </row>
        <row r="4339">
          <cell r="A4339">
            <v>13168</v>
          </cell>
          <cell r="B4339" t="str">
            <v>TUBO CONCRETO SIPLES CLASSE ES, PB JE NBR-8890 DN 500 P/ ESG SANITARIO</v>
          </cell>
          <cell r="C4339" t="str">
            <v>M</v>
          </cell>
          <cell r="E4339">
            <v>51.67</v>
          </cell>
        </row>
        <row r="4340">
          <cell r="A4340">
            <v>13173</v>
          </cell>
          <cell r="B4340" t="str">
            <v>TUBO CONCRETO SIPLES CLASSE ES, PB JE NBR-8890 DN 600 P/ ESG SANITARIO</v>
          </cell>
          <cell r="C4340" t="str">
            <v>M</v>
          </cell>
          <cell r="E4340">
            <v>72.98</v>
          </cell>
        </row>
        <row r="4341">
          <cell r="A4341">
            <v>13181</v>
          </cell>
          <cell r="B4341" t="str">
            <v>PA CARREGADEIRA SOBRE RODAS KOMATSU WA-180 - POTENCIA 110HP - CAPACIDADE DA CACMBA 1,8 M3 - PESO OPERACIONAL 8,9 T**CAIXA**</v>
          </cell>
          <cell r="C4341" t="str">
            <v>UN</v>
          </cell>
          <cell r="E4341">
            <v>304953.09000000003</v>
          </cell>
        </row>
        <row r="4342">
          <cell r="A4342">
            <v>13186</v>
          </cell>
          <cell r="B4342" t="str">
            <v>CALCAMENTO POLIEDRICO</v>
          </cell>
          <cell r="C4342" t="str">
            <v>M3</v>
          </cell>
          <cell r="E4342">
            <v>72.12</v>
          </cell>
        </row>
        <row r="4343">
          <cell r="A4343">
            <v>13187</v>
          </cell>
          <cell r="B4343" t="str">
            <v>PEDRA LAGOA SANTA (SERRADA) 20 X 40CM</v>
          </cell>
          <cell r="C4343" t="str">
            <v>M2</v>
          </cell>
          <cell r="E4343">
            <v>81.790000000000006</v>
          </cell>
        </row>
        <row r="4344">
          <cell r="A4344">
            <v>13188</v>
          </cell>
          <cell r="B4344" t="str">
            <v>PEDRA LAGOA SANTA IRREGULAR</v>
          </cell>
          <cell r="C4344" t="str">
            <v>M2</v>
          </cell>
          <cell r="E4344">
            <v>42.75</v>
          </cell>
        </row>
        <row r="4345">
          <cell r="A4345">
            <v>13189</v>
          </cell>
          <cell r="B4345" t="str">
            <v>PEDRA RIO VERDE (SERRADA) 20 X 40CM</v>
          </cell>
          <cell r="C4345" t="str">
            <v>M2</v>
          </cell>
          <cell r="E4345">
            <v>74.349999999999994</v>
          </cell>
        </row>
        <row r="4346">
          <cell r="A4346">
            <v>13192</v>
          </cell>
          <cell r="B4346" t="str">
            <v>LIXADEIRA ANGULAR P/ CONCRETO, BOSCH, MOD. GBR 14 CA (1373) , ELETRICA, POT. 1.400 W</v>
          </cell>
          <cell r="C4346" t="str">
            <v>UN</v>
          </cell>
          <cell r="E4346">
            <v>2347.84</v>
          </cell>
        </row>
        <row r="4347">
          <cell r="A4347">
            <v>13212</v>
          </cell>
          <cell r="B4347" t="str">
            <v>CAMINHAO BASCULANTE 8,0M3 TRUCADO (C/ TERCEIRO EIXO) MERCEDES BENZ LK 1620 - POTENCIA 204CV - PBT = 22000KG - DIST ENTRE EIXOS 4200MM - INCL CACAMBA</v>
          </cell>
          <cell r="C4347" t="str">
            <v>UN</v>
          </cell>
          <cell r="E4347">
            <v>240414.48</v>
          </cell>
        </row>
        <row r="4348">
          <cell r="A4348">
            <v>13213</v>
          </cell>
          <cell r="B4348" t="str">
            <v>CAMINHAO BASCULANTE 4,0M3 TOCO VOLKSWAGEN 13.150T - POTENCIA 145 CV - PBT =12900 KG -     CARGA UTIL MAX C/ EQUIP =9010KG - DIST  ENTRE EIXOS 3560MM - INCL  CACAMBA</v>
          </cell>
          <cell r="C4348" t="str">
            <v>UN</v>
          </cell>
          <cell r="E4348">
            <v>142245.4</v>
          </cell>
        </row>
        <row r="4349">
          <cell r="A4349">
            <v>13215</v>
          </cell>
          <cell r="B4349" t="str">
            <v>CAVALO MECANICO SCANIA CA6X4NZ STANDART - POT MAX =360HP - CABINE CP14 - CX MUDANCAS GR900 - PBT MAX = 66T</v>
          </cell>
          <cell r="C4349" t="str">
            <v>UN</v>
          </cell>
          <cell r="E4349">
            <v>312614.2</v>
          </cell>
        </row>
        <row r="4350">
          <cell r="A4350">
            <v>13218</v>
          </cell>
          <cell r="B4350" t="str">
            <v>CAMINHAO PIPA 10.000L TRUCADO (C/ TERCEIRO EIXO) MERCEDES BENZ L-1218 R - POTENCIA 170CV - PBT =19000 KG - DIST ENTRE EIXOS 5170MM - INCL TANQUE DE ACO P/ TRANSP   DE AGUA - CAPACIDADE 10,0M3</v>
          </cell>
          <cell r="C4350" t="str">
            <v>UN</v>
          </cell>
          <cell r="E4350">
            <v>166569.60999999999</v>
          </cell>
        </row>
        <row r="4351">
          <cell r="A4351">
            <v>13219</v>
          </cell>
          <cell r="B4351" t="str">
            <v>COMPACTADOR SAPO TIPO F, MARCA CLO,  COM FCIONAMENTO A AR COMPRIMIDO</v>
          </cell>
          <cell r="C4351" t="str">
            <v>UN</v>
          </cell>
          <cell r="E4351">
            <v>16050.77</v>
          </cell>
        </row>
        <row r="4352">
          <cell r="A4352">
            <v>13225</v>
          </cell>
          <cell r="B4352" t="str">
            <v>GUINDASTE HIDRAULICO VEICULAR, C/LANÇA TELESCOPICA DE ACIONAMENTO HIDRÁULICO E LANÇAS MANUAIS, MOMENTO MÁXIMO DE ELEVAÇÃO 43.600 KG, COM PBT A PARTIR DE 24.000 KG, MADAL - MD 43607, MONTADO SOBRE CAMINHÃO</v>
          </cell>
          <cell r="C4352" t="str">
            <v>UN</v>
          </cell>
          <cell r="E4352">
            <v>305983.18</v>
          </cell>
        </row>
        <row r="4353">
          <cell r="A4353">
            <v>13227</v>
          </cell>
          <cell r="B4353" t="str">
            <v>MOTONIVELADORA - POTÊNCIA 177 HP PESO OPERACIONAL 14,7T</v>
          </cell>
          <cell r="C4353" t="str">
            <v>UN</v>
          </cell>
          <cell r="E4353">
            <v>643322.31000000006</v>
          </cell>
        </row>
        <row r="4354">
          <cell r="A4354">
            <v>13229</v>
          </cell>
          <cell r="B4354" t="str">
            <v>ROLO COMPACTADOR DE PNEUS ESTÁTICO, PRESSÃO VARIÁVEL, MULLER, MODELO AP-26, POTÊNCIA 111HP - PESO SEM/COM LASTRO 11/26T</v>
          </cell>
          <cell r="C4354" t="str">
            <v>UN</v>
          </cell>
          <cell r="E4354">
            <v>300000</v>
          </cell>
        </row>
        <row r="4355">
          <cell r="A4355">
            <v>13230</v>
          </cell>
          <cell r="B4355" t="str">
            <v>ROLO COMPACTADOR ESTÁTICO TANDEM CILINDROS LISO DE AÇO, DYNAPAC, MODELO CA-150STD, POTÊNCIA 80HP - PESO OPERACIONAL 7,2T - IMPACTO DINÂMICO  11,1/11,6</v>
          </cell>
          <cell r="C4355" t="str">
            <v>UN</v>
          </cell>
          <cell r="E4355">
            <v>212224.29</v>
          </cell>
        </row>
        <row r="4356">
          <cell r="A4356">
            <v>13231</v>
          </cell>
          <cell r="B4356" t="str">
            <v>ROLO COMPACTADOR PÉ DE CARNEIRO VIBRATÓRIO PARA SOLOS, DYNAPAC, MODELO CA-250P, POTÊNCIA 110HP - PESO OPERACIONAL 13,5 T</v>
          </cell>
          <cell r="C4356" t="str">
            <v>UN</v>
          </cell>
          <cell r="E4356">
            <v>312751.59000000003</v>
          </cell>
        </row>
        <row r="4357">
          <cell r="A4357">
            <v>13234</v>
          </cell>
          <cell r="B4357" t="str">
            <v>USINA DE ASFALTO A QUENTE, FIXA, CIBER UACF 15 P ADVANCED, CAP. 60 A 80 T/H, GRAVIMETRICA, **CAIXA**</v>
          </cell>
          <cell r="C4357" t="str">
            <v>UN</v>
          </cell>
          <cell r="E4357">
            <v>1817688.34</v>
          </cell>
        </row>
        <row r="4358">
          <cell r="A4358">
            <v>13238</v>
          </cell>
          <cell r="B4358" t="str">
            <v>TRATOR DE PNEUS MASSEY FERGUSSON MOD. MF-292 TURBO, 105HP, PESO C/ LASTRO 4,32T, TRACAO 4 X 2**CAIXA**</v>
          </cell>
          <cell r="C4358" t="str">
            <v>UN</v>
          </cell>
          <cell r="E4358">
            <v>98496.66</v>
          </cell>
        </row>
        <row r="4359">
          <cell r="A4359">
            <v>13241</v>
          </cell>
          <cell r="B4359" t="str">
            <v>CALDEIRA AQUECEDORA DE ASFALTO, FERLEX, MOD CB-601, CAPACIDADE 600 L, C/ ESPARGIDOR POR GRAVIDADE,  REBOCÁVEL</v>
          </cell>
          <cell r="C4359" t="str">
            <v>UN</v>
          </cell>
          <cell r="E4359">
            <v>33936</v>
          </cell>
        </row>
        <row r="4360">
          <cell r="A4360">
            <v>13242</v>
          </cell>
          <cell r="B4360" t="str">
            <v>CALDEIRA AQUECEDORA DE ASFALTO, FERLEX, MOD. CB-603, CAPACIDADE 600 L, C/ BOMBA P/ ESPARGIMENTO SOB PRESSÃO DE 3,4 HP, REBOCÁVEL</v>
          </cell>
          <cell r="C4360" t="str">
            <v>UN</v>
          </cell>
          <cell r="E4360">
            <v>49560</v>
          </cell>
        </row>
        <row r="4361">
          <cell r="A4361">
            <v>13244</v>
          </cell>
          <cell r="B4361" t="str">
            <v>CONE DE SINALIZACAO PVC C/ PINTURA REFLETIVA H = 0,50M</v>
          </cell>
          <cell r="C4361" t="str">
            <v>UN</v>
          </cell>
          <cell r="E4361">
            <v>25</v>
          </cell>
        </row>
        <row r="4362">
          <cell r="A4362">
            <v>13245</v>
          </cell>
          <cell r="B4362" t="str">
            <v>CONE DE SINALIZACAO PVC C/ PINTURA REFLETIVA H = 0,70M</v>
          </cell>
          <cell r="C4362" t="str">
            <v>UN</v>
          </cell>
          <cell r="E4362">
            <v>44.76</v>
          </cell>
        </row>
        <row r="4363">
          <cell r="A4363">
            <v>13246</v>
          </cell>
          <cell r="B4363" t="str">
            <v>PARAFUSO SEXTAVADO FERRO POLIDO ROSCA INTEIRA 5/16" X 3/4" C/ PORCA E ARRUELA LISA/LEVE</v>
          </cell>
          <cell r="C4363" t="str">
            <v>UN</v>
          </cell>
          <cell r="E4363">
            <v>0.25</v>
          </cell>
        </row>
        <row r="4364">
          <cell r="A4364">
            <v>13250</v>
          </cell>
          <cell r="B4364" t="str">
            <v>LAJOTA CERAMICA 20 X 30 CM PARA LALE PRE-MOLDADA (TIPO VOLTERRANA)</v>
          </cell>
          <cell r="C4364" t="str">
            <v>UN</v>
          </cell>
          <cell r="E4364">
            <v>0.61</v>
          </cell>
        </row>
        <row r="4365">
          <cell r="A4365">
            <v>13253</v>
          </cell>
          <cell r="B4365" t="str">
            <v>FIO DE COBRE NU 62</v>
          </cell>
          <cell r="C4365" t="str">
            <v>M</v>
          </cell>
          <cell r="E4365">
            <v>2.37</v>
          </cell>
        </row>
        <row r="4366">
          <cell r="A4366">
            <v>13255</v>
          </cell>
          <cell r="B4366" t="str">
            <v>TAMPA CONCRETO P/PV E/OU CX. INSPECAO 60 X 60 X 8CM</v>
          </cell>
          <cell r="C4366" t="str">
            <v>UN</v>
          </cell>
          <cell r="E4366">
            <v>36.46</v>
          </cell>
        </row>
        <row r="4367">
          <cell r="A4367">
            <v>13256</v>
          </cell>
          <cell r="B4367" t="str">
            <v>TUBO CONCRETO ARADO CLASSE PA-1 PB NBR-8890/23007 DN 1100 P/ DRENAGE</v>
          </cell>
          <cell r="C4367" t="str">
            <v>M</v>
          </cell>
          <cell r="E4367">
            <v>281.20999999999998</v>
          </cell>
        </row>
        <row r="4368">
          <cell r="A4368">
            <v>13261</v>
          </cell>
          <cell r="B4368" t="str">
            <v>FLANELA</v>
          </cell>
          <cell r="C4368" t="str">
            <v>M2</v>
          </cell>
          <cell r="E4368">
            <v>3.79</v>
          </cell>
        </row>
        <row r="4369">
          <cell r="A4369">
            <v>13278</v>
          </cell>
          <cell r="B4369" t="str">
            <v>CHUMBADOR DE ACO 1" X 500MM C/ ROSCA E PORCA</v>
          </cell>
          <cell r="C4369" t="str">
            <v>KG</v>
          </cell>
          <cell r="E4369">
            <v>37.82</v>
          </cell>
        </row>
        <row r="4370">
          <cell r="A4370">
            <v>13279</v>
          </cell>
          <cell r="B4370" t="str">
            <v>CHUMBADOR DE ACO 5/8" X 200MM C/ ROSCA E PORCA</v>
          </cell>
          <cell r="C4370" t="str">
            <v>KG</v>
          </cell>
          <cell r="E4370">
            <v>3.46</v>
          </cell>
        </row>
        <row r="4371">
          <cell r="A4371">
            <v>13282</v>
          </cell>
          <cell r="B4371" t="str">
            <v>SOLEIRA PREOLDADA DE GRANILITE, ARORITE OU GRANITINA - LARG = 25 C</v>
          </cell>
          <cell r="C4371" t="str">
            <v>M</v>
          </cell>
          <cell r="E4371">
            <v>49.37</v>
          </cell>
        </row>
        <row r="4372">
          <cell r="A4372">
            <v>13284</v>
          </cell>
          <cell r="B4372" t="str">
            <v>CIMENTO PORTLAND DE ALTO FORNO CP III-32</v>
          </cell>
          <cell r="C4372" t="str">
            <v>KG</v>
          </cell>
          <cell r="E4372">
            <v>0.38</v>
          </cell>
        </row>
        <row r="4373">
          <cell r="A4373">
            <v>13294</v>
          </cell>
          <cell r="B4373" t="str">
            <v>PARAFUSO SEXTAVADO ROSCA SOBERBA ZINCADO 3/8" X 80MM</v>
          </cell>
          <cell r="C4373" t="str">
            <v>UN</v>
          </cell>
          <cell r="E4373">
            <v>0.69</v>
          </cell>
        </row>
        <row r="4374">
          <cell r="A4374">
            <v>13304</v>
          </cell>
          <cell r="B4374" t="str">
            <v>TAXA DE LIGACAO DE ENERGIA COMERCIAL MONOFASICA, BAIXA TENSAO</v>
          </cell>
          <cell r="C4374" t="str">
            <v>UN</v>
          </cell>
          <cell r="E4374">
            <v>5.41</v>
          </cell>
        </row>
        <row r="4375">
          <cell r="A4375">
            <v>13323</v>
          </cell>
          <cell r="B4375" t="str">
            <v>LIMPADORA A JATO/VACUO PRESSAO P/LIMPEZA ESG PUBL./INDUSTRIAL CONSMAQ SF OU EQUIV. , MONTADA SOBRE CAMINHAO EQUI. C/EXAUSTOR-COMPRESSOR,TANQUE CILINDRICO DE ABERTURA,SISTEMA SEPARACAO LIQUIDOS</v>
          </cell>
          <cell r="C4375" t="str">
            <v>UN</v>
          </cell>
          <cell r="E4375">
            <v>700797.62</v>
          </cell>
        </row>
        <row r="4376">
          <cell r="A4376">
            <v>13329</v>
          </cell>
          <cell r="B4376" t="str">
            <v>SOQUETE DE PVC PARA LÂMPADA INCANDESCENTE (BASE E-27) COM RABICHO, DE 10 A/250 V</v>
          </cell>
          <cell r="C4376" t="str">
            <v>UN</v>
          </cell>
          <cell r="E4376">
            <v>1.9</v>
          </cell>
        </row>
        <row r="4377">
          <cell r="A4377">
            <v>13331</v>
          </cell>
          <cell r="B4377" t="str">
            <v>ESCAVADEIRA HIDRAULICA SOBRE ESTEIRA CASE MOD.CX210 (IMPORTADA),POT.              BRUTA= 153HP, PESO OPERACIONAL= 20,37T, CACAMBA= 0,78M³ A 1,50M3.</v>
          </cell>
          <cell r="C4377" t="str">
            <v>UN</v>
          </cell>
          <cell r="E4377">
            <v>417042.34</v>
          </cell>
        </row>
        <row r="4378">
          <cell r="A4378">
            <v>13333</v>
          </cell>
          <cell r="B4378" t="str">
            <v>GRUPO DE SOLDAGEM C/ GERADOR A DIESEL 33HP P/ SOLDA ELETRICA, SOBRE 04 RODAS, BAMBOZZI, MOD.TN8, C/MOTOR 4 CILINDROS 600A,  **CAIXA**</v>
          </cell>
          <cell r="C4378" t="str">
            <v>UN</v>
          </cell>
          <cell r="E4378">
            <v>41960.54</v>
          </cell>
        </row>
        <row r="4379">
          <cell r="A4379">
            <v>13334</v>
          </cell>
          <cell r="B4379" t="str">
            <v>POSTE DE CONCRETO DUPLO T, 100KG, H = 8M DE ACORDO COM NBR 8451</v>
          </cell>
          <cell r="C4379" t="str">
            <v>UN</v>
          </cell>
          <cell r="E4379">
            <v>210.78</v>
          </cell>
        </row>
        <row r="4380">
          <cell r="A4380">
            <v>13335</v>
          </cell>
          <cell r="B4380" t="str">
            <v>POSTE DE CONCRETO DUPLO T, 200KG, H = 8M DE ACORDO COM NBR 8451</v>
          </cell>
          <cell r="C4380" t="str">
            <v>UN</v>
          </cell>
          <cell r="E4380">
            <v>234.69</v>
          </cell>
        </row>
        <row r="4381">
          <cell r="A4381">
            <v>13337</v>
          </cell>
          <cell r="B4381" t="str">
            <v>POSTE DE CONCRETO DUPLO T, 300KG, H = 8M DE ACORDO COM NBR 8451</v>
          </cell>
          <cell r="C4381" t="str">
            <v>UN</v>
          </cell>
          <cell r="E4381">
            <v>356.35</v>
          </cell>
        </row>
        <row r="4382">
          <cell r="A4382">
            <v>13338</v>
          </cell>
          <cell r="B4382" t="str">
            <v>TRATOR DE ESTEIRAS FIAT ALLIS FD-130,POT.120HP,PESO OPERACIONAL               12,10T**CAIXA** 5,2 M³**CAIXA**</v>
          </cell>
          <cell r="C4382" t="str">
            <v>UN</v>
          </cell>
          <cell r="E4382">
            <v>422601.25</v>
          </cell>
        </row>
        <row r="4383">
          <cell r="A4383">
            <v>13339</v>
          </cell>
          <cell r="B4383" t="str">
            <v>POSTE DE CONCRETO DUPLO T, 300KG, H = 12M DE ACORDO COM NBR 8451</v>
          </cell>
          <cell r="C4383" t="str">
            <v>UN</v>
          </cell>
          <cell r="E4383">
            <v>620.01</v>
          </cell>
        </row>
        <row r="4384">
          <cell r="A4384">
            <v>13340</v>
          </cell>
          <cell r="B4384" t="str">
            <v>PERFIL "U" CHAPA ACO DOBRADA E = 3,04 H = 20C ABAS = 5C (4,36KG/)</v>
          </cell>
          <cell r="C4384" t="str">
            <v>M</v>
          </cell>
          <cell r="E4384">
            <v>17.079999999999998</v>
          </cell>
        </row>
        <row r="4385">
          <cell r="A4385">
            <v>13343</v>
          </cell>
          <cell r="B4385" t="str">
            <v>BRACADEIRA OU CINTA EM FG 6" PARA FIXACAO EM POSTE CIRCULAR"</v>
          </cell>
          <cell r="C4385" t="str">
            <v>UN</v>
          </cell>
          <cell r="E4385">
            <v>17.309999999999999</v>
          </cell>
        </row>
        <row r="4386">
          <cell r="A4386">
            <v>13346</v>
          </cell>
          <cell r="B4386" t="str">
            <v>ISOLADOR 76MM X 79MM ROLDANA-PORCELANA VITRIFICADA</v>
          </cell>
          <cell r="C4386" t="str">
            <v>UN</v>
          </cell>
          <cell r="E4386">
            <v>3.7</v>
          </cell>
        </row>
        <row r="4387">
          <cell r="A4387">
            <v>13347</v>
          </cell>
          <cell r="B4387" t="str">
            <v>CONJTO ARSTOP P/ AR CONDICIONADO C/ DISJTOR 25A P/ BACIA SANITARIA"</v>
          </cell>
          <cell r="C4387" t="str">
            <v>UN</v>
          </cell>
          <cell r="E4387">
            <v>35.299999999999997</v>
          </cell>
        </row>
        <row r="4388">
          <cell r="A4388">
            <v>13348</v>
          </cell>
          <cell r="B4388" t="str">
            <v>ARRUELA REDONDA FG DIAM EXT= 35MM ESP= 3MM DIAM FURO= 18MM</v>
          </cell>
          <cell r="C4388" t="str">
            <v>UN</v>
          </cell>
          <cell r="E4388">
            <v>0.13</v>
          </cell>
        </row>
        <row r="4389">
          <cell r="A4389">
            <v>13352</v>
          </cell>
          <cell r="B4389" t="str">
            <v>CAMINHAO PIPA 10.000L TRUCADO (C/ TERCEIRO EIXO) FORD F-14000 - MOTOR CUMMINS 208CV - PBT =21,1T E CMT=27T - DIST ENTRE EIXOS =5385MM - INCL TANQUE DE ACO P/ TRANSP   DE AGUA - CAPACIDADE 10,0M3</v>
          </cell>
          <cell r="C4389" t="str">
            <v>UN</v>
          </cell>
          <cell r="E4389">
            <v>156771.54</v>
          </cell>
        </row>
        <row r="4390">
          <cell r="A4390">
            <v>13353</v>
          </cell>
          <cell r="B4390" t="str">
            <v>CHAVE REVERSORA BLINDADA 30A/500V ELETROMAR OU EQUIV</v>
          </cell>
          <cell r="C4390" t="str">
            <v>UN</v>
          </cell>
          <cell r="E4390">
            <v>221.04</v>
          </cell>
        </row>
        <row r="4391">
          <cell r="A4391">
            <v>13354</v>
          </cell>
          <cell r="B4391" t="str">
            <v>CHAVE PARTIDA DIRETA P/MOTOR TRIFASICO 7,50CV/380V, C/FUSIVEIS DIAZED E BOTAO LIGA-DESLIGA TIPO GPS SIEMENS OU EQUIV</v>
          </cell>
          <cell r="C4391" t="str">
            <v>UN</v>
          </cell>
          <cell r="E4391">
            <v>384.65</v>
          </cell>
        </row>
        <row r="4392">
          <cell r="A4392">
            <v>13356</v>
          </cell>
          <cell r="B4392" t="str">
            <v>TUBO ACO INDUSTRIAL DN 2" (50,8)CH 16 (E=1,50) - 1,8237KG/</v>
          </cell>
          <cell r="C4392" t="str">
            <v>M</v>
          </cell>
          <cell r="E4392">
            <v>3.3</v>
          </cell>
        </row>
        <row r="4393">
          <cell r="A4393">
            <v>13360</v>
          </cell>
          <cell r="B4393" t="str">
            <v>DIVISORIA CEGA (N1) - PAINEL MSO/COMEIA E=35MM - PERFIS SIMPLES ALUMINIO ANOD NAT - COLOCADA</v>
          </cell>
          <cell r="C4393" t="str">
            <v>M2</v>
          </cell>
          <cell r="E4393">
            <v>48.91</v>
          </cell>
        </row>
        <row r="4394">
          <cell r="A4394">
            <v>13361</v>
          </cell>
          <cell r="B4394" t="str">
            <v>DIVISORIA (N2) PAINEL/VIDRO - PAINEL MSO/COMEIA E=35MM - PERFIS SIMPLES ALUMINIO ANOD NAT - COLOCADA</v>
          </cell>
          <cell r="C4394" t="str">
            <v>M2</v>
          </cell>
          <cell r="E4394">
            <v>56.56</v>
          </cell>
        </row>
        <row r="4395">
          <cell r="A4395">
            <v>13362</v>
          </cell>
          <cell r="B4395" t="str">
            <v>PORTA ACO ENROLAR CHAPA 22 ONDULADA/PERFIL MEIA CANA - ACAB GALV NATURAL - 2,0 X 2,50M - MANUAL - COMPLETA - COLOCADA</v>
          </cell>
          <cell r="C4395" t="str">
            <v>M2</v>
          </cell>
          <cell r="E4395">
            <v>187.8</v>
          </cell>
        </row>
        <row r="4396">
          <cell r="A4396">
            <v>13363</v>
          </cell>
          <cell r="B4396" t="str">
            <v>PORTA MAD COMPENSADA REVESTIDA C/ FORMICA 2 FACES</v>
          </cell>
          <cell r="C4396" t="str">
            <v>M2</v>
          </cell>
          <cell r="E4396">
            <v>156.69</v>
          </cell>
        </row>
        <row r="4397">
          <cell r="A4397">
            <v>13364</v>
          </cell>
          <cell r="B4397" t="str">
            <v>JUNTA DE VIDRO H=20 E=3</v>
          </cell>
          <cell r="C4397" t="str">
            <v>M</v>
          </cell>
          <cell r="E4397">
            <v>0.4</v>
          </cell>
        </row>
        <row r="4398">
          <cell r="A4398">
            <v>13365</v>
          </cell>
          <cell r="B4398" t="str">
            <v>ROLO COMPACTADOR VIBRATÓRIO TANDEM CILINDROS LISO DE AÇO PARA SOLO/ASFALTO, DYNAPAC, MODELO CC-142, POTÊNCIA 45HP - PESO MÁXIMO OPERACIONAL 4,4T - IMPACTO DINÂMICO 3,1T</v>
          </cell>
          <cell r="C4398" t="str">
            <v>UN</v>
          </cell>
          <cell r="E4398">
            <v>74235.539999999994</v>
          </cell>
        </row>
        <row r="4399">
          <cell r="A4399">
            <v>13366</v>
          </cell>
          <cell r="B4399" t="str">
            <v>CHAVE FACA BIPOLAR C/ BASE DE ARDOSIA P/ FUSIVEIS CARTUCHO 60A/250V</v>
          </cell>
          <cell r="C4399" t="str">
            <v>UN</v>
          </cell>
          <cell r="E4399">
            <v>20.18</v>
          </cell>
        </row>
        <row r="4400">
          <cell r="A4400">
            <v>13367</v>
          </cell>
          <cell r="B4400" t="str">
            <v>CHAVE FACA TRIPOLAR C/BASE DE ARDOSIA/MARMORE 60A/500V</v>
          </cell>
          <cell r="C4400" t="str">
            <v>UN</v>
          </cell>
          <cell r="E4400">
            <v>33.99</v>
          </cell>
        </row>
        <row r="4401">
          <cell r="A4401">
            <v>13368</v>
          </cell>
          <cell r="B4401" t="str">
            <v>CHAVE FACA TRIPOLAR C/BASE DE ARDOSIA/MARMORE 100A/500V</v>
          </cell>
          <cell r="C4401" t="str">
            <v>UN</v>
          </cell>
          <cell r="E4401">
            <v>55.33</v>
          </cell>
        </row>
        <row r="4402">
          <cell r="A4402">
            <v>13369</v>
          </cell>
          <cell r="B4402" t="str">
            <v>CHAVE SECCIONADORA FUSIVEL TRIPOLAR, MANOBRA C/ CARGA, 160A/500V P/ FUSIVEIS NH TAMANHO 00 CORRENTE NOMINAL ATE 160A, TIPO 3 NP 4080 DA SIEMENS OU EQUIV</v>
          </cell>
          <cell r="C4402" t="str">
            <v>UN</v>
          </cell>
          <cell r="E4402">
            <v>178.86</v>
          </cell>
        </row>
        <row r="4403">
          <cell r="A4403">
            <v>13370</v>
          </cell>
          <cell r="B4403" t="str">
            <v>CHAVE SECCIONADORA FUSIVEL TRIPOLAR, MANOBRA C/ CARGA, 250A/500V P/ FUSIVEIS NH TAMANHO 1 CORRENTE NOMINAL ATE 250A, TIPO 3 NN 2200 DA SIEMENS OU EQUIV</v>
          </cell>
          <cell r="C4403" t="str">
            <v>UN</v>
          </cell>
          <cell r="E4403">
            <v>219.7</v>
          </cell>
        </row>
        <row r="4404">
          <cell r="A4404">
            <v>13371</v>
          </cell>
          <cell r="B4404" t="str">
            <v>FUSIVEL TIPO CARTUCHO 60A - 600V</v>
          </cell>
          <cell r="C4404" t="str">
            <v>UN</v>
          </cell>
          <cell r="E4404">
            <v>10.73</v>
          </cell>
        </row>
        <row r="4405">
          <cell r="A4405">
            <v>13372</v>
          </cell>
          <cell r="B4405" t="str">
            <v>FUSIVEL TIPO CARTUCHO 100A - 600V</v>
          </cell>
          <cell r="C4405" t="str">
            <v>UN</v>
          </cell>
          <cell r="E4405">
            <v>23.01</v>
          </cell>
        </row>
        <row r="4406">
          <cell r="A4406">
            <v>13373</v>
          </cell>
          <cell r="B4406" t="str">
            <v>BASE P/ FUSIVEIS NH TAMANHO 00, DE 6 A 160A, TIPO 3 NH 3 030-Z DA SIEMENS OU EQUIV</v>
          </cell>
          <cell r="C4406" t="str">
            <v>UN</v>
          </cell>
          <cell r="E4406">
            <v>15.28</v>
          </cell>
        </row>
        <row r="4407">
          <cell r="A4407">
            <v>13374</v>
          </cell>
          <cell r="B4407" t="str">
            <v>BASE P/ FUSIVEIS NH TAMANHO 01, DE 40 A 250A, TIPO 3 NH 3 230-Z DA SIEMENS OU EQUIV</v>
          </cell>
          <cell r="C4407" t="str">
            <v>UN</v>
          </cell>
          <cell r="E4407">
            <v>43.47</v>
          </cell>
        </row>
        <row r="4408">
          <cell r="A4408">
            <v>13382</v>
          </cell>
          <cell r="B4408" t="str">
            <v>LUMINARIA FECHADA P/ ILUMINACAO PUBLICA, TIPO ABL 50/F OU EQUIV, P/ LAMPADA A VAPOR DE MERCURIO 400W</v>
          </cell>
          <cell r="C4408" t="str">
            <v>UN</v>
          </cell>
          <cell r="E4408">
            <v>145.58000000000001</v>
          </cell>
        </row>
        <row r="4409">
          <cell r="A4409">
            <v>13385</v>
          </cell>
          <cell r="B4409" t="str">
            <v>BRACO RETO P/ LUMINARIA PUBLICA - FERRO GALV C/ PARAF - 3/4" X 1,5M</v>
          </cell>
          <cell r="C4409" t="str">
            <v>UN</v>
          </cell>
          <cell r="E4409">
            <v>80.63</v>
          </cell>
        </row>
        <row r="4410">
          <cell r="A4410">
            <v>13386</v>
          </cell>
          <cell r="B4410" t="str">
            <v>CHAVE MAGNETICA 2 X 30A P/ COMANDO ILUMINACAO PUBLICA, ACIONADA POR RELE FOTOELETRICO NA 220V/60HZ, TIPO LUX CONTROL MODELO CIP-I/70 OU EQUIV</v>
          </cell>
          <cell r="C4410" t="str">
            <v>UN</v>
          </cell>
          <cell r="E4410">
            <v>276.63</v>
          </cell>
        </row>
        <row r="4411">
          <cell r="A4411">
            <v>13387</v>
          </cell>
          <cell r="B4411" t="str">
            <v>DISJTOR TERMOMAGNETICO MONOPOLAR 50A</v>
          </cell>
          <cell r="C4411" t="str">
            <v>UN</v>
          </cell>
          <cell r="E4411">
            <v>11.3</v>
          </cell>
        </row>
        <row r="4412">
          <cell r="A4412">
            <v>13388</v>
          </cell>
          <cell r="B4412" t="str">
            <v>SOLDA 50/50</v>
          </cell>
          <cell r="C4412" t="str">
            <v>KG</v>
          </cell>
          <cell r="E4412">
            <v>44.54</v>
          </cell>
        </row>
        <row r="4413">
          <cell r="A4413">
            <v>13389</v>
          </cell>
          <cell r="B4413" t="str">
            <v>FIO DE COBRE NU 102</v>
          </cell>
          <cell r="C4413" t="str">
            <v>M</v>
          </cell>
          <cell r="E4413">
            <v>3.82</v>
          </cell>
        </row>
        <row r="4414">
          <cell r="A4414">
            <v>13390</v>
          </cell>
          <cell r="B4414" t="str">
            <v>REFLETOR REDONDO EM ALUMINIO ANODIZADO PARA LAMPADA VAPOR DE MERCURIO/SODIO, CORPO EM ALUMINIO COM PINTURA EPOXI, PARA LAMPADA E-27 DE 300 W, COM SUPORTE REDONDO E ALCA REGULAVEL PARA FIXACAO.</v>
          </cell>
          <cell r="C4414" t="str">
            <v>UN</v>
          </cell>
          <cell r="E4414">
            <v>52.86</v>
          </cell>
        </row>
        <row r="4415">
          <cell r="A4415">
            <v>13391</v>
          </cell>
          <cell r="B4415" t="str">
            <v>QUADRO DE DISTRIBUICAO DE EMBUTIR C/ BARRAMENTO MONOFASICO P/ 6 DISJTORES IPOLARES EM CHAPA DE ACO GALV</v>
          </cell>
          <cell r="C4415" t="str">
            <v>UN</v>
          </cell>
          <cell r="E4415">
            <v>122.02</v>
          </cell>
        </row>
        <row r="4416">
          <cell r="A4416">
            <v>13392</v>
          </cell>
          <cell r="B4416" t="str">
            <v>QUADRO DE DISTRIBUICAO DE EMBUTIR C/ BARRAMENTO MONOFASICO P/ 8 DISJTORES IPOLARES EM CHAPA DE ACO GALV</v>
          </cell>
          <cell r="C4416" t="str">
            <v>UN</v>
          </cell>
          <cell r="E4416">
            <v>113.65</v>
          </cell>
        </row>
        <row r="4417">
          <cell r="A4417">
            <v>13393</v>
          </cell>
          <cell r="B4417" t="str">
            <v>QUADRO DE DISTRIBUICAO DE EMBUTIR C/ BARRAMENTO TRIFASICO P/ 12 DISJTORES IPOLARES EM CHAPA DE ACO GALV</v>
          </cell>
          <cell r="C4417" t="str">
            <v>UN</v>
          </cell>
          <cell r="E4417">
            <v>134.02000000000001</v>
          </cell>
        </row>
        <row r="4418">
          <cell r="A4418">
            <v>13394</v>
          </cell>
          <cell r="B4418" t="str">
            <v>QUADRO DE DISTRIBUICAO DE EMBUTIR C/ BARRAMENTO TRIFASICO P/ 15 DISJTORES IPOLARES EM CHAPA DE ACO GALV</v>
          </cell>
          <cell r="C4418" t="str">
            <v>UN</v>
          </cell>
          <cell r="E4418">
            <v>148.22</v>
          </cell>
        </row>
        <row r="4419">
          <cell r="A4419">
            <v>13395</v>
          </cell>
          <cell r="B4419" t="str">
            <v>QUADRO DE DISTRIBUICAO DE EMBUTIR C/ BARRAMENTO TRIFASICO P/ 18 DISJTORES IPOLARES EM CHAPA DE ACO GALV</v>
          </cell>
          <cell r="C4419" t="str">
            <v>UN</v>
          </cell>
          <cell r="E4419">
            <v>180.82</v>
          </cell>
        </row>
        <row r="4420">
          <cell r="A4420">
            <v>13396</v>
          </cell>
          <cell r="B4420" t="str">
            <v>QUADRO DE DISTRIBUICAO DE EMBUTIR C/ BARRAMENTO TRIFASICO P/ 27 DISJTORES IPOLARES EM CHAPA DE ACO GALV</v>
          </cell>
          <cell r="C4420" t="str">
            <v>UN</v>
          </cell>
          <cell r="E4420">
            <v>223.11</v>
          </cell>
        </row>
        <row r="4421">
          <cell r="A4421">
            <v>13397</v>
          </cell>
          <cell r="B4421" t="str">
            <v>QUADRO DE DISTRIBUICAO DE EMBUTIR C/ BARRAMENTO TRIFASICO P/ 30 DISJTORES IPOLARES EM CHAPA DE ACO GALV</v>
          </cell>
          <cell r="C4421" t="str">
            <v>UN</v>
          </cell>
          <cell r="E4421">
            <v>228.52</v>
          </cell>
        </row>
        <row r="4422">
          <cell r="A4422">
            <v>13398</v>
          </cell>
          <cell r="B4422" t="str">
            <v>QUADRO DE DISTRIBUICAO DE EMBUTIR SEM BARRAMENTO P/ 3 DISJTORES IPOLARES, S/ PORTA, EM CHAPA DE ACO GALV</v>
          </cell>
          <cell r="C4422" t="str">
            <v>UN</v>
          </cell>
          <cell r="E4422">
            <v>10.74</v>
          </cell>
        </row>
        <row r="4423">
          <cell r="A4423">
            <v>13399</v>
          </cell>
          <cell r="B4423" t="str">
            <v>QUADRO DE DISTRIBUICAO DE EMBUTIR SEM BARRAMENTO P/ 3 DISJTORES IPOLARES, COM PORTA EM CHAPA DE ACO GALV</v>
          </cell>
          <cell r="C4423" t="str">
            <v>UN</v>
          </cell>
          <cell r="E4423">
            <v>12.92</v>
          </cell>
        </row>
        <row r="4424">
          <cell r="A4424">
            <v>13400</v>
          </cell>
          <cell r="B4424" t="str">
            <v>QUADRO DE DISTRIBUICAO DE EMBUTIR SEM BARRAMENTO P/ 6 DISJTORES IPOLARES, S/ PORTA, EM CHAPA DE ACO GALV,</v>
          </cell>
          <cell r="C4424" t="str">
            <v>UN</v>
          </cell>
          <cell r="E4424">
            <v>19.59</v>
          </cell>
        </row>
        <row r="4425">
          <cell r="A4425">
            <v>13401</v>
          </cell>
          <cell r="B4425" t="str">
            <v>QUADRO DE DISTRIBUICAO DE EMBUTIR SEM BARRAMENTO, P/12 DISJTORES IPOLARES, S/ PORTA EM CHAPA DE ACO GALV</v>
          </cell>
          <cell r="C4425" t="str">
            <v>UN</v>
          </cell>
          <cell r="E4425">
            <v>36.31</v>
          </cell>
        </row>
        <row r="4426">
          <cell r="A4426">
            <v>13402</v>
          </cell>
          <cell r="B4426" t="str">
            <v>QUADRO DE DISTRIBUICAO DE EMBUTIR C/ BARRAMENTO NEUTRO P/ 18 DISJTORES IPOLARES EM CHAPA DE ACO GALV</v>
          </cell>
          <cell r="C4426" t="str">
            <v>UN</v>
          </cell>
          <cell r="E4426">
            <v>185.9</v>
          </cell>
        </row>
        <row r="4427">
          <cell r="A4427">
            <v>13403</v>
          </cell>
          <cell r="B4427" t="str">
            <v>CHAVE FACA BIPOLAR C/ BASE DE ARDOSIA/MARMORE P/ FUSIVEIS CARTUCHO 30A/250V</v>
          </cell>
          <cell r="C4427" t="str">
            <v>UN</v>
          </cell>
          <cell r="E4427">
            <v>15.81</v>
          </cell>
        </row>
        <row r="4428">
          <cell r="A4428">
            <v>13404</v>
          </cell>
          <cell r="B4428" t="str">
            <v>CAIXA P/ MEDICAO MONOF 30 X 33 X 15CM EM CHAPA 18 C/ VISOR/PORTA/CX MUFLA USO INTERNO COR CINZA</v>
          </cell>
          <cell r="C4428" t="str">
            <v>UN</v>
          </cell>
          <cell r="E4428">
            <v>116.64</v>
          </cell>
        </row>
        <row r="4429">
          <cell r="A4429">
            <v>13405</v>
          </cell>
          <cell r="B4429" t="str">
            <v>CAIXA P/ MEDICAO MONOF 30 X 33 X 15CM EM CHAPA 18 C/ VISOR/PORTA/CX MUFLA USO EXTERNO COR CINZA</v>
          </cell>
          <cell r="C4429" t="str">
            <v>UN</v>
          </cell>
          <cell r="E4429">
            <v>116.64</v>
          </cell>
        </row>
        <row r="4430">
          <cell r="A4430">
            <v>13408</v>
          </cell>
          <cell r="B4430" t="str">
            <v>SUPER PLASTIFICANTE PARA CONCRETO - TAMBOR</v>
          </cell>
          <cell r="C4430" t="str">
            <v>200KG</v>
          </cell>
          <cell r="E4430">
            <v>1358.91</v>
          </cell>
        </row>
        <row r="4431">
          <cell r="A4431">
            <v>13415</v>
          </cell>
          <cell r="B4431" t="str">
            <v>TORNEIRA CROMADA 1/2" OU 3/4" REF 1193 P/ LAVATORIO - PADRAO POPULAR</v>
          </cell>
          <cell r="C4431" t="str">
            <v>UN</v>
          </cell>
          <cell r="E4431">
            <v>27.95</v>
          </cell>
        </row>
        <row r="4432">
          <cell r="A4432">
            <v>13416</v>
          </cell>
          <cell r="B4432" t="str">
            <v>TORNEIRA CROMADA LONGA 1/2" OU 3/4" REF 1158 P/ PIA COZ - PADRAO POPULAR</v>
          </cell>
          <cell r="C4432" t="str">
            <v>UN</v>
          </cell>
          <cell r="E4432">
            <v>26.8</v>
          </cell>
        </row>
        <row r="4433">
          <cell r="A4433">
            <v>13417</v>
          </cell>
          <cell r="B4433" t="str">
            <v>TORNEIRA CROMADA MEDIA 1/2" OU 3/4" REF 1143 - PADRAO POPULAR</v>
          </cell>
          <cell r="C4433" t="str">
            <v>UN</v>
          </cell>
          <cell r="E4433">
            <v>28.05</v>
          </cell>
        </row>
        <row r="4434">
          <cell r="A4434">
            <v>13418</v>
          </cell>
          <cell r="B4434" t="str">
            <v>TORNEIRA CROMADA 1/2" OU 3/4" CURTA REF 1140 P/ TANQUE - PADRAO POPULAR</v>
          </cell>
          <cell r="C4434" t="str">
            <v>UN</v>
          </cell>
          <cell r="E4434">
            <v>21.85</v>
          </cell>
        </row>
        <row r="4435">
          <cell r="A4435">
            <v>13423</v>
          </cell>
          <cell r="B4435" t="str">
            <v>LAJE TRELICADA P/ PISO , H=16CM , P/ APOIO SIMPLES , SOBRECARGA DE 200 KG/ , VAO LIVRE MAXIMO DE 4,75M</v>
          </cell>
          <cell r="C4435" t="str">
            <v>M2</v>
          </cell>
          <cell r="E4435">
            <v>45.19</v>
          </cell>
        </row>
        <row r="4436">
          <cell r="A4436">
            <v>13424</v>
          </cell>
          <cell r="B4436" t="str">
            <v>LAJE TRELICADA P/ PISO , H=20CM , P/ APOIO SIMPLES , SOBRECARGA DE 200 KG/ , VAO LIVRE MAXIMO DE 9,50M</v>
          </cell>
          <cell r="C4436" t="str">
            <v>M2</v>
          </cell>
          <cell r="E4436">
            <v>56.73</v>
          </cell>
        </row>
        <row r="4437">
          <cell r="A4437">
            <v>13425</v>
          </cell>
          <cell r="B4437" t="str">
            <v>LAJE TRELICADA P/ PISO , H=25CM , P/ APOIO SIMPLES , SOBRECARGA DE 200 KG/ , VAO LIVRE MAXIMO DE 8,30M</v>
          </cell>
          <cell r="C4437" t="str">
            <v>M2</v>
          </cell>
          <cell r="E4437">
            <v>61.6</v>
          </cell>
        </row>
        <row r="4438">
          <cell r="A4438">
            <v>13426</v>
          </cell>
          <cell r="B4438" t="str">
            <v>LAJE TRELICADA P/ PISO , H=30CM , P/ APOIO SIMPLES , SOBRECARGA DE 200 KG/ , VAO LIVRE MAXIMO DE 12,65M</v>
          </cell>
          <cell r="C4438" t="str">
            <v>M2</v>
          </cell>
          <cell r="E4438">
            <v>70.400000000000006</v>
          </cell>
        </row>
        <row r="4439">
          <cell r="A4439">
            <v>13440</v>
          </cell>
          <cell r="B4439" t="str">
            <v>VOLKSWAGEN GOL 1.6 A GASOLINA**CAIXA**</v>
          </cell>
          <cell r="C4439" t="str">
            <v>UN</v>
          </cell>
          <cell r="E4439">
            <v>48331.48</v>
          </cell>
        </row>
        <row r="4440">
          <cell r="A4440">
            <v>13441</v>
          </cell>
          <cell r="B4440" t="str">
            <v>CAMINHONETE CHEVROLET S-10 GASOLINA</v>
          </cell>
          <cell r="C4440" t="str">
            <v>UN</v>
          </cell>
          <cell r="E4440">
            <v>56949</v>
          </cell>
        </row>
        <row r="4441">
          <cell r="A4441">
            <v>13447</v>
          </cell>
          <cell r="B4441" t="str">
            <v>MARTELO PERFURADOR PNEUMÁTICO MANUAL, MARCA ATLAS COPCO, MODELO RH 656</v>
          </cell>
          <cell r="C4441" t="str">
            <v>UN</v>
          </cell>
          <cell r="E4441">
            <v>8944.06</v>
          </cell>
        </row>
        <row r="4442">
          <cell r="A4442">
            <v>13452</v>
          </cell>
          <cell r="B4442" t="str">
            <v>CAMINHÃO TOCO MERCEDES BENZ  710 PLUS, POTÊNCIA 110 CV , PBT = 6700 KG, CARGA UTIL MAX. C/ EQUIP = 3840 KG, DIST. ENTRE EIXOS 3700 MM - INCLUI CARROCERIA FIXA ABERTA DE MADEIRA P/ TRANSP. GERAL DE CARGA SECA -</v>
          </cell>
          <cell r="C4442" t="str">
            <v>UN</v>
          </cell>
          <cell r="E4442">
            <v>111619.18</v>
          </cell>
        </row>
        <row r="4443">
          <cell r="A4443">
            <v>13455</v>
          </cell>
          <cell r="B4443" t="str">
            <v>CAMINHAO PIPA 6.000L TOCO MERCEDES BENZ L-1218 R - POTENCIA 170CV - PBT = 12300 KG - CARGA UTIL MAX C/EQUIP = 8550KG - DIST ENTRE EIXOS 5170MM - TANQUE DE ACO P/ TRANSP   DE AGUA</v>
          </cell>
          <cell r="C4443" t="str">
            <v>UN</v>
          </cell>
          <cell r="E4443">
            <v>144768.51</v>
          </cell>
        </row>
        <row r="4444">
          <cell r="A4444">
            <v>13456</v>
          </cell>
          <cell r="B4444" t="str">
            <v>CAVALO MECÂNICO MERCEDES BENZ  AXOR 2035,  DIESEL, POT. 354 CV, CAPAC. MAX. TRAÇÃO 80 TON.,  A SER MONTADO SEMI REBOQUE ( 3 EIXOS) CARGA SECA, MEDINDO APROX. 2,60 X 12,50 X 0,50 M.</v>
          </cell>
          <cell r="C4444" t="str">
            <v>UN</v>
          </cell>
          <cell r="E4444">
            <v>384276.96</v>
          </cell>
        </row>
        <row r="4445">
          <cell r="A4445">
            <v>13457</v>
          </cell>
          <cell r="B4445" t="str">
            <v>COMPACTADOR SOLOS C/ PLACA VIBRATORIA DE 43 X 55CM DYNAPAC CM-20D, 7HP, A DIESEL, 415 KG, IMPACTO</v>
          </cell>
          <cell r="C4445" t="str">
            <v>UN</v>
          </cell>
          <cell r="E4445">
            <v>28272.99</v>
          </cell>
        </row>
        <row r="4446">
          <cell r="A4446">
            <v>13458</v>
          </cell>
          <cell r="B4446" t="str">
            <v>COMPACTADOR SOLOS MOTOR GAS 4HP MIKASA MOD MTR80 OU SIMILAR**CAIXA**</v>
          </cell>
          <cell r="C4446" t="str">
            <v>UN</v>
          </cell>
          <cell r="E4446">
            <v>14891.18</v>
          </cell>
        </row>
        <row r="4447">
          <cell r="A4447">
            <v>13461</v>
          </cell>
          <cell r="B4447" t="str">
            <v>COMPRESSOR DE AR - REBOCAVEL - ATLAS COPCO XA-360 SB - DESCARGA LIVRE EFETIVA 760 PCM - MOTOR A DIESEL 180 CV**CAIXA**</v>
          </cell>
          <cell r="C4447" t="str">
            <v>UN</v>
          </cell>
          <cell r="E4447">
            <v>177567.43</v>
          </cell>
        </row>
        <row r="4448">
          <cell r="A4448">
            <v>13467</v>
          </cell>
          <cell r="B4448" t="str">
            <v>ROLO COMPACTADOR VIBRATÓRIO CILINDRO LISO DE AÇO PARA SOLOS, DYNAPAC, MODELO CA-250STD, POTÊNCIA 110HP - PESO OPERACIONAL 13,5T - IMPACTO DINÂMICO 12/25T</v>
          </cell>
          <cell r="C4448" t="str">
            <v>UN</v>
          </cell>
          <cell r="E4448">
            <v>297285.87</v>
          </cell>
        </row>
        <row r="4449">
          <cell r="A4449">
            <v>13468</v>
          </cell>
          <cell r="B4449" t="str">
            <v>ROLO COMPACTADOR TANDEM VIBRATÓRIO CILINDROS LISO DE AÇO PARA SOLOS/ASFALTO, DYNAPAC, MODELO CC-102, POTÊNCIA 29HP - PESO MÁXIMO OPERACIONAL 2,46T - IMPACTO DINÂMICO 3,42T</v>
          </cell>
          <cell r="C4449" t="str">
            <v>UN</v>
          </cell>
          <cell r="E4449">
            <v>62722.17</v>
          </cell>
        </row>
        <row r="4450">
          <cell r="A4450">
            <v>13469</v>
          </cell>
          <cell r="B4450" t="str">
            <v>ROLO COMPACTADOR VIBRATÓRIO PÉ DE CARNEIRO PARA SOLOS, COM TRAÇÃO NO TAMBOR, DYNAPAC, MODELO CA-250PD, POTÊNCIA 110HP - PESO MÁXIMO OPERACIONAL 13,65T - IMPACTO DINÂMICO 30,6T</v>
          </cell>
          <cell r="C4450" t="str">
            <v>UN</v>
          </cell>
          <cell r="E4450">
            <v>329076.53999999998</v>
          </cell>
        </row>
        <row r="4451">
          <cell r="A4451">
            <v>13470</v>
          </cell>
          <cell r="B4451" t="str">
            <v>ROLO COMPACTADOR DE PNEUS (7 RODAS), PRESSÃO VARIÁVEL, CATERPILLAR, MODELO PS-360C, POTÊNCIA 150CV - PESO OPERACIONAL 8,5 T</v>
          </cell>
          <cell r="C4451" t="str">
            <v>UN</v>
          </cell>
          <cell r="E4451">
            <v>179574.42</v>
          </cell>
        </row>
        <row r="4452">
          <cell r="A4452">
            <v>13475</v>
          </cell>
          <cell r="B4452" t="str">
            <v>VIBRADOR DE IMERSAO C/ MOTOR DIESEL OU GASOLINA 4,5 HP DYNAPAC AA548 C/PONTEIRA 48MM**CAIXA**</v>
          </cell>
          <cell r="C4452" t="str">
            <v>UN</v>
          </cell>
          <cell r="E4452">
            <v>2702.09</v>
          </cell>
        </row>
        <row r="4453">
          <cell r="A4453">
            <v>13476</v>
          </cell>
          <cell r="B4453" t="str">
            <v>VIBROACABADORA DE ASFALTO SOBRE ESTEIRAS, TEREX, MOD. VDA - 600, 117 HP,            LARG. PAVIM. 2,6 M A 6,0 M, CAP. 450 T/ H</v>
          </cell>
          <cell r="C4453" t="str">
            <v>UN</v>
          </cell>
          <cell r="E4453">
            <v>936419.38</v>
          </cell>
        </row>
        <row r="4454">
          <cell r="A4454">
            <v>13521</v>
          </cell>
          <cell r="B4454" t="str">
            <v>PLACA ESMALTADA P/ IDENTIFICACAO NR DE RUA</v>
          </cell>
          <cell r="C4454" t="str">
            <v>UN</v>
          </cell>
          <cell r="E4454">
            <v>112.48</v>
          </cell>
        </row>
        <row r="4455">
          <cell r="A4455">
            <v>13529</v>
          </cell>
          <cell r="B4455" t="str">
            <v>CAMINHAO DE LIMPEZA A VACUO MERCEDES BENZ 1215 C - POTENCIA 152CV -     PBT = 12,9T - CARGA UTIL C/ EQUIP = 8,55T - EQUIPADO C/TANQUE E EQUIP. DE VACUO OU SIMILAR</v>
          </cell>
          <cell r="C4455" t="str">
            <v>UN</v>
          </cell>
          <cell r="E4455">
            <v>276000</v>
          </cell>
        </row>
        <row r="4456">
          <cell r="A4456">
            <v>13530</v>
          </cell>
          <cell r="B4456" t="str">
            <v>CAMINHAO DE LIMPEZA DE ALTA PRESSAO MERCEDES BENZ 1215 C - POTENCIA 152CV -      PBT = 12,9T - CARGA UTIL C/ EQUIP = 8,55T - EQUIPADO C/TANQUE E EQUIP. DE ALTA PRESSAO OU SIMILAR</v>
          </cell>
          <cell r="C4456" t="str">
            <v>UN</v>
          </cell>
          <cell r="E4456">
            <v>298952.15999999997</v>
          </cell>
        </row>
        <row r="4457">
          <cell r="A4457">
            <v>13531</v>
          </cell>
          <cell r="B4457" t="str">
            <v>CAMINHAO DE LIMPEZA COMBINADO (VACUO/ALTA PRESSAO) MERCEDES BENZ L-1418 R        - POTENCIA 170CV - PBT = 14500KG - CARGA UTIL MAX C/ EQUIP = 9670KG - DIST ENTRE EIXOS 5170MM - EQUIPADO C/TANQUE E EQUIP. DE VACUO E</v>
          </cell>
          <cell r="C4457" t="str">
            <v>UN</v>
          </cell>
          <cell r="E4457">
            <v>359340.96</v>
          </cell>
        </row>
        <row r="4458">
          <cell r="A4458">
            <v>13532</v>
          </cell>
          <cell r="B4458" t="str">
            <v>CAMINHONETE FIAT FIORINO A GASOLINA**CAIXA**</v>
          </cell>
          <cell r="C4458" t="str">
            <v>UN</v>
          </cell>
          <cell r="E4458">
            <v>35558.39</v>
          </cell>
        </row>
        <row r="4459">
          <cell r="A4459">
            <v>13533</v>
          </cell>
          <cell r="B4459" t="str">
            <v>GRUPO DE SOLDAGEM C/ GERADOR A DIESEL 18 HP, P/ SOLDA ELETRICA, SOBRE DUAS RODAS, BAMBOZZI MOD.TN5, C/MOTOR 375A,  **CAIXA**</v>
          </cell>
          <cell r="C4459" t="str">
            <v>UN</v>
          </cell>
          <cell r="E4459">
            <v>36920.44</v>
          </cell>
        </row>
        <row r="4460">
          <cell r="A4460">
            <v>13587</v>
          </cell>
          <cell r="B4460" t="str">
            <v>EIA CANA AD APARELHADA P/ FORRO PAULISTA 1" X 1" (PINUS)</v>
          </cell>
          <cell r="C4460" t="str">
            <v>M</v>
          </cell>
          <cell r="E4460">
            <v>2.0099999999999998</v>
          </cell>
        </row>
        <row r="4461">
          <cell r="A4461">
            <v>13588</v>
          </cell>
          <cell r="B4461" t="str">
            <v>PECA DE ADEIRA NAO APARELHADA L=10 A 15C ESP =1,5 A 2,0C OLDURADA P/ ACAB LATERAL TELHADOS CERÂMICOS (ABA, TABEIRA, VISTA, RIPAO MOLD, ESPELHO, TESTEIRA ETC.)</v>
          </cell>
          <cell r="C4461" t="str">
            <v>M</v>
          </cell>
          <cell r="E4461">
            <v>4.8100000000000005</v>
          </cell>
        </row>
        <row r="4462">
          <cell r="A4462">
            <v>13596</v>
          </cell>
          <cell r="B4462" t="str">
            <v>CANTONEIRA P/ FILTRO EM GRANILITE, MARMORITE OU GRANITINA - 30 X 30 X 3CM</v>
          </cell>
          <cell r="C4462" t="str">
            <v>UN</v>
          </cell>
          <cell r="E4462">
            <v>25.08</v>
          </cell>
        </row>
        <row r="4463">
          <cell r="A4463">
            <v>13597</v>
          </cell>
          <cell r="B4463" t="str">
            <v>PADRAO POLIFASICO COMPLETO EM POSTE GALV DE 3" X 5,0M</v>
          </cell>
          <cell r="C4463" t="str">
            <v>UN</v>
          </cell>
          <cell r="E4463">
            <v>591.69000000000005</v>
          </cell>
        </row>
        <row r="4464">
          <cell r="A4464">
            <v>13598</v>
          </cell>
          <cell r="B4464" t="str">
            <v>CAMINHAO BASCULANTE 4,0M3 TOCO MERCEDES BENZ 1215 C - POTENCIA 152 CV - PBT 12900KG -CARGA UTIL MAX C/ EQUIP 8550KG - DIST ENTRE EIXOS 4830MM   - INCL CACAMBA</v>
          </cell>
          <cell r="C4464" t="str">
            <v>UN</v>
          </cell>
          <cell r="E4464">
            <v>166000</v>
          </cell>
        </row>
        <row r="4465">
          <cell r="A4465">
            <v>13599</v>
          </cell>
          <cell r="B4465" t="str">
            <v>CAMINHÃO  MERCEDES BENZ ATEGO 1418/48, POTÊNCIA 177 CV ,  PBT = 13990 KG,          DIST. ENTRE EIXOS 4760 MM - INCLUI CARROCERIA FIXA ABERTA DE MADEIRA P/ TRANSP.  GERAL DE CARGA SECA , DIMENSÕES APROX. 2,50 X 6,50 X 0</v>
          </cell>
          <cell r="C4465" t="str">
            <v>UN</v>
          </cell>
          <cell r="E4465">
            <v>166499.32999999999</v>
          </cell>
        </row>
        <row r="4466">
          <cell r="A4466">
            <v>13600</v>
          </cell>
          <cell r="B4466" t="str">
            <v>ROLO COMPACTADOR VIBRATÓRIO AÇO LISO, MULLER, MODELO VAP-70L, POTÊNCIA 150HP - PESO MÁXIMO OPERACIONAL 9,8T - IMPACTO DINÂMICO 18,24/26,74T</v>
          </cell>
          <cell r="C4466" t="str">
            <v>UN</v>
          </cell>
          <cell r="E4466">
            <v>273638.40000000002</v>
          </cell>
        </row>
        <row r="4467">
          <cell r="A4467">
            <v>13603</v>
          </cell>
          <cell r="B4467" t="str">
            <v>TRATOR DE PNEUS CBT MOD. 2105 POT. * 110 A 126 HP ***CAIXA**</v>
          </cell>
          <cell r="C4467" t="str">
            <v>UN</v>
          </cell>
          <cell r="E4467">
            <v>161250</v>
          </cell>
        </row>
        <row r="4468">
          <cell r="A4468">
            <v>13604</v>
          </cell>
          <cell r="B4468" t="str">
            <v>DISTRIBUIDOR DE BETUME, FERLEX/ERISA, MOD. DB-6,0, CAPACIDADE 6000 L, ESPARGIMENTO SOB PRESSÃO, A SER MONTADO SOBRE CHASSIS DE CAMINHÃO</v>
          </cell>
          <cell r="C4468" t="str">
            <v>UN</v>
          </cell>
          <cell r="E4468">
            <v>213696</v>
          </cell>
        </row>
        <row r="4469">
          <cell r="A4469">
            <v>13606</v>
          </cell>
          <cell r="B4469" t="str">
            <v>VIBROACABADORA DE ASFALTO, CIBER, MOD. SA 230, POTÊNCIA 31 A 45 CV, CAPACIDADE DE PAVIMENTAÇÃO 100 T/H, LARG. PAV. 2,00 A 3,8 M, DE PNEUS</v>
          </cell>
          <cell r="C4469" t="str">
            <v>UN</v>
          </cell>
          <cell r="E4469">
            <v>497157.56</v>
          </cell>
        </row>
        <row r="4470">
          <cell r="A4470">
            <v>13614</v>
          </cell>
          <cell r="B4470" t="str">
            <v>CAMINHÃO TOCO FORD CARGO 815 E, POTÊNCIA 150  CV, PBT= 8250 KG,  CARGA UTIL MAX C/ EQUIP = 5200 KG, DIST. ENTRE EIXOS 4300 MM, INCLUI CARROCERIA FIXA ABERTA DE MADEIRA P/ TRANSP.            GERAL DE CARGA SECA, DIMENSÕES ENTRE EIXOS 4181 MM - INCL CARROCERIA FIXA ABERTA DE MADEIRA P/ TRANSP             GERAL DE CARGA SECA - DIMENSOES AP</v>
          </cell>
          <cell r="C4470" t="str">
            <v>UN</v>
          </cell>
          <cell r="E4470">
            <v>116751.87</v>
          </cell>
        </row>
        <row r="4471">
          <cell r="A4471">
            <v>13617</v>
          </cell>
          <cell r="B4471" t="str">
            <v>PICK UP VOLKSWAGEN MOD. SAVEIRO CL 1.8, 98CV, A GASOLINA</v>
          </cell>
          <cell r="C4471" t="str">
            <v>UN</v>
          </cell>
          <cell r="E4471">
            <v>47473.26</v>
          </cell>
        </row>
        <row r="4472">
          <cell r="A4472">
            <v>13624</v>
          </cell>
          <cell r="B4472" t="str">
            <v>ROMPEDOR ELETRICO, MONOFASICO, MARCA WACKER, MOD. EH 8,  1,1 KW (1,44 HP), PESO = 8 KG</v>
          </cell>
          <cell r="C4472" t="str">
            <v>UN</v>
          </cell>
          <cell r="E4472">
            <v>6186.33</v>
          </cell>
        </row>
        <row r="4473">
          <cell r="A4473">
            <v>13627</v>
          </cell>
          <cell r="B4473" t="str">
            <v>TRATOR DE ESTEIRAS CATERPILLAR D6M, 140HP, PESO OPERACIONAL 15,5T,             **CAIXA**</v>
          </cell>
          <cell r="C4473" t="str">
            <v>UN</v>
          </cell>
          <cell r="E4473">
            <v>811717.47</v>
          </cell>
        </row>
        <row r="4474">
          <cell r="A4474">
            <v>13628</v>
          </cell>
          <cell r="B4474" t="str">
            <v>TABUA ADEIRA 3A QUALIDADE 1/2 X 8" (1,5 X 20,0C) NAO APARELHADA</v>
          </cell>
          <cell r="C4474" t="str">
            <v>M</v>
          </cell>
          <cell r="E4474">
            <v>4.76</v>
          </cell>
        </row>
        <row r="4475">
          <cell r="A4475">
            <v>13629</v>
          </cell>
          <cell r="B4475" t="str">
            <v>PLACA DE OBRA (IDENTIFICACAO) PARA CONSTRUCAO CIVIL EM CHAPA GALVANIZADA NUM 26 (NAO INCLUI COLOCACAO)</v>
          </cell>
          <cell r="C4475" t="str">
            <v>M2</v>
          </cell>
          <cell r="E4475">
            <v>177.6</v>
          </cell>
        </row>
        <row r="4476">
          <cell r="A4476">
            <v>13650</v>
          </cell>
          <cell r="B4476" t="str">
            <v>LAJE TRELICADA P/ FORRO ,H=10CM P/ APOIO SIMPLES , VAO LIVRE DE 4,00M</v>
          </cell>
          <cell r="C4476" t="str">
            <v>M2</v>
          </cell>
          <cell r="E4476">
            <v>24.83</v>
          </cell>
        </row>
        <row r="4477">
          <cell r="A4477">
            <v>13651</v>
          </cell>
          <cell r="B4477" t="str">
            <v>LAJE TRELICADA P/ PISO , H=10CM , P/ APOIO SIMPLES , SOBRECARGA DE 200 KG/ , VAO LIVRE MAXIMO DE 5,70M</v>
          </cell>
          <cell r="C4477" t="str">
            <v>M2</v>
          </cell>
          <cell r="E4477">
            <v>25.14</v>
          </cell>
        </row>
        <row r="4478">
          <cell r="A4478">
            <v>13652</v>
          </cell>
          <cell r="B4478" t="str">
            <v>LAJE PRE MOLDADA TRELICADA P/ PISO , H=12CM , P/ APOIO SIMPLES , SOBRECARGA DE 200 KG/ , VAO LIVRE MAXIMO DE 5,70M</v>
          </cell>
          <cell r="C4478" t="str">
            <v>M2</v>
          </cell>
          <cell r="E4478">
            <v>37.71</v>
          </cell>
        </row>
        <row r="4479">
          <cell r="A4479">
            <v>13653</v>
          </cell>
          <cell r="B4479" t="str">
            <v>CARRETA PARA 30 TONELADAS</v>
          </cell>
          <cell r="C4479" t="str">
            <v>MES</v>
          </cell>
          <cell r="E4479">
            <v>17635.37</v>
          </cell>
        </row>
        <row r="4480">
          <cell r="A4480">
            <v>13704</v>
          </cell>
          <cell r="B4480" t="str">
            <v>CHAVE COMPENSADORA TRIFASICA P/ MOTOR 40CV (380V) C/ FUSIVEL NH 100A</v>
          </cell>
          <cell r="C4480" t="str">
            <v>UN</v>
          </cell>
          <cell r="E4480">
            <v>3233</v>
          </cell>
        </row>
        <row r="4481">
          <cell r="A4481">
            <v>13708</v>
          </cell>
          <cell r="B4481" t="str">
            <v>CHAVE PARTIDA DIRETA TRIFASICA P/ MOTOR 5CV-380V C/ FUSIVEL DIAZED 20A</v>
          </cell>
          <cell r="C4481" t="str">
            <v>UN</v>
          </cell>
          <cell r="E4481">
            <v>530.95000000000005</v>
          </cell>
        </row>
        <row r="4482">
          <cell r="A4482">
            <v>13709</v>
          </cell>
          <cell r="B4482" t="str">
            <v>CHAVE ESTRELA TRIANGULO TRIFASICA P/ MOTOR 15CV (380V) P/ FUSIVEL DIAZED 35A</v>
          </cell>
          <cell r="C4482" t="str">
            <v>UN</v>
          </cell>
          <cell r="E4482">
            <v>443.66</v>
          </cell>
        </row>
        <row r="4483">
          <cell r="A4483">
            <v>13710</v>
          </cell>
          <cell r="B4483" t="str">
            <v>CHAVE COMPENSADORA TRIFASICA P/ MOTOR 75CV (380V) C/ FUSIVEL NH 160A</v>
          </cell>
          <cell r="C4483" t="str">
            <v>UN</v>
          </cell>
          <cell r="E4483">
            <v>3864.93</v>
          </cell>
        </row>
        <row r="4484">
          <cell r="A4484">
            <v>13711</v>
          </cell>
          <cell r="B4484" t="str">
            <v>CHAVE COMPENSADORA TRIFASICA P/ MOTOR 150CV (380V) C/ FUSIVEL NH 315A</v>
          </cell>
          <cell r="C4484" t="str">
            <v>UN</v>
          </cell>
          <cell r="E4484">
            <v>22629.54</v>
          </cell>
        </row>
        <row r="4485">
          <cell r="A4485">
            <v>13712</v>
          </cell>
          <cell r="B4485" t="str">
            <v>CHAVE COMPENSADORA TRIFASICA P/ MOTOR 15CV (380V) C/ FUSIVEL DIAZED 50A</v>
          </cell>
          <cell r="C4485" t="str">
            <v>UN</v>
          </cell>
          <cell r="E4485">
            <v>7259.49</v>
          </cell>
        </row>
        <row r="4486">
          <cell r="A4486">
            <v>13714</v>
          </cell>
          <cell r="B4486" t="str">
            <v>PEDRA CARIRI 20 X 30CM</v>
          </cell>
          <cell r="C4486" t="str">
            <v>M2</v>
          </cell>
          <cell r="E4486">
            <v>55.76</v>
          </cell>
        </row>
        <row r="4487">
          <cell r="A4487">
            <v>13726</v>
          </cell>
          <cell r="B4487" t="str">
            <v>VASSOURA MECANICA REBOCAVEL FERLEX VM - 7</v>
          </cell>
          <cell r="C4487" t="str">
            <v>UN</v>
          </cell>
          <cell r="E4487">
            <v>13800</v>
          </cell>
        </row>
        <row r="4488">
          <cell r="A4488">
            <v>13741</v>
          </cell>
          <cell r="B4488" t="str">
            <v>MEDIDOR DE NIVEL ESTATICO E DINAMICO PARA POCO ARTESIANO COM CABO DE ACO REVESTIDO EM PVC COMPRIM= DE 200M</v>
          </cell>
          <cell r="C4488" t="str">
            <v>UN</v>
          </cell>
          <cell r="E4488">
            <v>4194.99</v>
          </cell>
        </row>
        <row r="4489">
          <cell r="A4489">
            <v>13757</v>
          </cell>
          <cell r="B4489" t="str">
            <v>GRUPO GERADOR ACIMA DE 220 ATE 330 KVA, DIESEL REBOCAVEL, ACIONAMENTO MANUAL</v>
          </cell>
          <cell r="C4489" t="str">
            <v>MES</v>
          </cell>
          <cell r="E4489">
            <v>4628.57</v>
          </cell>
        </row>
        <row r="4490">
          <cell r="A4490">
            <v>13758</v>
          </cell>
          <cell r="B4490" t="str">
            <v>GRUPO GERADOR ACIMA DE 180 ATE 220 KVA, DIESEL REBOCAVEL, ACIONAMENTO MANUAL</v>
          </cell>
          <cell r="C4490" t="str">
            <v>MES</v>
          </cell>
          <cell r="E4490">
            <v>3570.61</v>
          </cell>
        </row>
        <row r="4491">
          <cell r="A4491">
            <v>13761</v>
          </cell>
          <cell r="B4491" t="str">
            <v>APARELHO CORTE OXI-ACETILENO</v>
          </cell>
          <cell r="C4491" t="str">
            <v>UN</v>
          </cell>
          <cell r="E4491">
            <v>2210</v>
          </cell>
        </row>
        <row r="4492">
          <cell r="A4492">
            <v>13778</v>
          </cell>
          <cell r="B4492" t="str">
            <v>OEO INDUSTRIA FP - 73</v>
          </cell>
          <cell r="C4492" t="str">
            <v>L</v>
          </cell>
          <cell r="E4492">
            <v>10.59</v>
          </cell>
        </row>
        <row r="4493">
          <cell r="A4493">
            <v>13803</v>
          </cell>
          <cell r="B4493" t="str">
            <v>COMPRESSOR DE AR - REBOCAVEL - ATLAS COPCO XA-125 MWD - DESCARGA LIVRE EFETIVA 260 PCM - PRESSAO DE TRABALHO 102 PSI - MOTOR A DIESEL 89 CV**CAIXA**</v>
          </cell>
          <cell r="C4493" t="str">
            <v>UN</v>
          </cell>
          <cell r="E4493">
            <v>81418.429999999993</v>
          </cell>
        </row>
        <row r="4494">
          <cell r="A4494">
            <v>13817</v>
          </cell>
          <cell r="B4494" t="str">
            <v>OEO MD 300</v>
          </cell>
          <cell r="C4494" t="str">
            <v>L</v>
          </cell>
          <cell r="E4494">
            <v>10.11</v>
          </cell>
        </row>
        <row r="4495">
          <cell r="A4495">
            <v>13818</v>
          </cell>
          <cell r="B4495" t="str">
            <v>GRAXA DMA - 2EP</v>
          </cell>
          <cell r="C4495" t="str">
            <v>KG</v>
          </cell>
          <cell r="E4495">
            <v>16.13</v>
          </cell>
        </row>
        <row r="4496">
          <cell r="A4496">
            <v>13836</v>
          </cell>
          <cell r="B4496" t="str">
            <v>EXTRUSORA DE GUIAS E SARJETAS EM CONCRETO SIMPLES, PAVIMAK MOD. PK-620 (EQUIPAMENTO P/EXECUCAO DE MEIO-FIO/SARJETAS POR EXTRUSAO DE CONCRETO)**CAIXA**</v>
          </cell>
          <cell r="C4496" t="str">
            <v>UN</v>
          </cell>
          <cell r="E4496">
            <v>46180.15</v>
          </cell>
        </row>
        <row r="4497">
          <cell r="A4497">
            <v>13841</v>
          </cell>
          <cell r="B4497" t="str">
            <v>LUMINARIA PLAFONIER SOBREPOR C/ GLOBO CHATO VIDRO BOCA 10CM INCL BASE/ARO METALICA OU PLASTICO C/ SOQUETE P/ 1 LAMP INCAND 60W - LINHA POPULAR</v>
          </cell>
          <cell r="C4497" t="str">
            <v>UN</v>
          </cell>
          <cell r="E4497">
            <v>30.01</v>
          </cell>
        </row>
        <row r="4498">
          <cell r="A4498">
            <v>13842</v>
          </cell>
          <cell r="B4498" t="str">
            <v>CAIXA METALICA P/ MEDICAO TRIFASICA CHAPA 18 P/ USO INTERNO C/ PORTA E CX DE MUFLA, COR CINZA, SEM TRANSFORMADOR PADRAO CELPE, MODELO D</v>
          </cell>
          <cell r="C4498" t="str">
            <v>UN</v>
          </cell>
          <cell r="E4498">
            <v>105.27</v>
          </cell>
        </row>
        <row r="4499">
          <cell r="A4499">
            <v>13843</v>
          </cell>
          <cell r="B4499" t="str">
            <v>CAIXA METALICA P/ MEDICAO TRIFASICA CHAPA 18 P/ USO EXTERNO C/ PORTA E CX. DE MUFLA, COR CINZA, SEM TRANSFORMADOR PADRAO CELPE, MODELO D</v>
          </cell>
          <cell r="C4499" t="str">
            <v>UN</v>
          </cell>
          <cell r="E4499">
            <v>89.72</v>
          </cell>
        </row>
        <row r="4500">
          <cell r="A4500">
            <v>13844</v>
          </cell>
          <cell r="B4500" t="str">
            <v>CAIXA METALICA P/ MEDICAO MONOFASICA CHAPA 18 (300 X 330 X 145MM) P/ USO INTERNO C/ PORTA E CX. DE MUFLA, COR CINZA, SEM TRANSFORMADOR, PADRAO CELPE, MODELO D</v>
          </cell>
          <cell r="C4500" t="str">
            <v>UN</v>
          </cell>
          <cell r="E4500">
            <v>68.489999999999995</v>
          </cell>
        </row>
        <row r="4501">
          <cell r="A4501">
            <v>13845</v>
          </cell>
          <cell r="B4501" t="str">
            <v>CAIXA METALICA P/ MEDICAO MONOFASICA CHAPA 18 (300 X 300 X 145MM) P/ USO EXTERNO C/ PORTA E CX. DE MUFLA, COR CINZA, SEM TRANSFORMADOR, PADRAO CELPE, MODELO D</v>
          </cell>
          <cell r="C4501" t="str">
            <v>UN</v>
          </cell>
          <cell r="E4501">
            <v>64.45</v>
          </cell>
        </row>
        <row r="4502">
          <cell r="A4502">
            <v>13846</v>
          </cell>
          <cell r="B4502" t="str">
            <v>REFLETOR ABERTO TIPO BEDO ( PRATO), DIAM 12" (310MM), SOQUETE E-27"</v>
          </cell>
          <cell r="C4502" t="str">
            <v>UN</v>
          </cell>
          <cell r="E4502">
            <v>24.64</v>
          </cell>
        </row>
        <row r="4503">
          <cell r="A4503">
            <v>13847</v>
          </cell>
          <cell r="B4503" t="str">
            <v>CHAVE REVERSORA TRIFASICA BLINDADA 30A, 250V</v>
          </cell>
          <cell r="C4503" t="str">
            <v>UN</v>
          </cell>
          <cell r="E4503">
            <v>94.79</v>
          </cell>
        </row>
        <row r="4504">
          <cell r="A4504">
            <v>13852</v>
          </cell>
          <cell r="B4504" t="str">
            <v>BLOCO SEXTAVADO P/PAVIMENTAÇÃO, EM CONCRETO DE 35 MPA (TIPO BLOKRET) E= 10,0CM, DE 30 X 30 CM DE ACORDO COM NBR 9780 / 9781</v>
          </cell>
          <cell r="C4504" t="str">
            <v>M2</v>
          </cell>
          <cell r="E4504">
            <v>42.04</v>
          </cell>
        </row>
        <row r="4505">
          <cell r="A4505">
            <v>13860</v>
          </cell>
          <cell r="B4505" t="str">
            <v>VOLKSWAGEN GOL 1.6 A ALCOOL**CAIXA**</v>
          </cell>
          <cell r="C4505" t="str">
            <v>UN</v>
          </cell>
          <cell r="E4505">
            <v>48245.48</v>
          </cell>
        </row>
        <row r="4506">
          <cell r="A4506">
            <v>13863</v>
          </cell>
          <cell r="B4506" t="str">
            <v>CAMINHAO BASCULANTE 10,0M3 TRUCADO MERCEDES BENZ 2423 K - POTENCIA 231CV - PBT =26500KG - CARGA</v>
          </cell>
          <cell r="C4506" t="str">
            <v>UN</v>
          </cell>
          <cell r="E4506">
            <v>243190</v>
          </cell>
        </row>
        <row r="4507">
          <cell r="A4507">
            <v>13869</v>
          </cell>
          <cell r="B4507" t="str">
            <v>GUINDASTE HIDRAULICO TIPO TRUCK CRANE, C/LANÇA TELESCÓPICA DE ACIONAMENTO HIDRÁULICO, CAPACIDADE DE CARGA 30.000 KG, COM PBT A PARTIR DE 30.000 KG, MADAL - MD 300 L, MONTADO SOBRE CAMINHÃO 6 X 4</v>
          </cell>
          <cell r="C4507" t="str">
            <v>UN</v>
          </cell>
          <cell r="E4507">
            <v>971186.72</v>
          </cell>
        </row>
        <row r="4508">
          <cell r="A4508">
            <v>13870</v>
          </cell>
          <cell r="B4508" t="str">
            <v>GUINDASTE DE TORRE OU GRUA ASCENCIONAL CAP. 2,2T A 30M, LIEBHERR MOD 55.3HC, 55,5HP**CAIXA**</v>
          </cell>
          <cell r="C4508" t="str">
            <v>UN</v>
          </cell>
          <cell r="E4508">
            <v>776826.93</v>
          </cell>
        </row>
        <row r="4509">
          <cell r="A4509">
            <v>13871</v>
          </cell>
          <cell r="B4509" t="str">
            <v>GUINDASTE DE TORRE OU GRUA ESTACIONARIO S/ SAPATAS H = 30M CAP. 1,2T A 30M, FM GRUAS MOD MI-1230</v>
          </cell>
          <cell r="C4509" t="str">
            <v>UN</v>
          </cell>
          <cell r="E4509">
            <v>579000</v>
          </cell>
        </row>
        <row r="4510">
          <cell r="A4510">
            <v>13872</v>
          </cell>
          <cell r="B4510" t="str">
            <v>GUINDASTE DE TORRE OU GRUA MOVEL, SOBRE TRILHOS H = 30M CAP. 1T A 30M, LIEBHERR MOD 30.3HC, 40HP**CAIXA**</v>
          </cell>
          <cell r="C4510" t="str">
            <v>UN</v>
          </cell>
          <cell r="E4510">
            <v>593955.56999999995</v>
          </cell>
        </row>
        <row r="4511">
          <cell r="A4511">
            <v>13874</v>
          </cell>
          <cell r="B4511" t="str">
            <v>ELEVADOR DE OBRA C/ TORRE 2,0 X 2,0M  H=15,0M  CARGA MAX 1500KG CABINE ABERTA P/ TRANSPORTE DE PASSAGEIROS  - GUINCHO DE EMBREAGEM C/ ENGRENAGEM ELETRICO TRIFASICO 10CV</v>
          </cell>
          <cell r="C4511" t="str">
            <v>UN</v>
          </cell>
          <cell r="E4511">
            <v>80102.880000000005</v>
          </cell>
        </row>
        <row r="4512">
          <cell r="A4512">
            <v>13877</v>
          </cell>
          <cell r="B4512" t="str">
            <v>FRESADORA DE ASFALTO A FRIO, WIRTGEN, MODELO W 1000, LARG = 1M, POTÊNCIA ( 206 HP )</v>
          </cell>
          <cell r="C4512" t="str">
            <v>UN</v>
          </cell>
          <cell r="E4512">
            <v>1296329.73</v>
          </cell>
        </row>
        <row r="4513">
          <cell r="A4513">
            <v>13878</v>
          </cell>
          <cell r="B4513" t="str">
            <v>TRATOR DE ESTEIRAS CATERPILLAR D6RDS,POT.185HP, S/HIPER **CAIXA**</v>
          </cell>
          <cell r="C4513" t="str">
            <v>UN</v>
          </cell>
          <cell r="E4513">
            <v>1258392.67</v>
          </cell>
        </row>
        <row r="4514">
          <cell r="A4514">
            <v>13881</v>
          </cell>
          <cell r="B4514" t="str">
            <v>ROLO COMPACTADOR TANDEM VIBRATÓRIO AÇO LISO, MULLER, MODELO VT-8, POTÊNCIA 13HP - PESO OPERACIONAL 1,7T - IMPACTO DINÂMICO 4,1T</v>
          </cell>
          <cell r="C4514" t="str">
            <v>UN</v>
          </cell>
          <cell r="E4514">
            <v>91608.3</v>
          </cell>
        </row>
        <row r="4515">
          <cell r="A4515">
            <v>13883</v>
          </cell>
          <cell r="B4515" t="str">
            <v>USINA DE ASFALTO A FRIO ROMANELLI, MODELO UPMR 30/40,  CAP. 30 A 40 T/H**CAIXA**</v>
          </cell>
          <cell r="C4515" t="str">
            <v>UN</v>
          </cell>
          <cell r="E4515">
            <v>101955.49</v>
          </cell>
        </row>
        <row r="4516">
          <cell r="A4516">
            <v>13887</v>
          </cell>
          <cell r="B4516" t="str">
            <v>SERRA DIAMANTADA 14"  P/CONCRETO</v>
          </cell>
          <cell r="C4516" t="str">
            <v>UN</v>
          </cell>
          <cell r="E4516">
            <v>245.13</v>
          </cell>
        </row>
        <row r="4517">
          <cell r="A4517">
            <v>13888</v>
          </cell>
          <cell r="B4517" t="str">
            <v>DESEMPENADEIRA ELETRICA 2CV P/ PISO CONCRETO</v>
          </cell>
          <cell r="C4517" t="str">
            <v>UN</v>
          </cell>
          <cell r="E4517">
            <v>3918.66</v>
          </cell>
        </row>
        <row r="4518">
          <cell r="A4518">
            <v>13890</v>
          </cell>
          <cell r="B4518" t="str">
            <v>MAQUINA DEMARCADORA DE FAIXA DE TRAFEGO FX44 CONSMAQ, AUTOPROPELIDA,                MOTOR DIESEL 30 HP</v>
          </cell>
          <cell r="C4518" t="str">
            <v>UN</v>
          </cell>
          <cell r="E4518">
            <v>484690.92</v>
          </cell>
        </row>
        <row r="4519">
          <cell r="A4519">
            <v>13891</v>
          </cell>
          <cell r="B4519" t="str">
            <v>BETONEIRA 320 LITROS, SEM CARREGADOR, MOTOR A GASOLINA</v>
          </cell>
          <cell r="C4519" t="str">
            <v>UN</v>
          </cell>
          <cell r="E4519">
            <v>3880.38</v>
          </cell>
        </row>
        <row r="4520">
          <cell r="A4520">
            <v>13892</v>
          </cell>
          <cell r="B4520" t="str">
            <v>USINA DE CONCRETO FIXA CAP 80M3/H, CIBI ,  MODELO ASTRA 4 S/H1- SEM SILO</v>
          </cell>
          <cell r="C4520" t="str">
            <v>UN</v>
          </cell>
          <cell r="E4520">
            <v>286489.15000000002</v>
          </cell>
        </row>
        <row r="4521">
          <cell r="A4521">
            <v>13893</v>
          </cell>
          <cell r="B4521" t="str">
            <v>USINA DE CONCRETO FIXA  CAP 100M3/H</v>
          </cell>
          <cell r="C4521" t="str">
            <v>UN</v>
          </cell>
          <cell r="E4521">
            <v>309942</v>
          </cell>
        </row>
        <row r="4522">
          <cell r="A4522">
            <v>13894</v>
          </cell>
          <cell r="B4522" t="str">
            <v>USINA DE CONCRETO FIXA CAP 40M3/H, CIBI , modelo DEA 40  H/1, SEM SILO</v>
          </cell>
          <cell r="C4522" t="str">
            <v>UN</v>
          </cell>
          <cell r="E4522">
            <v>173855.61</v>
          </cell>
        </row>
        <row r="4523">
          <cell r="A4523">
            <v>13895</v>
          </cell>
          <cell r="B4523" t="str">
            <v>USINA DE CONCRETO FIXA CAP 60M3/H ,CIBI,  MODELO  COMPACTA 5 H1 , SEM SILO</v>
          </cell>
          <cell r="C4523" t="str">
            <v>UN</v>
          </cell>
          <cell r="E4523">
            <v>216928.5</v>
          </cell>
        </row>
        <row r="4524">
          <cell r="A4524">
            <v>13896</v>
          </cell>
          <cell r="B4524" t="str">
            <v>VIBRADOR DE IMERSAO DIAM = 45MM, WACKER MOD H45, C/ MOTOR ELETRICO M2000 DE 1,33KW (1,75HP)**CAIXA**</v>
          </cell>
          <cell r="C4524" t="str">
            <v>UN</v>
          </cell>
          <cell r="E4524">
            <v>2591.06</v>
          </cell>
        </row>
        <row r="4525">
          <cell r="A4525">
            <v>13897</v>
          </cell>
          <cell r="B4525" t="str">
            <v>REGUA VIBRADORA DUPLA P/ CONCRETO A GASOLINA 3,4CV A 3600 RPM</v>
          </cell>
          <cell r="C4525" t="str">
            <v>UN</v>
          </cell>
          <cell r="E4525">
            <v>4872.3</v>
          </cell>
        </row>
        <row r="4526">
          <cell r="A4526">
            <v>13902</v>
          </cell>
          <cell r="B4526" t="str">
            <v>ESCAVADEIRA HIDRAULICA SOBRE ESTEIRAS CATERPILLAR 312B, 84KW (110HP) CAP. 0,42 A 0,82M3            PESO OPERACIONAL 26,64T  INCL LANCA/CACAMBA</v>
          </cell>
          <cell r="C4526" t="str">
            <v>UN</v>
          </cell>
          <cell r="E4526">
            <v>382106.99</v>
          </cell>
        </row>
        <row r="4527">
          <cell r="A4527">
            <v>13907</v>
          </cell>
          <cell r="B4527" t="str">
            <v>COMPRESSOR DE AR - ESTACIONARIO - ATLAS COPCO XA-90 - DESCARGA LIVRE EFETIVA 565 PCM PRESSAO DE TRABALHO 100 PSI - MOTOR ELETRICO 125 HP**CAIXA**</v>
          </cell>
          <cell r="C4527" t="str">
            <v>UN</v>
          </cell>
          <cell r="E4527">
            <v>114406.22</v>
          </cell>
        </row>
        <row r="4528">
          <cell r="A4528">
            <v>13909</v>
          </cell>
          <cell r="B4528" t="str">
            <v>GRUPO GERADOR 1450W 110V CAP = 12V 3.44HP GASOL.</v>
          </cell>
          <cell r="C4528" t="str">
            <v>UN</v>
          </cell>
          <cell r="E4528">
            <v>3912.3</v>
          </cell>
        </row>
        <row r="4529">
          <cell r="A4529">
            <v>13910</v>
          </cell>
          <cell r="B4529" t="str">
            <v>GRUPO GERADOR C/ MOTOR DIESEL * 85 CV *, REBOCAVEL * 60 A 66 KVA</v>
          </cell>
          <cell r="C4529" t="str">
            <v>UN</v>
          </cell>
          <cell r="E4529">
            <v>41023.82</v>
          </cell>
        </row>
        <row r="4530">
          <cell r="A4530">
            <v>13911</v>
          </cell>
          <cell r="B4530" t="str">
            <v>GRUPO GERADOR, 125/145 KVA, MOTOR A DIESEL 165 CV, 1800 RPM, ESTACIONÁRIO</v>
          </cell>
          <cell r="C4530" t="str">
            <v>UN</v>
          </cell>
          <cell r="E4530">
            <v>60869.43</v>
          </cell>
        </row>
        <row r="4531">
          <cell r="A4531">
            <v>13914</v>
          </cell>
          <cell r="B4531" t="str">
            <v>TALHA GUINCHO MANUAL 1.5T</v>
          </cell>
          <cell r="C4531" t="str">
            <v>UN</v>
          </cell>
          <cell r="E4531">
            <v>1253.8699999999999</v>
          </cell>
        </row>
        <row r="4532">
          <cell r="A4532">
            <v>13940</v>
          </cell>
          <cell r="B4532" t="str">
            <v>CONJTO PNEUS MOTONIVELADORA 125CV</v>
          </cell>
          <cell r="C4532" t="str">
            <v>UN</v>
          </cell>
          <cell r="E4532">
            <v>9840.2800000000007</v>
          </cell>
        </row>
        <row r="4533">
          <cell r="A4533">
            <v>13942</v>
          </cell>
          <cell r="B4533" t="str">
            <v>CONJTO PNEUS ESPALHADOR REBOCAVEL AGREGADOS 4 RODAS</v>
          </cell>
          <cell r="C4533" t="str">
            <v>UN</v>
          </cell>
          <cell r="E4533">
            <v>1399.72</v>
          </cell>
        </row>
        <row r="4534">
          <cell r="A4534">
            <v>13946</v>
          </cell>
          <cell r="B4534" t="str">
            <v>CONJTO PNEUS TRATOR E PULVI-MISTURADOR 61CV</v>
          </cell>
          <cell r="C4534" t="str">
            <v>UN</v>
          </cell>
          <cell r="E4534">
            <v>4407.0600000000004</v>
          </cell>
        </row>
        <row r="4535">
          <cell r="A4535">
            <v>13950</v>
          </cell>
          <cell r="B4535" t="str">
            <v>CONJTO PNEUS CAMINHAO TOCO 3.5T</v>
          </cell>
          <cell r="C4535" t="str">
            <v>UN</v>
          </cell>
          <cell r="E4535">
            <v>2399.38</v>
          </cell>
        </row>
        <row r="4536">
          <cell r="A4536">
            <v>13954</v>
          </cell>
          <cell r="B4536" t="str">
            <v>POLIDORA DE PISO (POLITRIZ) ELETRICA 4HP/12A**CAIXA**</v>
          </cell>
          <cell r="C4536" t="str">
            <v>UN</v>
          </cell>
          <cell r="E4536">
            <v>5868.96</v>
          </cell>
        </row>
        <row r="4537">
          <cell r="A4537">
            <v>13955</v>
          </cell>
          <cell r="B4537" t="str">
            <v>MOTOSSERRA A GASOLINA PORTATIL HUSKVARNA MOD 61**CAIXA**</v>
          </cell>
          <cell r="C4537" t="str">
            <v>UN</v>
          </cell>
          <cell r="E4537">
            <v>1509.21</v>
          </cell>
        </row>
        <row r="4538">
          <cell r="A4538">
            <v>13956</v>
          </cell>
          <cell r="B4538" t="str">
            <v>DUMPER PARTIDA ELETRICA E BASCULANTE HIDRAULICO 18HP DIESEL 1000L</v>
          </cell>
          <cell r="C4538" t="str">
            <v>UN</v>
          </cell>
          <cell r="E4538">
            <v>72562.5</v>
          </cell>
        </row>
        <row r="4539">
          <cell r="A4539">
            <v>13983</v>
          </cell>
          <cell r="B4539" t="str">
            <v>TORNEIRA CROMADA 1/2" OU 3/4" REF 1159 P/ PIA COZ - PADRAO POPULAR</v>
          </cell>
          <cell r="C4539" t="str">
            <v>UN</v>
          </cell>
          <cell r="E4539">
            <v>34.799999999999997</v>
          </cell>
        </row>
        <row r="4540">
          <cell r="A4540">
            <v>13984</v>
          </cell>
          <cell r="B4540" t="str">
            <v>TORNEIRA CROMADA CURTA SEM AREJADOR 1/2" OU 3/4" REF 1152 - USO GERAL</v>
          </cell>
          <cell r="C4540" t="str">
            <v>UN</v>
          </cell>
          <cell r="E4540">
            <v>45.47</v>
          </cell>
        </row>
        <row r="4541">
          <cell r="A4541">
            <v>14017</v>
          </cell>
          <cell r="B4541" t="str">
            <v>CHUMBO VIRGEM EM LINGOTE</v>
          </cell>
          <cell r="C4541" t="str">
            <v>KG</v>
          </cell>
          <cell r="E4541">
            <v>9.57</v>
          </cell>
        </row>
        <row r="4542">
          <cell r="A4542">
            <v>14018</v>
          </cell>
          <cell r="B4542" t="str">
            <v>FERRO GUSA LINGOTE 191 A2 40% SILICIO</v>
          </cell>
          <cell r="C4542" t="str">
            <v>KG</v>
          </cell>
          <cell r="E4542">
            <v>1.1000000000000001</v>
          </cell>
        </row>
        <row r="4543">
          <cell r="A4543">
            <v>14020</v>
          </cell>
          <cell r="B4543" t="str">
            <v>SONDA PERCUSSAO EQUIP P/ENSAIOS (D=3 A 10")</v>
          </cell>
          <cell r="C4543" t="str">
            <v>UN</v>
          </cell>
          <cell r="E4543">
            <v>19855.599999999999</v>
          </cell>
        </row>
        <row r="4544">
          <cell r="A4544">
            <v>14027</v>
          </cell>
          <cell r="B4544" t="str">
            <v>ELEMENTO VAZADO CERAMICO 9 X 12 X 25 CM</v>
          </cell>
          <cell r="C4544" t="str">
            <v>UN</v>
          </cell>
          <cell r="E4544">
            <v>2.12</v>
          </cell>
        </row>
        <row r="4545">
          <cell r="A4545">
            <v>14041</v>
          </cell>
          <cell r="B4545" t="str">
            <v>CONCRETO USINADO FCK = 9,0 MPA (NAO BOMBEADO)</v>
          </cell>
          <cell r="C4545" t="str">
            <v>M3</v>
          </cell>
          <cell r="E4545">
            <v>239.76</v>
          </cell>
        </row>
        <row r="4546">
          <cell r="A4546">
            <v>14052</v>
          </cell>
          <cell r="B4546" t="str">
            <v>CONDULETE DE ALUMINIO FDIDO TIPO B DN 1/2"</v>
          </cell>
          <cell r="C4546" t="str">
            <v>UN</v>
          </cell>
          <cell r="E4546">
            <v>5.45</v>
          </cell>
        </row>
        <row r="4547">
          <cell r="A4547">
            <v>14053</v>
          </cell>
          <cell r="B4547" t="str">
            <v>CONDULETE DE ALUMINIO FDIDO TIPO B DN 3/4"</v>
          </cell>
          <cell r="C4547" t="str">
            <v>UN</v>
          </cell>
          <cell r="E4547">
            <v>5.98</v>
          </cell>
        </row>
        <row r="4548">
          <cell r="A4548">
            <v>14054</v>
          </cell>
          <cell r="B4548" t="str">
            <v>CONDULETE DE ALUMINIO FDIDO TIPO B DN 1"</v>
          </cell>
          <cell r="C4548" t="str">
            <v>UN</v>
          </cell>
          <cell r="E4548">
            <v>8.76</v>
          </cell>
        </row>
        <row r="4549">
          <cell r="A4549">
            <v>14055</v>
          </cell>
          <cell r="B4549" t="str">
            <v>CAIXA DE PASSAGEM N 6 PADRAO TELEBRAS DIM 120 X 120 X 12CM EM CHAPA DE ACO GALV</v>
          </cell>
          <cell r="C4549" t="str">
            <v>UN</v>
          </cell>
          <cell r="E4549">
            <v>448.61</v>
          </cell>
        </row>
        <row r="4550">
          <cell r="A4550">
            <v>14056</v>
          </cell>
          <cell r="B4550" t="str">
            <v>CHAVE PARTIDA DIRETA TRIFASICA P/ MOTOR 30CV-220V C/ FUSIVEL NH 160A</v>
          </cell>
          <cell r="C4550" t="str">
            <v>UN</v>
          </cell>
          <cell r="E4550">
            <v>3229.81</v>
          </cell>
        </row>
        <row r="4551">
          <cell r="A4551">
            <v>14057</v>
          </cell>
          <cell r="B4551" t="str">
            <v>CHAVE PARTIDA DIRETA TRIFASICA P/ MOTOR 5CV-220V C/ FUSIVEL DIAZED 35A</v>
          </cell>
          <cell r="C4551" t="str">
            <v>UN</v>
          </cell>
          <cell r="E4551">
            <v>502.49</v>
          </cell>
        </row>
        <row r="4552">
          <cell r="A4552">
            <v>14058</v>
          </cell>
          <cell r="B4552" t="str">
            <v>CHAVE PARTIDA DIRETA TRIFASICA P/ MOTOR 10CV-220V C/ FUSIVEL DIAZED 63A</v>
          </cell>
          <cell r="C4552" t="str">
            <v>UN</v>
          </cell>
          <cell r="E4552">
            <v>487.63</v>
          </cell>
        </row>
        <row r="4553">
          <cell r="A4553">
            <v>14060</v>
          </cell>
          <cell r="B4553" t="str">
            <v>QUADRO 160 X 66CM PADRAO LIGHT TR-4</v>
          </cell>
          <cell r="C4553" t="str">
            <v>UN</v>
          </cell>
          <cell r="E4553">
            <v>117.9</v>
          </cell>
        </row>
        <row r="4554">
          <cell r="A4554">
            <v>14061</v>
          </cell>
          <cell r="B4554" t="str">
            <v>CAIXA 46 X 66CM PADRAO LIGHT T-3 PAINEL</v>
          </cell>
          <cell r="C4554" t="str">
            <v>UN</v>
          </cell>
          <cell r="E4554">
            <v>73.930000000000007</v>
          </cell>
        </row>
        <row r="4555">
          <cell r="A4555">
            <v>14092</v>
          </cell>
          <cell r="B4555" t="str">
            <v>MICRO-TRATOR TOBATA MB.15 NS (CORTADOR GRAMA)**CAIXA**</v>
          </cell>
          <cell r="C4555" t="str">
            <v>UN</v>
          </cell>
          <cell r="E4555">
            <v>19484.16</v>
          </cell>
        </row>
        <row r="4556">
          <cell r="A4556">
            <v>14112</v>
          </cell>
          <cell r="B4556" t="str">
            <v>TAMPA FOFO TP R1 PADRAO TELEBRAS 385 X 630MM 25KG CARGA MAX 1500KG P/ CAIXA TELEFONE</v>
          </cell>
          <cell r="C4556" t="str">
            <v>UN</v>
          </cell>
          <cell r="E4556">
            <v>157.75</v>
          </cell>
        </row>
        <row r="4557">
          <cell r="A4557">
            <v>14113</v>
          </cell>
          <cell r="B4557" t="str">
            <v>TAMPAO FOFO P/ CX R3 PADRAO TELEBRAS</v>
          </cell>
          <cell r="C4557" t="str">
            <v>UN</v>
          </cell>
          <cell r="E4557">
            <v>419.47</v>
          </cell>
        </row>
        <row r="4558">
          <cell r="A4558">
            <v>14116</v>
          </cell>
          <cell r="B4558" t="str">
            <v>CAIXA 20 X 26CM PADRAO LIGHT T-1 PAINEL</v>
          </cell>
          <cell r="C4558" t="str">
            <v>UN</v>
          </cell>
          <cell r="E4558">
            <v>17.79</v>
          </cell>
        </row>
        <row r="4559">
          <cell r="A4559">
            <v>14127</v>
          </cell>
          <cell r="B4559" t="str">
            <v>FIO COBRE NU DE 10 A 500MM2 600V</v>
          </cell>
          <cell r="C4559" t="str">
            <v>KG</v>
          </cell>
          <cell r="E4559">
            <v>36.24</v>
          </cell>
        </row>
        <row r="4560">
          <cell r="A4560">
            <v>14128</v>
          </cell>
          <cell r="B4560" t="str">
            <v>FIO DE COBRE NU 1,5MM2</v>
          </cell>
          <cell r="C4560" t="str">
            <v>KG</v>
          </cell>
          <cell r="E4560">
            <v>0.59</v>
          </cell>
        </row>
        <row r="4561">
          <cell r="A4561">
            <v>14144</v>
          </cell>
          <cell r="B4561" t="str">
            <v>LATAO EM BARRA RETANGULAR</v>
          </cell>
          <cell r="C4561" t="str">
            <v>KG</v>
          </cell>
          <cell r="E4561">
            <v>32.22</v>
          </cell>
        </row>
        <row r="4562">
          <cell r="A4562">
            <v>14145</v>
          </cell>
          <cell r="B4562" t="str">
            <v>LATAO CHAPA LAMINADA 1.20X0.60M ESP=3.5MM</v>
          </cell>
          <cell r="C4562" t="str">
            <v>KG</v>
          </cell>
          <cell r="E4562">
            <v>41.52</v>
          </cell>
        </row>
        <row r="4563">
          <cell r="A4563">
            <v>14146</v>
          </cell>
          <cell r="B4563" t="str">
            <v>FINCAPINO C 22 LONGO</v>
          </cell>
          <cell r="C4563" t="str">
            <v>CENTO</v>
          </cell>
          <cell r="E4563">
            <v>48.13</v>
          </cell>
        </row>
        <row r="4564">
          <cell r="A4564">
            <v>14147</v>
          </cell>
          <cell r="B4564" t="str">
            <v>PINO C/ ROSCA DIAM 1/4" 30 X 20"</v>
          </cell>
          <cell r="C4564" t="str">
            <v>CX</v>
          </cell>
          <cell r="E4564">
            <v>25.37</v>
          </cell>
        </row>
        <row r="4565">
          <cell r="A4565">
            <v>14148</v>
          </cell>
          <cell r="B4565" t="str">
            <v>PORCA ZINCADA SEXTAVADA ALTA 1/4"</v>
          </cell>
          <cell r="C4565" t="str">
            <v>UN</v>
          </cell>
          <cell r="E4565">
            <v>0.04</v>
          </cell>
        </row>
        <row r="4566">
          <cell r="A4566">
            <v>14149</v>
          </cell>
          <cell r="B4566" t="str">
            <v>SUPORTE "Y" P/ INST. APARENTE" CAIXA COM 100 UNIDADES</v>
          </cell>
          <cell r="C4566" t="str">
            <v>CX</v>
          </cell>
          <cell r="E4566">
            <v>34.729999999999997</v>
          </cell>
        </row>
        <row r="4567">
          <cell r="A4567">
            <v>14151</v>
          </cell>
          <cell r="B4567" t="str">
            <v>FITA RECARTILHADA EPAFLEX 17MM</v>
          </cell>
          <cell r="C4567" t="str">
            <v>UN</v>
          </cell>
          <cell r="E4567">
            <v>16.91</v>
          </cell>
        </row>
        <row r="4568">
          <cell r="A4568">
            <v>14152</v>
          </cell>
          <cell r="B4568" t="str">
            <v>FITA PERFURADA 17MM EXTRA LEVE</v>
          </cell>
          <cell r="C4568" t="str">
            <v>UN</v>
          </cell>
          <cell r="E4568">
            <v>21.25</v>
          </cell>
        </row>
        <row r="4569">
          <cell r="A4569">
            <v>14153</v>
          </cell>
          <cell r="B4569" t="str">
            <v>FITA PERFURADA 19MM LEVE</v>
          </cell>
          <cell r="C4569" t="str">
            <v>UN</v>
          </cell>
          <cell r="E4569">
            <v>24.47</v>
          </cell>
        </row>
        <row r="4570">
          <cell r="A4570">
            <v>14154</v>
          </cell>
          <cell r="B4570" t="str">
            <v>FITA PERFURADA 25MM PESADA</v>
          </cell>
          <cell r="C4570" t="str">
            <v>UN</v>
          </cell>
          <cell r="E4570">
            <v>31.42</v>
          </cell>
        </row>
        <row r="4571">
          <cell r="A4571">
            <v>14157</v>
          </cell>
          <cell r="B4571" t="str">
            <v>JCAO 2 GARRAS P/ INST. APARENTE</v>
          </cell>
          <cell r="C4571" t="str">
            <v>UN</v>
          </cell>
          <cell r="E4571">
            <v>0.52</v>
          </cell>
        </row>
        <row r="4572">
          <cell r="A4572">
            <v>14161</v>
          </cell>
          <cell r="B4572" t="str">
            <v>BOMBA CENTRIFUGA C/ MOTOR ELETRICO 3/4CV SCHNEIDER BC-91 **CAIXA**</v>
          </cell>
          <cell r="C4572" t="str">
            <v>UN</v>
          </cell>
          <cell r="E4572">
            <v>500.95</v>
          </cell>
        </row>
        <row r="4573">
          <cell r="A4573">
            <v>14162</v>
          </cell>
          <cell r="B4573" t="str">
            <v>POSTE FERRO GALV FLANGEADO CURVO SIMPLES CONICO CONTINUO H = 9M, S/ BASE</v>
          </cell>
          <cell r="C4573" t="str">
            <v>UN</v>
          </cell>
          <cell r="E4573">
            <v>486.94</v>
          </cell>
        </row>
        <row r="4574">
          <cell r="A4574">
            <v>14163</v>
          </cell>
          <cell r="B4574" t="str">
            <v>POSTE FERRO GALV FLANGEADO CURVO DUPLO CONICO CONTINUO H = 9M, S/ BASE</v>
          </cell>
          <cell r="C4574" t="str">
            <v>UN</v>
          </cell>
          <cell r="E4574">
            <v>566.96</v>
          </cell>
        </row>
        <row r="4575">
          <cell r="A4575">
            <v>14164</v>
          </cell>
          <cell r="B4575" t="str">
            <v>POSTE FERRO GALV FLANGEADO CURVO DUPLO CONICO CONTINUO H = 9M, C/ BASE</v>
          </cell>
          <cell r="C4575" t="str">
            <v>UN</v>
          </cell>
          <cell r="E4575">
            <v>540.04999999999995</v>
          </cell>
        </row>
        <row r="4576">
          <cell r="A4576">
            <v>14165</v>
          </cell>
          <cell r="B4576" t="str">
            <v>POSTE FERRO GALV FLANGEADO RETO CONICO CONTINUO H = 9M C/ BASE</v>
          </cell>
          <cell r="C4576" t="str">
            <v>UN</v>
          </cell>
          <cell r="E4576">
            <v>435.98</v>
          </cell>
        </row>
        <row r="4577">
          <cell r="A4577">
            <v>14166</v>
          </cell>
          <cell r="B4577" t="str">
            <v>POSTE FERRO GALV DE ENGATAR RETO CONICO CONTINUO H = 7M</v>
          </cell>
          <cell r="C4577" t="str">
            <v>UN</v>
          </cell>
          <cell r="E4577">
            <v>310.39</v>
          </cell>
        </row>
        <row r="4578">
          <cell r="A4578">
            <v>14170</v>
          </cell>
          <cell r="B4578" t="str">
            <v>TELHA AUTO-PORTANTE ACO ZINCADO A-120 SEM PINTURA E=0,95MM</v>
          </cell>
          <cell r="C4578" t="str">
            <v>M2</v>
          </cell>
          <cell r="E4578">
            <v>83.71</v>
          </cell>
        </row>
        <row r="4579">
          <cell r="A4579">
            <v>14171</v>
          </cell>
          <cell r="B4579" t="str">
            <v>TELHA AUTO-PORTANTE ACO ZINCADO A-120 C/ PRE-PINTURA E=0,95MM</v>
          </cell>
          <cell r="C4579" t="str">
            <v>M2</v>
          </cell>
          <cell r="E4579">
            <v>116.44</v>
          </cell>
        </row>
        <row r="4580">
          <cell r="A4580">
            <v>14172</v>
          </cell>
          <cell r="B4580" t="str">
            <v>TELHA AUTO-PORTANTE ACO ZINCADO A-259 SEM PINTURA E= 0,95MM</v>
          </cell>
          <cell r="C4580" t="str">
            <v>M2</v>
          </cell>
          <cell r="E4580">
            <v>55</v>
          </cell>
        </row>
        <row r="4581">
          <cell r="A4581">
            <v>14173</v>
          </cell>
          <cell r="B4581" t="str">
            <v>TELHA AUTO-PORTANTE ACO ZINCADO A-259 C/ PRE-PINTURA E= 0,95MM</v>
          </cell>
          <cell r="C4581" t="str">
            <v>M2</v>
          </cell>
          <cell r="E4581">
            <v>82.27</v>
          </cell>
        </row>
        <row r="4582">
          <cell r="A4582">
            <v>14174</v>
          </cell>
          <cell r="B4582" t="str">
            <v>TELHA AUTO-PORTANTE ACO ZINCADO A-440 SEM PINTURA E=1,25MM</v>
          </cell>
          <cell r="C4582" t="str">
            <v>M2</v>
          </cell>
          <cell r="E4582">
            <v>83.71</v>
          </cell>
        </row>
        <row r="4583">
          <cell r="A4583">
            <v>14175</v>
          </cell>
          <cell r="B4583" t="str">
            <v>TELHA AUTO-PORTANTE ACO ZINCADO A-440 C/ PRE-PINTURA E= 1,25MM</v>
          </cell>
          <cell r="C4583" t="str">
            <v>M2</v>
          </cell>
          <cell r="E4583">
            <v>116.44</v>
          </cell>
        </row>
        <row r="4584">
          <cell r="A4584">
            <v>14176</v>
          </cell>
          <cell r="B4584" t="str">
            <v>TELHA AUTO-PORTANTE ACO ZINCADO SEM PINTURA A-494 E=1,55MM</v>
          </cell>
          <cell r="C4584" t="str">
            <v>M2</v>
          </cell>
          <cell r="E4584">
            <v>110.34</v>
          </cell>
        </row>
        <row r="4585">
          <cell r="A4585">
            <v>14177</v>
          </cell>
          <cell r="B4585" t="str">
            <v>TELHA AUTO-PORTANTE ACO ZINCADO A-494 C/ PRE-PINTURA - E=1,55MM</v>
          </cell>
          <cell r="C4585" t="str">
            <v>M2</v>
          </cell>
          <cell r="E4585">
            <v>145.84</v>
          </cell>
        </row>
        <row r="4586">
          <cell r="A4586">
            <v>14178</v>
          </cell>
          <cell r="B4586" t="str">
            <v>TELHA AUTO-PORTANTE ACO ZINCADO A-530 SEM PINTURA E= 1,95MM</v>
          </cell>
          <cell r="C4586" t="str">
            <v>M2</v>
          </cell>
          <cell r="E4586">
            <v>151.59</v>
          </cell>
        </row>
        <row r="4587">
          <cell r="A4587">
            <v>14179</v>
          </cell>
          <cell r="B4587" t="str">
            <v>TELHA AUTO-PORTANTE ACO ZINCADO A-530 C/ PRE-PINTURA - E= 1,95MM</v>
          </cell>
          <cell r="C4587" t="str">
            <v>M2</v>
          </cell>
          <cell r="E4587">
            <v>204.23</v>
          </cell>
        </row>
        <row r="4588">
          <cell r="A4588">
            <v>14185</v>
          </cell>
          <cell r="B4588" t="str">
            <v>AQUECEDOR DE AGUA ELETRICO INDUSTRIAL CAPACIDADE 750L, TENSAO NOMINAL 220V</v>
          </cell>
          <cell r="C4588" t="str">
            <v>UN</v>
          </cell>
          <cell r="E4588">
            <v>4788.59</v>
          </cell>
        </row>
        <row r="4589">
          <cell r="A4589">
            <v>14186</v>
          </cell>
          <cell r="B4589" t="str">
            <v>AQUECEDOR DE AGUA ELETRICO INDUSTRIAL 1000L, TENSAO NOMINAL 220V</v>
          </cell>
          <cell r="C4589" t="str">
            <v>UN</v>
          </cell>
          <cell r="E4589">
            <v>5848.6</v>
          </cell>
        </row>
        <row r="4590">
          <cell r="A4590">
            <v>14210</v>
          </cell>
          <cell r="B4590" t="str">
            <v>PORCA SEXTAVADA ESF H = 70MM CHAVE 55MM</v>
          </cell>
          <cell r="C4590" t="str">
            <v>UN</v>
          </cell>
          <cell r="E4590">
            <v>46.15</v>
          </cell>
        </row>
        <row r="4591">
          <cell r="A4591">
            <v>14211</v>
          </cell>
          <cell r="B4591" t="str">
            <v>CONTRA PORCA SEXTAVADA H = 35MM</v>
          </cell>
          <cell r="C4591" t="str">
            <v>UN</v>
          </cell>
          <cell r="E4591">
            <v>22.85</v>
          </cell>
        </row>
        <row r="4592">
          <cell r="A4592">
            <v>14220</v>
          </cell>
          <cell r="B4592" t="str">
            <v>CALDEIRA DE ASFALTO, CONSMAQ, MOD. CA 2,  C/TANQUE ISOLADO DE 2500 L, C/2 MAÇARICOS, C/BOMBA P/ESPARGIMENTO, BARRA ESPARGIDORA LARGURA 2M E HASTE MANUAL, REBOCÁVEL</v>
          </cell>
          <cell r="C4592" t="str">
            <v>UN</v>
          </cell>
          <cell r="E4592">
            <v>84000</v>
          </cell>
        </row>
        <row r="4593">
          <cell r="A4593">
            <v>14221</v>
          </cell>
          <cell r="B4593" t="str">
            <v>PA CARREGADEIRA SOBRE RODAS CASE W20 E - POTENCIA 144HP - CAPACIDADE DA CACAMBA 1,53 A 1,91 M3 - PESO OPERACIONAL 10.334 KG**CAIXA**</v>
          </cell>
          <cell r="C4593" t="str">
            <v>UN</v>
          </cell>
          <cell r="E4593">
            <v>270089.69</v>
          </cell>
        </row>
        <row r="4594">
          <cell r="A4594">
            <v>14226</v>
          </cell>
          <cell r="B4594" t="str">
            <v>CAMINHÃO TOCO MERCEDES BENZ ATEGO 1315 / 48, POTÊNCIA 150 CV, PBT 12990 KG, CARGA UTIL MAX C/ EQUIP. 8420 KG, DIST.  ENTRE EIXOS 4760MM  - INCLUI CARROCERIA FIXA ABERTA DE MADEIRA P/ TRANSP.            GERAL CARGA SECA -</v>
          </cell>
          <cell r="C4594" t="str">
            <v>UN</v>
          </cell>
          <cell r="E4594">
            <v>162934.22</v>
          </cell>
        </row>
        <row r="4595">
          <cell r="A4595">
            <v>14228</v>
          </cell>
          <cell r="B4595" t="str">
            <v>CAMINHÃO TRUCADO (C/ TERCEIRO EIXO) MERCEDES BENZ L1620  ELETRÔNICO - POTÊNCIA 231CV - PBT = 22000KG - DIST. ENTRE EIXOS 5170 MM - INCLUI CARROCERIA FIXA ABERTA DE MADEIRA P/ TRANSP.  GERAL DE CARGA SECA - DIME</v>
          </cell>
          <cell r="C4595" t="str">
            <v>UN</v>
          </cell>
          <cell r="E4595">
            <v>219633.76</v>
          </cell>
        </row>
        <row r="4596">
          <cell r="A4596">
            <v>14240</v>
          </cell>
          <cell r="B4596" t="str">
            <v>TRATOR DE PNEUS CASE MOD. 4240, 85 HP**CAIXA**</v>
          </cell>
          <cell r="C4596" t="str">
            <v>UN</v>
          </cell>
          <cell r="E4596">
            <v>634921.66</v>
          </cell>
        </row>
        <row r="4597">
          <cell r="A4597">
            <v>14250</v>
          </cell>
          <cell r="B4597" t="str">
            <v>TARIFA DE CONSUMO DE ENERGIA ELETRICA COMERCIAL, BAIXA TENSAO</v>
          </cell>
          <cell r="C4597" t="str">
            <v>KW/H</v>
          </cell>
          <cell r="E4597">
            <v>0.56000000000000005</v>
          </cell>
        </row>
        <row r="4598">
          <cell r="A4598">
            <v>14252</v>
          </cell>
          <cell r="B4598" t="str">
            <v>MOTOBOMBA AUTOESCORVANTE P/ DRENAGEM BOCAIS 3" X 2 1/2" MOTOR A GASOLINA * 7HP, HM/Q = 5M/25M3/H A 45M/3M3/H *"</v>
          </cell>
          <cell r="C4598" t="str">
            <v>UN</v>
          </cell>
          <cell r="E4598">
            <v>4371.18</v>
          </cell>
        </row>
        <row r="4599">
          <cell r="A4599">
            <v>14254</v>
          </cell>
          <cell r="B4599" t="str">
            <v>GRUPO GERADOR, 76/84 KVA, MOTOR DIESEL DE 85 HP, ACIONAMENTO MANUAL, ESTACIONÁRIO</v>
          </cell>
          <cell r="C4599" t="str">
            <v>UN</v>
          </cell>
          <cell r="E4599">
            <v>43700</v>
          </cell>
        </row>
        <row r="4600">
          <cell r="A4600">
            <v>14270</v>
          </cell>
          <cell r="B4600" t="str">
            <v>TRATOR DE PNEUS VALMET 1180 T 108 CV**CAIXA**</v>
          </cell>
          <cell r="C4600" t="str">
            <v>UN</v>
          </cell>
          <cell r="E4600">
            <v>118921.66</v>
          </cell>
        </row>
        <row r="4601">
          <cell r="A4601">
            <v>14281</v>
          </cell>
          <cell r="B4601" t="str">
            <v>CHAVE SECCIONADORA TRIPOLAR 250A, 600V C/ FUSIVEIS NH 200A EM CAIXA BLINDADA EM ACO</v>
          </cell>
          <cell r="C4601" t="str">
            <v>UN</v>
          </cell>
          <cell r="E4601">
            <v>740.32</v>
          </cell>
        </row>
        <row r="4602">
          <cell r="A4602">
            <v>14282</v>
          </cell>
          <cell r="B4602" t="str">
            <v>CHAVE SECCIONADORA TRIPOLAR 400A, 600V C/ FUSIVEIS NH 400A EM CAIXA BLINDADA EM ACO</v>
          </cell>
          <cell r="C4602" t="str">
            <v>UN</v>
          </cell>
          <cell r="E4602">
            <v>948.45</v>
          </cell>
        </row>
        <row r="4603">
          <cell r="A4603">
            <v>14283</v>
          </cell>
          <cell r="B4603" t="str">
            <v>CHAVE SECCIONADORA TRIPOLAR 600A, 600V C/ FUSIVEIS NH 600A EM CAIXA BLINDADO EM ACO</v>
          </cell>
          <cell r="C4603" t="str">
            <v>UN</v>
          </cell>
          <cell r="E4603">
            <v>1275.1400000000001</v>
          </cell>
        </row>
        <row r="4604">
          <cell r="A4604">
            <v>14284</v>
          </cell>
          <cell r="B4604" t="str">
            <v>EXPLOSOR ELETRONICO AEE T9.A7 1000V</v>
          </cell>
          <cell r="C4604" t="str">
            <v>UN</v>
          </cell>
          <cell r="E4604">
            <v>25.21</v>
          </cell>
        </row>
        <row r="4605">
          <cell r="A4605">
            <v>14326</v>
          </cell>
          <cell r="B4605" t="str">
            <v>PEDRA QUIXADA</v>
          </cell>
          <cell r="C4605" t="str">
            <v>M2</v>
          </cell>
          <cell r="E4605">
            <v>44.61</v>
          </cell>
        </row>
        <row r="4606">
          <cell r="A4606">
            <v>14385</v>
          </cell>
          <cell r="B4606" t="str">
            <v>CHAVE SECCIONADORA IPOLAR, ABERTURA EM CARGA C/ VARA, 15KV, 400A USO INTERNO</v>
          </cell>
          <cell r="C4606" t="str">
            <v>UN</v>
          </cell>
          <cell r="E4606">
            <v>421.53</v>
          </cell>
        </row>
        <row r="4607">
          <cell r="A4607">
            <v>14386</v>
          </cell>
          <cell r="B4607" t="str">
            <v>CHAVE SECCIONADORA TRIPOLAR, ABERTURA EM CARGA 15KV, 400A , C/ PHO</v>
          </cell>
          <cell r="C4607" t="str">
            <v>UN</v>
          </cell>
          <cell r="E4607">
            <v>1474.05</v>
          </cell>
        </row>
        <row r="4608">
          <cell r="A4608">
            <v>14405</v>
          </cell>
          <cell r="B4608" t="str">
            <v>TANQUE ESTACIONARIO FERLEX TAA -SERPENTINA CAP 30 000 L</v>
          </cell>
          <cell r="C4608" t="str">
            <v>UN</v>
          </cell>
          <cell r="E4608">
            <v>73110</v>
          </cell>
        </row>
        <row r="4609">
          <cell r="A4609">
            <v>14438</v>
          </cell>
          <cell r="B4609" t="str">
            <v>PECA DE ADEIRA ROLICA D = 11 A 15C P/ ESCORAENTOS</v>
          </cell>
          <cell r="C4609" t="str">
            <v>M</v>
          </cell>
          <cell r="E4609">
            <v>1.5</v>
          </cell>
        </row>
        <row r="4610">
          <cell r="A4610">
            <v>14439</v>
          </cell>
          <cell r="B4610" t="str">
            <v>PECA DE ADEIRA ROLICA D = 6 A 10C P/ ESCORAENTOS</v>
          </cell>
          <cell r="C4610" t="str">
            <v>M</v>
          </cell>
          <cell r="E4610">
            <v>1.5</v>
          </cell>
        </row>
        <row r="4611">
          <cell r="A4611">
            <v>14454</v>
          </cell>
          <cell r="B4611" t="str">
            <v>AREIA ASFALICA USINADA A QUENE</v>
          </cell>
          <cell r="C4611" t="str">
            <v>T</v>
          </cell>
          <cell r="E4611">
            <v>799.78</v>
          </cell>
        </row>
        <row r="4612">
          <cell r="A4612">
            <v>14489</v>
          </cell>
          <cell r="B4612" t="str">
            <v>ROLO COMPACTADOR VIBRATÓRIO PÉ DE CARNEIRO, MULLER, MODELO VAP-70P, POTÊNCIA 150HP - PESO OPERACIONAL 9,8T - IMPACTO DINÂMICO 31,75T</v>
          </cell>
          <cell r="C4612" t="str">
            <v>UN</v>
          </cell>
          <cell r="E4612">
            <v>286465.08</v>
          </cell>
        </row>
        <row r="4613">
          <cell r="A4613">
            <v>14511</v>
          </cell>
          <cell r="B4613" t="str">
            <v>ROLO COMPACTADOR DE PNEUS PRESSÃO VARIÁVEL ESTÁTICO PARA ASFALTO, DYNAPAC, MODELO CP-271, POTÊNCIA 100HP - PESO MÁXIMO OPERACIONAL 12,4T - IMPACTO DINÂMICO SEM/COM LASTRO 13,7/30T</v>
          </cell>
          <cell r="C4613" t="str">
            <v>UN</v>
          </cell>
          <cell r="E4613">
            <v>339387.03</v>
          </cell>
        </row>
        <row r="4614">
          <cell r="A4614">
            <v>14513</v>
          </cell>
          <cell r="B4614" t="str">
            <v>ROLO COMPACTADOR VIBRATÓRIO PÉ DE CARNEIRO PARA SOLOS, DYNAPAC, MODELO CA-150P, POTÊNCIA 80HP - PESO MÁXIMO OPERACIONAL 8,8T - IMPACTO DINÂMICO 14,58T</v>
          </cell>
          <cell r="C4614" t="str">
            <v>UN</v>
          </cell>
          <cell r="E4614">
            <v>217379.55</v>
          </cell>
        </row>
        <row r="4615">
          <cell r="A4615">
            <v>14524</v>
          </cell>
          <cell r="B4615" t="str">
            <v>PA CARREGADEIRA SOBRE RODAS FIAT-ALLIS FR-180 - POTENCIA 190 HP-190 HP - CAPACIDADE DA CACAMBA 2,1A 3,06M3-PESO OPERACIONAL 16,2T**CAIXA**</v>
          </cell>
          <cell r="C4615" t="str">
            <v>UN</v>
          </cell>
          <cell r="E4615">
            <v>484015.22</v>
          </cell>
        </row>
        <row r="4616">
          <cell r="A4616">
            <v>14525</v>
          </cell>
          <cell r="B4616" t="str">
            <v>ESCAVADEIRA HIDRAULICA SOBRE ESTEIRAS KOMATSU MOD PC200LC-6, POT 133HP, PESO OPERACIONAL 21,3T, CACAMBA= 1,5M³( IMPORTADO ).</v>
          </cell>
          <cell r="C4616" t="str">
            <v>UN</v>
          </cell>
          <cell r="E4616">
            <v>500680.96000000002</v>
          </cell>
        </row>
        <row r="4617">
          <cell r="A4617">
            <v>14526</v>
          </cell>
          <cell r="B4617" t="str">
            <v>COMPRESSOR DE AR PORTATIL HOLMAN CR-275 - 97HP**CAIXA**</v>
          </cell>
          <cell r="C4617" t="str">
            <v>UN</v>
          </cell>
          <cell r="E4617">
            <v>83164.34</v>
          </cell>
        </row>
        <row r="4618">
          <cell r="A4618">
            <v>14529</v>
          </cell>
          <cell r="B4618" t="str">
            <v>MARTELO PERFURADOR PNEUMÁTICO MANUAL, MARCA ATLAS COPCO, MODELO BBD 12 T</v>
          </cell>
          <cell r="C4618" t="str">
            <v>UN</v>
          </cell>
          <cell r="E4618">
            <v>10263.65</v>
          </cell>
        </row>
        <row r="4619">
          <cell r="A4619">
            <v>14531</v>
          </cell>
          <cell r="B4619" t="str">
            <v>MARTELO DEMOLIDOR PNEUMÁTICO MANUAL, MARCA ATLAS COPCO, MODELO TEX 22 PS</v>
          </cell>
          <cell r="C4619" t="str">
            <v>UN</v>
          </cell>
          <cell r="E4619">
            <v>8009.2</v>
          </cell>
        </row>
        <row r="4620">
          <cell r="A4620">
            <v>14534</v>
          </cell>
          <cell r="B4620" t="str">
            <v>MAQUINA (PRENSA) VIBRATORIA TIPO MBM-3 C/ MOTOR ELETRICO 2CV P/ FAB DE PISOS INTERTRAVADOS PAV'S E BLOCOS DE CONCRETO - MENEGOTTI</v>
          </cell>
          <cell r="C4620" t="str">
            <v>UN</v>
          </cell>
          <cell r="E4620">
            <v>10553.98</v>
          </cell>
        </row>
        <row r="4621">
          <cell r="A4621">
            <v>14535</v>
          </cell>
          <cell r="B4621" t="str">
            <v>MAQUINA (PRENSA HIDRAULICA) PMT-1000 P/ FABRICACAO DE TUBOS DE CONCRETO SIMPLES                  DN200 A DN600 X 1000 A 1500MM DE COMPR - MENEGOTTI</v>
          </cell>
          <cell r="C4621" t="str">
            <v>UN</v>
          </cell>
          <cell r="E4621">
            <v>38380.36</v>
          </cell>
        </row>
        <row r="4622">
          <cell r="A4622">
            <v>14543</v>
          </cell>
          <cell r="B4622" t="str">
            <v>SOQUETE P/ LAMPADA INCANDESCENTE (E-27) EM PVC C/ CHAVE 10A, 250V</v>
          </cell>
          <cell r="C4622" t="str">
            <v>UN</v>
          </cell>
          <cell r="E4622">
            <v>3.56</v>
          </cell>
        </row>
        <row r="4623">
          <cell r="A4623">
            <v>14544</v>
          </cell>
          <cell r="B4623" t="str">
            <v>DISJTOR MONOFASICO 25A, 2KA (220V)</v>
          </cell>
          <cell r="C4623" t="str">
            <v>UN</v>
          </cell>
          <cell r="E4623">
            <v>9.93</v>
          </cell>
        </row>
        <row r="4624">
          <cell r="A4624">
            <v>14557</v>
          </cell>
          <cell r="B4624" t="str">
            <v>DISJTOR TRIFASICO 70A, 10KA (220V)</v>
          </cell>
          <cell r="C4624" t="str">
            <v>UN</v>
          </cell>
          <cell r="E4624">
            <v>90.39</v>
          </cell>
        </row>
        <row r="4625">
          <cell r="A4625">
            <v>14574</v>
          </cell>
          <cell r="B4625" t="str">
            <v>MAQUINA FRESADORA DE PAVIMENTACAO ASFALTICA, WIRTGEN, MODELO W 1000 L, POTÊNCIA 173 HP (IMPORTADA)</v>
          </cell>
          <cell r="C4625" t="str">
            <v>UN</v>
          </cell>
          <cell r="E4625">
            <v>1165086.52</v>
          </cell>
        </row>
        <row r="4626">
          <cell r="A4626">
            <v>14575</v>
          </cell>
          <cell r="B4626" t="str">
            <v>RECICLADORA DE PAVIMENTACAO ASFALTICA  A FRIO, WIRTGEN, MODELO W 1900, DIESEL, POTÊNCIA     435 HP</v>
          </cell>
          <cell r="C4626" t="str">
            <v>UN</v>
          </cell>
          <cell r="E4626">
            <v>2502500</v>
          </cell>
        </row>
        <row r="4627">
          <cell r="A4627">
            <v>14576</v>
          </cell>
          <cell r="B4627" t="str">
            <v>FRESADORA DE ASFALTO A FRIO, CIBER, MODELO 1900 DC, POTÊNCIA 297 KW (398 HP), LARG. = 2M .</v>
          </cell>
          <cell r="C4627" t="str">
            <v>UN</v>
          </cell>
          <cell r="E4627">
            <v>2470209.64</v>
          </cell>
        </row>
        <row r="4628">
          <cell r="A4628">
            <v>14580</v>
          </cell>
          <cell r="B4628" t="str">
            <v>PECA DE ADEIRA LEI 1A QUALIDADE 3 X 12" (7,5 X 30C)</v>
          </cell>
          <cell r="C4628" t="str">
            <v>M</v>
          </cell>
          <cell r="E4628">
            <v>38.549999999999997</v>
          </cell>
        </row>
        <row r="4629">
          <cell r="A4629">
            <v>14583</v>
          </cell>
          <cell r="B4629" t="str">
            <v>TARIFA "A" ENTRE  0 E 20 FORNECIMENTO D'AGUA</v>
          </cell>
          <cell r="C4629" t="str">
            <v>M3</v>
          </cell>
          <cell r="E4629">
            <v>10.6</v>
          </cell>
        </row>
        <row r="4630">
          <cell r="A4630">
            <v>14599</v>
          </cell>
          <cell r="B4630" t="str">
            <v>FORMA METALICA AUTO-VIBRATORIA C/ ANEL DE ACABAMENTO P/ TUBO CONCRETO ARMADO PRE-MOLDADO JUNTA RIGADA PONTA/BOLSA OU MACHO/FEMEA DIAM 300MM, COMPRIM= 1,0 A 1,5M, LIDER</v>
          </cell>
          <cell r="C4630" t="str">
            <v>UN</v>
          </cell>
          <cell r="E4630">
            <v>6907.31</v>
          </cell>
        </row>
        <row r="4631">
          <cell r="A4631">
            <v>14600</v>
          </cell>
          <cell r="B4631" t="str">
            <v>FORMA METALICA AUTO-VIBRATORIA C/ ANEL DE ACABAMENTO P/ TUBO CONCRETO ARMADO PRE-MOLDADO JUNTA RIGIDA PONTA/BOLSA OU MAHO/FEMEA DIAM 400MM, COMPRIM= 1,0 A 1,5M, LIDER</v>
          </cell>
          <cell r="C4631" t="str">
            <v>UN</v>
          </cell>
          <cell r="E4631">
            <v>6307.14</v>
          </cell>
        </row>
        <row r="4632">
          <cell r="A4632">
            <v>14601</v>
          </cell>
          <cell r="B4632" t="str">
            <v>FORMA METALICA AUTO-VIBRATORIA C/ ANEL DE ACABAMENTO P/ TUBO CONCRETO ARMADO PRE-MOLDADO JUNTA RIGIDA PONTA/BOLSA OU MACHO/FEMEA DIAM 500MM, COMPRIM= 1,0 A 1,5M, LIDER</v>
          </cell>
          <cell r="C4632" t="str">
            <v>UN</v>
          </cell>
          <cell r="E4632">
            <v>6563.42</v>
          </cell>
        </row>
        <row r="4633">
          <cell r="A4633">
            <v>14602</v>
          </cell>
          <cell r="B4633" t="str">
            <v>FORMA METALICA AUTO-VIBRATORIA C/ ANEL DE ACABAMENTO P/ TUBO CONCRETO ARMADO PRE-MOLDADO JUNTA RIGIDA PONTA/ BOLSA OU MACHO/FEMEA DIAM 600MM, COMPRAIMENTO 1,0 A 1,5 M, LIDER</v>
          </cell>
          <cell r="C4633" t="str">
            <v>UN</v>
          </cell>
          <cell r="E4633">
            <v>9393.7900000000009</v>
          </cell>
        </row>
        <row r="4634">
          <cell r="A4634">
            <v>14603</v>
          </cell>
          <cell r="B4634" t="str">
            <v>FORMA METALICA AUTO-VIBRATORIA P/ TUBO CONCRETO ARMADO PRE-MOLDADO JTA RIGIDA PONTA/BOLSA, DIAM 800MM, COMPRIM= 1,0 A 1,5M, TRILLOR</v>
          </cell>
          <cell r="C4634" t="str">
            <v>UN</v>
          </cell>
          <cell r="E4634">
            <v>10368.81</v>
          </cell>
        </row>
        <row r="4635">
          <cell r="A4635">
            <v>14604</v>
          </cell>
          <cell r="B4635" t="str">
            <v>FORMA METALICA AUTO-VIBRATORIA P/ TUBO CONCRETO ARMADO PRE-MOLDADO JTA RIGIDA PONTA/BOLSA, DIAM 1000MM, COMPRIM= 1,0 A 1,5M, TRILLOR</v>
          </cell>
          <cell r="C4635" t="str">
            <v>UN</v>
          </cell>
          <cell r="E4635">
            <v>11408.28</v>
          </cell>
        </row>
        <row r="4636">
          <cell r="A4636">
            <v>14605</v>
          </cell>
          <cell r="B4636" t="str">
            <v>FORMA METALICA AUTO-VIBRATORIA P/ TUBO CONCRETO ARMADO PRE-MOLDADO JTA RIGIDA PONTA/BOLSA, DIAM 1200MM, COMPRIM= 1,0 A 1,5M, TRILLOR</v>
          </cell>
          <cell r="C4636" t="str">
            <v>UN</v>
          </cell>
          <cell r="E4636">
            <v>14622.04</v>
          </cell>
        </row>
        <row r="4637">
          <cell r="A4637">
            <v>14606</v>
          </cell>
          <cell r="B4637" t="str">
            <v>FORMA METALICA AUTO-VIBRATORIA P/ TUBO CONCRETO ARMADO PRE-MOLDADO JTA RIGIDA PONTA/BOLSA,DIAM 1500MM,COMPRIM= 1,0 A 1,5M,TRILLOR</v>
          </cell>
          <cell r="C4637" t="str">
            <v>UN</v>
          </cell>
          <cell r="E4637">
            <v>15625.43</v>
          </cell>
        </row>
        <row r="4638">
          <cell r="A4638">
            <v>14607</v>
          </cell>
          <cell r="B4638" t="str">
            <v>FORMA METALICA AUTO-VIBRATORIA P/ TUBO CONCRETO ARMADO PRE-MOLDADO JTA RIGIDA MACHO/FEMEA, DIAM 300MM COMPRIM= 1,0 A 1,5M, CSM</v>
          </cell>
          <cell r="C4638" t="str">
            <v>UN</v>
          </cell>
          <cell r="E4638">
            <v>6765.73</v>
          </cell>
        </row>
        <row r="4639">
          <cell r="A4639">
            <v>14608</v>
          </cell>
          <cell r="B4639" t="str">
            <v>FORMA METALICA AUTO-VIBRATORIA P/ TUBO CONCRETO ARMADO PRE-MOLDADO JTA RIGIDA MACHO/FEMEA, DIAM 400MM, COMPRIM= 1,0 A 1,5M, CSM</v>
          </cell>
          <cell r="C4639" t="str">
            <v>UN</v>
          </cell>
          <cell r="E4639">
            <v>6310.26</v>
          </cell>
        </row>
        <row r="4640">
          <cell r="A4640">
            <v>14609</v>
          </cell>
          <cell r="B4640" t="str">
            <v>FORMA METALICA AUTO-VIBRATORIA P/ TUBO CONCRETO ARMADO PRE-MOLDADO JTA RIGIDA MACHO/FEMEA, DIAM 500MM, COMPRIM= 1,0 A 1,5M CSM</v>
          </cell>
          <cell r="C4640" t="str">
            <v>UN</v>
          </cell>
          <cell r="E4640">
            <v>6329.02</v>
          </cell>
        </row>
        <row r="4641">
          <cell r="A4641">
            <v>14610</v>
          </cell>
          <cell r="B4641" t="str">
            <v>FORMA METALICA AUTO-VIBRATORIA P/ TUBO CONCRETO ARMADO PRE-MOLDADO JTA RIGIDA MACHO/FEMEA, DIAM 600MM, COMPRIM= 1,0 A 1,5M, CSM</v>
          </cell>
          <cell r="C4641" t="str">
            <v>UN</v>
          </cell>
          <cell r="E4641">
            <v>9161.7800000000007</v>
          </cell>
        </row>
        <row r="4642">
          <cell r="A4642">
            <v>14611</v>
          </cell>
          <cell r="B4642" t="str">
            <v>FORMA METALICA AUTO-VIBRATORIA P/ TUBO CONCRETO ARMADO PRE-MOLDADO JTA RIGIDA MACHO/FEMEA, DIAM 800MM COMPRIM= 1,0 A 1,5M, CSM</v>
          </cell>
          <cell r="C4642" t="str">
            <v>UN</v>
          </cell>
          <cell r="E4642">
            <v>10175.280000000001</v>
          </cell>
        </row>
        <row r="4643">
          <cell r="A4643">
            <v>14612</v>
          </cell>
          <cell r="B4643" t="str">
            <v>FORMA METALICA AUTO-VIBRATORIA P/ TUBO CONCRETO ARMADO PRE-MOLDADO JTA RIGIDA MACHO/FEMEA, DIAM 1000MM, COMPRIM= 1,0 A 1,5M, CSM</v>
          </cell>
          <cell r="C4643" t="str">
            <v>UN</v>
          </cell>
          <cell r="E4643">
            <v>11177.52</v>
          </cell>
        </row>
        <row r="4644">
          <cell r="A4644">
            <v>14613</v>
          </cell>
          <cell r="B4644" t="str">
            <v>FORMA METALICA AUTO-VIBRATORIA P/ TUBO CONCRETO ARMADO PRE-MOLDADO JTA RIGIDA MACHO/FEMEA, DIAM 1200MM, COMPRIM= 1,0 A 1,5M, CSM</v>
          </cell>
          <cell r="C4644" t="str">
            <v>UN</v>
          </cell>
          <cell r="E4644">
            <v>14568.81</v>
          </cell>
        </row>
        <row r="4645">
          <cell r="A4645">
            <v>14614</v>
          </cell>
          <cell r="B4645" t="str">
            <v>FORMA METALICA AUTO-VIBRATORIA P/ TUBO CONCRETO ARMADO PRE-MOLDADO JTA RIGIDA MACHO/ FEMEA, DIAM 1500MM, COMPRIM= 1,0 A 1,5M, CSM</v>
          </cell>
          <cell r="C4645" t="str">
            <v>UN</v>
          </cell>
          <cell r="E4645">
            <v>15311.95</v>
          </cell>
        </row>
        <row r="4646">
          <cell r="A4646">
            <v>14615</v>
          </cell>
          <cell r="B4646" t="str">
            <v>CARRINHO P/ TRANSP TUBO CONCRETO ALT ATE 1,0M E DIAM ATE 1000MM,    C/ ESTRUTURA EM PERFIL OU TUBO METALICO C/ 2 PNEUS - FAB MENEGOTTI</v>
          </cell>
          <cell r="C4646" t="str">
            <v>UN</v>
          </cell>
          <cell r="E4646">
            <v>3357.9</v>
          </cell>
        </row>
        <row r="4647">
          <cell r="A4647">
            <v>14616</v>
          </cell>
          <cell r="B4647" t="str">
            <v>CAVALETE P/ TALHA C/ ESTRUTURA EM TUBO METALICO H = 3,8M EQUIPADO C/ RODAS DE BORRACHA P/ TONELADAS.</v>
          </cell>
          <cell r="C4647" t="str">
            <v>UN</v>
          </cell>
          <cell r="E4647">
            <v>5625.8</v>
          </cell>
        </row>
        <row r="4648">
          <cell r="A4648">
            <v>14618</v>
          </cell>
          <cell r="B4648" t="str">
            <v>BANCADA DE SERRA CIRCULAR, PICAPAU, C/ MOTOR ELETRICO 5 HP,     COM COIFA PROTETORA P/ DISCO DE 10".</v>
          </cell>
          <cell r="C4648" t="str">
            <v>UN</v>
          </cell>
          <cell r="E4648">
            <v>1405.71</v>
          </cell>
        </row>
        <row r="4649">
          <cell r="A4649">
            <v>14619</v>
          </cell>
          <cell r="B4649" t="str">
            <v>MAQUINA DE CORTAR FERRO, POLIKORTE, MODELO MIP-18 S, COM MOTOR 10 CV</v>
          </cell>
          <cell r="C4649" t="str">
            <v>UN</v>
          </cell>
          <cell r="E4649">
            <v>2117.0700000000002</v>
          </cell>
        </row>
        <row r="4650">
          <cell r="A4650">
            <v>14626</v>
          </cell>
          <cell r="B4650" t="str">
            <v>ROLO COMPACTADOR TANDEM VIBRATÓRIO CILINDROS LISO DE AÇO, DYNAPAC, MODELO CC-422, POTÊNCIA 125HP - PESO MÁXIMO OPERACIONAL 11,2T</v>
          </cell>
          <cell r="C4650" t="str">
            <v>UN</v>
          </cell>
          <cell r="E4650">
            <v>158953.44</v>
          </cell>
        </row>
        <row r="4651">
          <cell r="A4651">
            <v>14628</v>
          </cell>
          <cell r="B4651" t="str">
            <v>BETONEIRA 580 LITROS, SEM CARREGADOR, MOTOR A DIESEL DE 7,5 HP</v>
          </cell>
          <cell r="C4651" t="str">
            <v>UN</v>
          </cell>
          <cell r="E4651">
            <v>10927.15</v>
          </cell>
        </row>
        <row r="4652">
          <cell r="A4652">
            <v>14646</v>
          </cell>
          <cell r="B4652" t="str">
            <v>LUMINARIA CALHA EM CHAPA ACO SOBREPOR C/ 1 LAMPADA FLUORESCENTE 40W         (COMPLETA, INCL. REATOR AFP PARTIDA RAPIDA 127V E LAMPADA)</v>
          </cell>
          <cell r="C4652" t="str">
            <v>UN</v>
          </cell>
          <cell r="E4652">
            <v>42.44</v>
          </cell>
        </row>
        <row r="4653">
          <cell r="A4653">
            <v>14647</v>
          </cell>
          <cell r="B4653" t="str">
            <v>MAQUINA DEMARCADORA DE FAIXA DE TRAFEGO FX24B CONSMAQ,AUTOPROPELIDA,                   MOTOR DIESEL 24 HP</v>
          </cell>
          <cell r="C4653" t="str">
            <v>UN</v>
          </cell>
          <cell r="E4653">
            <v>304500</v>
          </cell>
        </row>
        <row r="4654">
          <cell r="A4654">
            <v>14665</v>
          </cell>
          <cell r="B4654" t="str">
            <v>MICRO-TRATOR KUBOTA MF-14OF 13HP**CAIXA**</v>
          </cell>
          <cell r="C4654" t="str">
            <v>UN</v>
          </cell>
          <cell r="E4654">
            <v>17737.5</v>
          </cell>
        </row>
        <row r="4655">
          <cell r="A4655">
            <v>20001</v>
          </cell>
          <cell r="B4655" t="str">
            <v>ADUELA/BATENTE DUPLO/CAIXAO/GRADE CAIXA 15 X 3CM P/ PORTA 0,60 A 1,20 X 2,10M MADEIRA CEDRINHO/PINHO/CANELA OU SIMILAR</v>
          </cell>
          <cell r="C4655" t="str">
            <v>JG</v>
          </cell>
          <cell r="E4655">
            <v>38.200000000000003</v>
          </cell>
        </row>
        <row r="4656">
          <cell r="A4656">
            <v>20002</v>
          </cell>
          <cell r="B4656" t="str">
            <v>ALIZAR / GUARNICAO 4 X 1C ADEIRA CEDRO/IBUIA/JEQUITIBA OU SIILAR</v>
          </cell>
          <cell r="C4656" t="str">
            <v>M</v>
          </cell>
          <cell r="E4656">
            <v>1.25</v>
          </cell>
        </row>
        <row r="4657">
          <cell r="A4657">
            <v>20003</v>
          </cell>
          <cell r="B4657" t="str">
            <v>ALIZAR / GUARNICAO 4 X 1C ADEIRA CEDRINHO/PINHO/CANELA OU SIILAR</v>
          </cell>
          <cell r="C4657" t="str">
            <v>M</v>
          </cell>
          <cell r="E4657">
            <v>0.93</v>
          </cell>
        </row>
        <row r="4658">
          <cell r="A4658">
            <v>20004</v>
          </cell>
          <cell r="B4658" t="str">
            <v>ALIZAR / GUARNICAO 5 X 1C ADEIRA CEDRO/IBUIA/JEQUITIBA OU SIILAR</v>
          </cell>
          <cell r="C4658" t="str">
            <v>M</v>
          </cell>
          <cell r="E4658">
            <v>1.21</v>
          </cell>
        </row>
        <row r="4659">
          <cell r="A4659">
            <v>20005</v>
          </cell>
          <cell r="B4659" t="str">
            <v>ALIZAR / GUARNICAO 5 X 1C ADEIRA CEDRINHO/PINHO/CANELA OU SIILAR</v>
          </cell>
          <cell r="C4659" t="str">
            <v>M</v>
          </cell>
          <cell r="E4659">
            <v>0.91</v>
          </cell>
        </row>
        <row r="4660">
          <cell r="A4660">
            <v>20006</v>
          </cell>
          <cell r="B4660" t="str">
            <v>ALIZAR / GUARNICAO 5 X 2C ADEIRA CEDRO/IBUIA/JEQUITIBA OU SIILAR</v>
          </cell>
          <cell r="C4660" t="str">
            <v>M</v>
          </cell>
          <cell r="E4660">
            <v>3.51</v>
          </cell>
        </row>
        <row r="4661">
          <cell r="A4661">
            <v>20007</v>
          </cell>
          <cell r="B4661" t="str">
            <v>ALIZAR / GUARNICAO 5 X 2C ADEIRA CEDRINHO/PINHO/CANELA OU SIILAR</v>
          </cell>
          <cell r="C4661" t="str">
            <v>M</v>
          </cell>
          <cell r="E4661">
            <v>2.81</v>
          </cell>
        </row>
        <row r="4662">
          <cell r="A4662">
            <v>20008</v>
          </cell>
          <cell r="B4662" t="str">
            <v>DISJTOR MONOFASICO 10A, 2KA (220V)</v>
          </cell>
          <cell r="C4662" t="str">
            <v>UN</v>
          </cell>
          <cell r="E4662">
            <v>9.8800000000000008</v>
          </cell>
        </row>
        <row r="4663">
          <cell r="A4663">
            <v>20009</v>
          </cell>
          <cell r="B4663" t="str">
            <v>DISJTOR MONOFASICO 15A, 2KA (220V)</v>
          </cell>
          <cell r="C4663" t="str">
            <v>UN</v>
          </cell>
          <cell r="E4663">
            <v>9.8800000000000008</v>
          </cell>
        </row>
        <row r="4664">
          <cell r="A4664">
            <v>20010</v>
          </cell>
          <cell r="B4664" t="str">
            <v>DISJTOR MONOFASICO 20A, 2KA (220V)</v>
          </cell>
          <cell r="C4664" t="str">
            <v>UN</v>
          </cell>
          <cell r="E4664">
            <v>9.93</v>
          </cell>
        </row>
        <row r="4665">
          <cell r="A4665">
            <v>20011</v>
          </cell>
          <cell r="B4665" t="str">
            <v>DISJTOR MONOFASICO 30A, 2KA (220V)</v>
          </cell>
          <cell r="C4665" t="str">
            <v>UN</v>
          </cell>
          <cell r="E4665">
            <v>10.199999999999999</v>
          </cell>
        </row>
        <row r="4666">
          <cell r="A4666">
            <v>20012</v>
          </cell>
          <cell r="B4666" t="str">
            <v>DISJTOR MONOFASICO 35A, 2KA (220V)</v>
          </cell>
          <cell r="C4666" t="str">
            <v>UN</v>
          </cell>
          <cell r="E4666">
            <v>14.81</v>
          </cell>
        </row>
        <row r="4667">
          <cell r="A4667">
            <v>20013</v>
          </cell>
          <cell r="B4667" t="str">
            <v>DISJTOR MONOFASICO 40A, 2KA (220V)</v>
          </cell>
          <cell r="C4667" t="str">
            <v>UN</v>
          </cell>
          <cell r="E4667">
            <v>14.96</v>
          </cell>
        </row>
        <row r="4668">
          <cell r="A4668">
            <v>20014</v>
          </cell>
          <cell r="B4668" t="str">
            <v>DISJTOR MONOFASICO 50A, 2KA (220V)</v>
          </cell>
          <cell r="C4668" t="str">
            <v>UN</v>
          </cell>
          <cell r="E4668">
            <v>15.54</v>
          </cell>
        </row>
        <row r="4669">
          <cell r="A4669">
            <v>20015</v>
          </cell>
          <cell r="B4669" t="str">
            <v>DISJTOR MONOFASICO 60A, 2KA (220V)</v>
          </cell>
          <cell r="C4669" t="str">
            <v>UN</v>
          </cell>
          <cell r="E4669">
            <v>23.58</v>
          </cell>
        </row>
        <row r="4670">
          <cell r="A4670">
            <v>20016</v>
          </cell>
          <cell r="B4670" t="str">
            <v>DISJTOR MONOFASICO 70A, 2KA (220V)</v>
          </cell>
          <cell r="C4670" t="str">
            <v>UN</v>
          </cell>
          <cell r="E4670">
            <v>23.71</v>
          </cell>
        </row>
        <row r="4671">
          <cell r="A4671">
            <v>20017</v>
          </cell>
          <cell r="B4671" t="str">
            <v>ALIZAR / GUARNICAO 5 X 1,5C ADEIRA CEDRO/IBUIA/JEQUITIBA OU SIILAR</v>
          </cell>
          <cell r="C4671" t="str">
            <v>M</v>
          </cell>
          <cell r="E4671">
            <v>1.85</v>
          </cell>
        </row>
        <row r="4672">
          <cell r="A4672">
            <v>20018</v>
          </cell>
          <cell r="B4672" t="str">
            <v>ALIZAR / GUARNICAO 5 X 1,5C ADEIRA CEDRINHO/PINHO/CANELA OU SIILAR</v>
          </cell>
          <cell r="C4672" t="str">
            <v>M</v>
          </cell>
          <cell r="E4672">
            <v>1.26</v>
          </cell>
        </row>
        <row r="4673">
          <cell r="A4673">
            <v>20020</v>
          </cell>
          <cell r="B4673" t="str">
            <v>MOTORISTA DE BASCULANTE</v>
          </cell>
          <cell r="C4673" t="str">
            <v>H</v>
          </cell>
          <cell r="E4673">
            <v>18.190000000000001</v>
          </cell>
        </row>
        <row r="4674">
          <cell r="A4674">
            <v>20022</v>
          </cell>
          <cell r="B4674" t="str">
            <v>PORTA CHAPA DOBRADA ACO PRE-ZINCADO OU C/ ADICAO DE COBRE ABRIR C/ VENEZIANA 80 X 210CM</v>
          </cell>
          <cell r="C4674" t="str">
            <v>UN</v>
          </cell>
          <cell r="E4674">
            <v>165.52</v>
          </cell>
        </row>
        <row r="4675">
          <cell r="A4675">
            <v>20023</v>
          </cell>
          <cell r="B4675" t="str">
            <v>PORTA MADEIRA SEMI-OCA ALMOFADADA/REGIONAL 2A/ 70 X 210 X 3CM</v>
          </cell>
          <cell r="C4675" t="str">
            <v>UN</v>
          </cell>
          <cell r="E4675">
            <v>275.52</v>
          </cell>
        </row>
        <row r="4676">
          <cell r="A4676">
            <v>20024</v>
          </cell>
          <cell r="B4676" t="str">
            <v>PORTA MADEIRA SEMI-OCA ALMOFADADA/REGIONAL 2A / 80 X 210 X 3CM</v>
          </cell>
          <cell r="C4676" t="str">
            <v>UN</v>
          </cell>
          <cell r="E4676">
            <v>344.4</v>
          </cell>
        </row>
        <row r="4677">
          <cell r="A4677">
            <v>20032</v>
          </cell>
          <cell r="B4677" t="str">
            <v>REDUCAO PVC PBA JE BB P/REDE AGUA DN 75 X 50/DE 85 X 60MM</v>
          </cell>
          <cell r="C4677" t="str">
            <v>UN</v>
          </cell>
          <cell r="E4677">
            <v>84.89</v>
          </cell>
        </row>
        <row r="4678">
          <cell r="A4678">
            <v>20033</v>
          </cell>
          <cell r="B4678" t="str">
            <v>REDUCAO EXCENTRICA PVC NBR 10569 P/REDE COLET ESG PB JE 125 X 100MM</v>
          </cell>
          <cell r="C4678" t="str">
            <v>UN</v>
          </cell>
          <cell r="E4678">
            <v>75.819999999999993</v>
          </cell>
        </row>
        <row r="4679">
          <cell r="A4679">
            <v>20034</v>
          </cell>
          <cell r="B4679" t="str">
            <v>REDUCAO EXCENTRICA PVC NBR 10569 P/REDE COLET ESG PB JE 150 X 100MM</v>
          </cell>
          <cell r="C4679" t="str">
            <v>UN</v>
          </cell>
          <cell r="E4679">
            <v>124.24</v>
          </cell>
        </row>
        <row r="4680">
          <cell r="A4680">
            <v>20035</v>
          </cell>
          <cell r="B4680" t="str">
            <v>REDUCAO EXCENTRICA PVC NBR 10569 P/REDE COLET ESG PB JE 150 X 125MM</v>
          </cell>
          <cell r="C4680" t="str">
            <v>UN</v>
          </cell>
          <cell r="E4680">
            <v>138.28</v>
          </cell>
        </row>
        <row r="4681">
          <cell r="A4681">
            <v>20036</v>
          </cell>
          <cell r="B4681" t="str">
            <v>REDUCAO EXCENTRICA PVC NBR 10569 P/REDE COLET ESG PB JE 200 X 150MM</v>
          </cell>
          <cell r="C4681" t="str">
            <v>UN</v>
          </cell>
          <cell r="E4681">
            <v>199.97</v>
          </cell>
        </row>
        <row r="4682">
          <cell r="A4682">
            <v>20037</v>
          </cell>
          <cell r="B4682" t="str">
            <v>REDUCAO EXCENTRICA PVC NBR 10569 P/REDE COLET ESG PB JE 250 X 200MM</v>
          </cell>
          <cell r="C4682" t="str">
            <v>UN</v>
          </cell>
          <cell r="E4682">
            <v>407.96</v>
          </cell>
        </row>
        <row r="4683">
          <cell r="A4683">
            <v>20038</v>
          </cell>
          <cell r="B4683" t="str">
            <v>REDUCAO EXCENTRICA PVC NBR 10569 P/REDE COLET ESG PB JE 300 X 250MM</v>
          </cell>
          <cell r="C4683" t="str">
            <v>UN</v>
          </cell>
          <cell r="E4683">
            <v>752.76</v>
          </cell>
        </row>
        <row r="4684">
          <cell r="A4684">
            <v>20039</v>
          </cell>
          <cell r="B4684" t="str">
            <v>REDUCAO EXCENTRICA PVC NBR 10569 P/REDE COLET ESG PB JE 350 X 300MM</v>
          </cell>
          <cell r="C4684" t="str">
            <v>UN</v>
          </cell>
          <cell r="E4684">
            <v>1063.26</v>
          </cell>
        </row>
        <row r="4685">
          <cell r="A4685">
            <v>20040</v>
          </cell>
          <cell r="B4685" t="str">
            <v>REDUCAO EXCENTRICA PVC NBR 10569 P/REDE COLET ESG PB JE 400 X 300MM</v>
          </cell>
          <cell r="C4685" t="str">
            <v>UN</v>
          </cell>
          <cell r="E4685">
            <v>1356.06</v>
          </cell>
        </row>
        <row r="4686">
          <cell r="A4686">
            <v>20041</v>
          </cell>
          <cell r="B4686" t="str">
            <v>REDUCAO EXCENTRICA PVC NBR 10569 P/REDE COLET ESG PB JE 400 X 350MM</v>
          </cell>
          <cell r="C4686" t="str">
            <v>UN</v>
          </cell>
          <cell r="E4686">
            <v>1368.71</v>
          </cell>
        </row>
        <row r="4687">
          <cell r="A4687">
            <v>20042</v>
          </cell>
          <cell r="B4687" t="str">
            <v>REDUCAO EXCENTRICA PVC P/ ESG PREDIAL DN 75 X 50MM</v>
          </cell>
          <cell r="C4687" t="str">
            <v>UN</v>
          </cell>
          <cell r="E4687">
            <v>6.89</v>
          </cell>
        </row>
        <row r="4688">
          <cell r="A4688">
            <v>20043</v>
          </cell>
          <cell r="B4688" t="str">
            <v>REDUCAO EXCENTRICA PVC P/ ESG PREDIAL DN 100 X 50MM</v>
          </cell>
          <cell r="C4688" t="str">
            <v>UN</v>
          </cell>
          <cell r="E4688">
            <v>7.5</v>
          </cell>
        </row>
        <row r="4689">
          <cell r="A4689">
            <v>20044</v>
          </cell>
          <cell r="B4689" t="str">
            <v>REDUCAO EXCENTRICA PVC P/ ESG PREDIAL DN 100 X 75MM</v>
          </cell>
          <cell r="C4689" t="str">
            <v>UN</v>
          </cell>
          <cell r="E4689">
            <v>9.16</v>
          </cell>
        </row>
        <row r="4690">
          <cell r="A4690">
            <v>20045</v>
          </cell>
          <cell r="B4690" t="str">
            <v>REDUCAO EXCENTRICA PVC SERIE R P/ESG PREDIAL DN 75 X 50MM</v>
          </cell>
          <cell r="C4690" t="str">
            <v>UN</v>
          </cell>
          <cell r="E4690">
            <v>10.47</v>
          </cell>
        </row>
        <row r="4691">
          <cell r="A4691">
            <v>20046</v>
          </cell>
          <cell r="B4691" t="str">
            <v>REDUCAO EXCENTRICA PVC SERIE R P/ESG PREDIAL DN 100 X 75MM</v>
          </cell>
          <cell r="C4691" t="str">
            <v>UN</v>
          </cell>
          <cell r="E4691">
            <v>20.329999999999998</v>
          </cell>
        </row>
        <row r="4692">
          <cell r="A4692">
            <v>20047</v>
          </cell>
          <cell r="B4692" t="str">
            <v>REDUCAO EXCENTRICA PVC SERIE R P/ESG PREDIAL DN 150 X 100MM</v>
          </cell>
          <cell r="C4692" t="str">
            <v>UN</v>
          </cell>
          <cell r="E4692">
            <v>58.72</v>
          </cell>
        </row>
        <row r="4693">
          <cell r="A4693">
            <v>20049</v>
          </cell>
          <cell r="B4693" t="str">
            <v>REDUCAO EXCENTRICA PVC LEVE C/ BOLSA P/ ANEL DN 125 X 100MM</v>
          </cell>
          <cell r="C4693" t="str">
            <v>UN</v>
          </cell>
          <cell r="E4693">
            <v>55.14</v>
          </cell>
        </row>
        <row r="4694">
          <cell r="A4694">
            <v>20050</v>
          </cell>
          <cell r="B4694" t="str">
            <v>REDUCAO EXCENTRICA PVC LEVE C/ BOLSA P/ ANEL DN 150 X 100MM</v>
          </cell>
          <cell r="C4694" t="str">
            <v>UN</v>
          </cell>
          <cell r="E4694">
            <v>38.479999999999997</v>
          </cell>
        </row>
        <row r="4695">
          <cell r="A4695">
            <v>20051</v>
          </cell>
          <cell r="B4695" t="str">
            <v>REDUCAO EXCENTRICA PVC LEVE DN 125 X 75MM</v>
          </cell>
          <cell r="C4695" t="str">
            <v>UN</v>
          </cell>
          <cell r="E4695">
            <v>31.5</v>
          </cell>
        </row>
        <row r="4696">
          <cell r="A4696">
            <v>20052</v>
          </cell>
          <cell r="B4696" t="str">
            <v>REDUCAO EXCENTRICA PVC LEVE DN 150 X 125MM</v>
          </cell>
          <cell r="C4696" t="str">
            <v>UN</v>
          </cell>
          <cell r="E4696">
            <v>92.74</v>
          </cell>
        </row>
        <row r="4697">
          <cell r="A4697">
            <v>20053</v>
          </cell>
          <cell r="B4697" t="str">
            <v>REDUCAO EXCENTRICA PVC LEVE DN 200 X 150MM</v>
          </cell>
          <cell r="C4697" t="str">
            <v>UN</v>
          </cell>
          <cell r="E4697">
            <v>112.37</v>
          </cell>
        </row>
        <row r="4698">
          <cell r="A4698">
            <v>20054</v>
          </cell>
          <cell r="B4698" t="str">
            <v>REDUCAO EXCENTRICA PVC LEVE DN 250 X 200MM</v>
          </cell>
          <cell r="C4698" t="str">
            <v>UN</v>
          </cell>
          <cell r="E4698">
            <v>248.91</v>
          </cell>
        </row>
        <row r="4699">
          <cell r="A4699">
            <v>20055</v>
          </cell>
          <cell r="B4699" t="str">
            <v>REGISTRO PVC ESFERA VS ROSCAVEL DN 1"</v>
          </cell>
          <cell r="C4699" t="str">
            <v>UN</v>
          </cell>
          <cell r="E4699">
            <v>13.05</v>
          </cell>
        </row>
        <row r="4700">
          <cell r="A4700">
            <v>20056</v>
          </cell>
          <cell r="B4700" t="str">
            <v>CHAVE P/ TAMPAO PVC EB- 644 3/8"</v>
          </cell>
          <cell r="C4700" t="str">
            <v>UN</v>
          </cell>
          <cell r="E4700">
            <v>95.78</v>
          </cell>
        </row>
        <row r="4701">
          <cell r="A4701">
            <v>20057</v>
          </cell>
          <cell r="B4701" t="str">
            <v>FIO DE COBRE NU 2,5MM2</v>
          </cell>
          <cell r="C4701" t="str">
            <v>KG</v>
          </cell>
          <cell r="E4701">
            <v>1.01</v>
          </cell>
        </row>
        <row r="4702">
          <cell r="A4702">
            <v>20058</v>
          </cell>
          <cell r="B4702" t="str">
            <v>FIO DE COBRE NU 4MM2</v>
          </cell>
          <cell r="C4702" t="str">
            <v>KG</v>
          </cell>
          <cell r="E4702">
            <v>1.6</v>
          </cell>
        </row>
        <row r="4703">
          <cell r="A4703">
            <v>20059</v>
          </cell>
          <cell r="B4703" t="str">
            <v>ESQUADRO EXTERNO MR PVC AQUAPLUV D = 125MM</v>
          </cell>
          <cell r="C4703" t="str">
            <v>UN</v>
          </cell>
          <cell r="E4703">
            <v>45.54</v>
          </cell>
        </row>
        <row r="4704">
          <cell r="A4704">
            <v>20060</v>
          </cell>
          <cell r="B4704" t="str">
            <v>ESQUADRO INTERNO MR PVC AQUAPLUV D = 125MM</v>
          </cell>
          <cell r="C4704" t="str">
            <v>UN</v>
          </cell>
          <cell r="E4704">
            <v>53.22</v>
          </cell>
        </row>
        <row r="4705">
          <cell r="A4705">
            <v>20061</v>
          </cell>
          <cell r="B4705" t="str">
            <v>SUPORTE DE PVC MR AQUAPLUV D = 125MM</v>
          </cell>
          <cell r="C4705" t="str">
            <v>UN</v>
          </cell>
          <cell r="E4705">
            <v>13.66</v>
          </cell>
        </row>
        <row r="4706">
          <cell r="A4706">
            <v>20062</v>
          </cell>
          <cell r="B4706" t="str">
            <v>HASTE ZINCADA MR AQUAPLUV D = 125MM</v>
          </cell>
          <cell r="C4706" t="str">
            <v>UN</v>
          </cell>
          <cell r="E4706">
            <v>12.33</v>
          </cell>
        </row>
        <row r="4707">
          <cell r="A4707">
            <v>20063</v>
          </cell>
          <cell r="B4707" t="str">
            <v>ACOPLAMENTO PVC AQUAPLUV D = 88MM</v>
          </cell>
          <cell r="C4707" t="str">
            <v>UN</v>
          </cell>
          <cell r="E4707">
            <v>12.24</v>
          </cell>
        </row>
        <row r="4708">
          <cell r="A4708">
            <v>20064</v>
          </cell>
          <cell r="B4708" t="str">
            <v>CHAPA PLANA DE PVC P/ CALHA C/ 0,30 DE LARGURA</v>
          </cell>
          <cell r="C4708" t="str">
            <v>M</v>
          </cell>
          <cell r="E4708">
            <v>976.16</v>
          </cell>
        </row>
        <row r="4709">
          <cell r="A4709">
            <v>20065</v>
          </cell>
          <cell r="B4709" t="str">
            <v>TUBO PVC SERIE NORAL - ESGOTO    PREDIAL  DN 150 - NBR 5688</v>
          </cell>
          <cell r="C4709" t="str">
            <v>M</v>
          </cell>
          <cell r="E4709">
            <v>22.46</v>
          </cell>
        </row>
        <row r="4710">
          <cell r="A4710">
            <v>20067</v>
          </cell>
          <cell r="B4710" t="str">
            <v>TUBO PVC PBV SERIE R P/ ESG OU AGUAS PLUVIAIS PREDIAL DN 40</v>
          </cell>
          <cell r="C4710" t="str">
            <v>M</v>
          </cell>
          <cell r="E4710">
            <v>6.32</v>
          </cell>
        </row>
        <row r="4711">
          <cell r="A4711">
            <v>20068</v>
          </cell>
          <cell r="B4711" t="str">
            <v>TUBO PVC PBV SERIE R P/ ESG OU AGUAS PLUVIAIS PREDIAL DN 50</v>
          </cell>
          <cell r="C4711" t="str">
            <v>M</v>
          </cell>
          <cell r="E4711">
            <v>9.5299999999999994</v>
          </cell>
        </row>
        <row r="4712">
          <cell r="A4712">
            <v>20069</v>
          </cell>
          <cell r="B4712" t="str">
            <v>TUBO PVC PL SERIE R P/ ESG OU AGUAS PLUVIAIS PREDIAL DN 40</v>
          </cell>
          <cell r="C4712" t="str">
            <v>M</v>
          </cell>
          <cell r="E4712">
            <v>5.26</v>
          </cell>
        </row>
        <row r="4713">
          <cell r="A4713">
            <v>20070</v>
          </cell>
          <cell r="B4713" t="str">
            <v>TUBO PVC PL SERIE R P/ ESG OU AGUAS PLUVIAIS PREDIAL DN 50</v>
          </cell>
          <cell r="C4713" t="str">
            <v>M</v>
          </cell>
          <cell r="E4713">
            <v>8.2200000000000006</v>
          </cell>
        </row>
        <row r="4714">
          <cell r="A4714">
            <v>20071</v>
          </cell>
          <cell r="B4714" t="str">
            <v>TUBO PVC PL SERIE R P/ ESG OU AGUAS PLUVIAIS PREDIAL DN 75</v>
          </cell>
          <cell r="C4714" t="str">
            <v>M</v>
          </cell>
          <cell r="E4714">
            <v>9.94</v>
          </cell>
        </row>
        <row r="4715">
          <cell r="A4715">
            <v>20072</v>
          </cell>
          <cell r="B4715" t="str">
            <v>TUBO PVC PL SERIE R P/ ESG OU AGUAS PLUVIAIS PREDIAL DN 100</v>
          </cell>
          <cell r="C4715" t="str">
            <v>M</v>
          </cell>
          <cell r="E4715">
            <v>16.72</v>
          </cell>
        </row>
        <row r="4716">
          <cell r="A4716">
            <v>20073</v>
          </cell>
          <cell r="B4716" t="str">
            <v>TUBO PVC PL SERIE R P/ ESG OU AGUAS PLUVIAIS PREDIAL DN 150</v>
          </cell>
          <cell r="C4716" t="str">
            <v>M</v>
          </cell>
          <cell r="E4716">
            <v>35.57</v>
          </cell>
        </row>
        <row r="4717">
          <cell r="A4717">
            <v>20074</v>
          </cell>
          <cell r="B4717" t="str">
            <v>ADAPTADOR PVC PBA A LUVA DE FIBROCIMENTO DN 50 / DE 60MM</v>
          </cell>
          <cell r="C4717" t="str">
            <v>UN</v>
          </cell>
          <cell r="E4717">
            <v>61.15</v>
          </cell>
        </row>
        <row r="4718">
          <cell r="A4718">
            <v>20075</v>
          </cell>
          <cell r="B4718" t="str">
            <v>ADAPTADOR PVC PBA A LUVA DE FIBROCIMENTO DN 75 / DE 85MM</v>
          </cell>
          <cell r="C4718" t="str">
            <v>UN</v>
          </cell>
          <cell r="E4718">
            <v>133.69999999999999</v>
          </cell>
        </row>
        <row r="4719">
          <cell r="A4719">
            <v>20076</v>
          </cell>
          <cell r="B4719" t="str">
            <v>ADAPTADOR PVC PBA A LUVA DE FIBROCIMENTO DN 100 / DE 110MM</v>
          </cell>
          <cell r="C4719" t="str">
            <v>UN</v>
          </cell>
          <cell r="E4719">
            <v>208.79</v>
          </cell>
        </row>
        <row r="4720">
          <cell r="A4720">
            <v>20078</v>
          </cell>
          <cell r="B4720" t="str">
            <v>PASTA LUBRIFICANTE PARA TUBOS DE PVC C/ ANEL DE BORRACHA ( POTE 500G)</v>
          </cell>
          <cell r="C4720" t="str">
            <v>UN</v>
          </cell>
          <cell r="E4720">
            <v>24.38</v>
          </cell>
        </row>
        <row r="4721">
          <cell r="A4721">
            <v>20079</v>
          </cell>
          <cell r="B4721" t="str">
            <v>PASTA LUBRIFICANTE PARA TUBOS DE PVC C/ ANEL DE BORRACHA ( POTE 5000G)</v>
          </cell>
          <cell r="C4721" t="str">
            <v>UN</v>
          </cell>
          <cell r="E4721">
            <v>225.14</v>
          </cell>
        </row>
        <row r="4722">
          <cell r="A4722">
            <v>20080</v>
          </cell>
          <cell r="B4722" t="str">
            <v>ADESIVO P/ PVC FRASCO C/ 175G</v>
          </cell>
          <cell r="C4722" t="str">
            <v>UN</v>
          </cell>
          <cell r="E4722">
            <v>7.8</v>
          </cell>
        </row>
        <row r="4723">
          <cell r="A4723">
            <v>20082</v>
          </cell>
          <cell r="B4723" t="str">
            <v>SOLUCAO LIMPADORA FRASCO PLASTICO C/ 200CM3</v>
          </cell>
          <cell r="C4723" t="str">
            <v>UN</v>
          </cell>
          <cell r="E4723">
            <v>10.28</v>
          </cell>
        </row>
        <row r="4724">
          <cell r="A4724">
            <v>20083</v>
          </cell>
          <cell r="B4724" t="str">
            <v>SOLUCAO LIMPADORA FRASCO PLASTICO C/ 1000CM3</v>
          </cell>
          <cell r="C4724" t="str">
            <v>UN</v>
          </cell>
          <cell r="E4724">
            <v>34.19</v>
          </cell>
        </row>
        <row r="4725">
          <cell r="A4725">
            <v>20084</v>
          </cell>
          <cell r="B4725" t="str">
            <v>ANEL BORRACHA P/ TUBO SERIE R DN 40MM</v>
          </cell>
          <cell r="C4725" t="str">
            <v>UN</v>
          </cell>
          <cell r="E4725">
            <v>0.76</v>
          </cell>
        </row>
        <row r="4726">
          <cell r="A4726">
            <v>20085</v>
          </cell>
          <cell r="B4726" t="str">
            <v>ANEL BORRACHA P/ TUBO SERIE R DN 50MM</v>
          </cell>
          <cell r="C4726" t="str">
            <v>UN</v>
          </cell>
          <cell r="E4726">
            <v>0.83</v>
          </cell>
        </row>
        <row r="4727">
          <cell r="A4727">
            <v>20086</v>
          </cell>
          <cell r="B4727" t="str">
            <v>BUCHA REDUCAO PVC SOLD LONGA P/ ESG PREDIAL 50MM X 40MM</v>
          </cell>
          <cell r="C4727" t="str">
            <v>UN</v>
          </cell>
          <cell r="E4727">
            <v>1.36</v>
          </cell>
        </row>
        <row r="4728">
          <cell r="A4728">
            <v>20087</v>
          </cell>
          <cell r="B4728" t="str">
            <v>CAP PVC SERIE R P/ ESG PREDIAL DN 75 MM</v>
          </cell>
          <cell r="C4728" t="str">
            <v>UN</v>
          </cell>
          <cell r="E4728">
            <v>8.91</v>
          </cell>
        </row>
        <row r="4729">
          <cell r="A4729">
            <v>20088</v>
          </cell>
          <cell r="B4729" t="str">
            <v>CAP PVC SERIE R P/ ESG PREDIAL DN 100 MM</v>
          </cell>
          <cell r="C4729" t="str">
            <v>UN</v>
          </cell>
          <cell r="E4729">
            <v>13.15</v>
          </cell>
        </row>
        <row r="4730">
          <cell r="A4730">
            <v>20089</v>
          </cell>
          <cell r="B4730" t="str">
            <v>CAP PVC SERIE R P/ ESG PREDIAL DN 150 MM</v>
          </cell>
          <cell r="C4730" t="str">
            <v>UN</v>
          </cell>
          <cell r="E4730">
            <v>65.400000000000006</v>
          </cell>
        </row>
        <row r="4731">
          <cell r="A4731">
            <v>20090</v>
          </cell>
          <cell r="B4731" t="str">
            <v>CAP PVC SOLD P/ TUBO LEVE DN 125 MM</v>
          </cell>
          <cell r="C4731" t="str">
            <v>UN</v>
          </cell>
          <cell r="E4731">
            <v>36.32</v>
          </cell>
        </row>
        <row r="4732">
          <cell r="A4732">
            <v>20092</v>
          </cell>
          <cell r="B4732" t="str">
            <v>CAP PVC SOLD P/ TUBO LEVE DN 200 MM</v>
          </cell>
          <cell r="C4732" t="str">
            <v>UN</v>
          </cell>
          <cell r="E4732">
            <v>87.91</v>
          </cell>
        </row>
        <row r="4733">
          <cell r="A4733">
            <v>20093</v>
          </cell>
          <cell r="B4733" t="str">
            <v>COLAR TOMADA PVC C/ TRAVAS,SAIDA ROSCAVEL C/ BUCHA DE LATAO DE 110MM X 3/4"</v>
          </cell>
          <cell r="C4733" t="str">
            <v>UN</v>
          </cell>
          <cell r="E4733">
            <v>42.53</v>
          </cell>
        </row>
        <row r="4734">
          <cell r="A4734">
            <v>20094</v>
          </cell>
          <cell r="B4734" t="str">
            <v>CURVA PVC 45G CURTA NBR-10569 P/REDE COLET ESG PB JE DN 100MM</v>
          </cell>
          <cell r="C4734" t="str">
            <v>UN</v>
          </cell>
          <cell r="E4734">
            <v>15.31</v>
          </cell>
        </row>
        <row r="4735">
          <cell r="A4735">
            <v>20095</v>
          </cell>
          <cell r="B4735" t="str">
            <v>CURVA PVC 90G CURTA NBR-10569 P/REDE COLET ESG PB JE DN 100MM</v>
          </cell>
          <cell r="C4735" t="str">
            <v>UN</v>
          </cell>
          <cell r="E4735">
            <v>19.399999999999999</v>
          </cell>
        </row>
        <row r="4736">
          <cell r="A4736">
            <v>20096</v>
          </cell>
          <cell r="B4736" t="str">
            <v>CURVA PVC SERIE R 87,5G CURTA ESG PREDIAL P/ PE-DE-COLA 75MM</v>
          </cell>
          <cell r="C4736" t="str">
            <v>UN</v>
          </cell>
          <cell r="E4736">
            <v>25.9</v>
          </cell>
        </row>
        <row r="4737">
          <cell r="A4737">
            <v>20097</v>
          </cell>
          <cell r="B4737" t="str">
            <v>CURVA PVC SERIE R 87,5G CURTA ESG PREDIAL P/ PE-DE-COLA 100MM</v>
          </cell>
          <cell r="C4737" t="str">
            <v>UN</v>
          </cell>
          <cell r="E4737">
            <v>44.92</v>
          </cell>
        </row>
        <row r="4738">
          <cell r="A4738">
            <v>20098</v>
          </cell>
          <cell r="B4738" t="str">
            <v>CURVA PVC SERIE R 87,5G CURTA ESG PREDIAL P/ PE-DE-COLA 150MM</v>
          </cell>
          <cell r="C4738" t="str">
            <v>UN</v>
          </cell>
          <cell r="E4738">
            <v>291.45999999999998</v>
          </cell>
        </row>
        <row r="4739">
          <cell r="A4739">
            <v>20099</v>
          </cell>
          <cell r="B4739" t="str">
            <v>CURVA PVC LEVE 45G C/ PONTA E BOLSA LISA DN 125MM</v>
          </cell>
          <cell r="C4739" t="str">
            <v>UN</v>
          </cell>
          <cell r="E4739">
            <v>75.099999999999994</v>
          </cell>
        </row>
        <row r="4740">
          <cell r="A4740">
            <v>20100</v>
          </cell>
          <cell r="B4740" t="str">
            <v>CURVA PVC LEVE 45G C/ PONTA E BOLSA LISA DN 200MM</v>
          </cell>
          <cell r="C4740" t="str">
            <v>UN</v>
          </cell>
          <cell r="E4740">
            <v>149.33000000000001</v>
          </cell>
        </row>
        <row r="4741">
          <cell r="A4741">
            <v>20101</v>
          </cell>
          <cell r="B4741" t="str">
            <v>CURVA PVC LEVE 45G C/ PONTA E BOLSA LISA DN 150MM</v>
          </cell>
          <cell r="C4741" t="str">
            <v>UN</v>
          </cell>
          <cell r="E4741">
            <v>68.92</v>
          </cell>
        </row>
        <row r="4742">
          <cell r="A4742">
            <v>20102</v>
          </cell>
          <cell r="B4742" t="str">
            <v>CURVA PVC LEVE 90G C/ PONTA E BOLSA LISA DN 125MM</v>
          </cell>
          <cell r="C4742" t="str">
            <v>UN</v>
          </cell>
          <cell r="E4742">
            <v>75.8</v>
          </cell>
        </row>
        <row r="4743">
          <cell r="A4743">
            <v>20103</v>
          </cell>
          <cell r="B4743" t="str">
            <v>CURVA PVC LEVE 90G C/ PONTA E BOLSA LISA DN 200MM</v>
          </cell>
          <cell r="C4743" t="str">
            <v>UN</v>
          </cell>
          <cell r="E4743">
            <v>210.51</v>
          </cell>
        </row>
        <row r="4744">
          <cell r="A4744">
            <v>20104</v>
          </cell>
          <cell r="B4744" t="str">
            <v>CURVA PVC LEVE 90G C/ PONTA E BOLSA LISA DN 250MM</v>
          </cell>
          <cell r="C4744" t="str">
            <v>UN</v>
          </cell>
          <cell r="E4744">
            <v>670.1</v>
          </cell>
        </row>
        <row r="4745">
          <cell r="A4745">
            <v>20105</v>
          </cell>
          <cell r="B4745" t="str">
            <v>CURVA PVC LEVE 90G C/ PONTA E BOLSA LISA DN 300MM</v>
          </cell>
          <cell r="C4745" t="str">
            <v>UN</v>
          </cell>
          <cell r="E4745">
            <v>988.82</v>
          </cell>
        </row>
        <row r="4746">
          <cell r="A4746">
            <v>20106</v>
          </cell>
          <cell r="B4746" t="str">
            <v>EXTREMIDADE P/ HIDROMETRO PVC SEM BUCHA DE LATAO CURTA 1/2"</v>
          </cell>
          <cell r="C4746" t="str">
            <v>UN</v>
          </cell>
          <cell r="E4746">
            <v>7.02</v>
          </cell>
        </row>
        <row r="4747">
          <cell r="A4747">
            <v>20107</v>
          </cell>
          <cell r="B4747" t="str">
            <v>EXTREMIDADE P/ HIDROMETRO PVC SEM BUCHA DE LATAO CURTA 3/4"</v>
          </cell>
          <cell r="C4747" t="str">
            <v>UN</v>
          </cell>
          <cell r="E4747">
            <v>8.07</v>
          </cell>
        </row>
        <row r="4748">
          <cell r="A4748">
            <v>20108</v>
          </cell>
          <cell r="B4748" t="str">
            <v>EXTREMIDADE P/ HIDROMETRO PVC LONGA 1/2" SEM BUCHA LATAO</v>
          </cell>
          <cell r="C4748" t="str">
            <v>UN</v>
          </cell>
          <cell r="E4748">
            <v>7.1</v>
          </cell>
        </row>
        <row r="4749">
          <cell r="A4749">
            <v>20109</v>
          </cell>
          <cell r="B4749" t="str">
            <v>EXTREMIDADE P/ HIDROMETRO PVC LONGA 3/4" SEM BUCHA LATAO</v>
          </cell>
          <cell r="C4749" t="str">
            <v>UN</v>
          </cell>
          <cell r="E4749">
            <v>10.61</v>
          </cell>
        </row>
        <row r="4750">
          <cell r="A4750">
            <v>20110</v>
          </cell>
          <cell r="B4750" t="str">
            <v>FITA ISOLANTE ADESIVA ANTI-CHAMA EM ROLOS 19MM X 10M</v>
          </cell>
          <cell r="C4750" t="str">
            <v>UN</v>
          </cell>
          <cell r="E4750">
            <v>4.25</v>
          </cell>
        </row>
        <row r="4751">
          <cell r="A4751">
            <v>20111</v>
          </cell>
          <cell r="B4751" t="str">
            <v>FITA ISOLANTE ADESIVA ANTI-CHAMA, USO ATÉ 750 V, EM ROLO DE 19 MM X 20 M</v>
          </cell>
          <cell r="C4751" t="str">
            <v>UN</v>
          </cell>
          <cell r="E4751">
            <v>5.55</v>
          </cell>
        </row>
        <row r="4752">
          <cell r="A4752">
            <v>20112</v>
          </cell>
          <cell r="B4752" t="str">
            <v>FLANGE PVC AVULSO C/ FUROS P/ CONEXOES DE 60MM / DN 50MM</v>
          </cell>
          <cell r="C4752" t="str">
            <v>UN</v>
          </cell>
          <cell r="E4752">
            <v>324.44</v>
          </cell>
        </row>
        <row r="4753">
          <cell r="A4753">
            <v>20113</v>
          </cell>
          <cell r="B4753" t="str">
            <v>FLANGE PVC AVULSO C/ FUROS P/ CONEXOES DE 75MM / DN 65MM</v>
          </cell>
          <cell r="C4753" t="str">
            <v>UN</v>
          </cell>
          <cell r="E4753">
            <v>384.37</v>
          </cell>
        </row>
        <row r="4754">
          <cell r="A4754">
            <v>20114</v>
          </cell>
          <cell r="B4754" t="str">
            <v>FLANGE PVC AVULSO C/ FUROS P/ CONEXOES DE 85MM / DN 75MM</v>
          </cell>
          <cell r="C4754" t="str">
            <v>UN</v>
          </cell>
          <cell r="E4754">
            <v>512.79</v>
          </cell>
        </row>
        <row r="4755">
          <cell r="A4755">
            <v>20115</v>
          </cell>
          <cell r="B4755" t="str">
            <v>FLANGE PVC AVULSO C/ FUROS P/ CONEXOES DE 110MM / DN 100MM</v>
          </cell>
          <cell r="C4755" t="str">
            <v>UN</v>
          </cell>
          <cell r="E4755">
            <v>579.91999999999996</v>
          </cell>
        </row>
        <row r="4756">
          <cell r="A4756">
            <v>20116</v>
          </cell>
          <cell r="B4756" t="str">
            <v>FLANGE PVC AVULSO SEM FUROS P/ CONEXOES DE 75MM / DN 65MM</v>
          </cell>
          <cell r="C4756" t="str">
            <v>UN</v>
          </cell>
          <cell r="E4756">
            <v>376.24</v>
          </cell>
        </row>
        <row r="4757">
          <cell r="A4757">
            <v>20117</v>
          </cell>
          <cell r="B4757" t="str">
            <v>FLANGE PVC AVULSO SEM FUROS P/ CONEXOES DE 85MM / DN 75MM</v>
          </cell>
          <cell r="C4757" t="str">
            <v>UN</v>
          </cell>
          <cell r="E4757">
            <v>503.29</v>
          </cell>
        </row>
        <row r="4758">
          <cell r="A4758">
            <v>20118</v>
          </cell>
          <cell r="B4758" t="str">
            <v>FLANGE PVC AVULSO SEM FUROS P/ CONEXOES DE 110MM / DN 100MM</v>
          </cell>
          <cell r="C4758" t="str">
            <v>UN</v>
          </cell>
          <cell r="E4758">
            <v>571.79999999999995</v>
          </cell>
        </row>
        <row r="4759">
          <cell r="A4759">
            <v>20119</v>
          </cell>
          <cell r="B4759" t="str">
            <v>FLANGE PVC AVULSO C/ FUROS P/ TUBOS DE 60MM / DN 50MM</v>
          </cell>
          <cell r="C4759" t="str">
            <v>UN</v>
          </cell>
          <cell r="E4759">
            <v>279.69</v>
          </cell>
        </row>
        <row r="4760">
          <cell r="A4760">
            <v>20120</v>
          </cell>
          <cell r="B4760" t="str">
            <v>FLANGE PVC AVULSO C/ FUROS P/ TUBOS DE 75MM / DN 65MM</v>
          </cell>
          <cell r="C4760" t="str">
            <v>UN</v>
          </cell>
          <cell r="E4760">
            <v>313.10000000000002</v>
          </cell>
        </row>
        <row r="4761">
          <cell r="A4761">
            <v>20121</v>
          </cell>
          <cell r="B4761" t="str">
            <v>FLANGE PVC AVULSO C/ FUROS P/ TUBOS DE 85MM / DN 75MM</v>
          </cell>
          <cell r="C4761" t="str">
            <v>UN</v>
          </cell>
          <cell r="E4761">
            <v>413.18</v>
          </cell>
        </row>
        <row r="4762">
          <cell r="A4762">
            <v>20122</v>
          </cell>
          <cell r="B4762" t="str">
            <v>FLANGE PVC AVULSO C/ FUROS P/ TUBOS DE 110MM / DN 100MM</v>
          </cell>
          <cell r="C4762" t="str">
            <v>UN</v>
          </cell>
          <cell r="E4762">
            <v>499.92</v>
          </cell>
        </row>
        <row r="4763">
          <cell r="A4763">
            <v>20123</v>
          </cell>
          <cell r="B4763" t="str">
            <v>FLANGE PVC AVULSO SEM FUROS P/ TUBOS DE 60MM / DN 50MM</v>
          </cell>
          <cell r="C4763" t="str">
            <v>UN</v>
          </cell>
          <cell r="E4763">
            <v>279.69</v>
          </cell>
        </row>
        <row r="4764">
          <cell r="A4764">
            <v>20124</v>
          </cell>
          <cell r="B4764" t="str">
            <v>FLANGE PVC AVULSO SEM FUROS P/ TUBOS DE 75MM / DN 65MM</v>
          </cell>
          <cell r="C4764" t="str">
            <v>UN</v>
          </cell>
          <cell r="E4764">
            <v>313.10000000000002</v>
          </cell>
        </row>
        <row r="4765">
          <cell r="A4765">
            <v>20125</v>
          </cell>
          <cell r="B4765" t="str">
            <v>FLANGE PVC AVULSO SEM FUROS P/ TUBOS DE 85MM / DN 75MM</v>
          </cell>
          <cell r="C4765" t="str">
            <v>UN</v>
          </cell>
          <cell r="E4765">
            <v>427.12</v>
          </cell>
        </row>
        <row r="4766">
          <cell r="A4766">
            <v>20126</v>
          </cell>
          <cell r="B4766" t="str">
            <v>FLANGE PVC AVULSO SEM FUROS P/ TUBOS DE 110MM / DN 100MM</v>
          </cell>
          <cell r="C4766" t="str">
            <v>UN</v>
          </cell>
          <cell r="E4766">
            <v>499.92</v>
          </cell>
        </row>
        <row r="4767">
          <cell r="A4767">
            <v>20127</v>
          </cell>
          <cell r="B4767" t="str">
            <v>JOELHO PVC LEVE 45G DN 125MM</v>
          </cell>
          <cell r="C4767" t="str">
            <v>UN</v>
          </cell>
          <cell r="E4767">
            <v>41.92</v>
          </cell>
        </row>
        <row r="4768">
          <cell r="A4768">
            <v>20128</v>
          </cell>
          <cell r="B4768" t="str">
            <v>JOELHO PVC LEVE 45G DN 150MM</v>
          </cell>
          <cell r="C4768" t="str">
            <v>UN</v>
          </cell>
          <cell r="E4768">
            <v>49.7</v>
          </cell>
        </row>
        <row r="4769">
          <cell r="A4769">
            <v>20129</v>
          </cell>
          <cell r="B4769" t="str">
            <v>JOELHO PVC LEVE 45G DN 200MM</v>
          </cell>
          <cell r="C4769" t="str">
            <v>UN</v>
          </cell>
          <cell r="E4769">
            <v>90.83</v>
          </cell>
        </row>
        <row r="4770">
          <cell r="A4770">
            <v>20130</v>
          </cell>
          <cell r="B4770" t="str">
            <v>JOELHO PVC LEVE 90G DN 125MM</v>
          </cell>
          <cell r="C4770" t="str">
            <v>UN</v>
          </cell>
          <cell r="E4770">
            <v>46.09</v>
          </cell>
        </row>
        <row r="4771">
          <cell r="A4771">
            <v>20131</v>
          </cell>
          <cell r="B4771" t="str">
            <v>JOELHO PVC LEVE 90G DN 150MM</v>
          </cell>
          <cell r="C4771" t="str">
            <v>UN</v>
          </cell>
          <cell r="E4771">
            <v>52.14</v>
          </cell>
        </row>
        <row r="4772">
          <cell r="A4772">
            <v>20132</v>
          </cell>
          <cell r="B4772" t="str">
            <v>JOELHO PVC LEVE 90G DN 200MM</v>
          </cell>
          <cell r="C4772" t="str">
            <v>UN</v>
          </cell>
          <cell r="E4772">
            <v>146.76</v>
          </cell>
        </row>
        <row r="4773">
          <cell r="A4773">
            <v>20134</v>
          </cell>
          <cell r="B4773" t="str">
            <v>JCAO SIMPLES PVC LEVE 125MM</v>
          </cell>
          <cell r="C4773" t="str">
            <v>UN</v>
          </cell>
          <cell r="E4773">
            <v>97.95</v>
          </cell>
        </row>
        <row r="4774">
          <cell r="A4774">
            <v>20136</v>
          </cell>
          <cell r="B4774" t="str">
            <v>JCAO SIMPLES PVC LEVE 150MM</v>
          </cell>
          <cell r="C4774" t="str">
            <v>UN</v>
          </cell>
          <cell r="E4774">
            <v>109.47</v>
          </cell>
        </row>
        <row r="4775">
          <cell r="A4775">
            <v>20137</v>
          </cell>
          <cell r="B4775" t="str">
            <v>JCAO SIMPLES REDUCAO PVC LEVE C/ BOLSA P/ ANEL 150 X 75MM</v>
          </cell>
          <cell r="C4775" t="str">
            <v>UN</v>
          </cell>
          <cell r="E4775">
            <v>36.86</v>
          </cell>
        </row>
        <row r="4776">
          <cell r="A4776">
            <v>20138</v>
          </cell>
          <cell r="B4776" t="str">
            <v>JCAO SIMPLES REDUCAO PVC LEVE C/ BOLSA P/ ANEL 150 X 100MM</v>
          </cell>
          <cell r="C4776" t="str">
            <v>UN</v>
          </cell>
          <cell r="E4776">
            <v>42.16</v>
          </cell>
        </row>
        <row r="4777">
          <cell r="A4777">
            <v>20139</v>
          </cell>
          <cell r="B4777" t="str">
            <v>JCAO DUPLA PVC SERIE R P/ ESG PREDIAL DN 100MM</v>
          </cell>
          <cell r="C4777" t="str">
            <v>UN</v>
          </cell>
          <cell r="E4777">
            <v>48.58</v>
          </cell>
        </row>
        <row r="4778">
          <cell r="A4778">
            <v>20140</v>
          </cell>
          <cell r="B4778" t="str">
            <v>JCAO SIMPLES PVC SERIE R P/ESG PREDIAL DN 40MM</v>
          </cell>
          <cell r="C4778" t="str">
            <v>UN</v>
          </cell>
          <cell r="E4778">
            <v>6.56</v>
          </cell>
        </row>
        <row r="4779">
          <cell r="A4779">
            <v>20141</v>
          </cell>
          <cell r="B4779" t="str">
            <v>JCAO SIMPLES PVC SERIE R P/ESG PREDIAL DN 50MM</v>
          </cell>
          <cell r="C4779" t="str">
            <v>UN</v>
          </cell>
          <cell r="E4779">
            <v>10.119999999999999</v>
          </cell>
        </row>
        <row r="4780">
          <cell r="A4780">
            <v>20142</v>
          </cell>
          <cell r="B4780" t="str">
            <v>JCAO SIMPLES PVC SERIE R P/ESG PREDIAL DN 75 X 75MM</v>
          </cell>
          <cell r="C4780" t="str">
            <v>UN</v>
          </cell>
          <cell r="E4780">
            <v>23.98</v>
          </cell>
        </row>
        <row r="4781">
          <cell r="A4781">
            <v>20143</v>
          </cell>
          <cell r="B4781" t="str">
            <v>JCAO SIMPLES PVC SERIE R P/ESG PREDIAL DN 100 X 75MM</v>
          </cell>
          <cell r="C4781" t="str">
            <v>UN</v>
          </cell>
          <cell r="E4781">
            <v>38.32</v>
          </cell>
        </row>
        <row r="4782">
          <cell r="A4782">
            <v>20144</v>
          </cell>
          <cell r="B4782" t="str">
            <v>JCAO SIMPLES PVC SERIE R P/ESG PREDIAL DN 100 X 100MM</v>
          </cell>
          <cell r="C4782" t="str">
            <v>UN</v>
          </cell>
          <cell r="E4782">
            <v>36.54</v>
          </cell>
        </row>
        <row r="4783">
          <cell r="A4783">
            <v>20145</v>
          </cell>
          <cell r="B4783" t="str">
            <v>JCAO SIMPLES PVC SERIE R P/ESG PREDIAL DN 150 X 100MM</v>
          </cell>
          <cell r="C4783" t="str">
            <v>UN</v>
          </cell>
          <cell r="E4783">
            <v>94.48</v>
          </cell>
        </row>
        <row r="4784">
          <cell r="A4784">
            <v>20146</v>
          </cell>
          <cell r="B4784" t="str">
            <v>JCAO SIMPLES PVC SERIE R P/ESG PREDIAL DN 150 X 150MM</v>
          </cell>
          <cell r="C4784" t="str">
            <v>UN</v>
          </cell>
          <cell r="E4784">
            <v>97.76</v>
          </cell>
        </row>
        <row r="4785">
          <cell r="A4785">
            <v>20147</v>
          </cell>
          <cell r="B4785" t="str">
            <v>JOELHO REDUCAO 90G PVC SOLD C/ BUCHA DE LATAO 25MM X 1/2"</v>
          </cell>
          <cell r="C4785" t="str">
            <v>UN</v>
          </cell>
          <cell r="E4785">
            <v>4.03</v>
          </cell>
        </row>
        <row r="4786">
          <cell r="A4786">
            <v>20148</v>
          </cell>
          <cell r="B4786" t="str">
            <v>JOELHO PVC SERIE R P/ ESG PREDIAL 45G DN 40MM</v>
          </cell>
          <cell r="C4786" t="str">
            <v>UN</v>
          </cell>
          <cell r="E4786">
            <v>3.23</v>
          </cell>
        </row>
        <row r="4787">
          <cell r="A4787">
            <v>20149</v>
          </cell>
          <cell r="B4787" t="str">
            <v>JOELHO PVC SERIE R P/ ESG PREDIAL 45G DN 50MM</v>
          </cell>
          <cell r="C4787" t="str">
            <v>UN</v>
          </cell>
          <cell r="E4787">
            <v>4.92</v>
          </cell>
        </row>
        <row r="4788">
          <cell r="A4788">
            <v>20150</v>
          </cell>
          <cell r="B4788" t="str">
            <v>JOELHO PVC SERIE R P/ ESG PREDIAL 45G DN 75MM</v>
          </cell>
          <cell r="C4788" t="str">
            <v>UN</v>
          </cell>
          <cell r="E4788">
            <v>11.57</v>
          </cell>
        </row>
        <row r="4789">
          <cell r="A4789">
            <v>20151</v>
          </cell>
          <cell r="B4789" t="str">
            <v>JOELHO PVC SERIE R P/ ESG PREDIAL 45G DN 100MM</v>
          </cell>
          <cell r="C4789" t="str">
            <v>UN</v>
          </cell>
          <cell r="E4789">
            <v>16.350000000000001</v>
          </cell>
        </row>
        <row r="4790">
          <cell r="A4790">
            <v>20152</v>
          </cell>
          <cell r="B4790" t="str">
            <v>JOELHO PVC SERIE R P/ ESG PREDIAL 45G DN 150MM</v>
          </cell>
          <cell r="C4790" t="str">
            <v>UN</v>
          </cell>
          <cell r="E4790">
            <v>50.73</v>
          </cell>
        </row>
        <row r="4791">
          <cell r="A4791">
            <v>20154</v>
          </cell>
          <cell r="B4791" t="str">
            <v>JOELHO PVC SERIE R P/ ESG PREDIAL 90G DN 40MM</v>
          </cell>
          <cell r="C4791" t="str">
            <v>UN</v>
          </cell>
          <cell r="E4791">
            <v>3.56</v>
          </cell>
        </row>
        <row r="4792">
          <cell r="A4792">
            <v>20155</v>
          </cell>
          <cell r="B4792" t="str">
            <v>JOELHO PVC SERIE R P/ ESG PREDIAL 90G DN 50MM</v>
          </cell>
          <cell r="C4792" t="str">
            <v>UN</v>
          </cell>
          <cell r="E4792">
            <v>5.62</v>
          </cell>
        </row>
        <row r="4793">
          <cell r="A4793">
            <v>20156</v>
          </cell>
          <cell r="B4793" t="str">
            <v>JOELHO PVC SERIE R P/ ESG PREDIAL 90G DN 75MM</v>
          </cell>
          <cell r="C4793" t="str">
            <v>UN</v>
          </cell>
          <cell r="E4793">
            <v>12.04</v>
          </cell>
        </row>
        <row r="4794">
          <cell r="A4794">
            <v>20157</v>
          </cell>
          <cell r="B4794" t="str">
            <v>JOELHO PVC SERIE R P/ ESG PREDIAL 90G DN 100 MM</v>
          </cell>
          <cell r="C4794" t="str">
            <v>UN</v>
          </cell>
          <cell r="E4794">
            <v>19.95</v>
          </cell>
        </row>
        <row r="4795">
          <cell r="A4795">
            <v>20158</v>
          </cell>
          <cell r="B4795" t="str">
            <v>JOELHO PVC SERIE R P/ ESG PREDIAL 90G DN 150 MM</v>
          </cell>
          <cell r="C4795" t="str">
            <v>UN</v>
          </cell>
          <cell r="E4795">
            <v>74.34</v>
          </cell>
        </row>
        <row r="4796">
          <cell r="A4796">
            <v>20159</v>
          </cell>
          <cell r="B4796" t="str">
            <v>JOELHO PVC SERIE R P/ ESG PREDIAL 90G C/ VISITA 100 X 75M   M</v>
          </cell>
          <cell r="C4796" t="str">
            <v>UN</v>
          </cell>
          <cell r="E4796">
            <v>29.51</v>
          </cell>
        </row>
        <row r="4797">
          <cell r="A4797">
            <v>20160</v>
          </cell>
          <cell r="B4797" t="str">
            <v>LUVA CORRER PVC LEVE DN 150MM</v>
          </cell>
          <cell r="C4797" t="str">
            <v>UN</v>
          </cell>
          <cell r="E4797">
            <v>38.549999999999997</v>
          </cell>
        </row>
        <row r="4798">
          <cell r="A4798">
            <v>20161</v>
          </cell>
          <cell r="B4798" t="str">
            <v>LUVA DUPLA PVC LEVE DN 125MM</v>
          </cell>
          <cell r="C4798" t="str">
            <v>UN</v>
          </cell>
          <cell r="E4798">
            <v>25.93</v>
          </cell>
        </row>
        <row r="4799">
          <cell r="A4799">
            <v>20162</v>
          </cell>
          <cell r="B4799" t="str">
            <v>LUVA DUPLA PVC LEVE DN 150MM</v>
          </cell>
          <cell r="C4799" t="str">
            <v>UN</v>
          </cell>
          <cell r="E4799">
            <v>33.75</v>
          </cell>
        </row>
        <row r="4800">
          <cell r="A4800">
            <v>20163</v>
          </cell>
          <cell r="B4800" t="str">
            <v>LUVA DUPLA PVC LEVE DN 200MM</v>
          </cell>
          <cell r="C4800" t="str">
            <v>UN</v>
          </cell>
          <cell r="E4800">
            <v>59.68</v>
          </cell>
        </row>
        <row r="4801">
          <cell r="A4801">
            <v>20164</v>
          </cell>
          <cell r="B4801" t="str">
            <v>LUVA CORRER PVC SERIE R P/ ESG PREDIAL 75MM</v>
          </cell>
          <cell r="C4801" t="str">
            <v>UN</v>
          </cell>
          <cell r="E4801">
            <v>9.02</v>
          </cell>
        </row>
        <row r="4802">
          <cell r="A4802">
            <v>20165</v>
          </cell>
          <cell r="B4802" t="str">
            <v>LUVA CORRER PVC SERIE R P/ ESG PREDIAL 100MM</v>
          </cell>
          <cell r="C4802" t="str">
            <v>UN</v>
          </cell>
          <cell r="E4802">
            <v>11.59</v>
          </cell>
        </row>
        <row r="4803">
          <cell r="A4803">
            <v>20166</v>
          </cell>
          <cell r="B4803" t="str">
            <v>LUVA CORRER PVC SERIE R P/ ESG PREDIAL 150MM</v>
          </cell>
          <cell r="C4803" t="str">
            <v>UN</v>
          </cell>
          <cell r="E4803">
            <v>75.27</v>
          </cell>
        </row>
        <row r="4804">
          <cell r="A4804">
            <v>20167</v>
          </cell>
          <cell r="B4804" t="str">
            <v>LUVA SIMPLES PVC SERIE R P/ESG PREDIAL 40MM</v>
          </cell>
          <cell r="C4804" t="str">
            <v>UN</v>
          </cell>
          <cell r="E4804">
            <v>4.97</v>
          </cell>
        </row>
        <row r="4805">
          <cell r="A4805">
            <v>20168</v>
          </cell>
          <cell r="B4805" t="str">
            <v>LUVA SIMPLES PVC SERIE R P/ESG PREDIAL 50MM</v>
          </cell>
          <cell r="C4805" t="str">
            <v>UN</v>
          </cell>
          <cell r="E4805">
            <v>6.57</v>
          </cell>
        </row>
        <row r="4806">
          <cell r="A4806">
            <v>20169</v>
          </cell>
          <cell r="B4806" t="str">
            <v>LUVA SIMPLES PVC SERIE R P/ESG PREDIAL 75MM</v>
          </cell>
          <cell r="C4806" t="str">
            <v>UN</v>
          </cell>
          <cell r="E4806">
            <v>7.77</v>
          </cell>
        </row>
        <row r="4807">
          <cell r="A4807">
            <v>20170</v>
          </cell>
          <cell r="B4807" t="str">
            <v>LUVA SIMPLES PVC SERIE R P/ESG PREDIAL 100MM</v>
          </cell>
          <cell r="C4807" t="str">
            <v>UN</v>
          </cell>
          <cell r="E4807">
            <v>12.11</v>
          </cell>
        </row>
        <row r="4808">
          <cell r="A4808">
            <v>20171</v>
          </cell>
          <cell r="B4808" t="str">
            <v>LUVA SIMPLES PVC SERIE R P/ESG PREDIAL 150MM</v>
          </cell>
          <cell r="C4808" t="str">
            <v>UN</v>
          </cell>
          <cell r="E4808">
            <v>29.58</v>
          </cell>
        </row>
        <row r="4809">
          <cell r="A4809">
            <v>20172</v>
          </cell>
          <cell r="B4809" t="str">
            <v>TE PVC 90G NBR 10569 P/ REDE COLET ESG JE BBP DN 100MM</v>
          </cell>
          <cell r="C4809" t="str">
            <v>UN</v>
          </cell>
          <cell r="E4809">
            <v>28.73</v>
          </cell>
        </row>
        <row r="4810">
          <cell r="A4810">
            <v>20173</v>
          </cell>
          <cell r="B4810" t="str">
            <v>TE PVC LEVE 90G CURTO 125MM</v>
          </cell>
          <cell r="C4810" t="str">
            <v>UN</v>
          </cell>
          <cell r="E4810">
            <v>93.85</v>
          </cell>
        </row>
        <row r="4811">
          <cell r="A4811">
            <v>20174</v>
          </cell>
          <cell r="B4811" t="str">
            <v>TE PVC LEVE 90G CURTO 150MM</v>
          </cell>
          <cell r="C4811" t="str">
            <v>UN</v>
          </cell>
          <cell r="E4811">
            <v>56.8</v>
          </cell>
        </row>
        <row r="4812">
          <cell r="A4812">
            <v>20175</v>
          </cell>
          <cell r="B4812" t="str">
            <v>TE PVC LEVE 90G CURTO 200MM</v>
          </cell>
          <cell r="C4812" t="str">
            <v>UN</v>
          </cell>
          <cell r="E4812">
            <v>205.6</v>
          </cell>
        </row>
        <row r="4813">
          <cell r="A4813">
            <v>20176</v>
          </cell>
          <cell r="B4813" t="str">
            <v>TE REDUCAO PVC LEVE 90G CURTO C/ BOLSA P/ ANEL 150 X 100MM</v>
          </cell>
          <cell r="C4813" t="str">
            <v>UN</v>
          </cell>
          <cell r="E4813">
            <v>61.78</v>
          </cell>
        </row>
        <row r="4814">
          <cell r="A4814">
            <v>20177</v>
          </cell>
          <cell r="B4814" t="str">
            <v>TE PVC SERIE R P/ ESG PREDIAL 75 X 75MM</v>
          </cell>
          <cell r="C4814" t="str">
            <v>UN</v>
          </cell>
          <cell r="E4814">
            <v>25.29</v>
          </cell>
        </row>
        <row r="4815">
          <cell r="A4815">
            <v>20178</v>
          </cell>
          <cell r="B4815" t="str">
            <v>TE PVC SERIE R P/ ESG PREDIAL 100 X 75MM</v>
          </cell>
          <cell r="C4815" t="str">
            <v>UN</v>
          </cell>
          <cell r="E4815">
            <v>32.49</v>
          </cell>
        </row>
        <row r="4816">
          <cell r="A4816">
            <v>20179</v>
          </cell>
          <cell r="B4816" t="str">
            <v>TE PVC SERIE R P/ ESG PREDIAL 100 X 100MM</v>
          </cell>
          <cell r="C4816" t="str">
            <v>UN</v>
          </cell>
          <cell r="E4816">
            <v>44.12</v>
          </cell>
        </row>
        <row r="4817">
          <cell r="A4817">
            <v>20180</v>
          </cell>
          <cell r="B4817" t="str">
            <v>TE PVC SERIE R P/ ESG PREDIAL 150 X 100MM</v>
          </cell>
          <cell r="C4817" t="str">
            <v>UN</v>
          </cell>
          <cell r="E4817">
            <v>78.52</v>
          </cell>
        </row>
        <row r="4818">
          <cell r="A4818">
            <v>20181</v>
          </cell>
          <cell r="B4818" t="str">
            <v>TE PVC SERIE R P/ ESG PREDIAL 150 X 150MM</v>
          </cell>
          <cell r="C4818" t="str">
            <v>UN</v>
          </cell>
          <cell r="E4818">
            <v>99.32</v>
          </cell>
        </row>
        <row r="4819">
          <cell r="A4819">
            <v>20182</v>
          </cell>
          <cell r="B4819" t="str">
            <v>TE INSPECAO PVC SERIE R P/ESG PREDIAL 75 X 75MM</v>
          </cell>
          <cell r="C4819" t="str">
            <v>UN</v>
          </cell>
          <cell r="E4819">
            <v>34.770000000000003</v>
          </cell>
        </row>
        <row r="4820">
          <cell r="A4820">
            <v>20183</v>
          </cell>
          <cell r="B4820" t="str">
            <v>TE INSPECAO PVC SERIE R P/ESG PREDIAL 100 X 75MM</v>
          </cell>
          <cell r="C4820" t="str">
            <v>UN</v>
          </cell>
          <cell r="E4820">
            <v>42.89</v>
          </cell>
        </row>
        <row r="4821">
          <cell r="A4821">
            <v>20185</v>
          </cell>
          <cell r="B4821" t="str">
            <v>ANGUEIRA  D = 1 1/2" (40 ), COR LARANJA , PARA CONDUÇÃO DE ÁGUA PARA SERVIÇOS LEVES E ÉDIOS</v>
          </cell>
          <cell r="C4821" t="str">
            <v>M</v>
          </cell>
          <cell r="E4821">
            <v>8.15</v>
          </cell>
        </row>
        <row r="4822">
          <cell r="A4822">
            <v>20186</v>
          </cell>
          <cell r="B4822" t="str">
            <v>CERAMICA ESMALTADA EXTRA OU 1A QUALIDADE P/ PISO PEI-5 - LINHA POPULAR</v>
          </cell>
          <cell r="C4822" t="str">
            <v>M2</v>
          </cell>
          <cell r="E4822">
            <v>10.29</v>
          </cell>
        </row>
        <row r="4823">
          <cell r="A4823">
            <v>20188</v>
          </cell>
          <cell r="B4823" t="str">
            <v>LADRILHO CERAMICO ANTI-DERRAPANTE 11 X 24CM</v>
          </cell>
          <cell r="C4823" t="str">
            <v>M2</v>
          </cell>
          <cell r="E4823">
            <v>12.09</v>
          </cell>
        </row>
        <row r="4824">
          <cell r="A4824">
            <v>20189</v>
          </cell>
          <cell r="B4824" t="str">
            <v>MAQUINA JATO DE AREIA PNEUMATICA CAMARA DUPLA 1 SAIDA</v>
          </cell>
          <cell r="C4824" t="str">
            <v>H</v>
          </cell>
          <cell r="E4824">
            <v>5.42</v>
          </cell>
        </row>
        <row r="4825">
          <cell r="A4825">
            <v>20190</v>
          </cell>
          <cell r="B4825" t="str">
            <v>MAQUINA JATO DE AREIA PNEUMATICA CAMARA DUPLA 2 SAIDA</v>
          </cell>
          <cell r="C4825" t="str">
            <v>H</v>
          </cell>
          <cell r="E4825">
            <v>7.09</v>
          </cell>
        </row>
        <row r="4826">
          <cell r="A4826">
            <v>20193</v>
          </cell>
          <cell r="B4826" t="str">
            <v>ANDAIME METALICO TIPO FACHADEIRO LARG=1,20M ALTURA = 2,0M</v>
          </cell>
          <cell r="C4826" t="str">
            <v>M2/MES</v>
          </cell>
          <cell r="E4826">
            <v>2.86</v>
          </cell>
        </row>
        <row r="4827">
          <cell r="A4827">
            <v>20194</v>
          </cell>
          <cell r="B4827" t="str">
            <v>TELHA CERAMICA TIPO COLONIAL COMP = 56CM - 16/M2</v>
          </cell>
          <cell r="C4827" t="str">
            <v>UN</v>
          </cell>
          <cell r="E4827">
            <v>4.04</v>
          </cell>
        </row>
        <row r="4828">
          <cell r="A4828">
            <v>20195</v>
          </cell>
          <cell r="B4828" t="str">
            <v>TABUA EM MADEIRA DE LEI 2A QUALIDADE MACHO/FEMEA 10 X 2,0CM P/ PISO</v>
          </cell>
          <cell r="C4828" t="str">
            <v>M2</v>
          </cell>
          <cell r="E4828">
            <v>83.02</v>
          </cell>
        </row>
        <row r="4829">
          <cell r="A4829">
            <v>20196</v>
          </cell>
          <cell r="B4829" t="str">
            <v>PECA DE ADEIRA (ASSARANDUBA) 3 X 4. 1/2" (7,5 X 11,5C) NAO APARELHADA</v>
          </cell>
          <cell r="C4829" t="str">
            <v>M</v>
          </cell>
          <cell r="E4829">
            <v>15.91</v>
          </cell>
        </row>
        <row r="4830">
          <cell r="A4830">
            <v>20197</v>
          </cell>
          <cell r="B4830" t="str">
            <v>MADEIRA MASSARANDUBA SERRADA 1A QUALIDADE NAO APARELHADA</v>
          </cell>
          <cell r="C4830" t="str">
            <v>M3</v>
          </cell>
          <cell r="E4830">
            <v>1841.69</v>
          </cell>
        </row>
        <row r="4831">
          <cell r="A4831">
            <v>20198</v>
          </cell>
          <cell r="B4831" t="str">
            <v>MADEIRA PINHO SERRADA 1A QUALIDADE NAO APARELHADA</v>
          </cell>
          <cell r="C4831" t="str">
            <v>M3</v>
          </cell>
          <cell r="E4831">
            <v>733</v>
          </cell>
        </row>
        <row r="4832">
          <cell r="A4832">
            <v>20199</v>
          </cell>
          <cell r="B4832" t="str">
            <v>MADEIRA ANGELIM SERRADA 1A QUALIDADE NAO APARELHADA</v>
          </cell>
          <cell r="C4832" t="str">
            <v>M3</v>
          </cell>
          <cell r="E4832">
            <v>1400.48</v>
          </cell>
        </row>
        <row r="4833">
          <cell r="A4833">
            <v>20200</v>
          </cell>
          <cell r="B4833" t="str">
            <v>MADEIRA PEROBA SERRADA 1A QUALIDADE NAO APARELHADA</v>
          </cell>
          <cell r="C4833" t="str">
            <v>M3</v>
          </cell>
          <cell r="E4833">
            <v>1807.25</v>
          </cell>
        </row>
        <row r="4834">
          <cell r="A4834">
            <v>20201</v>
          </cell>
          <cell r="B4834" t="str">
            <v>MADEIRA PINUS SERRADA 1A QUALIDADE NAO APARELHADA</v>
          </cell>
          <cell r="C4834" t="str">
            <v>M3</v>
          </cell>
          <cell r="E4834">
            <v>675.29</v>
          </cell>
        </row>
        <row r="4835">
          <cell r="A4835">
            <v>20202</v>
          </cell>
          <cell r="B4835" t="str">
            <v>MADEIRA MOGNO SERRADA 1A QUALIDADE NAO APARELHADA</v>
          </cell>
          <cell r="C4835" t="str">
            <v>M3</v>
          </cell>
          <cell r="E4835">
            <v>4642.59</v>
          </cell>
        </row>
        <row r="4836">
          <cell r="A4836">
            <v>20203</v>
          </cell>
          <cell r="B4836" t="str">
            <v>MADEIRA JATOBA SERRADA 1A QUALIDADE NAO APARELHADA</v>
          </cell>
          <cell r="C4836" t="str">
            <v>M3</v>
          </cell>
          <cell r="E4836">
            <v>1964.48</v>
          </cell>
        </row>
        <row r="4837">
          <cell r="A4837">
            <v>20204</v>
          </cell>
          <cell r="B4837" t="str">
            <v>PECA DE ADEIRA (ASSARANDUBA) APARELHADA 3 X 9" (7,5 X 23C)</v>
          </cell>
          <cell r="C4837" t="str">
            <v>M</v>
          </cell>
          <cell r="E4837">
            <v>39.85</v>
          </cell>
        </row>
        <row r="4838">
          <cell r="A4838">
            <v>20205</v>
          </cell>
          <cell r="B4838" t="str">
            <v>PECA DE ADEIRA (ASSARANDUBA) APARELHADA 1,5 X 4C</v>
          </cell>
          <cell r="C4838" t="str">
            <v>M</v>
          </cell>
          <cell r="E4838">
            <v>1.38</v>
          </cell>
        </row>
        <row r="4839">
          <cell r="A4839">
            <v>20206</v>
          </cell>
          <cell r="B4839" t="str">
            <v>PECA DE ADEIRA (ASSARANDUBA) APARELHADA 2 X 10C</v>
          </cell>
          <cell r="C4839" t="str">
            <v>M</v>
          </cell>
          <cell r="E4839">
            <v>4.6100000000000003</v>
          </cell>
        </row>
        <row r="4840">
          <cell r="A4840">
            <v>20207</v>
          </cell>
          <cell r="B4840" t="str">
            <v>PECA DE ADEIRA (ASSARANDUBA) APARELHADA 1 1/2 X 3" (4 X 7,5C)</v>
          </cell>
          <cell r="C4840" t="str">
            <v>M</v>
          </cell>
          <cell r="E4840">
            <v>6.92</v>
          </cell>
        </row>
        <row r="4841">
          <cell r="A4841">
            <v>20208</v>
          </cell>
          <cell r="B4841" t="str">
            <v>PECA DE ADEIRA (ASSARANDUBA) APARELHADA 3 X 12" (7,5 X 30C)</v>
          </cell>
          <cell r="C4841" t="str">
            <v>M</v>
          </cell>
          <cell r="E4841">
            <v>51.98</v>
          </cell>
        </row>
        <row r="4842">
          <cell r="A4842">
            <v>20209</v>
          </cell>
          <cell r="B4842" t="str">
            <v>PECA DE ADEIRA (ASSARANDUBA) APARELHADA 3 X 3" (7,5 X 7,5C)</v>
          </cell>
          <cell r="C4842" t="str">
            <v>M</v>
          </cell>
          <cell r="E4842">
            <v>12.99</v>
          </cell>
        </row>
        <row r="4843">
          <cell r="A4843">
            <v>20210</v>
          </cell>
          <cell r="B4843" t="str">
            <v>PECA DE ADEIRA (ASSARANDUBA) APARELHADA 3 X 4.1/2" (7,5 X 11,5)</v>
          </cell>
          <cell r="C4843" t="str">
            <v>M</v>
          </cell>
          <cell r="E4843">
            <v>19.91</v>
          </cell>
        </row>
        <row r="4844">
          <cell r="A4844">
            <v>20211</v>
          </cell>
          <cell r="B4844" t="str">
            <v>PECA DE ADEIRA (ASSARANDUBA) APARELHADA 3 X 6" (7,5 X 15C)</v>
          </cell>
          <cell r="C4844" t="str">
            <v>M</v>
          </cell>
          <cell r="E4844">
            <v>26</v>
          </cell>
        </row>
        <row r="4845">
          <cell r="A4845">
            <v>20212</v>
          </cell>
          <cell r="B4845" t="str">
            <v>PECA DE ADEIRA (ASSARANDUBA) APARELHADA 2 X 3" (5 X 7,5C)</v>
          </cell>
          <cell r="C4845" t="str">
            <v>M</v>
          </cell>
          <cell r="E4845">
            <v>8.67</v>
          </cell>
        </row>
        <row r="4846">
          <cell r="A4846">
            <v>20213</v>
          </cell>
          <cell r="B4846" t="str">
            <v>PECA DE ADEIRA (PEROBA) APARELHADA 6 X 12C</v>
          </cell>
          <cell r="C4846" t="str">
            <v>M</v>
          </cell>
          <cell r="E4846">
            <v>15.12</v>
          </cell>
        </row>
        <row r="4847">
          <cell r="A4847">
            <v>20214</v>
          </cell>
          <cell r="B4847" t="str">
            <v>RUFO P/ TELHA FIBROCIMENTO CANALETE 49 OU KALHETA</v>
          </cell>
          <cell r="C4847" t="str">
            <v>UN</v>
          </cell>
          <cell r="E4847">
            <v>15.25</v>
          </cell>
        </row>
        <row r="4848">
          <cell r="A4848">
            <v>20215</v>
          </cell>
          <cell r="B4848" t="str">
            <v>RUFO P/ TELHA FIBROCIMENTO MAXIPLAC OU ETERMAX</v>
          </cell>
          <cell r="C4848" t="str">
            <v>UN</v>
          </cell>
          <cell r="E4848">
            <v>21.88</v>
          </cell>
        </row>
        <row r="4849">
          <cell r="A4849">
            <v>20216</v>
          </cell>
          <cell r="B4849" t="str">
            <v>MAQUINA P/ DESBOBINAR, ENDIREITAR E CORTAR FERRO, MENEGOTTI, MODELO MCF,              C/ MOTOR ELETRICO 2 HP</v>
          </cell>
          <cell r="C4849" t="str">
            <v>UN</v>
          </cell>
          <cell r="E4849">
            <v>2303.19</v>
          </cell>
        </row>
        <row r="4850">
          <cell r="A4850">
            <v>20217</v>
          </cell>
          <cell r="B4850" t="str">
            <v>ESCAVADEIRA HIDRAULICA SOBRE ESTEIRAS FIAT ALLIS MOD.FX130LC, CACAMBA 0,59M3, POT.= 80HP, PESO OPERACIONAL= 13,00T.</v>
          </cell>
          <cell r="C4850" t="str">
            <v>UN</v>
          </cell>
          <cell r="E4850">
            <v>339689.61</v>
          </cell>
        </row>
        <row r="4851">
          <cell r="A4851">
            <v>20218</v>
          </cell>
          <cell r="B4851" t="str">
            <v>CALDEIRA DE ASFALTO, CONSMAQ, MOD CA 1, C/ TANQUE 1200 L, REBOCÁVEL, C/ FDO DUPLO AQUECIDO POR MACARICO C/ ESPARGIMENTO PRESSURIZADO MANUAL</v>
          </cell>
          <cell r="C4851" t="str">
            <v>UN</v>
          </cell>
          <cell r="E4851">
            <v>67852.679999999993</v>
          </cell>
        </row>
        <row r="4852">
          <cell r="A4852">
            <v>20219</v>
          </cell>
          <cell r="B4852" t="str">
            <v>ESPARGIDOR DE ASFALTO PRESSURIZADO, FERLEX, MOD. 2403,  COM TANQUE 2400 L, REBOCÁVEL, PNEUMÁTICO, C/MOTOR A GASOLINA 3,4 HP</v>
          </cell>
          <cell r="C4852" t="str">
            <v>UN</v>
          </cell>
          <cell r="E4852">
            <v>84000</v>
          </cell>
        </row>
        <row r="4853">
          <cell r="A4853">
            <v>20220</v>
          </cell>
          <cell r="B4853" t="str">
            <v>DISTRIBUIDOR DE ASFALTO, CIFALI(TEREX), MOD HE-C, C/ TANQUE 6000 L, MOTOR DIESEL 9,2 HP, A SER MONTADO SOBRE CHASSIS DE CAMINHÃO</v>
          </cell>
          <cell r="C4853" t="str">
            <v>UN</v>
          </cell>
          <cell r="E4853">
            <v>164487.12</v>
          </cell>
        </row>
        <row r="4854">
          <cell r="A4854">
            <v>20231</v>
          </cell>
          <cell r="B4854" t="str">
            <v>RODAPE GRANITO 10 X 2C</v>
          </cell>
          <cell r="C4854" t="str">
            <v>M</v>
          </cell>
          <cell r="E4854">
            <v>37.39</v>
          </cell>
        </row>
        <row r="4855">
          <cell r="A4855">
            <v>20232</v>
          </cell>
          <cell r="B4855" t="str">
            <v>SOLEIRA GRANITO 15 X 3C</v>
          </cell>
          <cell r="C4855" t="str">
            <v>M</v>
          </cell>
          <cell r="E4855">
            <v>67.31</v>
          </cell>
        </row>
        <row r="4856">
          <cell r="A4856">
            <v>20233</v>
          </cell>
          <cell r="B4856" t="str">
            <v>SOLEIRA GRANITO 25 X 3C</v>
          </cell>
          <cell r="C4856" t="str">
            <v>M</v>
          </cell>
          <cell r="E4856">
            <v>108.44</v>
          </cell>
        </row>
        <row r="4857">
          <cell r="A4857">
            <v>20234</v>
          </cell>
          <cell r="B4857" t="str">
            <v>TANQUE MONOBLOCO DE GRANITINA OU MARMORITE, MODELO POPULAR (1 ESFREGADOR), PARA LAVAR ROUPAS</v>
          </cell>
          <cell r="C4857" t="str">
            <v>UN</v>
          </cell>
          <cell r="E4857">
            <v>99.31</v>
          </cell>
        </row>
        <row r="4858">
          <cell r="A4858">
            <v>20235</v>
          </cell>
          <cell r="B4858" t="str">
            <v>CUMEEIRA NORMAL FIBROCIMENTO ABA 300MM P/ TELHA ONDULADA 6MM</v>
          </cell>
          <cell r="C4858" t="str">
            <v>UN</v>
          </cell>
          <cell r="E4858">
            <v>30.21</v>
          </cell>
        </row>
        <row r="4859">
          <cell r="A4859">
            <v>20236</v>
          </cell>
          <cell r="B4859" t="str">
            <v>CUMEEIRA ARTICULADA FIBROCIMENTO P/ TELHA ONDULADA 6MM</v>
          </cell>
          <cell r="C4859" t="str">
            <v>UN</v>
          </cell>
          <cell r="E4859">
            <v>36.08</v>
          </cell>
        </row>
        <row r="4860">
          <cell r="A4860">
            <v>20237</v>
          </cell>
          <cell r="B4860" t="str">
            <v>ARMARIO C/ PERFIS ALUM ANOD EMBUTIR 75 X 49 X 10CM</v>
          </cell>
          <cell r="C4860" t="str">
            <v>UN</v>
          </cell>
          <cell r="E4860">
            <v>181.89</v>
          </cell>
        </row>
        <row r="4861">
          <cell r="A4861">
            <v>20238</v>
          </cell>
          <cell r="B4861" t="str">
            <v>BANHEIRA EM POLIESTER C/ FIBRA VIDRO 140L 170 X 79,5 X 38CM S/ HIDROM</v>
          </cell>
          <cell r="C4861" t="str">
            <v>UN</v>
          </cell>
          <cell r="E4861">
            <v>2233.8200000000002</v>
          </cell>
        </row>
        <row r="4862">
          <cell r="A4862">
            <v>20239</v>
          </cell>
          <cell r="B4862" t="str">
            <v>DOBRADICA FERRO POLIDO OU GALV 2 X 2.1/2" E=1,2MM PINO SOLTO OU REVERSIVEL SEM ANEIS</v>
          </cell>
          <cell r="C4862" t="str">
            <v>UN</v>
          </cell>
          <cell r="E4862">
            <v>5.35</v>
          </cell>
        </row>
        <row r="4863">
          <cell r="A4863">
            <v>20240</v>
          </cell>
          <cell r="B4863" t="str">
            <v>JOGO DE FERRAGEM P/ BASCULANTE DE MADEIRA - GONZOS, TRANQ., CORRENTES</v>
          </cell>
          <cell r="C4863" t="str">
            <v>JG</v>
          </cell>
          <cell r="E4863">
            <v>26.31</v>
          </cell>
        </row>
        <row r="4864">
          <cell r="A4864">
            <v>20241</v>
          </cell>
          <cell r="B4864" t="str">
            <v>JOGO DE FERRAGEM P/ JANELA CORRER EM LATAO CROMADO- TRILHO, RODIZIO, TRINCOS</v>
          </cell>
          <cell r="C4864" t="str">
            <v>JG</v>
          </cell>
          <cell r="E4864">
            <v>82.33</v>
          </cell>
        </row>
        <row r="4865">
          <cell r="A4865">
            <v>20242</v>
          </cell>
          <cell r="B4865" t="str">
            <v>JOGO DE FERRAGEM P/ JANELA CORRER EM FERRO CROMADO - TRILHO, RODIZIO, TRINCOS</v>
          </cell>
          <cell r="C4865" t="str">
            <v>JG</v>
          </cell>
          <cell r="E4865">
            <v>62.64</v>
          </cell>
        </row>
        <row r="4866">
          <cell r="A4866">
            <v>20243</v>
          </cell>
          <cell r="B4866" t="str">
            <v>JOGO DE FERRAGEM P/ JANELA CORRER EM FERRO NIQUELADO - TRILHO, RODIZIO, TRINCOS</v>
          </cell>
          <cell r="C4866" t="str">
            <v>JG</v>
          </cell>
          <cell r="E4866">
            <v>56.79</v>
          </cell>
        </row>
        <row r="4867">
          <cell r="A4867">
            <v>20244</v>
          </cell>
          <cell r="B4867" t="str">
            <v>FIO P/ INSTAL. ELETRONICA (SO) POLARIZADO BICOLOR 2 X 0,752</v>
          </cell>
          <cell r="C4867" t="str">
            <v>M</v>
          </cell>
          <cell r="E4867">
            <v>1.52</v>
          </cell>
        </row>
        <row r="4868">
          <cell r="A4868">
            <v>20245</v>
          </cell>
          <cell r="B4868" t="str">
            <v>TOMADA COMPLETA P/ RADIO E TV</v>
          </cell>
          <cell r="C4868" t="str">
            <v>UN</v>
          </cell>
          <cell r="E4868">
            <v>5.18</v>
          </cell>
        </row>
        <row r="4869">
          <cell r="A4869">
            <v>20247</v>
          </cell>
          <cell r="B4869" t="str">
            <v>PREGO DE ACO 15 X 15 C/ CABECA</v>
          </cell>
          <cell r="C4869" t="str">
            <v>KG</v>
          </cell>
          <cell r="E4869">
            <v>7.77</v>
          </cell>
        </row>
        <row r="4870">
          <cell r="A4870">
            <v>20248</v>
          </cell>
          <cell r="B4870" t="str">
            <v>SOLEIRA ARORE DE 3 X 5C</v>
          </cell>
          <cell r="C4870" t="str">
            <v>M</v>
          </cell>
          <cell r="E4870">
            <v>41.13</v>
          </cell>
        </row>
        <row r="4871">
          <cell r="A4871">
            <v>20249</v>
          </cell>
          <cell r="B4871" t="str">
            <v>TABEIRA E ARORE 2 X 5C</v>
          </cell>
          <cell r="C4871" t="str">
            <v>M</v>
          </cell>
          <cell r="E4871">
            <v>22.44</v>
          </cell>
        </row>
        <row r="4872">
          <cell r="A4872">
            <v>20250</v>
          </cell>
          <cell r="B4872" t="str">
            <v>SISAL</v>
          </cell>
          <cell r="C4872" t="str">
            <v>KG</v>
          </cell>
          <cell r="E4872">
            <v>5.5</v>
          </cell>
        </row>
        <row r="4873">
          <cell r="A4873">
            <v>20251</v>
          </cell>
          <cell r="B4873" t="str">
            <v>TORNEIRA CROMADA MEDIA 1/2" OU 3/4" REF 1143 P/ TANQUE - PADRAO MEDIO</v>
          </cell>
          <cell r="C4873" t="str">
            <v>UN</v>
          </cell>
          <cell r="E4873">
            <v>24.52</v>
          </cell>
        </row>
        <row r="4874">
          <cell r="A4874">
            <v>20252</v>
          </cell>
          <cell r="B4874" t="str">
            <v>TORNEIRA CROMADA LONGA 1/2" OU 3/4" REF 1158 P/ PIA COZ - PADRAO MEDIO</v>
          </cell>
          <cell r="C4874" t="str">
            <v>UN</v>
          </cell>
          <cell r="E4874">
            <v>41</v>
          </cell>
        </row>
        <row r="4875">
          <cell r="A4875">
            <v>20253</v>
          </cell>
          <cell r="B4875" t="str">
            <v>CAIXA PASSAGEM METALICA 35 X 35 X 12CM P/ INST ELETRICA</v>
          </cell>
          <cell r="C4875" t="str">
            <v>UN</v>
          </cell>
          <cell r="E4875">
            <v>32.299999999999997</v>
          </cell>
        </row>
        <row r="4876">
          <cell r="A4876">
            <v>20254</v>
          </cell>
          <cell r="B4876" t="str">
            <v>CAIXA PASSAGEM METALICA 15 X 15 X 10CM P/ INST ELETRICA</v>
          </cell>
          <cell r="C4876" t="str">
            <v>UN</v>
          </cell>
          <cell r="E4876">
            <v>9.09</v>
          </cell>
        </row>
        <row r="4877">
          <cell r="A4877">
            <v>20255</v>
          </cell>
          <cell r="B4877" t="str">
            <v>CAIXA PASSAGEM METALICA 25 X 25 X 10CM P/ INST ELETRICA</v>
          </cell>
          <cell r="C4877" t="str">
            <v>UN</v>
          </cell>
          <cell r="E4877">
            <v>16.36</v>
          </cell>
        </row>
        <row r="4878">
          <cell r="A4878">
            <v>20256</v>
          </cell>
          <cell r="B4878" t="str">
            <v>ROLDANAS PLASTICAS/PVC OU CLEATS TAMANHO MEDIO P/ INSTALACAO ELETR APARENTE</v>
          </cell>
          <cell r="C4878" t="str">
            <v>UN</v>
          </cell>
          <cell r="E4878">
            <v>2</v>
          </cell>
        </row>
        <row r="4879">
          <cell r="A4879">
            <v>20257</v>
          </cell>
          <cell r="B4879" t="str">
            <v>TUBO 1/2" DIN 2440 PSI 300 C/ COSTURA ROSCA CONICA</v>
          </cell>
          <cell r="C4879" t="str">
            <v>M</v>
          </cell>
          <cell r="E4879">
            <v>13.6</v>
          </cell>
        </row>
        <row r="4880">
          <cell r="A4880">
            <v>20258</v>
          </cell>
          <cell r="B4880" t="str">
            <v>TUBO 3/4" DIN 2440 PSI 300 C/ COSTURA ROSCA CONICA</v>
          </cell>
          <cell r="C4880" t="str">
            <v>M</v>
          </cell>
          <cell r="E4880">
            <v>17.54</v>
          </cell>
        </row>
        <row r="4881">
          <cell r="A4881">
            <v>20259</v>
          </cell>
          <cell r="B4881" t="str">
            <v>BAGUETE DE BORRACHA P/ JANELA 1,5 X 1,0C</v>
          </cell>
          <cell r="C4881" t="str">
            <v>M</v>
          </cell>
          <cell r="E4881">
            <v>1.18</v>
          </cell>
        </row>
        <row r="4882">
          <cell r="A4882">
            <v>20260</v>
          </cell>
          <cell r="B4882" t="str">
            <v>MANGUEIRA P/ GAS 1/2" C/ 1M</v>
          </cell>
          <cell r="C4882" t="str">
            <v>UN</v>
          </cell>
          <cell r="E4882">
            <v>6.72</v>
          </cell>
        </row>
        <row r="4883">
          <cell r="A4883">
            <v>20261</v>
          </cell>
          <cell r="B4883" t="str">
            <v>SIFAO FLEXIVEL P/ PIA E LAVATORIO 3/4" X 1 1/2"</v>
          </cell>
          <cell r="C4883" t="str">
            <v>UN</v>
          </cell>
          <cell r="E4883">
            <v>13.89</v>
          </cell>
        </row>
        <row r="4884">
          <cell r="A4884">
            <v>20262</v>
          </cell>
          <cell r="B4884" t="str">
            <v>SIFAO FLEXIVEL P/ PIA AMERICANA 1 1/2 X 2"</v>
          </cell>
          <cell r="C4884" t="str">
            <v>UN</v>
          </cell>
          <cell r="E4884">
            <v>13.1</v>
          </cell>
        </row>
        <row r="4885">
          <cell r="A4885">
            <v>20265</v>
          </cell>
          <cell r="B4885" t="str">
            <v>BIDE LOUCA COR C/ 3 FUROS</v>
          </cell>
          <cell r="C4885" t="str">
            <v>UN</v>
          </cell>
          <cell r="E4885">
            <v>82.03</v>
          </cell>
        </row>
        <row r="4886">
          <cell r="A4886">
            <v>20266</v>
          </cell>
          <cell r="B4886" t="str">
            <v>KIT ACESSORIOS PLASTICO P/ BANHEIRO - PAPELEIRA, SABONETEIRA E CABIDE</v>
          </cell>
          <cell r="C4886" t="str">
            <v>UN</v>
          </cell>
          <cell r="E4886">
            <v>29.38</v>
          </cell>
        </row>
        <row r="4887">
          <cell r="A4887">
            <v>20268</v>
          </cell>
          <cell r="B4887" t="str">
            <v>COLA LOUCA BRANCA P/ LAVATORIO - PADRAO MEDIO</v>
          </cell>
          <cell r="C4887" t="str">
            <v>UN</v>
          </cell>
          <cell r="E4887">
            <v>38.97</v>
          </cell>
        </row>
        <row r="4888">
          <cell r="A4888">
            <v>20269</v>
          </cell>
          <cell r="B4888" t="str">
            <v>LAVATORIO/CUBA DE EMBUTIR OVAL LOUCA BRANCA 35 X 50CM OU EQUIV SEM LADRAO - PADRAO MEDIO</v>
          </cell>
          <cell r="C4888" t="str">
            <v>UN</v>
          </cell>
          <cell r="E4888">
            <v>52.9</v>
          </cell>
        </row>
        <row r="4889">
          <cell r="A4889">
            <v>20270</v>
          </cell>
          <cell r="B4889" t="str">
            <v>LAVATORIO/CUBA DE EMBUTIR OVAL LOUCA COR 35 X 50CM OU EQUIV SEM LADRAO - PADRAO MEDIO</v>
          </cell>
          <cell r="C4889" t="str">
            <v>UN</v>
          </cell>
          <cell r="E4889">
            <v>53.94</v>
          </cell>
        </row>
        <row r="4890">
          <cell r="A4890">
            <v>20271</v>
          </cell>
          <cell r="B4890" t="str">
            <v>TANQUE LOUCA EM COR C/COLA - 30L OU EQUIV</v>
          </cell>
          <cell r="C4890" t="str">
            <v>UN</v>
          </cell>
          <cell r="E4890">
            <v>160.38</v>
          </cell>
        </row>
        <row r="4891">
          <cell r="A4891">
            <v>20272</v>
          </cell>
          <cell r="B4891" t="str">
            <v>QUADRO METALICO P/ MONT ELETRO-ELETRONICO 48 X 38 X 22CM CEMAR OU EQUIV</v>
          </cell>
          <cell r="C4891" t="str">
            <v>UN</v>
          </cell>
          <cell r="E4891">
            <v>186.5</v>
          </cell>
        </row>
        <row r="4892">
          <cell r="A4892">
            <v>20273</v>
          </cell>
          <cell r="B4892" t="str">
            <v>TELHA CERAMICA TIPO DUPLANA</v>
          </cell>
          <cell r="C4892" t="str">
            <v>UN</v>
          </cell>
          <cell r="E4892">
            <v>0.98</v>
          </cell>
        </row>
        <row r="4893">
          <cell r="A4893">
            <v>20275</v>
          </cell>
          <cell r="B4893" t="str">
            <v>CONJUNTO PINO DE ACO C/ FURO E FINCA PINO CURTO P/ CONCRETO</v>
          </cell>
          <cell r="C4893" t="str">
            <v>CJ</v>
          </cell>
          <cell r="E4893">
            <v>0.60000000000000009</v>
          </cell>
        </row>
        <row r="4894">
          <cell r="A4894">
            <v>20276</v>
          </cell>
          <cell r="B4894" t="str">
            <v>PORTA FERRO MISTA EM VENEZIANA E CAIXILHO P/ VIDRO COMPLETA 90 X 210CM</v>
          </cell>
          <cell r="C4894" t="str">
            <v>M2</v>
          </cell>
          <cell r="E4894">
            <v>170.98</v>
          </cell>
        </row>
        <row r="4895">
          <cell r="A4895">
            <v>20277</v>
          </cell>
          <cell r="B4895" t="str">
            <v>ASSENTAMENTO DE FORMICA - SOMENTE MAO DE OBRA</v>
          </cell>
          <cell r="C4895" t="str">
            <v>M2</v>
          </cell>
          <cell r="E4895">
            <v>25.71</v>
          </cell>
        </row>
        <row r="4896">
          <cell r="A4896">
            <v>20278</v>
          </cell>
          <cell r="B4896" t="str">
            <v>ASSENTAMENTO DE CARPETE - SOMENTE MAO DE OBRA</v>
          </cell>
          <cell r="C4896" t="str">
            <v>M2</v>
          </cell>
          <cell r="E4896">
            <v>8.57</v>
          </cell>
        </row>
        <row r="4897">
          <cell r="A4897">
            <v>20322</v>
          </cell>
          <cell r="B4897" t="str">
            <v>PORTA MADEIRA SEMI-OCA ALMOFADADA REGIONAL 1A 60 X 210 X 3CM</v>
          </cell>
          <cell r="C4897" t="str">
            <v>UN</v>
          </cell>
          <cell r="E4897">
            <v>298.37</v>
          </cell>
        </row>
        <row r="4898">
          <cell r="A4898">
            <v>20323</v>
          </cell>
          <cell r="B4898" t="str">
            <v>PORTA MADEIRA REGIONAL 2A VENEZIANA 70 X 210 X 3CM</v>
          </cell>
          <cell r="C4898" t="str">
            <v>UN</v>
          </cell>
          <cell r="E4898">
            <v>501.56</v>
          </cell>
        </row>
        <row r="4899">
          <cell r="A4899">
            <v>20324</v>
          </cell>
          <cell r="B4899" t="str">
            <v>PORTA MADEIRA REGIONAL 2A VENEZIANA 60 X 210 X 3CM</v>
          </cell>
          <cell r="C4899" t="str">
            <v>UN</v>
          </cell>
          <cell r="E4899">
            <v>481.53</v>
          </cell>
        </row>
        <row r="4900">
          <cell r="A4900">
            <v>20325</v>
          </cell>
          <cell r="B4900" t="str">
            <v>PORTA MADEIRA REGIONAL 1A VENEZIANA 70 X 210 X 3CM</v>
          </cell>
          <cell r="C4900" t="str">
            <v>UN</v>
          </cell>
          <cell r="E4900">
            <v>437.96</v>
          </cell>
        </row>
        <row r="4901">
          <cell r="A4901">
            <v>20326</v>
          </cell>
          <cell r="B4901" t="str">
            <v>ANEL BORRACHA P/ TUBO/CONEXAO PVC PBA P/ REDE AGUA      DN 60MM</v>
          </cell>
          <cell r="C4901" t="str">
            <v>UN</v>
          </cell>
          <cell r="E4901">
            <v>1.25</v>
          </cell>
        </row>
        <row r="4902">
          <cell r="A4902">
            <v>20327</v>
          </cell>
          <cell r="B4902" t="str">
            <v>REDUCAO PVC PBA JE PB P/REDE AGUA DN 75 X 50/DE 85 X 60MM</v>
          </cell>
          <cell r="C4902" t="str">
            <v>UN</v>
          </cell>
          <cell r="E4902">
            <v>12.13</v>
          </cell>
        </row>
        <row r="4903">
          <cell r="A4903">
            <v>20962</v>
          </cell>
          <cell r="B4903" t="str">
            <v>CAIXA DE INCENDIO/ABRIGO DE MANGUEIRAS EM CHAPA SAE 1020 LAMINADA A FRIO, PORTA C/ VENTILACAO E VISOR SUPORTE 1/2 LUA P/ MANG, EXTERNA, INSCR. INCENDIO 75 X 45 X 17CM</v>
          </cell>
          <cell r="C4903" t="str">
            <v>UN</v>
          </cell>
          <cell r="E4903">
            <v>150</v>
          </cell>
        </row>
        <row r="4904">
          <cell r="A4904">
            <v>20963</v>
          </cell>
          <cell r="B4904" t="str">
            <v>CAIXA DE INCENDIO/ABRIGO DE MANGUEIRAS EM CHAPA SAE 1020 LAMINADA A FRIO, PORTA C/ VENTILACAO E VISOR SUPORTE 1/2 LUA P/ MANG, EXTERNA, INSCR. INCENDIO 90 X 60 X 17CM</v>
          </cell>
          <cell r="C4904" t="str">
            <v>UN</v>
          </cell>
          <cell r="E4904">
            <v>205.56</v>
          </cell>
        </row>
        <row r="4905">
          <cell r="A4905">
            <v>20964</v>
          </cell>
          <cell r="B4905" t="str">
            <v>TAMPAO LATAO C/ CORRENTE P/ INSTALACAO PREDIAL COMBATE A INCENDIO ENGATE RAPIDO 1 1/2"</v>
          </cell>
          <cell r="C4905" t="str">
            <v>UN</v>
          </cell>
          <cell r="E4905">
            <v>28.59</v>
          </cell>
        </row>
        <row r="4906">
          <cell r="A4906">
            <v>20965</v>
          </cell>
          <cell r="B4906" t="str">
            <v>ESGUICHO EM LATAO JATO SOLIDO P/ INSTALACAO PREDIAL COMBATE A INCENDIO ENGATE RAPIDO 1 1/2" X 16MM</v>
          </cell>
          <cell r="C4906" t="str">
            <v>UN</v>
          </cell>
          <cell r="E4906">
            <v>27.23</v>
          </cell>
        </row>
        <row r="4907">
          <cell r="A4907">
            <v>20966</v>
          </cell>
          <cell r="B4907" t="str">
            <v>ESGUICHO EM LATAO JATO SOLIDO P/ INSTALACAO PREDIAL COMBATE A INCENDIO ENGATE RAPIDO 1 1/2" X 19MM</v>
          </cell>
          <cell r="C4907" t="str">
            <v>UN</v>
          </cell>
          <cell r="E4907">
            <v>27.23</v>
          </cell>
        </row>
        <row r="4908">
          <cell r="A4908">
            <v>20967</v>
          </cell>
          <cell r="B4908" t="str">
            <v>ESGUICHO EM LATAO JATO SOLIDO P/ INSTALACAO PREDIAL COMBATE A INCENDIO ENGATE RAPIDO 2 1/2" X 16MM</v>
          </cell>
          <cell r="C4908" t="str">
            <v>UN</v>
          </cell>
          <cell r="E4908">
            <v>70.290000000000006</v>
          </cell>
        </row>
        <row r="4909">
          <cell r="A4909">
            <v>20968</v>
          </cell>
          <cell r="B4909" t="str">
            <v>ESGUICHO EM LATAO JATO SOLIDO P/ INSTALACAO PREDIAL COMBATE A INCENDIO ENGATE RAPIDO 2 1/2" X 19MM</v>
          </cell>
          <cell r="C4909" t="str">
            <v>UN</v>
          </cell>
          <cell r="E4909">
            <v>68.08</v>
          </cell>
        </row>
        <row r="4910">
          <cell r="A4910">
            <v>20969</v>
          </cell>
          <cell r="B4910" t="str">
            <v>ESGUICHO EM LATAO JATO NEBLINA P/ INSTALACAO PREDIAL COMBATE A INCENDIO ENGATE RAPIDO 1 1/2"</v>
          </cell>
          <cell r="C4910" t="str">
            <v>UN</v>
          </cell>
          <cell r="E4910">
            <v>245.09</v>
          </cell>
        </row>
        <row r="4911">
          <cell r="A4911">
            <v>20970</v>
          </cell>
          <cell r="B4911" t="str">
            <v>ESGUICHO EM LATAO JATO NEBLINA P/ INSTALACAO PREDIAL COMBATE A INCENDIO ENGATE RAPIDO 2 1/2"</v>
          </cell>
          <cell r="C4911" t="str">
            <v>UN</v>
          </cell>
          <cell r="E4911">
            <v>340.4</v>
          </cell>
        </row>
        <row r="4912">
          <cell r="A4912">
            <v>20971</v>
          </cell>
          <cell r="B4912" t="str">
            <v>CHAVE DUPLA P/ CONEXOES TIPO STORZ EM LATAO ENGATE RAPIDO 1 1/2" X 2 1/2"</v>
          </cell>
          <cell r="C4912" t="str">
            <v>UN</v>
          </cell>
          <cell r="E4912">
            <v>31.05</v>
          </cell>
        </row>
        <row r="4913">
          <cell r="A4913">
            <v>20972</v>
          </cell>
          <cell r="B4913" t="str">
            <v>REDUCAO FIXA TIPO STORZ LATAO P/ INST. PREDIAL COMBATE A INCENDIO ENGATE RAPIDO 2.1/2" X 1.1/2"</v>
          </cell>
          <cell r="C4913" t="str">
            <v>UN</v>
          </cell>
          <cell r="E4913">
            <v>55.44</v>
          </cell>
        </row>
        <row r="4914">
          <cell r="A4914">
            <v>20973</v>
          </cell>
          <cell r="B4914" t="str">
            <v>IAO TIPO STORZ C/ EMPATACAO INTERNA TIPO ANEL DE EXPANSAO P/ MANG DE COMBATE A INCENDIO ENGATE RAPIDO 1 1/2"</v>
          </cell>
          <cell r="C4914" t="str">
            <v>UN</v>
          </cell>
          <cell r="E4914">
            <v>40.85</v>
          </cell>
        </row>
        <row r="4915">
          <cell r="A4915">
            <v>20974</v>
          </cell>
          <cell r="B4915" t="str">
            <v>IAO TIPO STORZ C/ EMPATACAO INTERNA TIPO ANEL DE EXPANSAO P/ MANG DE COMBATE A INCENDIO ENGATE RAPIDO 2 1/2"</v>
          </cell>
          <cell r="C4915" t="str">
            <v>UN</v>
          </cell>
          <cell r="E4915">
            <v>68.63</v>
          </cell>
        </row>
        <row r="4916">
          <cell r="A4916">
            <v>20975</v>
          </cell>
          <cell r="B4916" t="str">
            <v>ANEL DE EXPANSAO EM COBRE P/ EMPATACAO MANGUEIRA DE COMBATE A INCENDIO ENGATE RAPIDO 1 1/2"</v>
          </cell>
          <cell r="C4916" t="str">
            <v>UN</v>
          </cell>
          <cell r="E4916">
            <v>3.54</v>
          </cell>
        </row>
        <row r="4917">
          <cell r="A4917">
            <v>20976</v>
          </cell>
          <cell r="B4917" t="str">
            <v>ANEL DE EXPANSAO EM COBRE P/ EMPATACAO MANGUEIRA DE COMBATE A INCENDIO ENGATE RAPIDO 2 1/2"</v>
          </cell>
          <cell r="C4917" t="str">
            <v>UN</v>
          </cell>
          <cell r="E4917">
            <v>7.43</v>
          </cell>
        </row>
        <row r="4918">
          <cell r="A4918">
            <v>20977</v>
          </cell>
          <cell r="B4918" t="str">
            <v>EXTINTOR DE INCENDIO C/ CARGA DE PO QUIMICO SECO PQS 8KG</v>
          </cell>
          <cell r="C4918" t="str">
            <v>UN</v>
          </cell>
          <cell r="E4918">
            <v>155.41</v>
          </cell>
        </row>
        <row r="4919">
          <cell r="A4919">
            <v>20978</v>
          </cell>
          <cell r="B4919" t="str">
            <v>TUBO ACO PRETO SE COSTURA SCHEDULE 20 DN INT 22" E = 9,52 - 128,88KG/</v>
          </cell>
          <cell r="C4919" t="str">
            <v>M</v>
          </cell>
          <cell r="E4919">
            <v>1515.96</v>
          </cell>
        </row>
        <row r="4920">
          <cell r="A4920">
            <v>20979</v>
          </cell>
          <cell r="B4920" t="str">
            <v>TUBO ACO PRETO SE COSTURA SCHEDULE 20 DN INT 24" E = 9,52 - 140,80KG/</v>
          </cell>
          <cell r="C4920" t="str">
            <v>M</v>
          </cell>
          <cell r="E4920">
            <v>1819.42</v>
          </cell>
        </row>
        <row r="4921">
          <cell r="A4921">
            <v>20980</v>
          </cell>
          <cell r="B4921" t="str">
            <v>TUBO ACO PRETO SE COSTURA SCHEDULE 30 DN INT 8" E = 7,04 - 36,75KG/</v>
          </cell>
          <cell r="C4921" t="str">
            <v>M</v>
          </cell>
          <cell r="E4921">
            <v>326.39999999999998</v>
          </cell>
        </row>
        <row r="4922">
          <cell r="A4922">
            <v>20981</v>
          </cell>
          <cell r="B4922" t="str">
            <v>TUBO ACO PRETO SE COSTURA SCHEDULE 30 DN INT 14 E = 9,52 - 81,20KG/</v>
          </cell>
          <cell r="C4922" t="str">
            <v>M</v>
          </cell>
          <cell r="E4922">
            <v>817.76</v>
          </cell>
        </row>
        <row r="4923">
          <cell r="A4923">
            <v>20982</v>
          </cell>
          <cell r="B4923" t="str">
            <v>TUBO ACO PRETO SE COSTURA SCHEDULE 30 DN INT 16" E = 9,52 - 93,19KG/</v>
          </cell>
          <cell r="C4923" t="str">
            <v>M</v>
          </cell>
          <cell r="E4923">
            <v>2088.46</v>
          </cell>
        </row>
        <row r="4924">
          <cell r="A4924">
            <v>20983</v>
          </cell>
          <cell r="B4924" t="str">
            <v>TUBO ACO PRETO SE COSTURA SCHEDULE 30 DN INT 18" E = 11,13 - 122,24KG/</v>
          </cell>
          <cell r="C4924" t="str">
            <v>M</v>
          </cell>
          <cell r="E4924">
            <v>2739.48</v>
          </cell>
        </row>
        <row r="4925">
          <cell r="A4925">
            <v>20984</v>
          </cell>
          <cell r="B4925" t="str">
            <v>TUBO ACO PRETO SE COSTURA SCHEDULE 30 DN INT 20" E = 12,70 - 164,95KG/</v>
          </cell>
          <cell r="C4925" t="str">
            <v>M</v>
          </cell>
          <cell r="E4925">
            <v>3696.65</v>
          </cell>
        </row>
        <row r="4926">
          <cell r="A4926">
            <v>20985</v>
          </cell>
          <cell r="B4926" t="str">
            <v>TUBO ACO PRETO SE COSTURA SCHEDULE 30 DN INT 24" E = 14,27 - 209,33KG/</v>
          </cell>
          <cell r="C4926" t="str">
            <v>M</v>
          </cell>
          <cell r="E4926">
            <v>5003.9799999999996</v>
          </cell>
        </row>
        <row r="4927">
          <cell r="A4927">
            <v>20987</v>
          </cell>
          <cell r="B4927" t="str">
            <v>TUBO ACO PRETO SE COSTURA SCHEDULE 40/NBR 5590 DN INT 1/4" E = 2,24 - 0,63KG/</v>
          </cell>
          <cell r="C4927" t="str">
            <v>M</v>
          </cell>
          <cell r="E4927">
            <v>12.24</v>
          </cell>
        </row>
        <row r="4928">
          <cell r="A4928">
            <v>20988</v>
          </cell>
          <cell r="B4928" t="str">
            <v>TUBO ACO PRETO SE COSTURA SCHEDULE 40/NBR 5590 DN INT 3/8" E = 2,31 - 0,85KG/</v>
          </cell>
          <cell r="C4928" t="str">
            <v>M</v>
          </cell>
          <cell r="E4928">
            <v>16.04</v>
          </cell>
        </row>
        <row r="4929">
          <cell r="A4929">
            <v>20989</v>
          </cell>
          <cell r="B4929" t="str">
            <v>TUBO ACO PRETO SE COSTURA SCHEDULE 40/NBR 5590 DN INT 14" E = 11,13 - 94,55KG/</v>
          </cell>
          <cell r="C4929" t="str">
            <v>M</v>
          </cell>
          <cell r="E4929">
            <v>942.27</v>
          </cell>
        </row>
        <row r="4930">
          <cell r="A4930">
            <v>20990</v>
          </cell>
          <cell r="B4930" t="str">
            <v>TUBO ACO PRETO SE COSTURA SCHEDULE 80 DN INT 1/4" E = 3,02 - 0,80KG/</v>
          </cell>
          <cell r="C4930" t="str">
            <v>M</v>
          </cell>
          <cell r="E4930">
            <v>16.73</v>
          </cell>
        </row>
        <row r="4931">
          <cell r="A4931">
            <v>20991</v>
          </cell>
          <cell r="B4931" t="str">
            <v>TUBO ACO PRETO SE COSTURA SCHEDULE 80 DN INT 3/8" E = 3,20 - 1,11KG/</v>
          </cell>
          <cell r="C4931" t="str">
            <v>M</v>
          </cell>
          <cell r="E4931">
            <v>23.21</v>
          </cell>
        </row>
        <row r="4932">
          <cell r="A4932">
            <v>20992</v>
          </cell>
          <cell r="B4932" t="str">
            <v>TUBO ACO PRETO SE COSTURA SCHEDULE 80 DN INT 3 1/2" E = 8,08 - 18,63KG/</v>
          </cell>
          <cell r="C4932" t="str">
            <v>M</v>
          </cell>
          <cell r="E4932">
            <v>154.12</v>
          </cell>
        </row>
        <row r="4933">
          <cell r="A4933">
            <v>20993</v>
          </cell>
          <cell r="B4933" t="str">
            <v>TUBO ACO PRETO SE COSTURA SCHEDULE 80 DN INT 5" E = 9,52 - 30,92KG/</v>
          </cell>
          <cell r="C4933" t="str">
            <v>M</v>
          </cell>
          <cell r="E4933">
            <v>274.61</v>
          </cell>
        </row>
        <row r="4934">
          <cell r="A4934">
            <v>20994</v>
          </cell>
          <cell r="B4934" t="str">
            <v>TUBO ACO PRETO SE COSTURA SCHEDULE 80 DN INT 6" E = 10,97 - 42,56KG/</v>
          </cell>
          <cell r="C4934" t="str">
            <v>M</v>
          </cell>
          <cell r="E4934">
            <v>377.98</v>
          </cell>
        </row>
        <row r="4935">
          <cell r="A4935">
            <v>20995</v>
          </cell>
          <cell r="B4935" t="str">
            <v>TUBO ACO PRETO SE COSTURA SCHEDULE 80 DN INT 8" E = 12,70 - 64,64KG/</v>
          </cell>
          <cell r="C4935" t="str">
            <v>M</v>
          </cell>
          <cell r="E4935">
            <v>574.08000000000004</v>
          </cell>
        </row>
        <row r="4936">
          <cell r="A4936">
            <v>20996</v>
          </cell>
          <cell r="B4936" t="str">
            <v>TUBO ACO PRETO SE COSTURA SCHEDULE 80 DN INT 10" E = 15,09 - 96,01KG/</v>
          </cell>
          <cell r="C4936" t="str">
            <v>M</v>
          </cell>
          <cell r="E4936">
            <v>860.76</v>
          </cell>
        </row>
        <row r="4937">
          <cell r="A4937">
            <v>20997</v>
          </cell>
          <cell r="B4937" t="str">
            <v>TUBO ACO PRETO SE COSTURA SCHEDULE 80 DN INT 12" E = 17,48 - 132,04KG/</v>
          </cell>
          <cell r="C4937" t="str">
            <v>M</v>
          </cell>
          <cell r="E4937">
            <v>1329.77</v>
          </cell>
        </row>
        <row r="4938">
          <cell r="A4938">
            <v>20998</v>
          </cell>
          <cell r="B4938" t="str">
            <v>TUBO ACO PRETO SE COSTURA SCHEDULE 80 DN INT 14" E = 19,05 - 158,10KG/</v>
          </cell>
          <cell r="C4938" t="str">
            <v>M</v>
          </cell>
          <cell r="E4938">
            <v>1599.22</v>
          </cell>
        </row>
        <row r="4939">
          <cell r="A4939">
            <v>20999</v>
          </cell>
          <cell r="B4939" t="str">
            <v>TUBO ACO PRETO C/ COSTURA NBR 5580 CLASSE LEVE DN 15 ( 1/2" ) E = 2,25 - 1,06KG/</v>
          </cell>
          <cell r="C4939" t="str">
            <v>M</v>
          </cell>
          <cell r="E4939">
            <v>5.08</v>
          </cell>
        </row>
        <row r="4940">
          <cell r="A4940">
            <v>21000</v>
          </cell>
          <cell r="B4940" t="str">
            <v>TUBO ACO PRETO C/ COSTURA NBR 5580 CLASSE LEVE DN 20 ( 3/4" ) E = 2,25 - 1,36KG/</v>
          </cell>
          <cell r="C4940" t="str">
            <v>M</v>
          </cell>
          <cell r="E4940">
            <v>6.28</v>
          </cell>
        </row>
        <row r="4941">
          <cell r="A4941">
            <v>21001</v>
          </cell>
          <cell r="B4941" t="str">
            <v>TUBO ACO PRETO C/ COSTURA NBR 5580 CLASSE LEVE DN 25 ( 1" ) E = 2,65 - 2,02KG/</v>
          </cell>
          <cell r="C4941" t="str">
            <v>M</v>
          </cell>
          <cell r="E4941">
            <v>9.0500000000000007</v>
          </cell>
        </row>
        <row r="4942">
          <cell r="A4942">
            <v>21002</v>
          </cell>
          <cell r="B4942" t="str">
            <v>TUBO ACO PRETO C/ COSTURA NBR 5580 CLASSE LEVE DN 32 ( 1.1/4" ) E= 2,65 - 2,59 KG</v>
          </cell>
          <cell r="C4942" t="str">
            <v>M</v>
          </cell>
          <cell r="E4942">
            <v>11.63</v>
          </cell>
        </row>
        <row r="4943">
          <cell r="A4943">
            <v>21003</v>
          </cell>
          <cell r="B4943" t="str">
            <v>TUBO ACO PRETO C/ COSTURA NBR 5580 CLASSE LEVE DN 40 ( 1.1/2" ) E= 3,00 - 3,34KG/</v>
          </cell>
          <cell r="C4943" t="str">
            <v>M</v>
          </cell>
          <cell r="E4943">
            <v>14.99</v>
          </cell>
        </row>
        <row r="4944">
          <cell r="A4944">
            <v>21004</v>
          </cell>
          <cell r="B4944" t="str">
            <v>TUBO ACO PRETO C/ COSTURA NBR 5580 CLASSE LEVE DN 50 ( 2" ) E = 3,00 - 4,23KG/</v>
          </cell>
          <cell r="C4944" t="str">
            <v>M</v>
          </cell>
          <cell r="E4944">
            <v>19.079999999999998</v>
          </cell>
        </row>
        <row r="4945">
          <cell r="A4945">
            <v>21005</v>
          </cell>
          <cell r="B4945" t="str">
            <v>TUBO ACO PRETO C/ COSTURA NBR 5580 CLASSE LEVE DN 65 ( 2.1/2" ) E = 3,35 - 6,02KG/</v>
          </cell>
          <cell r="C4945" t="str">
            <v>M</v>
          </cell>
          <cell r="E4945">
            <v>26.97</v>
          </cell>
        </row>
        <row r="4946">
          <cell r="A4946">
            <v>21006</v>
          </cell>
          <cell r="B4946" t="str">
            <v>TUBO ACO PRETO C/ COSTURA NBR 5580 CLASSE LEVE DN 80 ( 3" ) E = 3,35 - 7,07KG/</v>
          </cell>
          <cell r="C4946" t="str">
            <v>M</v>
          </cell>
          <cell r="E4946">
            <v>31.83</v>
          </cell>
        </row>
        <row r="4947">
          <cell r="A4947">
            <v>21007</v>
          </cell>
          <cell r="B4947" t="str">
            <v>TUBO ACO PRETO C/ COSTURA NBR 5580 CLASSE LEVE DN 100 ( 4" ) E = 3,75 - 10,22KG/</v>
          </cell>
          <cell r="C4947" t="str">
            <v>M</v>
          </cell>
          <cell r="E4947">
            <v>46.32</v>
          </cell>
        </row>
        <row r="4948">
          <cell r="A4948">
            <v>21008</v>
          </cell>
          <cell r="B4948" t="str">
            <v>TUBO ACO GALV C/ COSTURA NBR 5580 CLASSE LEVE DN 15 ( 1/2" ) E = 2,25 - 1,12KG/</v>
          </cell>
          <cell r="C4948" t="str">
            <v>M</v>
          </cell>
          <cell r="E4948">
            <v>9.8699999999999992</v>
          </cell>
        </row>
        <row r="4949">
          <cell r="A4949">
            <v>21009</v>
          </cell>
          <cell r="B4949" t="str">
            <v>TUBO ACO GALV C/ COSTURA NBR 5580 CLASSE LEVE DN 20 ( 3/4" ) E = 2,25 - 1,43KG/</v>
          </cell>
          <cell r="C4949" t="str">
            <v>M</v>
          </cell>
          <cell r="E4949">
            <v>13.82</v>
          </cell>
        </row>
        <row r="4950">
          <cell r="A4950">
            <v>21010</v>
          </cell>
          <cell r="B4950" t="str">
            <v>TUBO ACO GALV C/ COSTURA NBR 5580 CLASSE LEVE DN 25 ( 1" ) E = 2,65 - 2,11KG/</v>
          </cell>
          <cell r="C4950" t="str">
            <v>M</v>
          </cell>
          <cell r="E4950">
            <v>16.39</v>
          </cell>
        </row>
        <row r="4951">
          <cell r="A4951">
            <v>21011</v>
          </cell>
          <cell r="B4951" t="str">
            <v>TUBO ACO GALV C/ COSTURA NBR 5580 CLASSE LEVE DN 32 ( 1.1/4" ) E = 2,65 - 2,71KG/</v>
          </cell>
          <cell r="C4951" t="str">
            <v>M</v>
          </cell>
          <cell r="E4951">
            <v>20.99</v>
          </cell>
        </row>
        <row r="4952">
          <cell r="A4952">
            <v>21012</v>
          </cell>
          <cell r="B4952" t="str">
            <v>TUBO ACO GALV C/ COSTURA NBR 5580 CLASSE LEVE DN 40 ( 1.1/2" ) E = 3,00 - 3,48KG/ COMPRIM= 1,0 A 1,5M, LIDER</v>
          </cell>
          <cell r="C4952" t="str">
            <v>M</v>
          </cell>
          <cell r="E4952">
            <v>28.15</v>
          </cell>
        </row>
        <row r="4953">
          <cell r="A4953">
            <v>21013</v>
          </cell>
          <cell r="B4953" t="str">
            <v>TUBO ACO GALV C/ COSTURA NBR 5580 CLASSE LEVE DN 50 ( 2" ) E = 3,00 - 4,40KG/</v>
          </cell>
          <cell r="C4953" t="str">
            <v>M</v>
          </cell>
          <cell r="E4953">
            <v>35.31</v>
          </cell>
        </row>
        <row r="4954">
          <cell r="A4954">
            <v>21014</v>
          </cell>
          <cell r="B4954" t="str">
            <v>TUBO ACO GALV C/ COSTURA NBR 5580 CLASSE LEVE DN  65 ( 2.1/2" ) E = 3,35 - 6,23KG/</v>
          </cell>
          <cell r="C4954" t="str">
            <v>M</v>
          </cell>
          <cell r="E4954">
            <v>45.03</v>
          </cell>
        </row>
        <row r="4955">
          <cell r="A4955">
            <v>21015</v>
          </cell>
          <cell r="B4955" t="str">
            <v>TUBO ACO GALV C/ COSTURA NBR 5580 CLASSE LEVE DN  80 ( 3" ) E = 3,35 - 7,32KG/</v>
          </cell>
          <cell r="C4955" t="str">
            <v>M</v>
          </cell>
          <cell r="E4955">
            <v>57.99</v>
          </cell>
        </row>
        <row r="4956">
          <cell r="A4956">
            <v>21016</v>
          </cell>
          <cell r="B4956" t="str">
            <v>TUBO ACO GALV C/ COSTURA NBR 5580 CLASSE LEVE DN  100 ( 4" ) E = 3,75 - 10,55KG/</v>
          </cell>
          <cell r="C4956" t="str">
            <v>M</v>
          </cell>
          <cell r="E4956">
            <v>83.61</v>
          </cell>
        </row>
        <row r="4957">
          <cell r="A4957">
            <v>21017</v>
          </cell>
          <cell r="B4957" t="str">
            <v>TUBO ACO PRETO C/ COSTURA DIN 2440/NBR 5580 CLASSE EDIA DN 15 ( 1/2" ) E = 2,65 - 1,22KG/</v>
          </cell>
          <cell r="C4957" t="str">
            <v>M</v>
          </cell>
          <cell r="E4957">
            <v>5.69</v>
          </cell>
        </row>
        <row r="4958">
          <cell r="A4958">
            <v>21018</v>
          </cell>
          <cell r="B4958" t="str">
            <v>TUBO ACO PRETO C/ COSTURA DIN 2440/NBR 5580 CLASSE EDIA DN 20 ( 3/4" ) E = 2,65 - 1,58KG/</v>
          </cell>
          <cell r="C4958" t="str">
            <v>M</v>
          </cell>
          <cell r="E4958">
            <v>7.18</v>
          </cell>
        </row>
        <row r="4959">
          <cell r="A4959">
            <v>21019</v>
          </cell>
          <cell r="B4959" t="str">
            <v>TUBO ACO PRETO C/ COSTURA DIN 2440/NBR 5580 CLASSE EDIA DN 25 ( 1" ) E = 3,35 - 2,50KG/</v>
          </cell>
          <cell r="C4959" t="str">
            <v>M</v>
          </cell>
          <cell r="E4959">
            <v>11.06</v>
          </cell>
        </row>
        <row r="4960">
          <cell r="A4960">
            <v>21020</v>
          </cell>
          <cell r="B4960" t="str">
            <v>TUBO ACO PRETO C/ COSTURA DIN 2440/NBR 5580 CLASSE EDIA DN 32 ( 1.1/4" ) E = 3,35 - 3,22KG/</v>
          </cell>
          <cell r="C4960" t="str">
            <v>M</v>
          </cell>
          <cell r="E4960">
            <v>14.15</v>
          </cell>
        </row>
        <row r="4961">
          <cell r="A4961">
            <v>21021</v>
          </cell>
          <cell r="B4961" t="str">
            <v>TUBO ACO PRETO C/ COSTURA DIN 2440/NBR 5580 CLASSE EDIA DN 40 ( 1.1/2" ) E = 3,35 - 3,71KG/</v>
          </cell>
          <cell r="C4961" t="str">
            <v>M</v>
          </cell>
          <cell r="E4961">
            <v>16.29</v>
          </cell>
        </row>
        <row r="4962">
          <cell r="A4962">
            <v>21022</v>
          </cell>
          <cell r="B4962" t="str">
            <v>TUBO ACO PRETO C/ COSTURA DIN 2440/NBR 5580 CLASSE EDIA DN 50 ( 2" ) E = 3,75 - 5,22KG/</v>
          </cell>
          <cell r="C4962" t="str">
            <v>M</v>
          </cell>
          <cell r="E4962">
            <v>23</v>
          </cell>
        </row>
        <row r="4963">
          <cell r="A4963">
            <v>21023</v>
          </cell>
          <cell r="B4963" t="str">
            <v>TUBO ACO PRETO C/ COSTURA DIN 2440/NBR 5580 CLASSE EDIA DN 65 ( 2.1/2" ) E = 3,75 - 6,68KG/</v>
          </cell>
          <cell r="C4963" t="str">
            <v>M</v>
          </cell>
          <cell r="E4963">
            <v>29.05</v>
          </cell>
        </row>
        <row r="4964">
          <cell r="A4964">
            <v>21024</v>
          </cell>
          <cell r="B4964" t="str">
            <v>TUBO ACO PRETO C/ COSTURA DIN 2440/NBR 5580 CLASSE EDIA DN 80 ( 3" ) E = 3,75 - 7,87KG/</v>
          </cell>
          <cell r="C4964" t="str">
            <v>M</v>
          </cell>
          <cell r="E4964">
            <v>34.22</v>
          </cell>
        </row>
        <row r="4965">
          <cell r="A4965">
            <v>21025</v>
          </cell>
          <cell r="B4965" t="str">
            <v>TUBO ACO PRETO C/ COSTURA DIN 2440/NBR 5580 CLASSE EDIA DN 100 ( 4" ) E = 4,50 - 12,19KG/</v>
          </cell>
          <cell r="C4965" t="str">
            <v>M</v>
          </cell>
          <cell r="E4965">
            <v>52.43</v>
          </cell>
        </row>
        <row r="4966">
          <cell r="A4966">
            <v>21026</v>
          </cell>
          <cell r="B4966" t="str">
            <v>TUBO ACO PRETO C/ COSTURA DIN 2440/NBR 5580 CLASSE EDIA DN 125 ( 5" ) E = 4,85 - 16,20KG/</v>
          </cell>
          <cell r="C4966" t="str">
            <v>M</v>
          </cell>
          <cell r="E4966">
            <v>81.709999999999994</v>
          </cell>
        </row>
        <row r="4967">
          <cell r="A4967">
            <v>21027</v>
          </cell>
          <cell r="B4967" t="str">
            <v>TUBO ACO PRETO C/ COSTURA DIN 2440/NBR 5580 CLASSE EDIA DN 90 ( 3.1/2" ) E = 4,25 - 10,20KG/</v>
          </cell>
          <cell r="C4967" t="str">
            <v>M</v>
          </cell>
          <cell r="E4967">
            <v>93.08</v>
          </cell>
        </row>
        <row r="4968">
          <cell r="A4968">
            <v>21028</v>
          </cell>
          <cell r="B4968" t="str">
            <v>MANGUEIRA DE INCENDIO C/ CAPA SIMPLES TECIDA FIO POLIESTER TUBO INT BORRACHA SINT ABNT TP 1 P/ INST PR, COMP C/ UNIOES E EMPAT INT LATAO C/ ENG RAP E ANEIS EXP P/ EMP MANG COBRE D = 1 1/2 L = 10M</v>
          </cell>
          <cell r="C4968" t="str">
            <v>UN</v>
          </cell>
          <cell r="E4968">
            <v>165.88</v>
          </cell>
        </row>
        <row r="4969">
          <cell r="A4969">
            <v>21029</v>
          </cell>
          <cell r="B4969" t="str">
            <v>MANGUEIRA DE INCENDIO C/ CAPA SIMPLES TECIDA FIO POLIESTER TUBO INT BORRACHA SINT ABNT TP 1 P/ INST PR, COMP C/ UNIOES E EMPAT INT LATAO C/ ENG RAP E ANEIS EXP P/ EMP MANG COBRE D = 1 1/2 L = 15M</v>
          </cell>
          <cell r="C4969" t="str">
            <v>UN</v>
          </cell>
          <cell r="E4969">
            <v>220</v>
          </cell>
        </row>
        <row r="4970">
          <cell r="A4970">
            <v>21030</v>
          </cell>
          <cell r="B4970" t="str">
            <v>MANGUEIRA DE INCENDIO C/ CAPA SIMPLES TECIDA FIO POLIESTER TUBO INT BORRACHA SINT ABNT TP 1 P/ INST PR, COMP C/ UNIOES E EMPAT INT LATAO C/ ENG RAP E ANEIS EXP P/ EMP MANG COBRE D = 1 1/2 L = 20M</v>
          </cell>
          <cell r="C4970" t="str">
            <v>UN</v>
          </cell>
          <cell r="E4970">
            <v>260.70999999999998</v>
          </cell>
        </row>
        <row r="4971">
          <cell r="A4971">
            <v>21031</v>
          </cell>
          <cell r="B4971" t="str">
            <v>MANGUEIRA DE INCENDIO C/ CAPA SIMPLES TECIDA FIO POLIESTER TUBO INT BORRACHA SINT ABNT TP 1 P/ INST PR, COMP C/ UNIOES E EMPAT INT LATAO C/ ENG RAP E ANEIS EXP P/ EMP MANG COBRE D = 1 1/2 L = 25M</v>
          </cell>
          <cell r="C4971" t="str">
            <v>UN</v>
          </cell>
          <cell r="E4971">
            <v>314.07</v>
          </cell>
        </row>
        <row r="4972">
          <cell r="A4972">
            <v>21032</v>
          </cell>
          <cell r="B4972" t="str">
            <v>MANGUEIRA DE INCENDIO C/ CAPA SIMPLES TECIDA FIO POLIESTER TUBO INT BORRACHA SINT ABNT TP 1 P/ INST PR, COMP C/ UNIOES E EMPAT INT LATAO C/ ENG RAP E ANEIS EXP P/ EMP MANG COBRE D = 1 1/2 L = 30M</v>
          </cell>
          <cell r="C4972" t="str">
            <v>UN</v>
          </cell>
          <cell r="E4972">
            <v>382.37</v>
          </cell>
        </row>
        <row r="4973">
          <cell r="A4973">
            <v>21033</v>
          </cell>
          <cell r="B4973" t="str">
            <v>MANGUEIRA DE INCENDIO C/ CAPA SIMPLES TECIDA FIO POLIESTER TUBO INT BORRACHA SINT ABNT TP 1 P/ INST PR, COMP C/ UNIOES E EMPAT INT LATAO C/ ENG RAP E ANEIS EXP P/ EMP MANG COBRE D = 2 1/2 L = 10M</v>
          </cell>
          <cell r="C4973" t="str">
            <v>UN</v>
          </cell>
          <cell r="E4973">
            <v>304.92</v>
          </cell>
        </row>
        <row r="4974">
          <cell r="A4974">
            <v>21034</v>
          </cell>
          <cell r="B4974" t="str">
            <v>MANGUEIRA DE INCENDIO C/ CAPA SIMPLES TECIDA FIO POLIESTER TUBO INT BORRACHA SINT ABNT TP 1 P/ INST PR, COMP C/ UNIOES E EMPAT INT LATAO C/ ENG RAP E ANEIS EXP P/ EMP MANG COBRE D = 2 1/2 L = 15M</v>
          </cell>
          <cell r="C4974" t="str">
            <v>UN</v>
          </cell>
          <cell r="E4974">
            <v>454.33</v>
          </cell>
        </row>
        <row r="4975">
          <cell r="A4975">
            <v>21035</v>
          </cell>
          <cell r="B4975" t="str">
            <v>MANGUEIRA DE INCENDIO C/ CAPA SIMPLES TECIDA FIO POLIESTER TUBO INT BORRACHA SINT ABNT TP 1 P/ INST PR, COMP C/ UNIOES E EMPAT INT LATAO C/ ENG RAP E ANEIS EXP P/ EMP MANG COBRE D = 2 1/2 L = 20M</v>
          </cell>
          <cell r="C4975" t="str">
            <v>UN</v>
          </cell>
          <cell r="E4975">
            <v>536.36</v>
          </cell>
        </row>
        <row r="4976">
          <cell r="A4976">
            <v>21036</v>
          </cell>
          <cell r="B4976" t="str">
            <v>MANGUEIRA DE INCENDIO C/ CAPA SIMPLES TECIDA FIO POLIESTER TUBO INT BORRACHA SINT ABNT TP 1 P/ INST PR, COMP C/ UNIOES E EMPAT INT LATAO C/ ENG RAP E ANEIS EXP P/ EMP MANG COBRE D = 2 1/2 L = 25M</v>
          </cell>
          <cell r="C4976" t="str">
            <v>UN</v>
          </cell>
          <cell r="E4976">
            <v>640.33000000000004</v>
          </cell>
        </row>
        <row r="4977">
          <cell r="A4977">
            <v>21037</v>
          </cell>
          <cell r="B4977" t="str">
            <v>MANGUEIRA DE INCENDIO C/ CAPA SIMPLES TECIDA FIO POLIESTER TUBO INT BORRACHA SINT ABNT TP 1 P/ INST PR, COMP C/ UNIOES E EMPAT INT LATAO C/ ENG RAP E ANEIS EXP P/ EMP MANG COBRE D = 2 1/2 L = 30M</v>
          </cell>
          <cell r="C4977" t="str">
            <v>UN</v>
          </cell>
          <cell r="E4977">
            <v>755.59</v>
          </cell>
        </row>
        <row r="4978">
          <cell r="A4978">
            <v>21038</v>
          </cell>
          <cell r="B4978" t="str">
            <v>ANGUEIRA DE INCENDIO C/ CAPA SIPLES TECIDA FIO POLIESTER TUBO INT BORRACHA SINT ABNT TP 1 P/ INSTALACOES PREDIAIS D = 1 1/2</v>
          </cell>
          <cell r="C4978" t="str">
            <v>M</v>
          </cell>
          <cell r="E4978">
            <v>12.59</v>
          </cell>
        </row>
        <row r="4979">
          <cell r="A4979">
            <v>21039</v>
          </cell>
          <cell r="B4979" t="str">
            <v>ANGUEIRA DE INCENDIO C/ CAPA SIPLES TECIDA FIO POLIESTER TUBO INT BORRACHA SINT ABNT TP 1 P/ INSTALACOES PREDIAIS PR D = 2 1/2</v>
          </cell>
          <cell r="C4979" t="str">
            <v>M</v>
          </cell>
          <cell r="E4979">
            <v>26.44</v>
          </cell>
        </row>
        <row r="4980">
          <cell r="A4980">
            <v>21040</v>
          </cell>
          <cell r="B4980" t="str">
            <v>SPRINKLER TIPO PENDENTE 68 GRAUS CELSIUS (BULBO VERMELHO) ACABAMENTO NATURAL 1/2"-15MM</v>
          </cell>
          <cell r="C4980" t="str">
            <v>UN</v>
          </cell>
          <cell r="E4980">
            <v>18.95</v>
          </cell>
        </row>
        <row r="4981">
          <cell r="A4981">
            <v>21041</v>
          </cell>
          <cell r="B4981" t="str">
            <v>SPRINKLER TIPO PENDENTE 68 GRAUS CELSIUS (BULBO VERMELHO) ACABAMENTO NATURAL 3/4"-20MM</v>
          </cell>
          <cell r="C4981" t="str">
            <v>UN</v>
          </cell>
          <cell r="E4981">
            <v>19.95</v>
          </cell>
        </row>
        <row r="4982">
          <cell r="A4982">
            <v>21042</v>
          </cell>
          <cell r="B4982" t="str">
            <v>SPRINKLER TIPO PENDENTE 79 GRAUS CELSIUS (BULBO AMARELO) ACABAMENTO NATURAL 1/2"-15MM</v>
          </cell>
          <cell r="C4982" t="str">
            <v>UN</v>
          </cell>
          <cell r="E4982">
            <v>20.94</v>
          </cell>
        </row>
        <row r="4983">
          <cell r="A4983">
            <v>21043</v>
          </cell>
          <cell r="B4983" t="str">
            <v>SPRINKLER TIPO PENDENTE 79 GRAUS CELSIUS (BULBO AMARELO) ACABAMENTO NATURAL 3/4"-20MM</v>
          </cell>
          <cell r="C4983" t="str">
            <v>UN</v>
          </cell>
          <cell r="E4983">
            <v>21.44</v>
          </cell>
        </row>
        <row r="4984">
          <cell r="A4984">
            <v>21044</v>
          </cell>
          <cell r="B4984" t="str">
            <v>SPRINKLER TIPO PENDENTE 68 GRAUS CELSIUS (BULBO VERMELHO) ACABAMENTO CROMADO 1/2"-15MM</v>
          </cell>
          <cell r="C4984" t="str">
            <v>UN</v>
          </cell>
          <cell r="E4984">
            <v>20.94</v>
          </cell>
        </row>
        <row r="4985">
          <cell r="A4985">
            <v>21045</v>
          </cell>
          <cell r="B4985" t="str">
            <v>SPRINKLER TIPO PENDENTE 68 GRAUS CELSIUS (BULBO VERMELHO) ACABAMENTO CROMADO 3/4"-20MM</v>
          </cell>
          <cell r="C4985" t="str">
            <v>UN</v>
          </cell>
          <cell r="E4985">
            <v>21.94</v>
          </cell>
        </row>
        <row r="4986">
          <cell r="A4986">
            <v>21046</v>
          </cell>
          <cell r="B4986" t="str">
            <v>SPRINKLER TIPO PENDENTE 79 GRAUS CELSIUS (BULBO AMARELO) ACABAMENTO CROMADO 1/2"-15MM</v>
          </cell>
          <cell r="C4986" t="str">
            <v>UN</v>
          </cell>
          <cell r="E4986">
            <v>23.94</v>
          </cell>
        </row>
        <row r="4987">
          <cell r="A4987">
            <v>21047</v>
          </cell>
          <cell r="B4987" t="str">
            <v>SPRINKLER TIPO PENDENTE 79 GRAUS CELSIUS (BULBO AMARELO) ACABAMENTO CROMADO 3/4"-20MM</v>
          </cell>
          <cell r="C4987" t="str">
            <v>UN</v>
          </cell>
          <cell r="E4987">
            <v>23.94</v>
          </cell>
        </row>
        <row r="4988">
          <cell r="A4988">
            <v>21048</v>
          </cell>
          <cell r="B4988" t="str">
            <v>GRELHA FOFO P/ CANALETA 10 X 100 X 1000MM P/ GARAGEM E ESTACIONAMENTO</v>
          </cell>
          <cell r="C4988" t="str">
            <v>UN</v>
          </cell>
          <cell r="E4988">
            <v>29.04</v>
          </cell>
        </row>
        <row r="4989">
          <cell r="A4989">
            <v>21049</v>
          </cell>
          <cell r="B4989" t="str">
            <v>GRELHA FOFO P/ CANALETA 15 X 250 X 1000MM P/ GARAGEM E ESTACIONAMENTO</v>
          </cell>
          <cell r="C4989" t="str">
            <v>UN</v>
          </cell>
          <cell r="E4989">
            <v>80.67</v>
          </cell>
        </row>
        <row r="4990">
          <cell r="A4990">
            <v>21050</v>
          </cell>
          <cell r="B4990" t="str">
            <v>GRELHA FOFO P/ CANALETA 18 X 100 X 1000MM P/ GARAGEM E ESTACIONAMENTO</v>
          </cell>
          <cell r="C4990" t="str">
            <v>UN</v>
          </cell>
          <cell r="E4990">
            <v>123.69</v>
          </cell>
        </row>
        <row r="4991">
          <cell r="A4991">
            <v>21051</v>
          </cell>
          <cell r="B4991" t="str">
            <v>GRELHA FOFO P/ CANALETA 18 X 300 X 1000MM P/ GARAGEM E ESTACIONAMENTO</v>
          </cell>
          <cell r="C4991" t="str">
            <v>UN</v>
          </cell>
          <cell r="E4991">
            <v>107.55</v>
          </cell>
        </row>
        <row r="4992">
          <cell r="A4992">
            <v>21052</v>
          </cell>
          <cell r="B4992" t="str">
            <v>GRELHA FOFO P/ CANALETA 25 X 300 X 1000MM P/ GARAGEM E ESTACIONAMENTO</v>
          </cell>
          <cell r="C4992" t="str">
            <v>UN</v>
          </cell>
          <cell r="E4992">
            <v>136.24</v>
          </cell>
        </row>
        <row r="4993">
          <cell r="A4993">
            <v>21053</v>
          </cell>
          <cell r="B4993" t="str">
            <v>GRELHA FOFO P/ CANALETA 25 X 400 X 1000MM P/ GARAGEM E ESTACIONAMENTO</v>
          </cell>
          <cell r="C4993" t="str">
            <v>UN</v>
          </cell>
          <cell r="E4993">
            <v>137.66999999999999</v>
          </cell>
        </row>
        <row r="4994">
          <cell r="A4994">
            <v>21054</v>
          </cell>
          <cell r="B4994" t="str">
            <v>GRELHA FOFO P/ CANALETA 40 X 300 X 1000MM P/ GARAGEM E ESTACIONAMENTO</v>
          </cell>
          <cell r="C4994" t="str">
            <v>UN</v>
          </cell>
          <cell r="E4994">
            <v>126.2</v>
          </cell>
        </row>
        <row r="4995">
          <cell r="A4995">
            <v>21055</v>
          </cell>
          <cell r="B4995" t="str">
            <v>GRELHA FOFO P/ CANALETA 40 X 400 X 1000MM P/ GARAGEM E ESTACIONAMENTO</v>
          </cell>
          <cell r="C4995" t="str">
            <v>UN</v>
          </cell>
          <cell r="E4995">
            <v>146.63999999999999</v>
          </cell>
        </row>
        <row r="4996">
          <cell r="A4996">
            <v>21056</v>
          </cell>
          <cell r="B4996" t="str">
            <v>GRELHA FOFO P/ CANALETA 40 X 500 X 1000MM P/ GARAGEM E ESTACIONAMENTO</v>
          </cell>
          <cell r="C4996" t="str">
            <v>UN</v>
          </cell>
          <cell r="E4996">
            <v>177.47</v>
          </cell>
        </row>
        <row r="4997">
          <cell r="A4997">
            <v>21057</v>
          </cell>
          <cell r="B4997" t="str">
            <v>GRELHA FOFO P/ CANALETA 50 X 550 X 1000MM P/ GARAGEM E ESTACIONAMENTO</v>
          </cell>
          <cell r="C4997" t="str">
            <v>UN</v>
          </cell>
          <cell r="E4997">
            <v>159.72</v>
          </cell>
        </row>
        <row r="4998">
          <cell r="A4998">
            <v>21058</v>
          </cell>
          <cell r="B4998" t="str">
            <v>RALO QUADRADO FOFO C/ REQUADRO 100 X 100MM P/ PATIO</v>
          </cell>
          <cell r="C4998" t="str">
            <v>UN</v>
          </cell>
          <cell r="E4998">
            <v>16.850000000000001</v>
          </cell>
        </row>
        <row r="4999">
          <cell r="A4999">
            <v>21059</v>
          </cell>
          <cell r="B4999" t="str">
            <v>RALO QUADRADO FOFO C/ REQUADRO 150 X 150MM P/ PATIO</v>
          </cell>
          <cell r="C4999" t="str">
            <v>UN</v>
          </cell>
          <cell r="E4999">
            <v>18.64</v>
          </cell>
        </row>
        <row r="5000">
          <cell r="A5000">
            <v>21060</v>
          </cell>
          <cell r="B5000" t="str">
            <v>RALO QUADRADO FOFO C/ REQUADRO 250 X 250MM P/ PATIO</v>
          </cell>
          <cell r="C5000" t="str">
            <v>UN</v>
          </cell>
          <cell r="E5000">
            <v>31.55</v>
          </cell>
        </row>
        <row r="5001">
          <cell r="A5001">
            <v>21061</v>
          </cell>
          <cell r="B5001" t="str">
            <v>RALO QUADRADO FOFO C/ REQUADRO 300 X 300MM P/ PATIO</v>
          </cell>
          <cell r="C5001" t="str">
            <v>UN</v>
          </cell>
          <cell r="E5001">
            <v>43.02</v>
          </cell>
        </row>
        <row r="5002">
          <cell r="A5002">
            <v>21062</v>
          </cell>
          <cell r="B5002" t="str">
            <v>RALO QUADRADO FOFO C/ REQUADRO 400 X 400MM P/ PATIO</v>
          </cell>
          <cell r="C5002" t="str">
            <v>UN</v>
          </cell>
          <cell r="E5002">
            <v>89.99</v>
          </cell>
        </row>
        <row r="5003">
          <cell r="A5003">
            <v>21066</v>
          </cell>
          <cell r="B5003" t="str">
            <v>RALO SEMI-ESFERICO FOFO TP ABACAXI D = 50MM P/ LAJES, CALHAS  ETC</v>
          </cell>
          <cell r="C5003" t="str">
            <v>UN</v>
          </cell>
          <cell r="E5003">
            <v>12.19</v>
          </cell>
        </row>
        <row r="5004">
          <cell r="A5004">
            <v>21069</v>
          </cell>
          <cell r="B5004" t="str">
            <v>TAMPA FOFO 9KG CARGA MAX 12500KG D = 100MM P/ CAIXA REGISTRO DE AGUA</v>
          </cell>
          <cell r="C5004" t="str">
            <v>UN</v>
          </cell>
          <cell r="E5004">
            <v>48.4</v>
          </cell>
        </row>
        <row r="5005">
          <cell r="A5005">
            <v>21070</v>
          </cell>
          <cell r="B5005" t="str">
            <v>TAMPA QUADRADA FOFO C/ BASE 300 X 300MM CARGA MAX 2000KG P/ CAIXA INSPECAO, ESGOTO, AGUA, ELETRICA  ETC</v>
          </cell>
          <cell r="C5005" t="str">
            <v>UN</v>
          </cell>
          <cell r="E5005">
            <v>105.76</v>
          </cell>
        </row>
        <row r="5006">
          <cell r="A5006">
            <v>21071</v>
          </cell>
          <cell r="B5006" t="str">
            <v>TAMPA QUADRADA FOFO C/ BASE 400 X 400MM CARGA MAX 2000KG P/ CAIXA INSPECAO, ESGOTO, AGUA, ELETRICA  ETC</v>
          </cell>
          <cell r="C5006" t="str">
            <v>UN</v>
          </cell>
          <cell r="E5006">
            <v>129.41999999999999</v>
          </cell>
        </row>
        <row r="5007">
          <cell r="A5007">
            <v>21072</v>
          </cell>
          <cell r="B5007" t="str">
            <v>TAMPA QUADRADA FOFO C/ BASE 600 X 600MM CARGA MAX 2000KG P/ CAIXA INSPECAO, ESGOTO, AGUA, ELETRICA  ETC</v>
          </cell>
          <cell r="C5007" t="str">
            <v>UN</v>
          </cell>
          <cell r="E5007">
            <v>245.58</v>
          </cell>
        </row>
        <row r="5008">
          <cell r="A5008">
            <v>21073</v>
          </cell>
          <cell r="B5008" t="str">
            <v>TAMPA QUADRADA FOFO C/ BASE 800 X 800MM CARGA MAX 2000KG P/ CAIXA INSPECAO, ESGOTO, AGUA, ELETRICA  ETC</v>
          </cell>
          <cell r="C5008" t="str">
            <v>UN</v>
          </cell>
          <cell r="E5008">
            <v>388.99</v>
          </cell>
        </row>
        <row r="5009">
          <cell r="A5009">
            <v>21074</v>
          </cell>
          <cell r="B5009" t="str">
            <v>TAMPAO FOFO 137KG CARGA MAX 9000KG DIAM ABERT 542MM P/ POCO VISITA DE REDE AGUA PLUVIAL, ESGOTO ETC</v>
          </cell>
          <cell r="C5009" t="str">
            <v>UN</v>
          </cell>
          <cell r="E5009">
            <v>340.59</v>
          </cell>
        </row>
        <row r="5010">
          <cell r="A5010">
            <v>21075</v>
          </cell>
          <cell r="B5010" t="str">
            <v>TAMPAO FOFO 139KG CARGA MAX 30000KG DIAM ABERT 900MM P/ POCO VISITA DE REDE AGUA PLUVIAL, ESGOTO ETC</v>
          </cell>
          <cell r="C5010" t="str">
            <v>UN</v>
          </cell>
          <cell r="E5010">
            <v>747.51</v>
          </cell>
        </row>
        <row r="5011">
          <cell r="A5011">
            <v>21076</v>
          </cell>
          <cell r="B5011" t="str">
            <v>TAMPAO FOFO 240KG CARGA MAX 13000KG DIAM ABERT 600MM P/ POCO VISITA DE REDE AGUA PLUVIAL, ESGOTO ETC</v>
          </cell>
          <cell r="C5011" t="str">
            <v>UN</v>
          </cell>
          <cell r="E5011">
            <v>896.3</v>
          </cell>
        </row>
        <row r="5012">
          <cell r="A5012">
            <v>21077</v>
          </cell>
          <cell r="B5012" t="str">
            <v>TAMPAO FOFO 43KG DIAM ABERT 576MM P/ POCO VISITA DE REDE AGUA PLUVIAL, ESGOTO      ETC</v>
          </cell>
          <cell r="C5012" t="str">
            <v>UN</v>
          </cell>
          <cell r="E5012">
            <v>197.18</v>
          </cell>
        </row>
        <row r="5013">
          <cell r="A5013">
            <v>21078</v>
          </cell>
          <cell r="B5013" t="str">
            <v>TAMPAO FOFO 51KG CARGA MAX 30000KG DIAM ABERT 500MM P/ POCO VISITA DE REDE AGUA PLUVIAL, ESGOTO ETC EM VIA TRAFEGO LEVE</v>
          </cell>
          <cell r="C5013" t="str">
            <v>UN</v>
          </cell>
          <cell r="E5013">
            <v>246.84</v>
          </cell>
        </row>
        <row r="5014">
          <cell r="A5014">
            <v>21079</v>
          </cell>
          <cell r="B5014" t="str">
            <v>TAMPAO FOFO 55KG CARGA MAX 2600KG DIAM ABERT 476MM P/ POCO VISITA DE REDE AGUA PLUVIAL, ESGOTO ETC EM VIA TRAFEGO LEVE</v>
          </cell>
          <cell r="C5014" t="str">
            <v>UN</v>
          </cell>
          <cell r="E5014">
            <v>197.18</v>
          </cell>
        </row>
        <row r="5015">
          <cell r="A5015">
            <v>21080</v>
          </cell>
          <cell r="B5015" t="str">
            <v>TAMPAO FOFO 57KG CARGA MAX 12500KG DIAM ABERT 600MM P/ POCO VISITA DE REDE AGUA PLUVIAL, ESGOTO ETC EM VIA TRAFEGO LEVE</v>
          </cell>
          <cell r="C5015" t="str">
            <v>UN</v>
          </cell>
          <cell r="E5015">
            <v>233.04</v>
          </cell>
        </row>
        <row r="5016">
          <cell r="A5016">
            <v>21081</v>
          </cell>
          <cell r="B5016" t="str">
            <v>TAMPAO FOFO 65KG CARGA MAX 12500KG DIAM ABERT 500MM P/ POCO VISITA, REDE AGUA PLUVIAL, ESGOTO ETC.</v>
          </cell>
          <cell r="C5016" t="str">
            <v>UN</v>
          </cell>
          <cell r="E5016">
            <v>210.63</v>
          </cell>
        </row>
        <row r="5017">
          <cell r="A5017">
            <v>21082</v>
          </cell>
          <cell r="B5017" t="str">
            <v>TAMPAO FOFO 65KG CARGA MAX 30000KG DIAM ABERT 500MM P/ POCO VISITA DE REDE AGUA PLUVIAL, ESGOTO ETC</v>
          </cell>
          <cell r="C5017" t="str">
            <v>UN</v>
          </cell>
          <cell r="E5017">
            <v>304.74</v>
          </cell>
        </row>
        <row r="5018">
          <cell r="A5018">
            <v>21083</v>
          </cell>
          <cell r="B5018" t="str">
            <v>TAMPAO FOFO 70KG CARGA MAX 3100KG DIAM ABERT 556MM P/ POCO VISITA DE REDE AGUA PLUVIAL, ESGOTO ETC EM VIA TRAFEGO LEVE</v>
          </cell>
          <cell r="C5018" t="str">
            <v>UN</v>
          </cell>
          <cell r="E5018">
            <v>207.94</v>
          </cell>
        </row>
        <row r="5019">
          <cell r="A5019">
            <v>21084</v>
          </cell>
          <cell r="B5019" t="str">
            <v>TAMPAO FOFO 73KG CARGA MAX 30000KG DIAM ABERT 555MM P/ POCO VISITA DE REDE AGUA PLUVIAL, ESGOTO ETC</v>
          </cell>
          <cell r="C5019" t="str">
            <v>UN</v>
          </cell>
          <cell r="E5019">
            <v>322.67</v>
          </cell>
        </row>
        <row r="5020">
          <cell r="A5020">
            <v>21085</v>
          </cell>
          <cell r="B5020" t="str">
            <v>TAMPAO FOFO 88KG CARGA MAX 30000KG DIAM ABERT 610MM P/ POCO VISITA DE REDE AGUA PLUVIAL, ESGOTO ETC</v>
          </cell>
          <cell r="C5020" t="str">
            <v>UN</v>
          </cell>
          <cell r="E5020">
            <v>419.11</v>
          </cell>
        </row>
        <row r="5021">
          <cell r="A5021">
            <v>21086</v>
          </cell>
          <cell r="B5021" t="str">
            <v>TAMPAO FOFO TIPO R3 PADRAO TELEBRAS 155KG CARGA MAX 30000KG DIAM ABERT 664MM P/ POCO VISITA DE REDE TELEFONE</v>
          </cell>
          <cell r="C5021" t="str">
            <v>UN</v>
          </cell>
          <cell r="E5021">
            <v>444.56</v>
          </cell>
        </row>
        <row r="5022">
          <cell r="A5022">
            <v>21087</v>
          </cell>
          <cell r="B5022" t="str">
            <v>TAMPAO FOFO ARTICULADO 37KG CARGA MAX 12500KG DIAM ABERT 500MM P/ POCO VISITA DE REDE AGUA PLUVIAL, ESGOTO  ETC</v>
          </cell>
          <cell r="C5022" t="str">
            <v>UN</v>
          </cell>
          <cell r="E5022">
            <v>225.87</v>
          </cell>
        </row>
        <row r="5023">
          <cell r="A5023">
            <v>21088</v>
          </cell>
          <cell r="B5023" t="str">
            <v>TAMPAO FOFO ARTICULADO 57KG DIAM ABERT 600MM P/ POCO VISITA DE REDE AGUA PLUVIAL, ESGOTO        ETC</v>
          </cell>
          <cell r="C5023" t="str">
            <v>UN</v>
          </cell>
          <cell r="E5023">
            <v>293.8</v>
          </cell>
        </row>
        <row r="5024">
          <cell r="A5024">
            <v>21089</v>
          </cell>
          <cell r="B5024" t="str">
            <v>TAMPAO FOFO ARTICULADO 72KG CARGA MAX 30000KG DIAM ABERT 610MM P/ POCO VISITA DE REDE AGUA PLUVIAL, ESGOTO  ETC</v>
          </cell>
          <cell r="C5024" t="str">
            <v>UN</v>
          </cell>
          <cell r="E5024">
            <v>367.84</v>
          </cell>
        </row>
        <row r="5025">
          <cell r="A5025">
            <v>21090</v>
          </cell>
          <cell r="B5025" t="str">
            <v>TAMPAO FOFO ARTICULADO 83KG CARGA MAX 30000KG DIAM ABERT 600MM P/ POCO VISITA DE REDE AGUA PLUVIAL, ESGOTO  ETC</v>
          </cell>
          <cell r="C5025" t="str">
            <v>UN</v>
          </cell>
          <cell r="E5025">
            <v>401.72</v>
          </cell>
        </row>
        <row r="5026">
          <cell r="A5026">
            <v>21091</v>
          </cell>
          <cell r="B5026" t="str">
            <v>TAMPAO FOFO ARTICULADO 88KG DIAM ABERT 610MM P/ POCO VISITA DE REDE AGUA PLUVIAL, ESGOTO        ETC</v>
          </cell>
          <cell r="C5026" t="str">
            <v>UN</v>
          </cell>
          <cell r="E5026">
            <v>340.59</v>
          </cell>
        </row>
        <row r="5027">
          <cell r="A5027">
            <v>21092</v>
          </cell>
          <cell r="B5027" t="str">
            <v>VALVULA RETENCAO VERTICAL BRONZE (PN-16) 1/2" 200PSI EXTREMIDADES C/ ROSCA"</v>
          </cell>
          <cell r="C5027" t="str">
            <v>UN</v>
          </cell>
          <cell r="E5027">
            <v>25.02</v>
          </cell>
        </row>
        <row r="5028">
          <cell r="A5028">
            <v>21094</v>
          </cell>
          <cell r="B5028" t="str">
            <v>DOBRADICA FERRO GALV 3 X 2 1/2" COM ANEIS</v>
          </cell>
          <cell r="C5028" t="str">
            <v>UN</v>
          </cell>
          <cell r="E5028">
            <v>3.43</v>
          </cell>
        </row>
        <row r="5029">
          <cell r="A5029">
            <v>21095</v>
          </cell>
          <cell r="B5029" t="str">
            <v>DOBRADICA FERRO CROMADO 3 X 3" COM ANEIS</v>
          </cell>
          <cell r="C5029" t="str">
            <v>UN</v>
          </cell>
          <cell r="E5029">
            <v>5.91</v>
          </cell>
        </row>
        <row r="5030">
          <cell r="A5030">
            <v>21096</v>
          </cell>
          <cell r="B5030" t="str">
            <v>DOBRADICA LATAO CROMADO 2 1/2 X 1 3/8" COM ANEIS</v>
          </cell>
          <cell r="C5030" t="str">
            <v>UN</v>
          </cell>
          <cell r="E5030">
            <v>11.6</v>
          </cell>
        </row>
        <row r="5031">
          <cell r="A5031">
            <v>21097</v>
          </cell>
          <cell r="B5031" t="str">
            <v>DOBRADICA FERRO CROMADO 3 X 2 1/2" COM ANEIS</v>
          </cell>
          <cell r="C5031" t="str">
            <v>UN</v>
          </cell>
          <cell r="E5031">
            <v>5.8</v>
          </cell>
        </row>
        <row r="5032">
          <cell r="A5032">
            <v>21098</v>
          </cell>
          <cell r="B5032" t="str">
            <v>DOBRADICA FERRO GALV 1 3/4 X 2" COM ANEIS</v>
          </cell>
          <cell r="C5032" t="str">
            <v>UN</v>
          </cell>
          <cell r="E5032">
            <v>5.57</v>
          </cell>
        </row>
        <row r="5033">
          <cell r="A5033">
            <v>21099</v>
          </cell>
          <cell r="B5033" t="str">
            <v>TORNEIRA LONGA METAL AMARELO 1/2" OU 3/4" REF 1126</v>
          </cell>
          <cell r="C5033" t="str">
            <v>UN</v>
          </cell>
          <cell r="E5033">
            <v>13.25</v>
          </cell>
        </row>
        <row r="5034">
          <cell r="A5034">
            <v>21100</v>
          </cell>
          <cell r="B5034" t="str">
            <v>AQUECEDOR OU BOYLER DE ACUMULACAO AGUA - A GAS GLP/GN - 50 LITROS</v>
          </cell>
          <cell r="C5034" t="str">
            <v>UN</v>
          </cell>
          <cell r="E5034">
            <v>980.51</v>
          </cell>
        </row>
        <row r="5035">
          <cell r="A5035">
            <v>21101</v>
          </cell>
          <cell r="B5035" t="str">
            <v>PORTA TOALHA EM METAL CROMADO, TIPO ARGOLA</v>
          </cell>
          <cell r="C5035" t="str">
            <v>UN</v>
          </cell>
          <cell r="E5035">
            <v>22.01</v>
          </cell>
        </row>
        <row r="5036">
          <cell r="A5036">
            <v>21102</v>
          </cell>
          <cell r="B5036" t="str">
            <v>PORTA TOALHA EM METAL CROMADO, TIPO HASTE OU BARRA</v>
          </cell>
          <cell r="C5036" t="str">
            <v>UN</v>
          </cell>
          <cell r="E5036">
            <v>27.58</v>
          </cell>
        </row>
        <row r="5037">
          <cell r="A5037">
            <v>21103</v>
          </cell>
          <cell r="B5037" t="str">
            <v>SABONETEIRA EM ALUMINIO 15 X 15 CM DE SOBREPOR</v>
          </cell>
          <cell r="C5037" t="str">
            <v>UN</v>
          </cell>
          <cell r="E5037">
            <v>21.11</v>
          </cell>
        </row>
        <row r="5038">
          <cell r="A5038">
            <v>21104</v>
          </cell>
          <cell r="B5038" t="str">
            <v>QUADRO EM CHAPA ACO GALVANIZADO 18 USG, 40X60CM P/ INSTALACAO DE PONTO DE FORCA PARA ELEVADOR</v>
          </cell>
          <cell r="C5038" t="str">
            <v>UN</v>
          </cell>
          <cell r="E5038">
            <v>279.04000000000002</v>
          </cell>
        </row>
        <row r="5039">
          <cell r="A5039">
            <v>21105</v>
          </cell>
          <cell r="B5039" t="str">
            <v>PISO EM LAJOTAO COLONIAL</v>
          </cell>
          <cell r="C5039" t="str">
            <v>M2</v>
          </cell>
          <cell r="E5039">
            <v>5.56</v>
          </cell>
        </row>
        <row r="5040">
          <cell r="A5040">
            <v>21106</v>
          </cell>
          <cell r="B5040" t="str">
            <v>LAMBRIS DE ALUMINIO</v>
          </cell>
          <cell r="C5040" t="str">
            <v>KG</v>
          </cell>
          <cell r="E5040">
            <v>27.55</v>
          </cell>
        </row>
        <row r="5041">
          <cell r="A5041">
            <v>21107</v>
          </cell>
          <cell r="B5041" t="str">
            <v>VIDRO LISO FUME E = 5MM - SEM COLOCACAO</v>
          </cell>
          <cell r="C5041" t="str">
            <v>M2</v>
          </cell>
          <cell r="E5041">
            <v>85.99</v>
          </cell>
        </row>
        <row r="5042">
          <cell r="A5042">
            <v>21108</v>
          </cell>
          <cell r="B5042" t="str">
            <v>PISO PORCELANATO POLIDO EXTRA 30X30CM OU 40X40CM</v>
          </cell>
          <cell r="C5042" t="str">
            <v>M2</v>
          </cell>
          <cell r="E5042">
            <v>59.84</v>
          </cell>
        </row>
        <row r="5043">
          <cell r="A5043">
            <v>21109</v>
          </cell>
          <cell r="B5043" t="str">
            <v>CENTRAL DE MINUTERIA ELETRONICA TIPO DISJTOR COLETIVO DE 2000 W</v>
          </cell>
          <cell r="C5043" t="str">
            <v>UN</v>
          </cell>
          <cell r="E5043">
            <v>112.44</v>
          </cell>
        </row>
        <row r="5044">
          <cell r="A5044">
            <v>21110</v>
          </cell>
          <cell r="B5044" t="str">
            <v>PLACA CEGA METALICA REDONDA P/ TOMADA DE PISO 3 X 3"</v>
          </cell>
          <cell r="C5044" t="str">
            <v>UN</v>
          </cell>
          <cell r="E5044">
            <v>18.11</v>
          </cell>
        </row>
        <row r="5045">
          <cell r="A5045">
            <v>21111</v>
          </cell>
          <cell r="B5045" t="str">
            <v>PAPEL DE PAREDE COLOCADO VINIL TEX EM PAREDE JA PREPARADA</v>
          </cell>
          <cell r="C5045" t="str">
            <v>M2</v>
          </cell>
          <cell r="E5045">
            <v>67.900000000000006</v>
          </cell>
        </row>
        <row r="5046">
          <cell r="A5046">
            <v>21112</v>
          </cell>
          <cell r="B5046" t="str">
            <v>VALVULA DESCARGA P/ MICTORIO</v>
          </cell>
          <cell r="C5046" t="str">
            <v>UN</v>
          </cell>
          <cell r="E5046">
            <v>78.739999999999995</v>
          </cell>
        </row>
        <row r="5047">
          <cell r="A5047">
            <v>21113</v>
          </cell>
          <cell r="B5047" t="str">
            <v>FOLHEADO MADEIRA CEDRO/VIROLA/CEREJEIRA/FREJO OU EQUIVALENTE PARA REVESTIMENTO DE COMPENSADO</v>
          </cell>
          <cell r="C5047" t="str">
            <v>M2</v>
          </cell>
          <cell r="E5047">
            <v>18.02</v>
          </cell>
        </row>
        <row r="5048">
          <cell r="A5048">
            <v>21114</v>
          </cell>
          <cell r="B5048" t="str">
            <v>ADESIVO P/ TUBOS CPVC (AQUATHERM) - 65G</v>
          </cell>
          <cell r="C5048" t="str">
            <v>UN</v>
          </cell>
          <cell r="E5048">
            <v>15.23</v>
          </cell>
        </row>
        <row r="5049">
          <cell r="A5049">
            <v>21116</v>
          </cell>
          <cell r="B5049" t="str">
            <v>TE REDUCAO FERRO GALV 90G ROSCA 1.1/4" X 3/4"</v>
          </cell>
          <cell r="C5049" t="str">
            <v>UN</v>
          </cell>
          <cell r="E5049">
            <v>18.8</v>
          </cell>
        </row>
        <row r="5050">
          <cell r="A5050">
            <v>21118</v>
          </cell>
          <cell r="B5050" t="str">
            <v>JOELHO CPVC (AQUATHERM) 90 SOLDAVEL 15 MM</v>
          </cell>
          <cell r="C5050" t="str">
            <v>UN</v>
          </cell>
          <cell r="E5050">
            <v>1.55</v>
          </cell>
        </row>
        <row r="5051">
          <cell r="A5051">
            <v>21119</v>
          </cell>
          <cell r="B5051" t="str">
            <v>LUVA CPVC (AQUATHERM) SOLDAVEL 15MM</v>
          </cell>
          <cell r="C5051" t="str">
            <v>UN</v>
          </cell>
          <cell r="E5051">
            <v>1.26</v>
          </cell>
        </row>
        <row r="5052">
          <cell r="A5052">
            <v>21120</v>
          </cell>
          <cell r="B5052" t="str">
            <v>LUVA DE TRANSICAO CPVC (AQUATHERM) SOLDAVEL 15MM X 1/2"</v>
          </cell>
          <cell r="C5052" t="str">
            <v>UN</v>
          </cell>
          <cell r="E5052">
            <v>11.65</v>
          </cell>
        </row>
        <row r="5053">
          <cell r="A5053">
            <v>21121</v>
          </cell>
          <cell r="B5053" t="str">
            <v>TE CPVC (AQUATHERM) 90G SOLD 15MM</v>
          </cell>
          <cell r="C5053" t="str">
            <v>UN</v>
          </cell>
          <cell r="E5053">
            <v>2.34</v>
          </cell>
        </row>
        <row r="5054">
          <cell r="A5054">
            <v>21122</v>
          </cell>
          <cell r="B5054" t="str">
            <v>TERMINAL CPVC (AQUATHERM) SOLDAVEL REF.15MM X 1/2"</v>
          </cell>
          <cell r="C5054" t="str">
            <v>UN</v>
          </cell>
          <cell r="E5054">
            <v>13.42</v>
          </cell>
        </row>
        <row r="5055">
          <cell r="A5055">
            <v>21123</v>
          </cell>
          <cell r="B5055" t="str">
            <v>TUBO CPVC(AQUATHER) SOLDAVEL 15</v>
          </cell>
          <cell r="C5055" t="str">
            <v>M</v>
          </cell>
          <cell r="E5055">
            <v>7.59</v>
          </cell>
        </row>
        <row r="5056">
          <cell r="A5056">
            <v>21124</v>
          </cell>
          <cell r="B5056" t="str">
            <v>TUBO CPVC(AQUATHER) SOLDAVEL 22</v>
          </cell>
          <cell r="C5056" t="str">
            <v>M</v>
          </cell>
          <cell r="E5056">
            <v>13.49</v>
          </cell>
        </row>
        <row r="5057">
          <cell r="A5057">
            <v>21125</v>
          </cell>
          <cell r="B5057" t="str">
            <v>TUBO CPVC(AQUATHER) SOLDAVEL 28</v>
          </cell>
          <cell r="C5057" t="str">
            <v>M</v>
          </cell>
          <cell r="E5057">
            <v>21.64</v>
          </cell>
        </row>
        <row r="5058">
          <cell r="A5058">
            <v>21127</v>
          </cell>
          <cell r="B5058" t="str">
            <v>FITA ISOLANTE ADESIVA ANTI-CHAMA EM ROLOS 19MM X 5M</v>
          </cell>
          <cell r="C5058" t="str">
            <v>UN</v>
          </cell>
          <cell r="E5058">
            <v>1.0900000000000001</v>
          </cell>
        </row>
        <row r="5059">
          <cell r="A5059">
            <v>21128</v>
          </cell>
          <cell r="B5059" t="str">
            <v>ELETRODUTO FERRO GALV OU ZINCADO ELETROLIT LEVE PAREDE 0,90 - 3/4" NBR 13057</v>
          </cell>
          <cell r="C5059" t="str">
            <v>M</v>
          </cell>
          <cell r="E5059">
            <v>6.79</v>
          </cell>
        </row>
        <row r="5060">
          <cell r="A5060">
            <v>21129</v>
          </cell>
          <cell r="B5060" t="str">
            <v>ELETRODUTO FERRO GALV OU ZINCADO ELETROLIT LEVE PAREDE 0,90 - 1/2" NBR 13057</v>
          </cell>
          <cell r="C5060" t="str">
            <v>M</v>
          </cell>
          <cell r="E5060">
            <v>5.23</v>
          </cell>
        </row>
        <row r="5061">
          <cell r="A5061">
            <v>21130</v>
          </cell>
          <cell r="B5061" t="str">
            <v>ELETRODUTO FERRO GALV OU ZINCADO ELETROLIT SEI-PESADO PAREDE 1,20 - 1.1/2" NBR 13057</v>
          </cell>
          <cell r="C5061" t="str">
            <v>M</v>
          </cell>
          <cell r="E5061">
            <v>16.41</v>
          </cell>
        </row>
        <row r="5062">
          <cell r="A5062">
            <v>21131</v>
          </cell>
          <cell r="B5062" t="str">
            <v>ELETRODUTO FERRO GALV OU ZINCADO ELETROLIT SEI-PESADO PAREDE 1,52 - 2.1/2" NBR 13057</v>
          </cell>
          <cell r="C5062" t="str">
            <v>M</v>
          </cell>
          <cell r="E5062">
            <v>30.56</v>
          </cell>
        </row>
        <row r="5063">
          <cell r="A5063">
            <v>21132</v>
          </cell>
          <cell r="B5063" t="str">
            <v>ELETRODUTO FERRO GALV OU ZINCADO ELETROLIT PESADO PAREDE 2,25 - 4" NBR 13057</v>
          </cell>
          <cell r="C5063" t="str">
            <v>M</v>
          </cell>
          <cell r="E5063">
            <v>50.2</v>
          </cell>
        </row>
        <row r="5064">
          <cell r="A5064">
            <v>21133</v>
          </cell>
          <cell r="B5064" t="str">
            <v>ELETRODUTO FERRO GALV OU ZINCADO ELETROLIT SEI-PESADO PAREDE 1,52 - 3" NBR 13057</v>
          </cell>
          <cell r="C5064" t="str">
            <v>M</v>
          </cell>
          <cell r="E5064">
            <v>42</v>
          </cell>
        </row>
        <row r="5065">
          <cell r="A5065">
            <v>21134</v>
          </cell>
          <cell r="B5065" t="str">
            <v>ELETRODUTO FERRO GALV OU ZINCADO ELETROLIT SEI-PESADO PAREDE 1,20 - 2" NBR 13057</v>
          </cell>
          <cell r="C5065" t="str">
            <v>M</v>
          </cell>
          <cell r="E5065">
            <v>21.18</v>
          </cell>
        </row>
        <row r="5066">
          <cell r="A5066">
            <v>21135</v>
          </cell>
          <cell r="B5066" t="str">
            <v>ELETRODUTO FERRO GALV OU ZINCADO ELETROLIT SEI-PESADO PAREDE 1,20 - 1.1/4" NBR 13057</v>
          </cell>
          <cell r="C5066" t="str">
            <v>M</v>
          </cell>
          <cell r="E5066">
            <v>11.94</v>
          </cell>
        </row>
        <row r="5067">
          <cell r="A5067">
            <v>21136</v>
          </cell>
          <cell r="B5067" t="str">
            <v>ELETRODUTO FERRO GALV OU ZINCADO ELETROLIT LEVE  PAREDE 0,90 - 1" NBR 13057</v>
          </cell>
          <cell r="C5067" t="str">
            <v>M</v>
          </cell>
          <cell r="E5067">
            <v>7.99</v>
          </cell>
        </row>
        <row r="5068">
          <cell r="A5068">
            <v>21137</v>
          </cell>
          <cell r="B5068" t="str">
            <v>ELETRODUTO ETALICO FLEXIVEL REV EXT PVC PRETO 15 TIPO COPEX OU EQUIV</v>
          </cell>
          <cell r="C5068" t="str">
            <v>M</v>
          </cell>
          <cell r="E5068">
            <v>5.21</v>
          </cell>
        </row>
        <row r="5069">
          <cell r="A5069">
            <v>21138</v>
          </cell>
          <cell r="B5069" t="str">
            <v>PECA DE ADEIRA ROLICA IUNIZADA D = 11C P/ CERCA</v>
          </cell>
          <cell r="C5069" t="str">
            <v>M</v>
          </cell>
          <cell r="E5069">
            <v>2.23</v>
          </cell>
        </row>
        <row r="5070">
          <cell r="A5070">
            <v>21139</v>
          </cell>
          <cell r="B5070" t="str">
            <v>PAPEL VEGETAL 90G/2 - 0,8 DE LARGURA</v>
          </cell>
          <cell r="C5070" t="str">
            <v>M</v>
          </cell>
          <cell r="E5070">
            <v>2.75</v>
          </cell>
        </row>
        <row r="5071">
          <cell r="A5071">
            <v>21140</v>
          </cell>
          <cell r="B5071" t="str">
            <v>PAPEL MILIMETRADO TRANSPARENTE - ROLO DE 1,05 X</v>
          </cell>
          <cell r="C5071" t="str">
            <v>10M</v>
          </cell>
          <cell r="E5071">
            <v>3.33</v>
          </cell>
        </row>
        <row r="5072">
          <cell r="A5072">
            <v>21141</v>
          </cell>
          <cell r="B5072" t="str">
            <v>TELA ACO SOLDADA NERVURADA CA - 60, Q-92 (1,48 KG/), DIÂMETRO DO FIO = 4,2 MM, LARGURA =2,45 X 60 METROS DE COMPRIMENTO, ESPAÇAMENTO DA MALHA = 15X15CM CMS</v>
          </cell>
          <cell r="C5072" t="str">
            <v>M2</v>
          </cell>
          <cell r="E5072">
            <v>7.05</v>
          </cell>
        </row>
        <row r="5073">
          <cell r="A5073">
            <v>21142</v>
          </cell>
          <cell r="B5073" t="str">
            <v>ESTRIBO C/ PARAFUSO EM CHAPA DE FERRO FDIDO DE 2" X 3/16" X 35CM SECAO "U" PARA MADEIRAMENTO DE TELHADO"</v>
          </cell>
          <cell r="C5073" t="str">
            <v>UN</v>
          </cell>
          <cell r="E5073">
            <v>12.54</v>
          </cell>
        </row>
        <row r="5074">
          <cell r="A5074">
            <v>21143</v>
          </cell>
          <cell r="B5074" t="str">
            <v>FILLER (MA DE ENCHIMENO P/ MISURAS BEUMINOSAS CONF EM-024/94 PASSANDO 100% PEN.40, 95% PEN.80 E 65% PEN.200) - POSTO PEDREIRA / FORNECEDOR (SEM FRETE)</v>
          </cell>
          <cell r="C5074" t="str">
            <v>T</v>
          </cell>
          <cell r="E5074">
            <v>47.83</v>
          </cell>
        </row>
        <row r="5075">
          <cell r="A5075">
            <v>21144</v>
          </cell>
          <cell r="B5075" t="str">
            <v>PAPEL MANTEIGA (FOLHA 66 X 96CM)</v>
          </cell>
          <cell r="C5075" t="str">
            <v>UN</v>
          </cell>
          <cell r="E5075">
            <v>0.64</v>
          </cell>
        </row>
        <row r="5076">
          <cell r="A5076">
            <v>21145</v>
          </cell>
          <cell r="B5076" t="str">
            <v>HASTE DE TERRA EM ACO REVESTIDO DE COBRE DN 3/8'' X 3000MM</v>
          </cell>
          <cell r="C5076" t="str">
            <v>UN</v>
          </cell>
          <cell r="E5076">
            <v>21.18</v>
          </cell>
        </row>
        <row r="5077">
          <cell r="A5077">
            <v>21146</v>
          </cell>
          <cell r="B5077" t="str">
            <v>TUBO ACO PRETO SE COSTURA SCHEDULE 40/NBR 5590 DN INT 1" E = 3,38 - 2,50KG/</v>
          </cell>
          <cell r="C5077" t="str">
            <v>M</v>
          </cell>
          <cell r="E5077">
            <v>23.65</v>
          </cell>
        </row>
        <row r="5078">
          <cell r="A5078">
            <v>21147</v>
          </cell>
          <cell r="B5078" t="str">
            <v>TUBO ACO PRETO SE COSTURA SCHEDULE 40/NBR 5590 DN INT 2 1/2" E = 5,16 - 8,62KG/</v>
          </cell>
          <cell r="C5078" t="str">
            <v>M</v>
          </cell>
          <cell r="E5078">
            <v>64.38</v>
          </cell>
        </row>
        <row r="5079">
          <cell r="A5079">
            <v>21148</v>
          </cell>
          <cell r="B5079" t="str">
            <v>TUBO ACO PRETO SE COSTURA SCHEDULE 40/NBR 5590 DN INT 2" E = 3,91 - 5,43KG/</v>
          </cell>
          <cell r="C5079" t="str">
            <v>M</v>
          </cell>
          <cell r="E5079">
            <v>51.37</v>
          </cell>
        </row>
        <row r="5080">
          <cell r="A5080">
            <v>21149</v>
          </cell>
          <cell r="B5080" t="str">
            <v>TUBO ACO PRETO SE COSTURA SCHEDULE 40/NBR 5590 DN INT 3" E = 5,49 - 11,28KG/</v>
          </cell>
          <cell r="C5080" t="str">
            <v>M</v>
          </cell>
          <cell r="E5080">
            <v>78.010000000000005</v>
          </cell>
        </row>
        <row r="5081">
          <cell r="A5081">
            <v>21150</v>
          </cell>
          <cell r="B5081" t="str">
            <v>TUBO ACO PRETO SE COSTURA SCHEDULE 40/NBR 5590 DN INT 3/4" E = 2,87 - 1,69KG/</v>
          </cell>
          <cell r="C5081" t="str">
            <v>M</v>
          </cell>
          <cell r="E5081">
            <v>21.13</v>
          </cell>
        </row>
        <row r="5082">
          <cell r="A5082">
            <v>21151</v>
          </cell>
          <cell r="B5082" t="str">
            <v>TUBO ACO PRETO SE COSTURA SCHEDULE 40/NBR 5590 DN INT 4" E = 6,02 - 16,06KG/</v>
          </cell>
          <cell r="C5082" t="str">
            <v>M</v>
          </cell>
          <cell r="E5082">
            <v>123.5</v>
          </cell>
        </row>
        <row r="5083">
          <cell r="A5083">
            <v>25001</v>
          </cell>
          <cell r="B5083" t="str">
            <v>PORTA METALICA ABRIR TIPO VENEZIANA, COMPLETA, 60 A 80 X 210 CM - LINHA POPULAR (CHAPA FINA - NUM 20 A 24)</v>
          </cell>
          <cell r="C5083" t="str">
            <v>UN</v>
          </cell>
          <cell r="E5083">
            <v>132.47</v>
          </cell>
        </row>
        <row r="5084">
          <cell r="A5084">
            <v>25002</v>
          </cell>
          <cell r="B5084" t="str">
            <v>CABO DE ALUMINIO C/ ALMA DE ACO, BITOLA 2 AWG</v>
          </cell>
          <cell r="C5084" t="str">
            <v>KG</v>
          </cell>
          <cell r="E5084">
            <v>12.96</v>
          </cell>
        </row>
        <row r="5085">
          <cell r="A5085">
            <v>25003</v>
          </cell>
          <cell r="B5085" t="str">
            <v>CABO DE ALUMINIO S/ ALMA DE ACO, BITOLA 2 AWG</v>
          </cell>
          <cell r="C5085" t="str">
            <v>KG</v>
          </cell>
          <cell r="E5085">
            <v>15.46</v>
          </cell>
        </row>
        <row r="5086">
          <cell r="A5086">
            <v>25004</v>
          </cell>
          <cell r="B5086" t="str">
            <v>CABO DE ALUMINIO C/ ALMA DE ACO, BITOLA 1/0 AWG</v>
          </cell>
          <cell r="C5086" t="str">
            <v>KG</v>
          </cell>
          <cell r="E5086">
            <v>12.66</v>
          </cell>
        </row>
        <row r="5087">
          <cell r="A5087">
            <v>25005</v>
          </cell>
          <cell r="B5087" t="str">
            <v>CABO DE ALUMINIO S/ ALMA DE ACO, BITOLA 1/0 AWG</v>
          </cell>
          <cell r="C5087" t="str">
            <v>KG</v>
          </cell>
          <cell r="E5087">
            <v>14.43</v>
          </cell>
        </row>
        <row r="5088">
          <cell r="A5088">
            <v>25006</v>
          </cell>
          <cell r="B5088" t="str">
            <v>CERAMICA ESMALTADA EXTRA OU 1A QUALIDADE       P/ PISO  PEI-5  -  LINHA PADRAO ALTO</v>
          </cell>
          <cell r="C5088" t="str">
            <v>M2</v>
          </cell>
          <cell r="E5088">
            <v>15.06</v>
          </cell>
        </row>
        <row r="5089">
          <cell r="A5089">
            <v>25007</v>
          </cell>
          <cell r="B5089" t="str">
            <v>TELHA CHAPA ACO ONDULADA ZINCADA E = 0,5 MM</v>
          </cell>
          <cell r="C5089" t="str">
            <v>M2</v>
          </cell>
          <cell r="E5089">
            <v>20.399999999999999</v>
          </cell>
        </row>
        <row r="5090">
          <cell r="A5090">
            <v>25010</v>
          </cell>
          <cell r="B5090" t="str">
            <v>CAMINHÃO FORA DE ESTRADA VOLVO A30D 6X6, CAÇAMBA DE 14 M³ , CAPACIDADE DE CARGA                 ÚTIL DE 30 TONELADAS, VELOCIDADE MÁXIMA 53 KM/H, 329 HP.</v>
          </cell>
          <cell r="C5090" t="str">
            <v>UN</v>
          </cell>
          <cell r="E5090">
            <v>1184892.74</v>
          </cell>
        </row>
        <row r="5091">
          <cell r="A5091">
            <v>25011</v>
          </cell>
          <cell r="B5091" t="str">
            <v>CAMINHÃO FORA DE ESTRADA VOLVO A35D, CAÇAMBA DE 20 M³, CAPACIDADE DE CARGA                 ÚTIL  DE 32,5 TONELADAS, VELOCIDADE MÁXIMA          56 KM/H, 393 HP.</v>
          </cell>
          <cell r="C5091" t="str">
            <v>UN</v>
          </cell>
          <cell r="E5091">
            <v>1335466.8600000001</v>
          </cell>
        </row>
        <row r="5092">
          <cell r="A5092">
            <v>25013</v>
          </cell>
          <cell r="B5092" t="str">
            <v>TANQUE ESTACIONARIO FERLEX TAA -SERPENTINA CAP 20 000 L**CAIXA**</v>
          </cell>
          <cell r="C5092" t="str">
            <v>UN</v>
          </cell>
          <cell r="E5092">
            <v>62584.12</v>
          </cell>
        </row>
        <row r="5093">
          <cell r="A5093">
            <v>25014</v>
          </cell>
          <cell r="B5093" t="str">
            <v>TANQUE ESTACIONARIO FERLEX TAA -MACARICO CAP 20 000 L**CAIXA**</v>
          </cell>
          <cell r="C5093" t="str">
            <v>UN</v>
          </cell>
          <cell r="E5093">
            <v>67316.679999999993</v>
          </cell>
        </row>
        <row r="5094">
          <cell r="A5094">
            <v>25015</v>
          </cell>
          <cell r="B5094" t="str">
            <v>USINA DE ASFALTO A FRIO,  TIPO ALMEIDA  MOD. PMF-35D OU SIMILAR- CAPACIDADE 60 A 80 T/H - ELETRICA - POTENCIA 30 HP</v>
          </cell>
          <cell r="C5094" t="str">
            <v>UN</v>
          </cell>
          <cell r="E5094">
            <v>122991.83</v>
          </cell>
        </row>
        <row r="5095">
          <cell r="A5095">
            <v>25016</v>
          </cell>
          <cell r="B5095" t="str">
            <v>PA CARREGADEIRA SOBRE RODAS CATERPILLAR 938 G - POTENCIA 145 HP - CAPACIDADE DA CACAMBA 2,1 A 2,8 M3 - PESO OPERACIONAL 13.030 KG**CAIXA**</v>
          </cell>
          <cell r="C5095" t="str">
            <v>UN</v>
          </cell>
          <cell r="E5095">
            <v>419589.69</v>
          </cell>
        </row>
        <row r="5096">
          <cell r="A5096">
            <v>25017</v>
          </cell>
          <cell r="B5096" t="str">
            <v>COMPRESSOR DE AR - REBOCAVEL - ATLAS COPCO XA-175 MWD - DESCARGA LIVRE EFETIVA 350 PCM - PRESSAO DE TRABALHO 102 PSI - MOTOR A DIESEL 135 CV**CAIXA**</v>
          </cell>
          <cell r="C5096" t="str">
            <v>UN</v>
          </cell>
          <cell r="E5096">
            <v>141492.35999999999</v>
          </cell>
        </row>
        <row r="5097">
          <cell r="A5097">
            <v>25018</v>
          </cell>
          <cell r="B5097" t="str">
            <v>COMPRESSOR DE AR - REBOCAVEL - ATLAS COPCO XA-420 SB - DESCARGA LIVRE EFETIVA 764 PCM - MOTOR A DIESEL 180 CV**CAIXA**</v>
          </cell>
          <cell r="C5097" t="str">
            <v>UN</v>
          </cell>
          <cell r="E5097">
            <v>257855.47</v>
          </cell>
        </row>
        <row r="5098">
          <cell r="A5098">
            <v>25019</v>
          </cell>
          <cell r="B5098" t="str">
            <v>GRUPO GERADOR, 150/170 KVA, MOTOR A DIESEL 210 CV, ESTACIONÁRIO</v>
          </cell>
          <cell r="C5098" t="str">
            <v>UN</v>
          </cell>
          <cell r="E5098">
            <v>65803.3</v>
          </cell>
        </row>
        <row r="5099">
          <cell r="A5099">
            <v>25020</v>
          </cell>
          <cell r="B5099" t="str">
            <v>TRATOR DE ESTEIRAS CATERPILLAR D8R COM LAMINA E ESCARIFICADOR - POTENCIA 305 HP - PESO OPERACIONAL 37 T**CAIXA**</v>
          </cell>
          <cell r="C5099" t="str">
            <v>UN</v>
          </cell>
          <cell r="E5099">
            <v>2497424.73</v>
          </cell>
        </row>
        <row r="5100">
          <cell r="A5100">
            <v>25021</v>
          </cell>
          <cell r="B5100" t="str">
            <v>TRATOR DE ESTEIRAS CATERPILLAR D8R COM ESCARIFICADOR - POTENCIA 305 HP - PESO OPERACIONAL 37 T**CAIXA**</v>
          </cell>
          <cell r="C5100" t="str">
            <v>UN</v>
          </cell>
          <cell r="E5100">
            <v>2286806.92</v>
          </cell>
        </row>
        <row r="5101">
          <cell r="A5101">
            <v>25022</v>
          </cell>
          <cell r="B5101" t="str">
            <v>PECA DE ADEIRA DE LEI 1A QUALIDADE 4 X 5C (1.1/2" x 2") NAO APARELHEDA"</v>
          </cell>
          <cell r="C5101" t="str">
            <v>M</v>
          </cell>
          <cell r="E5101">
            <v>3.26</v>
          </cell>
        </row>
        <row r="5102">
          <cell r="A5102">
            <v>25067</v>
          </cell>
          <cell r="B5102" t="str">
            <v>BLOCO CONCRETO ESTRUTURAL FCK 4,5MPA 19X19X39CM NBR 6136 PAREDE TRANS-VERSAL =&gt;25MM E LONGITUDINAL =&gt;32MM</v>
          </cell>
          <cell r="C5102" t="str">
            <v>UN</v>
          </cell>
          <cell r="E5102">
            <v>3.96</v>
          </cell>
        </row>
        <row r="5103">
          <cell r="A5103">
            <v>25069</v>
          </cell>
          <cell r="B5103" t="str">
            <v>TELA NYLON P/REVESTIMENTO POCO FILTRANTE</v>
          </cell>
          <cell r="C5103" t="str">
            <v>M2</v>
          </cell>
          <cell r="E5103">
            <v>7.36</v>
          </cell>
        </row>
        <row r="5104">
          <cell r="A5104">
            <v>25070</v>
          </cell>
          <cell r="B5104" t="str">
            <v>BLOCO CONCRETO ESTRUTURAL FCK 4,5MPA 14X19X39CM NBR 6136 PAREDE=&gt;25MM</v>
          </cell>
          <cell r="C5104" t="str">
            <v>UN</v>
          </cell>
          <cell r="E5104">
            <v>3.15</v>
          </cell>
        </row>
        <row r="5105">
          <cell r="A5105">
            <v>25071</v>
          </cell>
          <cell r="B5105" t="str">
            <v>BLOCO CONCRETO ESTRUTURAL FCK 4,5MPA 9X19X39CM</v>
          </cell>
          <cell r="C5105" t="str">
            <v>UN</v>
          </cell>
          <cell r="E5105">
            <v>2.2400000000000002</v>
          </cell>
        </row>
        <row r="5106">
          <cell r="A5106">
            <v>25398</v>
          </cell>
          <cell r="B5106" t="str">
            <v>CONJTO PARA FUTSAL ( PAR DE  TRAVES     OFICIAL - 3,00X2,00M -  EM  TUBO DE AÇO GALV A FOGO 3" COM REQUADRO  E  REDES POLIETILENO  FIO 4MM).</v>
          </cell>
          <cell r="C5106" t="str">
            <v>UN</v>
          </cell>
          <cell r="E5106">
            <v>1047.4000000000001</v>
          </cell>
        </row>
        <row r="5107">
          <cell r="A5107">
            <v>25399</v>
          </cell>
          <cell r="B5107" t="str">
            <v>CONJTO P/VOLEI(POSTES FOGO H=255 REDE NYLON 2 MM</v>
          </cell>
          <cell r="C5107" t="str">
            <v>UN</v>
          </cell>
          <cell r="E5107">
            <v>239.41</v>
          </cell>
        </row>
        <row r="5108">
          <cell r="A5108">
            <v>25400</v>
          </cell>
          <cell r="B5108" t="str">
            <v>TABELA BASQUETE LAM NAVAL 180X120 ARO METAL E REDE - CONJTO COM 02 TABELAS</v>
          </cell>
          <cell r="C5108" t="str">
            <v>UN</v>
          </cell>
          <cell r="E5108">
            <v>781.66</v>
          </cell>
        </row>
        <row r="5109">
          <cell r="A5109">
            <v>25860</v>
          </cell>
          <cell r="B5109" t="str">
            <v>MANTA TERMOPLÁSTICA, PEAD, GEOMEMBRANA LISA, E = 0,50 MM, NBR 15352</v>
          </cell>
          <cell r="C5109" t="str">
            <v>M2</v>
          </cell>
          <cell r="E5109">
            <v>4.54</v>
          </cell>
        </row>
        <row r="5110">
          <cell r="A5110">
            <v>25861</v>
          </cell>
          <cell r="B5110" t="str">
            <v>MANTA TERMOPLÁSTICA, PEAD, GEOMEMBRANA LISA, E = 0,75 MM, NBR 15352</v>
          </cell>
          <cell r="C5110" t="str">
            <v>M2</v>
          </cell>
          <cell r="E5110">
            <v>6.81</v>
          </cell>
        </row>
        <row r="5111">
          <cell r="A5111">
            <v>25862</v>
          </cell>
          <cell r="B5111" t="str">
            <v>MANTA TERMOPLÁSTICA, PEAD, GEOMEMBRANA LISA, E = 0,80 MM, NBR 15352</v>
          </cell>
          <cell r="C5111" t="str">
            <v>M2</v>
          </cell>
          <cell r="E5111">
            <v>7.27</v>
          </cell>
        </row>
        <row r="5112">
          <cell r="A5112">
            <v>25863</v>
          </cell>
          <cell r="B5112" t="str">
            <v>MANTA TERMOPLÁSTICA, PEAD, GEOMEMBRANA LISA, E = 1,00 MM, NBR 15352</v>
          </cell>
          <cell r="C5112" t="str">
            <v>M2</v>
          </cell>
          <cell r="E5112">
            <v>9.08</v>
          </cell>
        </row>
        <row r="5113">
          <cell r="A5113">
            <v>25864</v>
          </cell>
          <cell r="B5113" t="str">
            <v>MANTA TERMOPLÁSTICA, PEAD, GEOMEMBRANA LISA, E = 1,50 MM, NBR 15352</v>
          </cell>
          <cell r="C5113" t="str">
            <v>M2</v>
          </cell>
          <cell r="E5113">
            <v>13.62</v>
          </cell>
        </row>
        <row r="5114">
          <cell r="A5114">
            <v>25865</v>
          </cell>
          <cell r="B5114" t="str">
            <v>MANTA TERMOPLÁSTICA, PEAD, GEOMEMBRANA LISA, E = 2,00 MM, NBR 15352</v>
          </cell>
          <cell r="C5114" t="str">
            <v>M2</v>
          </cell>
          <cell r="E5114">
            <v>18.170000000000002</v>
          </cell>
        </row>
        <row r="5115">
          <cell r="A5115">
            <v>25866</v>
          </cell>
          <cell r="B5115" t="str">
            <v>MANTA TERMOPLÁSTICA, PEAD, GEOMEMBRANA LISA, E = 2,50 MM, NBR 15352</v>
          </cell>
          <cell r="C5115" t="str">
            <v>M2</v>
          </cell>
          <cell r="E5115">
            <v>22.71</v>
          </cell>
        </row>
        <row r="5116">
          <cell r="A5116">
            <v>25867</v>
          </cell>
          <cell r="B5116" t="str">
            <v>MANTA TERMOPLÁSTICA, PEAD, GEOMEMBRANA TEXTURIZADA EM AMBAS AS FACES, E = 1,50 MM, NBR 15352</v>
          </cell>
          <cell r="C5116" t="str">
            <v>M2</v>
          </cell>
          <cell r="E5116">
            <v>14.82</v>
          </cell>
        </row>
        <row r="5117">
          <cell r="A5117">
            <v>25868</v>
          </cell>
          <cell r="B5117" t="str">
            <v>MANTA TERMOPLÁSTICA, PEAD, GEOMEMBRANA TEXTURIZADA EM AMBAS AS FACES,                  E = 0,50 MM, NBR 15352</v>
          </cell>
          <cell r="C5117" t="str">
            <v>M2</v>
          </cell>
          <cell r="E5117">
            <v>5.03</v>
          </cell>
        </row>
        <row r="5118">
          <cell r="A5118">
            <v>25869</v>
          </cell>
          <cell r="B5118" t="str">
            <v>MANTA TERMOPLÁSTICA, PEAD, GEOMEMBRANA TEXTURIZADA EM AMBAS AS FACES, E = 0,75 MM, NBR 15352</v>
          </cell>
          <cell r="C5118" t="str">
            <v>M2</v>
          </cell>
          <cell r="E5118">
            <v>7.56</v>
          </cell>
        </row>
        <row r="5119">
          <cell r="A5119">
            <v>25870</v>
          </cell>
          <cell r="B5119" t="str">
            <v>MANTA TERMOPLÁSTICA, PEAD, GEOMEMBRANA TEXTURIZADA, EM AMBAS AS FACES E = 0,80 MM, NBR 15352</v>
          </cell>
          <cell r="C5119" t="str">
            <v>M2</v>
          </cell>
          <cell r="E5119">
            <v>8.0399999999999991</v>
          </cell>
        </row>
        <row r="5120">
          <cell r="A5120">
            <v>25871</v>
          </cell>
          <cell r="B5120" t="str">
            <v>MANTA TERMOPLÁSTICA, PEAD, GEOMEMBRANA TEXTURIZADA, E = 1,00 MM, NBR 15352</v>
          </cell>
          <cell r="C5120" t="str">
            <v>M2</v>
          </cell>
          <cell r="E5120">
            <v>9.98</v>
          </cell>
        </row>
        <row r="5121">
          <cell r="A5121">
            <v>25872</v>
          </cell>
          <cell r="B5121" t="str">
            <v>MANTA TERMOPLÁSTICA, PEAD, GEOMEMBRANA TEXTURIZADA EM AMBAS AS FACES, E = 2,00 MM, NBR 15352</v>
          </cell>
          <cell r="C5121" t="str">
            <v>M2</v>
          </cell>
          <cell r="E5121">
            <v>19.75</v>
          </cell>
        </row>
        <row r="5122">
          <cell r="A5122">
            <v>25873</v>
          </cell>
          <cell r="B5122" t="str">
            <v>MANTA TERMOPLÁSTICA, PEAD, GEOMEMBRANA TEXTURIZADA EM AMBAS AS FACES, E = 2,50 MM, NBR 15352</v>
          </cell>
          <cell r="C5122" t="str">
            <v>M2</v>
          </cell>
          <cell r="E5122">
            <v>24.69</v>
          </cell>
        </row>
        <row r="5123">
          <cell r="A5123">
            <v>25874</v>
          </cell>
          <cell r="B5123" t="str">
            <v>TUBO DE POLIETILENO DE ALTA DENSIDADE, PEAD, PE-80, DE 1200  X 37,2  PAREDE, ( SDR 32,25 - PN 04 ) P/REDE DE AGUA, ISO 4427/96</v>
          </cell>
          <cell r="C5123" t="str">
            <v>M</v>
          </cell>
          <cell r="E5123">
            <v>2464.6799999999998</v>
          </cell>
        </row>
        <row r="5124">
          <cell r="A5124">
            <v>25875</v>
          </cell>
          <cell r="B5124" t="str">
            <v>TUBO DE POLIETILENO DE ALTA DENSIDADE, PEAD, PE-80, DE 800  X 30,8  PAREDE, ( SDR 26 - PN 05 ) P/REDE DE AGUA, ISO 4427/96</v>
          </cell>
          <cell r="C5124" t="str">
            <v>M</v>
          </cell>
          <cell r="E5124">
            <v>1346.18</v>
          </cell>
        </row>
        <row r="5125">
          <cell r="A5125">
            <v>25876</v>
          </cell>
          <cell r="B5125" t="str">
            <v>TUBO DE POLIETILENO DE ALTA DENSIDADE, PEAD, PE-80, DE 1000  X 38,5  PAREDE, ( SDR 26 - PN 05 ) P/REDE DE AGUA, ISO 4427/96</v>
          </cell>
          <cell r="C5125" t="str">
            <v>M</v>
          </cell>
          <cell r="E5125">
            <v>2103.7199999999998</v>
          </cell>
        </row>
        <row r="5126">
          <cell r="A5126">
            <v>25877</v>
          </cell>
          <cell r="B5126" t="str">
            <v>TUBO DE POLIETILENO DE ALTA DENSIDADE, PEAD, PE-80, DE 1400  X 42,9  PAREDE, (SDR 32,25 - PN 04 ) P/REDE DE AGUA, ISO 4427/96</v>
          </cell>
          <cell r="C5126" t="str">
            <v>M</v>
          </cell>
          <cell r="E5126">
            <v>3318.36</v>
          </cell>
        </row>
        <row r="5127">
          <cell r="A5127">
            <v>25878</v>
          </cell>
          <cell r="B5127" t="str">
            <v>TUBO DE POLIETILENO DE ALTA DENSIDADE, PEAD, PE-80, DE 160  X 14,6  PAREDE, (SDR 11 - PN 12,5 ) P/REDE DE AGUA, ISO 4427/96</v>
          </cell>
          <cell r="C5127" t="str">
            <v>M</v>
          </cell>
          <cell r="E5127">
            <v>113.63</v>
          </cell>
        </row>
        <row r="5128">
          <cell r="A5128">
            <v>25879</v>
          </cell>
          <cell r="B5128" t="str">
            <v>TUBO DE POLIETILENO DE ALTA DENSIDADE, PEAD, PE-80, DE 1600  X 49,0  PAREDE, ( SDR 32,25 - PN 04 ) P/REDE DE AGUA, ISO 4427/96</v>
          </cell>
          <cell r="C5128" t="str">
            <v>M</v>
          </cell>
          <cell r="E5128">
            <v>4328.8999999999996</v>
          </cell>
        </row>
        <row r="5129">
          <cell r="A5129">
            <v>25880</v>
          </cell>
          <cell r="B5129" t="str">
            <v>TUBO DE POLIETILENO DE ALTA DENSIDADE, PEAD, PE-80, DE 200  X 18,2  PAREDE, ( SDR 11 - PN 12,5 ) P/REDE DE AGUA, ISO 4427/96</v>
          </cell>
          <cell r="C5129" t="str">
            <v>M</v>
          </cell>
          <cell r="E5129">
            <v>177.12</v>
          </cell>
        </row>
        <row r="5130">
          <cell r="A5130">
            <v>25881</v>
          </cell>
          <cell r="B5130" t="str">
            <v>TUBO DE POLIETILENO DE ALTA DENSIDADE, PEAD, PE-80, DE 315  X 28,7  PAREDE, ( SDR 11 - PN 12,5 ) P/REDE DE AGUA,  ISO 4427/96</v>
          </cell>
          <cell r="C5130" t="str">
            <v>M</v>
          </cell>
          <cell r="E5130">
            <v>438.85</v>
          </cell>
        </row>
        <row r="5131">
          <cell r="A5131">
            <v>25882</v>
          </cell>
          <cell r="B5131" t="str">
            <v>TUBO DE POLIETILENO DE ALTA DENSIDADE, PEAD, PE-80, DE 400  X 36,4  PAREDE, ( SDR 11 - PN 12,5 ) P/REDE DE AGUA, ISO 4427/96</v>
          </cell>
          <cell r="C5131" t="str">
            <v>M</v>
          </cell>
          <cell r="E5131">
            <v>706.84</v>
          </cell>
        </row>
        <row r="5132">
          <cell r="A5132">
            <v>25883</v>
          </cell>
          <cell r="B5132" t="str">
            <v>TUBO DE POLIETILENO DE ALTA DENSIDADE, PEAD, PE-80, DE 50  X 4,6  PAREDE, (SDR 11 - PN 12,5)     ISO 4427/96, P/ REDE DE AGUA, ISO 4427/96</v>
          </cell>
          <cell r="C5132" t="str">
            <v>M</v>
          </cell>
          <cell r="E5132">
            <v>11.29</v>
          </cell>
        </row>
        <row r="5133">
          <cell r="A5133">
            <v>25884</v>
          </cell>
          <cell r="B5133" t="str">
            <v>TUBO DE POLIETILENO DE ALTA DENSIDADE, PEAD, PE-80, DE 500  X 45,5  PAREDE, ( SDR 11 - PN 12,5 ) P/REDE DE AGUA, ISO 4427/96</v>
          </cell>
          <cell r="C5133" t="str">
            <v>M</v>
          </cell>
          <cell r="E5133">
            <v>1103.9000000000001</v>
          </cell>
        </row>
        <row r="5134">
          <cell r="A5134">
            <v>25885</v>
          </cell>
          <cell r="B5134" t="str">
            <v>TUBO DE POLIETILENO DE ALTA DENSIDADE, PEAD, PE-80, DE 630  X 57,3  PAREDE, SDR 11 - PN 12,5 ) P/REDE DE AGUA, ISO 4427/96</v>
          </cell>
          <cell r="C5134" t="str">
            <v>M</v>
          </cell>
          <cell r="E5134">
            <v>1258.03</v>
          </cell>
        </row>
        <row r="5135">
          <cell r="A5135">
            <v>25886</v>
          </cell>
          <cell r="B5135" t="str">
            <v>TUBO DE POLIETILENO DE ALTA DENSIDADE, PEAD, PE-80, DE 75  X 6,9  PAREDE, ( SRD 11 - PN 12,5 ) P/REDE DE AGUA, ISO 4427/96</v>
          </cell>
          <cell r="C5135" t="str">
            <v>M</v>
          </cell>
          <cell r="E5135">
            <v>25.22</v>
          </cell>
        </row>
        <row r="5136">
          <cell r="A5136">
            <v>25887</v>
          </cell>
          <cell r="B5136" t="str">
            <v>TUBO DE POLIETILENO DE ALTA DENSIDADE, PEAD, PE-80, DE 900  X 34,7  PAREDE, ( SDR 26 - PN 05 ) P/REDE DE AGUA, ISO 4427/96</v>
          </cell>
          <cell r="C5136" t="str">
            <v>M</v>
          </cell>
          <cell r="E5136">
            <v>1706.86</v>
          </cell>
        </row>
        <row r="5137">
          <cell r="A5137">
            <v>25888</v>
          </cell>
          <cell r="B5137" t="str">
            <v>TUBO DE POLIETILENO DE ALTA DENSIDADE, PEAD, PE-80, 110  X 10,0  PAREDE, ( SDR 11 - PN 12,5 ) P/REDE DE AGUA, ISO 4427/96</v>
          </cell>
          <cell r="C5137" t="str">
            <v>M</v>
          </cell>
          <cell r="E5137">
            <v>53.52</v>
          </cell>
        </row>
        <row r="5138">
          <cell r="A5138">
            <v>25889</v>
          </cell>
          <cell r="B5138" t="str">
            <v>TUBO DE POLIETILENO DE ALTA DENSIDADE, PEAD, PE-80, DE 730  X 34,1  PAREDE, ( SDR 21 - PN 06 ) P/REDE DE AGUA, ISO 4427/96</v>
          </cell>
          <cell r="C5138" t="str">
            <v>M</v>
          </cell>
          <cell r="E5138">
            <v>1373.67</v>
          </cell>
        </row>
        <row r="5139">
          <cell r="A5139">
            <v>25930</v>
          </cell>
          <cell r="B5139" t="str">
            <v>GRANALHA DE AÇO SELECIONADA, ANGULAR OU ESFÉRICA, PARA JATEAMENTO - ESP=1MM</v>
          </cell>
          <cell r="C5139" t="str">
            <v>SC25KG</v>
          </cell>
          <cell r="E5139">
            <v>87.59</v>
          </cell>
        </row>
        <row r="5140">
          <cell r="A5140">
            <v>25931</v>
          </cell>
          <cell r="B5140" t="str">
            <v>DISCO DE CORTE DIAMANTADO - 7", PARA ESMERILHADEIRA, SEGMENTADO, PARA CONCRETO</v>
          </cell>
          <cell r="C5140" t="str">
            <v>UN</v>
          </cell>
          <cell r="E5140">
            <v>74.28</v>
          </cell>
        </row>
        <row r="5141">
          <cell r="A5141">
            <v>25932</v>
          </cell>
          <cell r="B5141" t="str">
            <v>BOMBA HIDRAULICA ALTA PRESSÃO (UNIDADE MOTRIZ), VAZÃO DE 3,0L/MIN, ATINGINDO PRESSÕES MANOMÉTRICAS DE ATÉ 100KGF/CM2 - LOCAÇÃO</v>
          </cell>
          <cell r="C5141" t="str">
            <v>DIA</v>
          </cell>
          <cell r="E5141">
            <v>185</v>
          </cell>
        </row>
        <row r="5142">
          <cell r="A5142">
            <v>25950</v>
          </cell>
          <cell r="B5142" t="str">
            <v>SERVIÇO DE BOMBEAMENTO DE CONCRETO</v>
          </cell>
          <cell r="C5142" t="str">
            <v>M3</v>
          </cell>
          <cell r="E5142">
            <v>36.49</v>
          </cell>
        </row>
        <row r="5143">
          <cell r="A5143">
            <v>25951</v>
          </cell>
          <cell r="B5143" t="str">
            <v>FERTILIZANTE NPK - 10:10:10</v>
          </cell>
          <cell r="C5143" t="str">
            <v>KG</v>
          </cell>
          <cell r="E5143">
            <v>1.55</v>
          </cell>
        </row>
        <row r="5144">
          <cell r="A5144">
            <v>25952</v>
          </cell>
          <cell r="B5144" t="str">
            <v>GUINDASTE HIDRAULICO AUTOPROPELIDO ROUGH TERRAIN CRENE, TEREX RT 230, COM LANÇA TELESCOPICA DE 27 M, CAP 30 T, MOTOR DÍESEL, 97 KW, TRACAO 4 X 4 ( IMPORTADO )</v>
          </cell>
          <cell r="C5144" t="str">
            <v>UN</v>
          </cell>
          <cell r="E5144">
            <v>647608.56000000006</v>
          </cell>
        </row>
        <row r="5145">
          <cell r="A5145">
            <v>25953</v>
          </cell>
          <cell r="B5145" t="str">
            <v>GUINDASTE HIDRAULICO AUTOPROPELIDO, SOBRE RODAS, CAP ATÉ 100 T - TEREX AC         100. ( IMPORTADO )</v>
          </cell>
          <cell r="C5145" t="str">
            <v>UN</v>
          </cell>
          <cell r="E5145">
            <v>2979005.95</v>
          </cell>
        </row>
        <row r="5146">
          <cell r="A5146">
            <v>25954</v>
          </cell>
          <cell r="B5146" t="str">
            <v>GUINDASTE HIDRAULICO AUTOPROPELIDO, SOBRE RODAS, CAP ATÉ 55 T - TEREX         AC  55 CITY ( IMPORTADO )</v>
          </cell>
          <cell r="C5146" t="str">
            <v>UN</v>
          </cell>
          <cell r="E5146">
            <v>1613628.23</v>
          </cell>
        </row>
        <row r="5147">
          <cell r="A5147">
            <v>25955</v>
          </cell>
          <cell r="B5147" t="str">
            <v>JATEADORA DE AREIA PNEUMATICO, PRESSAO MAX 100 LB/POL2, SOBRE CHASSIS COM RODAS</v>
          </cell>
          <cell r="C5147" t="str">
            <v>UN</v>
          </cell>
          <cell r="E5147">
            <v>12928.01</v>
          </cell>
        </row>
        <row r="5148">
          <cell r="A5148">
            <v>25956</v>
          </cell>
          <cell r="B5148" t="str">
            <v>MARTELO DEMOLIDOR PNEUMÁTICO MANUAL, MARCA  ATLAS COPCO, MODELO TEX-33KG,                 CONSUMO DE AR 90PCM</v>
          </cell>
          <cell r="C5148" t="str">
            <v>UN</v>
          </cell>
          <cell r="E5148">
            <v>10100.290000000001</v>
          </cell>
        </row>
        <row r="5149">
          <cell r="A5149">
            <v>25957</v>
          </cell>
          <cell r="B5149" t="str">
            <v>AJUSTADOR MECÂNICO  ( AJUSTADOR DE ESTRUTURA METÁLICA TRELIÇADA)</v>
          </cell>
          <cell r="C5149" t="str">
            <v>H</v>
          </cell>
          <cell r="E5149">
            <v>12.77</v>
          </cell>
        </row>
        <row r="5150">
          <cell r="A5150">
            <v>25958</v>
          </cell>
          <cell r="B5150" t="str">
            <v>FERRAMENTEIRO (CONTROLA AS FERRAMENTAS DA MONTAGEM DE ESTRUTURAS METÁLICAS)</v>
          </cell>
          <cell r="C5150" t="str">
            <v>H</v>
          </cell>
          <cell r="E5150">
            <v>12.16</v>
          </cell>
        </row>
        <row r="5151">
          <cell r="A5151">
            <v>25959</v>
          </cell>
          <cell r="B5151" t="str">
            <v>OPERADOR DE PAVIMENTADORA</v>
          </cell>
          <cell r="C5151" t="str">
            <v>H</v>
          </cell>
          <cell r="E5151">
            <v>16.38</v>
          </cell>
        </row>
        <row r="5152">
          <cell r="A5152">
            <v>25960</v>
          </cell>
          <cell r="B5152" t="str">
            <v>PINTOR DE PAVIMENTACAO ASFALTICA</v>
          </cell>
          <cell r="C5152" t="str">
            <v>H</v>
          </cell>
          <cell r="E5152">
            <v>12.67</v>
          </cell>
        </row>
        <row r="5153">
          <cell r="A5153">
            <v>25961</v>
          </cell>
          <cell r="B5153" t="str">
            <v>RASTELEIRO</v>
          </cell>
          <cell r="C5153" t="str">
            <v>H</v>
          </cell>
          <cell r="E5153">
            <v>12.36</v>
          </cell>
        </row>
        <row r="5154">
          <cell r="A5154">
            <v>25962</v>
          </cell>
          <cell r="B5154" t="str">
            <v>PASTILHA DE VIDRO BRANCA 2 x 2 CM</v>
          </cell>
          <cell r="C5154" t="str">
            <v>M2</v>
          </cell>
          <cell r="E5154">
            <v>45.49</v>
          </cell>
        </row>
        <row r="5155">
          <cell r="A5155">
            <v>25963</v>
          </cell>
          <cell r="B5155" t="str">
            <v>CALCARIO DOLOMITICO  A - POSTO PEDREIRA / FORNECEDOR (SEM FRETE)</v>
          </cell>
          <cell r="C5155" t="str">
            <v>KG</v>
          </cell>
          <cell r="E5155">
            <v>0.05</v>
          </cell>
        </row>
        <row r="5156">
          <cell r="A5156">
            <v>25964</v>
          </cell>
          <cell r="B5156" t="str">
            <v>JARDINEIRO</v>
          </cell>
          <cell r="C5156" t="str">
            <v>H</v>
          </cell>
          <cell r="E5156">
            <v>9.49</v>
          </cell>
        </row>
        <row r="5157">
          <cell r="A5157">
            <v>25965</v>
          </cell>
          <cell r="B5157" t="str">
            <v>PISO DE BORRACHA SINTÉTICA 50X50CM - ESP 4.00 MM, MODELO CANELADO, COR VERDE MUSGO</v>
          </cell>
          <cell r="C5157" t="str">
            <v>M2</v>
          </cell>
          <cell r="E5157">
            <v>116.98</v>
          </cell>
        </row>
        <row r="5158">
          <cell r="A5158">
            <v>25966</v>
          </cell>
          <cell r="B5158" t="str">
            <v>REDUTOR TIPO 2002 PRIMEIRA QUAIDADE</v>
          </cell>
          <cell r="C5158" t="str">
            <v>L</v>
          </cell>
          <cell r="E5158">
            <v>12.37</v>
          </cell>
        </row>
        <row r="5159">
          <cell r="A5159">
            <v>25967</v>
          </cell>
          <cell r="B5159" t="str">
            <v>APOIO DO PORTA DENTE FRESADORA CIBER W 1900 .</v>
          </cell>
          <cell r="C5159" t="str">
            <v>UN</v>
          </cell>
          <cell r="E5159">
            <v>1391.79</v>
          </cell>
        </row>
        <row r="5160">
          <cell r="A5160">
            <v>25968</v>
          </cell>
          <cell r="B5160" t="str">
            <v>DENTE PARA FRESADORA CIBER W 1900.</v>
          </cell>
          <cell r="C5160" t="str">
            <v>UN</v>
          </cell>
          <cell r="E5160">
            <v>66.27</v>
          </cell>
        </row>
        <row r="5161">
          <cell r="A5161">
            <v>25969</v>
          </cell>
          <cell r="B5161" t="str">
            <v>PORTA DENTE PARA FRESADORA  CIBER W 1900.</v>
          </cell>
          <cell r="C5161" t="str">
            <v>UN</v>
          </cell>
          <cell r="E5161">
            <v>353.05</v>
          </cell>
        </row>
        <row r="5162">
          <cell r="A5162">
            <v>25970</v>
          </cell>
          <cell r="B5162" t="str">
            <v>VIBROACABADORA DE ASFALTO SOBRE ESTEIRA, CIFALI - TEREX  MOD. VDA 400,            A DIESEL, 76 CV (57 KW), PRODUCAO 400 T/H -</v>
          </cell>
          <cell r="C5162" t="str">
            <v>UN</v>
          </cell>
          <cell r="E5162">
            <v>856060.91</v>
          </cell>
        </row>
        <row r="5163">
          <cell r="A5163">
            <v>25971</v>
          </cell>
          <cell r="B5163" t="str">
            <v>VIBROACABADORA DE ASFALTO SOBRE ESTEIRA, VÖGELE SUPER AF 5500,              A DIESEL, 100 KW, PRODUCAO 600</v>
          </cell>
          <cell r="C5163" t="str">
            <v>UN</v>
          </cell>
          <cell r="E5163">
            <v>1274239.67</v>
          </cell>
        </row>
        <row r="5164">
          <cell r="A5164">
            <v>25972</v>
          </cell>
          <cell r="B5164" t="str">
            <v>MICRO ESFERAS DE  VIDRO TIPO I-B PRE-MIX (PADRÃO INFRAERO) - NBR 8169</v>
          </cell>
          <cell r="C5164" t="str">
            <v>KG</v>
          </cell>
          <cell r="E5164">
            <v>5.56</v>
          </cell>
        </row>
        <row r="5165">
          <cell r="A5165">
            <v>25973</v>
          </cell>
          <cell r="B5165" t="str">
            <v>MICRO ESFERAS DE VIDRO DO TIPO II-A - DROP-ON (PADRÃO INFRAERO) - NBR 8169</v>
          </cell>
          <cell r="C5165" t="str">
            <v>KG</v>
          </cell>
          <cell r="E5165">
            <v>5.56</v>
          </cell>
        </row>
        <row r="5166">
          <cell r="A5166">
            <v>25974</v>
          </cell>
          <cell r="B5166" t="str">
            <v>CIMENTO PORTLAND ESTRUTURAL BRANCO CPB-32</v>
          </cell>
          <cell r="C5166" t="str">
            <v>KG</v>
          </cell>
          <cell r="E5166">
            <v>1</v>
          </cell>
        </row>
        <row r="5167">
          <cell r="A5167">
            <v>25975</v>
          </cell>
          <cell r="B5167" t="str">
            <v>BETONEIRA 580L , A GASOLINA, 10 KW, CONSUMO 3L/H, ROTATIVA, COM CARREGADOR DE MATERIAL E MEDIDOR DE AGUA</v>
          </cell>
          <cell r="C5167" t="str">
            <v>UN</v>
          </cell>
          <cell r="E5167">
            <v>16251.14</v>
          </cell>
        </row>
        <row r="5168">
          <cell r="A5168">
            <v>25976</v>
          </cell>
          <cell r="B5168" t="str">
            <v>DIVISORIA EM GRANITO BRANCO ESP=3CM COM DUAS FACES POLIDAS LEVIGADO</v>
          </cell>
          <cell r="C5168" t="str">
            <v>M2</v>
          </cell>
          <cell r="E5168">
            <v>300.88</v>
          </cell>
        </row>
        <row r="5169">
          <cell r="A5169">
            <v>25977</v>
          </cell>
          <cell r="B5169" t="str">
            <v>PISO EM GRANITO BRANCO MARFIM 30X30CM E=2CM LEVIGADO</v>
          </cell>
          <cell r="C5169" t="str">
            <v>M2</v>
          </cell>
          <cell r="E5169">
            <v>136.76</v>
          </cell>
        </row>
        <row r="5170">
          <cell r="A5170">
            <v>25978</v>
          </cell>
          <cell r="B5170" t="str">
            <v>PISO EM GRANITO BRANCO MARFIM 50X50CM E=2CM LEVIGADO</v>
          </cell>
          <cell r="C5170" t="str">
            <v>M2</v>
          </cell>
          <cell r="E5170">
            <v>150.44</v>
          </cell>
        </row>
        <row r="5171">
          <cell r="A5171">
            <v>25979</v>
          </cell>
          <cell r="B5171" t="str">
            <v>PISO EM GRANITO BRANCO MONET 50X50CM E=2CM LEVIGADO</v>
          </cell>
          <cell r="C5171" t="str">
            <v>M2</v>
          </cell>
          <cell r="E5171">
            <v>145.88</v>
          </cell>
        </row>
        <row r="5172">
          <cell r="A5172">
            <v>25980</v>
          </cell>
          <cell r="B5172" t="str">
            <v>PISO EM GRANITO BRANCO QUARTZ  E=2CM LEVIGADO</v>
          </cell>
          <cell r="C5172" t="str">
            <v>M2</v>
          </cell>
          <cell r="E5172">
            <v>150.44</v>
          </cell>
        </row>
        <row r="5173">
          <cell r="A5173">
            <v>25981</v>
          </cell>
          <cell r="B5173" t="str">
            <v>PISO EM GRANITO BRANCO QUARTZ 30X30CM E=2CM LEVIGADO</v>
          </cell>
          <cell r="C5173" t="str">
            <v>M2</v>
          </cell>
          <cell r="E5173">
            <v>181.44</v>
          </cell>
        </row>
        <row r="5174">
          <cell r="A5174">
            <v>25982</v>
          </cell>
          <cell r="B5174" t="str">
            <v>PISO EM GRANITO BRANCO QUARTZ 50X50CM E=2CM LEVIGADO</v>
          </cell>
          <cell r="C5174" t="str">
            <v>M2</v>
          </cell>
          <cell r="E5174">
            <v>180.53</v>
          </cell>
        </row>
        <row r="5175">
          <cell r="A5175">
            <v>25983</v>
          </cell>
          <cell r="B5175" t="str">
            <v>RODAPÉ EM GRANITO BRANCO MARFIM E=2CM, H=10CM, LEVIGADO</v>
          </cell>
          <cell r="C5175" t="str">
            <v>M2</v>
          </cell>
          <cell r="E5175">
            <v>209.71</v>
          </cell>
        </row>
        <row r="5176">
          <cell r="A5176">
            <v>25985</v>
          </cell>
          <cell r="B5176" t="str">
            <v>SERRA DE DISCO DIAMANTADO, 57 CV ,  Á  DISSEL , MARCA EDCO , MODELO      SS - 65 , CONSUMO 14,4 L/H, CAPACIDADE DE CORTE 800 MM (0,8M/M3) = 1000M3 DE PAVIMENTADO. (IMPORTADO)</v>
          </cell>
          <cell r="C5176" t="str">
            <v>UN</v>
          </cell>
          <cell r="E5176">
            <v>56837.84</v>
          </cell>
        </row>
        <row r="5177">
          <cell r="A5177">
            <v>25986</v>
          </cell>
          <cell r="B5177" t="str">
            <v>GRUPO GERADOR COM SILENCIADOR, MOTOR A DIESEL DE 180 KVA (144 KW), CONSUMO 31,68 L/H</v>
          </cell>
          <cell r="C5177" t="str">
            <v>UN</v>
          </cell>
          <cell r="E5177">
            <v>65411.92</v>
          </cell>
        </row>
        <row r="5178">
          <cell r="A5178">
            <v>25987</v>
          </cell>
          <cell r="B5178" t="str">
            <v>GRUPO GERADOR COM SILENCIADOR, MOTOR A DIESEL DE 40/44 KVA (32/35 KW), CONSUMO 7,04 L/H</v>
          </cell>
          <cell r="C5178" t="str">
            <v>UN</v>
          </cell>
          <cell r="E5178">
            <v>35300.28</v>
          </cell>
        </row>
        <row r="5179">
          <cell r="A5179">
            <v>25988</v>
          </cell>
          <cell r="B5179" t="str">
            <v>SACO DE ANINHAGEM</v>
          </cell>
          <cell r="C5179" t="str">
            <v>M2</v>
          </cell>
          <cell r="E5179">
            <v>2.06</v>
          </cell>
        </row>
        <row r="5180">
          <cell r="A5180">
            <v>26017</v>
          </cell>
          <cell r="B5180" t="str">
            <v>DISCO DE BORRACHA PARA LIXADEIRA ELETRICA  7" (180 MM)</v>
          </cell>
          <cell r="C5180" t="str">
            <v>UN</v>
          </cell>
          <cell r="E5180">
            <v>17.760000000000002</v>
          </cell>
        </row>
        <row r="5181">
          <cell r="A5181">
            <v>26018</v>
          </cell>
          <cell r="B5181" t="str">
            <v>DISCO DE CORTE  PARA ESTRUTURA METÁLICA 300 X 3,2 X 19,05 MM</v>
          </cell>
          <cell r="C5181" t="str">
            <v>UN</v>
          </cell>
          <cell r="E5181">
            <v>3.64</v>
          </cell>
        </row>
        <row r="5182">
          <cell r="A5182">
            <v>26019</v>
          </cell>
          <cell r="B5182" t="str">
            <v>DISCO DE DESBASTE PARA ESTRUTURA METÁLICA DE 9"  X        1/4" X 7/8"  ( 225 X 6,25 X 21,87 MM)</v>
          </cell>
          <cell r="C5182" t="str">
            <v>UN</v>
          </cell>
          <cell r="E5182">
            <v>15.21</v>
          </cell>
        </row>
        <row r="5183">
          <cell r="A5183">
            <v>26020</v>
          </cell>
          <cell r="B5183" t="str">
            <v>DISCO DE LIXA GRÃO GROSSO 180 MM</v>
          </cell>
          <cell r="C5183" t="str">
            <v>UN</v>
          </cell>
          <cell r="E5183">
            <v>5.53</v>
          </cell>
        </row>
        <row r="5184">
          <cell r="A5184">
            <v>26021</v>
          </cell>
          <cell r="B5184" t="str">
            <v>ESCOVA CIRCULAR EM AÇO LATONADO, COM CERDAS DE 0,30 MM, DE 6" X 1 (INDICAR FABRICANTE)</v>
          </cell>
          <cell r="C5184" t="str">
            <v>UN</v>
          </cell>
          <cell r="E5184">
            <v>21.37</v>
          </cell>
        </row>
        <row r="5185">
          <cell r="A5185">
            <v>26022</v>
          </cell>
          <cell r="B5185" t="str">
            <v>PONTEIRO PARA ROMPEDOR 1 1/4" ( 32MM) , SEXTAVADO, TIPO TORNIBRÁS REF. 3083.3047-00 OU SIMILAR</v>
          </cell>
          <cell r="C5185" t="str">
            <v>UN</v>
          </cell>
          <cell r="E5185">
            <v>87.79</v>
          </cell>
        </row>
        <row r="5186">
          <cell r="A5186">
            <v>26023</v>
          </cell>
          <cell r="B5186" t="str">
            <v>REBOLO ABRASIVO, DIVERSAS GRANAS, TIPO RETO, DIM. 6" ( 152,4MM X 25,4MM X 31,75MM)</v>
          </cell>
          <cell r="C5186" t="str">
            <v>UN</v>
          </cell>
          <cell r="E5186">
            <v>33.46</v>
          </cell>
        </row>
        <row r="5187">
          <cell r="A5187">
            <v>26026</v>
          </cell>
          <cell r="B5187" t="str">
            <v>SILICA ATIVA PARA ADIÇÃO EM ARGAMASSA E CONCRETO</v>
          </cell>
          <cell r="C5187" t="str">
            <v>KG</v>
          </cell>
          <cell r="E5187">
            <v>1.47</v>
          </cell>
        </row>
        <row r="5188">
          <cell r="A5188">
            <v>26027</v>
          </cell>
          <cell r="B5188" t="str">
            <v>ADITIVO INCORPORADOR DE AR PARA CONCRETO</v>
          </cell>
          <cell r="C5188" t="str">
            <v>L</v>
          </cell>
          <cell r="E5188">
            <v>3.01</v>
          </cell>
        </row>
        <row r="5189">
          <cell r="A5189">
            <v>26028</v>
          </cell>
          <cell r="B5189" t="str">
            <v>POZOLANA</v>
          </cell>
          <cell r="C5189" t="str">
            <v>SC50KG</v>
          </cell>
          <cell r="E5189">
            <v>18.510000000000002</v>
          </cell>
        </row>
        <row r="5190">
          <cell r="A5190">
            <v>26029</v>
          </cell>
          <cell r="B5190" t="str">
            <v>COLA À BASE DE RESINA EPÓXI, PARA TELHA DE AMIANTO</v>
          </cell>
          <cell r="C5190" t="str">
            <v>KG</v>
          </cell>
          <cell r="E5190">
            <v>35.11</v>
          </cell>
        </row>
        <row r="5191">
          <cell r="A5191">
            <v>26030</v>
          </cell>
          <cell r="B5191" t="str">
            <v>ADESIVO A BASE DE RESINA ACRÍICA</v>
          </cell>
          <cell r="C5191" t="str">
            <v>L</v>
          </cell>
          <cell r="E5191">
            <v>7.9</v>
          </cell>
        </row>
        <row r="5192">
          <cell r="A5192">
            <v>26031</v>
          </cell>
          <cell r="B5192" t="str">
            <v>TINTA À BASE DE RESINA ACRÍICA, PARA SINAIZAÇÃO DE PISTAS DE POUSO E PÁTIOS DE AERONAVES (NBR 8169)</v>
          </cell>
          <cell r="C5192" t="str">
            <v>L</v>
          </cell>
          <cell r="E5192">
            <v>20.84</v>
          </cell>
        </row>
        <row r="5193">
          <cell r="A5193">
            <v>26032</v>
          </cell>
          <cell r="B5193" t="str">
            <v>TINTA RETRORREFETIVAS A BASE DE RESINA ACRÍICA COM MICROESFERA DE VIDRO, DB-800 COR BRANCA N 9,5</v>
          </cell>
          <cell r="C5193" t="str">
            <v>L</v>
          </cell>
          <cell r="E5193">
            <v>20.73</v>
          </cell>
        </row>
        <row r="5194">
          <cell r="A5194">
            <v>26033</v>
          </cell>
          <cell r="B5194" t="str">
            <v>USINA DE ASFALTO A QUENTE FIXA "CONTRA FLUXO" TEREX MODELO MAGNUM 80, CAPACIDADE 60 A 80 T/H, 188 KW, C/ MISTURADOR</v>
          </cell>
          <cell r="C5194" t="str">
            <v>UN</v>
          </cell>
          <cell r="E5194">
            <v>1756589.51</v>
          </cell>
        </row>
        <row r="5195">
          <cell r="A5195">
            <v>26034</v>
          </cell>
          <cell r="B5195" t="str">
            <v>USINA DE ASFALTO GRAVIMETRICA, TEREX, MOD. H 50 C,  CAPACIDADE  100/150 T/H, POT. 400 KW.</v>
          </cell>
          <cell r="C5195" t="str">
            <v>UN</v>
          </cell>
          <cell r="E5195">
            <v>4582407.57</v>
          </cell>
        </row>
        <row r="5196">
          <cell r="A5196">
            <v>26035</v>
          </cell>
          <cell r="B5196" t="str">
            <v>USINA MISTURADORA DE SOLOS, TEREX,  MOD. USF 600, CAPACIDADE  300/600 T/H, POT. 100 KW,</v>
          </cell>
          <cell r="C5196" t="str">
            <v>UN</v>
          </cell>
          <cell r="E5196">
            <v>702635.83</v>
          </cell>
        </row>
        <row r="5197">
          <cell r="A5197">
            <v>26037</v>
          </cell>
          <cell r="B5197" t="str">
            <v>MACACO PARA PROTENSÃO DE UMA CORDOALHA DE ATÉ 31,5 - LOCAÇÃO</v>
          </cell>
          <cell r="C5197" t="str">
            <v>DIA</v>
          </cell>
          <cell r="E5197">
            <v>520.55999999999995</v>
          </cell>
        </row>
        <row r="5198">
          <cell r="A5198">
            <v>26038</v>
          </cell>
          <cell r="B5198" t="str">
            <v>AQUECEDOR DE ÓLEO BPF (FLUIDO) TÉRMICO, MARCA TENGE, MODELO TH - III E,  CAPACIDADE DE 300.000 KCAL/H, OU EQUIVALENTE EM OUTRA MARCA.</v>
          </cell>
          <cell r="C5198" t="str">
            <v>UN</v>
          </cell>
          <cell r="E5198">
            <v>105757.68</v>
          </cell>
        </row>
        <row r="5199">
          <cell r="A5199">
            <v>26039</v>
          </cell>
          <cell r="B5199" t="str">
            <v>DISTRIBUIDOR DE AGREGADOS AUTOPROPELIDO ROMANELLI DAR 5000 , CAP 3 M3, A DIESEL,      6 CC, 140 CV, OU EQUIVALENTE</v>
          </cell>
          <cell r="C5199" t="str">
            <v>UN</v>
          </cell>
          <cell r="E5199">
            <v>655475.52</v>
          </cell>
        </row>
        <row r="5200">
          <cell r="A5200">
            <v>26040</v>
          </cell>
          <cell r="B5200" t="str">
            <v>DISTRIBUIDOR DE ASFALTO, MOTOR DIESEL 10  CV ,  C/ TANQUE 5000 L, A SER MONTADO SOBRE CAMINHÃO (TIPO ROMANELLI, MODELO  ERH 100 OU EQUIVALENTE)</v>
          </cell>
          <cell r="C5200" t="str">
            <v>UN</v>
          </cell>
          <cell r="E5200">
            <v>170016</v>
          </cell>
        </row>
        <row r="5201">
          <cell r="A5201">
            <v>26047</v>
          </cell>
          <cell r="B5201" t="str">
            <v>CAP PVC JE P/REDE ESGOTO 150 MM</v>
          </cell>
          <cell r="C5201" t="str">
            <v>UN</v>
          </cell>
          <cell r="E5201">
            <v>61.4</v>
          </cell>
        </row>
        <row r="5202">
          <cell r="A5202">
            <v>26048</v>
          </cell>
          <cell r="B5202" t="str">
            <v>CAP PVC JE P/REDE ESGOTO 200MM</v>
          </cell>
          <cell r="C5202" t="str">
            <v>UN</v>
          </cell>
          <cell r="E5202">
            <v>104.4</v>
          </cell>
        </row>
        <row r="5203">
          <cell r="A5203">
            <v>26105</v>
          </cell>
          <cell r="B5203" t="str">
            <v>SEIXO ROLADO PARA TRATAMENTO DÁGUA - POSTO PEDREIRA / FORNECEDOR (SEM FRETE)</v>
          </cell>
          <cell r="C5203" t="str">
            <v>M3</v>
          </cell>
          <cell r="E5203">
            <v>495.2</v>
          </cell>
        </row>
        <row r="5204">
          <cell r="A5204">
            <v>26525</v>
          </cell>
          <cell r="B5204" t="str">
            <v>ADAPTADOR PONTA PVC X BOLSA PVC RÍGIDO DN150</v>
          </cell>
          <cell r="C5204" t="str">
            <v>UN</v>
          </cell>
          <cell r="E5204">
            <v>42.54</v>
          </cell>
        </row>
        <row r="5205">
          <cell r="A5205">
            <v>26526</v>
          </cell>
          <cell r="B5205" t="str">
            <v>ADAPTADOR PONTA PVC RIGIDO X BOLSA ESGOTO 110 X 101,6 MM- SIST. CONDOMINIAL</v>
          </cell>
          <cell r="C5205" t="str">
            <v>UN</v>
          </cell>
          <cell r="E5205">
            <v>15.43</v>
          </cell>
        </row>
        <row r="5206">
          <cell r="A5206">
            <v>27056</v>
          </cell>
          <cell r="B5206" t="str">
            <v>BLOCO VEDAÇÃO CONCRETO 9 X 19 X 39 CM.</v>
          </cell>
          <cell r="C5206" t="str">
            <v>UN</v>
          </cell>
          <cell r="E5206">
            <v>1.82</v>
          </cell>
        </row>
        <row r="5207">
          <cell r="A5207">
            <v>27057</v>
          </cell>
          <cell r="B5207" t="str">
            <v>BLOCO VEDAÇÃO CONCRETO 14 X 19 X 39 CM.</v>
          </cell>
          <cell r="C5207" t="str">
            <v>UN</v>
          </cell>
          <cell r="E5207">
            <v>2.25</v>
          </cell>
        </row>
        <row r="5208">
          <cell r="A5208">
            <v>27058</v>
          </cell>
          <cell r="B5208" t="str">
            <v>BLOCO VEDAÇÃO CONCRETO 19 X 19 X 39 CM.</v>
          </cell>
          <cell r="C5208" t="str">
            <v>UN</v>
          </cell>
          <cell r="E5208">
            <v>2.66</v>
          </cell>
        </row>
        <row r="5209">
          <cell r="A5209">
            <v>27059</v>
          </cell>
          <cell r="B5209" t="str">
            <v>CANALETA CONCRETO 14 X 19 X 19 CM.</v>
          </cell>
          <cell r="C5209" t="str">
            <v>UN</v>
          </cell>
          <cell r="E5209">
            <v>1.55</v>
          </cell>
        </row>
        <row r="5210">
          <cell r="A5210">
            <v>27060</v>
          </cell>
          <cell r="B5210" t="str">
            <v>CANALETA CONCRETO 9 X 19 X 19 CM.</v>
          </cell>
          <cell r="C5210" t="str">
            <v>UN</v>
          </cell>
          <cell r="E5210">
            <v>1.07</v>
          </cell>
        </row>
        <row r="5211">
          <cell r="A5211">
            <v>27061</v>
          </cell>
          <cell r="B5211" t="str">
            <v>CANALETA CONCRETO 19 X 19 X 19 CM.</v>
          </cell>
          <cell r="C5211" t="str">
            <v>UN</v>
          </cell>
          <cell r="E5211">
            <v>1.55</v>
          </cell>
        </row>
        <row r="5212">
          <cell r="A5212">
            <v>27399</v>
          </cell>
          <cell r="B5212" t="str">
            <v>BARRA DE APOIO TUBULAR COM ALMA EM FERRO, ESPESSURA DE 2,25MM, COMPRIMENTO DE 80CM, ACABAMENTO COM PINTURA EM ESMALTE SINTÉTICO,</v>
          </cell>
          <cell r="C5212" t="str">
            <v>UN</v>
          </cell>
          <cell r="E5212">
            <v>72.319999999999993</v>
          </cell>
        </row>
        <row r="5213">
          <cell r="A5213">
            <v>27465</v>
          </cell>
          <cell r="B5213" t="str">
            <v>BLOCO CERÂMICO (TIJOLO) FURADO 9 X 19 X 19 CM</v>
          </cell>
          <cell r="C5213" t="str">
            <v>MIL</v>
          </cell>
          <cell r="E5213">
            <v>459</v>
          </cell>
        </row>
        <row r="7344">
          <cell r="A7344" t="str">
            <v>COMPOSIÇÕES</v>
          </cell>
        </row>
        <row r="7346">
          <cell r="A7346">
            <v>80000</v>
          </cell>
          <cell r="B7346" t="str">
            <v>Raspagem e limpeza do terreno  e locação simples de construção sem gabarito de madeira</v>
          </cell>
          <cell r="C7346" t="str">
            <v>M²</v>
          </cell>
          <cell r="D7346">
            <v>0</v>
          </cell>
          <cell r="E7346">
            <v>0.88383763318378383</v>
          </cell>
          <cell r="F7346">
            <v>0</v>
          </cell>
        </row>
        <row r="7347">
          <cell r="A7347">
            <v>80001</v>
          </cell>
          <cell r="B7347" t="str">
            <v>Locação simples de construção sem gabarito de madeira</v>
          </cell>
          <cell r="C7347" t="str">
            <v>M²</v>
          </cell>
          <cell r="D7347">
            <v>0</v>
          </cell>
          <cell r="E7347">
            <v>0.43325374175675746</v>
          </cell>
          <cell r="F7347">
            <v>0</v>
          </cell>
        </row>
        <row r="7348">
          <cell r="A7348">
            <v>80002</v>
          </cell>
          <cell r="B7348" t="str">
            <v>Escavação manual de valas até 2 m de profundidade</v>
          </cell>
          <cell r="C7348" t="str">
            <v>M³</v>
          </cell>
          <cell r="D7348">
            <v>0</v>
          </cell>
          <cell r="E7348">
            <v>5.6322986428378297</v>
          </cell>
          <cell r="F7348">
            <v>0</v>
          </cell>
        </row>
        <row r="7349">
          <cell r="A7349">
            <v>80003</v>
          </cell>
          <cell r="B7349" t="str">
            <v>Reaterro de valas</v>
          </cell>
          <cell r="C7349" t="str">
            <v>M³</v>
          </cell>
          <cell r="D7349">
            <v>0</v>
          </cell>
          <cell r="E7349" t="e">
            <v>#REF!</v>
          </cell>
          <cell r="F7349">
            <v>0</v>
          </cell>
        </row>
        <row r="7350">
          <cell r="A7350">
            <v>80004</v>
          </cell>
          <cell r="B7350" t="str">
            <v>Preparo de concreto não estrutural para lastro de piso</v>
          </cell>
          <cell r="C7350" t="str">
            <v>M³</v>
          </cell>
          <cell r="D7350">
            <v>0</v>
          </cell>
          <cell r="E7350">
            <v>201.46574483513513</v>
          </cell>
          <cell r="F7350">
            <v>0</v>
          </cell>
        </row>
        <row r="7351">
          <cell r="A7351">
            <v>80005</v>
          </cell>
          <cell r="B7351" t="str">
            <v xml:space="preserve">Execução do lastro concreto </v>
          </cell>
          <cell r="C7351" t="str">
            <v>M²</v>
          </cell>
          <cell r="D7351">
            <v>0</v>
          </cell>
          <cell r="E7351">
            <v>11.114208814216214</v>
          </cell>
          <cell r="F7351">
            <v>0</v>
          </cell>
        </row>
        <row r="7352">
          <cell r="A7352">
            <v>80006</v>
          </cell>
          <cell r="B7352" t="str">
            <v>Preparo de argamassa cimento e areia 1:4</v>
          </cell>
          <cell r="C7352" t="str">
            <v>M³</v>
          </cell>
          <cell r="D7352">
            <v>0</v>
          </cell>
          <cell r="E7352">
            <v>251.95307483513514</v>
          </cell>
          <cell r="F7352">
            <v>0</v>
          </cell>
        </row>
        <row r="7353">
          <cell r="A7353">
            <v>80007</v>
          </cell>
          <cell r="B7353" t="str">
            <v>Piso cimentado</v>
          </cell>
          <cell r="C7353" t="str">
            <v>M²</v>
          </cell>
          <cell r="D7353">
            <v>0</v>
          </cell>
          <cell r="E7353">
            <v>8.1574391971216222</v>
          </cell>
          <cell r="F7353">
            <v>0</v>
          </cell>
        </row>
        <row r="7354">
          <cell r="A7354">
            <v>80008</v>
          </cell>
          <cell r="B7354" t="str">
            <v>Preparo de argamassa de cimento , cal e areia, traço 1:2:9</v>
          </cell>
          <cell r="C7354" t="str">
            <v>M³</v>
          </cell>
          <cell r="D7354">
            <v>0</v>
          </cell>
          <cell r="E7354">
            <v>235.53307483513512</v>
          </cell>
          <cell r="F7354">
            <v>0</v>
          </cell>
        </row>
        <row r="7355">
          <cell r="A7355">
            <v>80009</v>
          </cell>
          <cell r="B7355" t="str">
            <v>Alvenaria de elevação com tijolos comuns, esp.=10cm</v>
          </cell>
          <cell r="C7355" t="str">
            <v>M²</v>
          </cell>
          <cell r="D7355">
            <v>0</v>
          </cell>
          <cell r="E7355">
            <v>32.213355790229727</v>
          </cell>
          <cell r="F7355">
            <v>0</v>
          </cell>
        </row>
        <row r="7356">
          <cell r="A7356">
            <v>80010</v>
          </cell>
          <cell r="B7356" t="str">
            <v>Alvenaria de elevação com blocos cerâmicos furados, esp = 9 cm</v>
          </cell>
          <cell r="C7356" t="str">
            <v>M²</v>
          </cell>
          <cell r="D7356">
            <v>0</v>
          </cell>
          <cell r="E7356">
            <v>13.637680824459455</v>
          </cell>
          <cell r="F7356">
            <v>0</v>
          </cell>
        </row>
        <row r="7357">
          <cell r="A7357">
            <v>80011</v>
          </cell>
          <cell r="B7357" t="str">
            <v>Alvenaria de elevação com tijolos comuns, esp.=20cm</v>
          </cell>
          <cell r="C7357" t="str">
            <v>M²</v>
          </cell>
          <cell r="D7357">
            <v>0</v>
          </cell>
          <cell r="E7357">
            <v>60.940742952089209</v>
          </cell>
          <cell r="F7357">
            <v>0</v>
          </cell>
        </row>
        <row r="7358">
          <cell r="A7358">
            <v>80012</v>
          </cell>
          <cell r="B7358" t="str">
            <v>Preparo de argamassa cimento e areia 1:3</v>
          </cell>
          <cell r="C7358" t="str">
            <v>M³</v>
          </cell>
          <cell r="D7358">
            <v>0</v>
          </cell>
          <cell r="E7358">
            <v>286.11227483513511</v>
          </cell>
          <cell r="F7358">
            <v>0</v>
          </cell>
        </row>
        <row r="7359">
          <cell r="A7359">
            <v>80013</v>
          </cell>
          <cell r="B7359" t="str">
            <v>Chapisco</v>
          </cell>
          <cell r="C7359" t="str">
            <v>M²</v>
          </cell>
          <cell r="D7359">
            <v>0</v>
          </cell>
          <cell r="E7359">
            <v>1.2961511319648649</v>
          </cell>
          <cell r="F7359">
            <v>0</v>
          </cell>
        </row>
        <row r="7360">
          <cell r="A7360">
            <v>80014</v>
          </cell>
          <cell r="B7360" t="str">
            <v>Preparo de argamassa de cimento , cal e areia, traço 1:2:11</v>
          </cell>
          <cell r="C7360" t="str">
            <v>M³</v>
          </cell>
          <cell r="D7360">
            <v>0</v>
          </cell>
          <cell r="E7360">
            <v>209.72307483513512</v>
          </cell>
          <cell r="F7360">
            <v>0</v>
          </cell>
        </row>
        <row r="7361">
          <cell r="A7361">
            <v>80015</v>
          </cell>
          <cell r="B7361" t="str">
            <v>Preparo de argamassa de cimento e areia fina, traço 1:1,5</v>
          </cell>
          <cell r="C7361" t="str">
            <v>M³</v>
          </cell>
          <cell r="D7361">
            <v>0</v>
          </cell>
          <cell r="E7361">
            <v>506.65787483513509</v>
          </cell>
          <cell r="F7361">
            <v>0</v>
          </cell>
        </row>
        <row r="7362">
          <cell r="A7362">
            <v>80016</v>
          </cell>
          <cell r="B7362" t="str">
            <v>Emboço</v>
          </cell>
          <cell r="C7362" t="str">
            <v>M²</v>
          </cell>
          <cell r="D7362">
            <v>0</v>
          </cell>
          <cell r="E7362">
            <v>4.7241165931081062</v>
          </cell>
          <cell r="F7362">
            <v>0</v>
          </cell>
        </row>
        <row r="7363">
          <cell r="A7363">
            <v>80017</v>
          </cell>
          <cell r="B7363" t="str">
            <v>Reboco com acabamento liso</v>
          </cell>
          <cell r="C7363" t="str">
            <v>M²</v>
          </cell>
          <cell r="D7363">
            <v>0</v>
          </cell>
          <cell r="E7363">
            <v>5.0224880841810835</v>
          </cell>
          <cell r="F7363">
            <v>0</v>
          </cell>
        </row>
        <row r="7364">
          <cell r="A7364">
            <v>80018</v>
          </cell>
          <cell r="B7364" t="str">
            <v>Reboco para paredes externas</v>
          </cell>
          <cell r="C7364" t="str">
            <v>M²</v>
          </cell>
          <cell r="D7364">
            <v>0</v>
          </cell>
          <cell r="E7364">
            <v>6.9114324487702703</v>
          </cell>
          <cell r="F7364">
            <v>0</v>
          </cell>
        </row>
        <row r="7365">
          <cell r="A7365">
            <v>80019</v>
          </cell>
          <cell r="B7365" t="str">
            <v>Estrutura de madeira para telhas onduladas de fibrocimento</v>
          </cell>
          <cell r="C7365" t="str">
            <v>M²</v>
          </cell>
          <cell r="D7365">
            <v>0</v>
          </cell>
          <cell r="E7365">
            <v>2.7009676090267845</v>
          </cell>
          <cell r="F7365">
            <v>0</v>
          </cell>
        </row>
        <row r="7366">
          <cell r="A7366">
            <v>80020</v>
          </cell>
          <cell r="B7366" t="str">
            <v>Cobertura com telha de fibrocimento</v>
          </cell>
          <cell r="C7366" t="str">
            <v>M²</v>
          </cell>
          <cell r="D7366">
            <v>0</v>
          </cell>
          <cell r="E7366" t="e">
            <v>#REF!</v>
          </cell>
          <cell r="F7366">
            <v>0</v>
          </cell>
        </row>
        <row r="7367">
          <cell r="A7367">
            <v>80021</v>
          </cell>
          <cell r="B7367" t="str">
            <v>Abertura de rasgos em alvenaria</v>
          </cell>
          <cell r="C7367" t="str">
            <v>M</v>
          </cell>
          <cell r="D7367">
            <v>0</v>
          </cell>
          <cell r="E7367" t="e">
            <v>#REF!</v>
          </cell>
          <cell r="F7367">
            <v>0</v>
          </cell>
        </row>
        <row r="7368">
          <cell r="A7368">
            <v>80022</v>
          </cell>
          <cell r="B7368" t="str">
            <v>Enchimento de rasgos em alvenaria</v>
          </cell>
          <cell r="C7368" t="str">
            <v>M</v>
          </cell>
          <cell r="D7368">
            <v>0</v>
          </cell>
          <cell r="E7368">
            <v>0.62046132780486485</v>
          </cell>
          <cell r="F7368">
            <v>0</v>
          </cell>
        </row>
        <row r="7369">
          <cell r="A7369">
            <v>80023</v>
          </cell>
          <cell r="B7369" t="str">
            <v xml:space="preserve">Assentamento de tubos soldáveis de PVC </v>
          </cell>
          <cell r="C7369" t="str">
            <v>UN</v>
          </cell>
          <cell r="D7369">
            <v>0</v>
          </cell>
          <cell r="E7369" t="e">
            <v>#REF!</v>
          </cell>
          <cell r="F7369">
            <v>0</v>
          </cell>
        </row>
        <row r="7370">
          <cell r="A7370">
            <v>80024</v>
          </cell>
          <cell r="B7370" t="str">
            <v>Assentamento de conexões de PVC</v>
          </cell>
          <cell r="C7370" t="str">
            <v>Un</v>
          </cell>
          <cell r="D7370">
            <v>0</v>
          </cell>
          <cell r="E7370">
            <v>157.80350076108104</v>
          </cell>
          <cell r="F7370">
            <v>0</v>
          </cell>
        </row>
        <row r="7371">
          <cell r="A7371">
            <v>80025</v>
          </cell>
          <cell r="B7371" t="str">
            <v>Instalação do reservatório de fibrocimento</v>
          </cell>
          <cell r="C7371" t="str">
            <v>Un</v>
          </cell>
          <cell r="D7371">
            <v>0</v>
          </cell>
          <cell r="E7371">
            <v>148.38056510404755</v>
          </cell>
          <cell r="F7371">
            <v>0</v>
          </cell>
        </row>
        <row r="7372">
          <cell r="A7372">
            <v>80026</v>
          </cell>
          <cell r="B7372" t="str">
            <v>Instalação do lavatório</v>
          </cell>
          <cell r="C7372" t="str">
            <v>Un</v>
          </cell>
          <cell r="D7372">
            <v>0</v>
          </cell>
          <cell r="E7372">
            <v>62.502783074594596</v>
          </cell>
          <cell r="F7372">
            <v>0</v>
          </cell>
        </row>
        <row r="7373">
          <cell r="A7373">
            <v>80027</v>
          </cell>
          <cell r="B7373" t="str">
            <v>Instalação de bacia sanitária</v>
          </cell>
          <cell r="C7373" t="str">
            <v>Un</v>
          </cell>
          <cell r="D7373">
            <v>0</v>
          </cell>
          <cell r="E7373">
            <v>97.150643074594598</v>
          </cell>
          <cell r="F7373">
            <v>0</v>
          </cell>
        </row>
        <row r="7374">
          <cell r="A7374">
            <v>80028</v>
          </cell>
          <cell r="B7374" t="str">
            <v>Instalação de tanque premoldado de concreto</v>
          </cell>
          <cell r="C7374" t="str">
            <v>Un</v>
          </cell>
          <cell r="D7374">
            <v>0</v>
          </cell>
          <cell r="E7374">
            <v>89.14</v>
          </cell>
          <cell r="F7374">
            <v>0</v>
          </cell>
        </row>
        <row r="7375">
          <cell r="A7375">
            <v>80029</v>
          </cell>
          <cell r="B7375" t="str">
            <v>Instalação da pia de cozinha</v>
          </cell>
          <cell r="C7375" t="str">
            <v>Un</v>
          </cell>
          <cell r="D7375">
            <v>0</v>
          </cell>
          <cell r="E7375">
            <v>122.86453614918915</v>
          </cell>
          <cell r="F7375">
            <v>0</v>
          </cell>
        </row>
        <row r="7376">
          <cell r="A7376">
            <v>80030</v>
          </cell>
          <cell r="B7376" t="str">
            <v>Instalação do chuveiro</v>
          </cell>
          <cell r="C7376" t="str">
            <v>Un</v>
          </cell>
          <cell r="D7376">
            <v>0</v>
          </cell>
          <cell r="E7376">
            <v>7.1660037417567573</v>
          </cell>
          <cell r="F7376">
            <v>0</v>
          </cell>
        </row>
        <row r="7377">
          <cell r="A7377">
            <v>80031</v>
          </cell>
          <cell r="B7377" t="str">
            <v>Instalação de caixa de descarga de sobrepor de plástico</v>
          </cell>
          <cell r="C7377" t="str">
            <v>Un</v>
          </cell>
          <cell r="D7377">
            <v>0</v>
          </cell>
          <cell r="E7377">
            <v>29.077214611891893</v>
          </cell>
          <cell r="F7377">
            <v>0</v>
          </cell>
        </row>
        <row r="7378">
          <cell r="A7378">
            <v>80032</v>
          </cell>
          <cell r="B7378" t="str">
            <v>Instalações sanitárias</v>
          </cell>
          <cell r="C7378" t="str">
            <v>Un</v>
          </cell>
          <cell r="D7378">
            <v>0</v>
          </cell>
          <cell r="E7378">
            <v>102.71719537297294</v>
          </cell>
          <cell r="F7378">
            <v>0</v>
          </cell>
        </row>
        <row r="7379">
          <cell r="A7379">
            <v>80033</v>
          </cell>
          <cell r="B7379" t="str">
            <v>Tampa de concreto armado</v>
          </cell>
          <cell r="C7379" t="str">
            <v>M²</v>
          </cell>
          <cell r="D7379">
            <v>0</v>
          </cell>
          <cell r="E7379">
            <v>55.301323389167578</v>
          </cell>
          <cell r="F7379">
            <v>0</v>
          </cell>
        </row>
        <row r="7380">
          <cell r="A7380">
            <v>80034</v>
          </cell>
          <cell r="B7380" t="str">
            <v>Pintura das paredes externas com tinta mineral em pó</v>
          </cell>
          <cell r="C7380" t="str">
            <v>M²</v>
          </cell>
          <cell r="D7380">
            <v>0</v>
          </cell>
          <cell r="E7380">
            <v>1.7254417935081068</v>
          </cell>
          <cell r="F7380">
            <v>0</v>
          </cell>
        </row>
        <row r="7381">
          <cell r="A7381">
            <v>80035</v>
          </cell>
          <cell r="B7381" t="str">
            <v>Caiação em paredes internas</v>
          </cell>
          <cell r="C7381" t="str">
            <v>M²</v>
          </cell>
          <cell r="D7381">
            <v>0</v>
          </cell>
          <cell r="E7381">
            <v>1.0150256215135118</v>
          </cell>
          <cell r="F7381">
            <v>0</v>
          </cell>
        </row>
        <row r="7382">
          <cell r="A7382">
            <v>80036</v>
          </cell>
          <cell r="B7382" t="str">
            <v>Pintura da porta</v>
          </cell>
          <cell r="C7382" t="str">
            <v>M²</v>
          </cell>
          <cell r="D7382">
            <v>0</v>
          </cell>
          <cell r="E7382">
            <v>4.2941614570505209</v>
          </cell>
          <cell r="F7382">
            <v>0</v>
          </cell>
        </row>
        <row r="7383">
          <cell r="A7383">
            <v>80037</v>
          </cell>
          <cell r="B7383" t="str">
            <v>Placa de obra</v>
          </cell>
          <cell r="C7383" t="str">
            <v>M²</v>
          </cell>
          <cell r="D7383">
            <v>0</v>
          </cell>
          <cell r="E7383">
            <v>146.33000000000001</v>
          </cell>
          <cell r="F7383">
            <v>0</v>
          </cell>
        </row>
        <row r="7384">
          <cell r="A7384">
            <v>80038</v>
          </cell>
          <cell r="B7384" t="str">
            <v>Apiloamento de fundo de valas</v>
          </cell>
          <cell r="C7384" t="str">
            <v>M²</v>
          </cell>
          <cell r="D7384">
            <v>0</v>
          </cell>
          <cell r="E7384">
            <v>2.5995224505405417</v>
          </cell>
          <cell r="F7384">
            <v>0</v>
          </cell>
        </row>
        <row r="7385">
          <cell r="A7385">
            <v>80039</v>
          </cell>
          <cell r="B7385" t="str">
            <v>Instalação de ramal de esgoto sanitário, inclusive conexões</v>
          </cell>
          <cell r="C7385" t="str">
            <v>Un</v>
          </cell>
          <cell r="D7385">
            <v>0</v>
          </cell>
          <cell r="E7385" t="e">
            <v>#REF!</v>
          </cell>
          <cell r="F7385">
            <v>0</v>
          </cell>
        </row>
        <row r="7386">
          <cell r="A7386">
            <v>80040</v>
          </cell>
          <cell r="B7386" t="str">
            <v>Escavação manual de de valas ou cavas até 4,00 m</v>
          </cell>
          <cell r="C7386" t="str">
            <v>M³</v>
          </cell>
          <cell r="D7386">
            <v>0</v>
          </cell>
          <cell r="E7386" t="e">
            <v>#REF!</v>
          </cell>
          <cell r="F7386">
            <v>0</v>
          </cell>
        </row>
        <row r="7387">
          <cell r="A7387">
            <v>80041</v>
          </cell>
          <cell r="B7387" t="str">
            <v>Execução da camada de brita</v>
          </cell>
          <cell r="C7387" t="str">
            <v>M³</v>
          </cell>
          <cell r="D7387">
            <v>0</v>
          </cell>
          <cell r="E7387">
            <v>52.463014967027021</v>
          </cell>
          <cell r="F7387">
            <v>0</v>
          </cell>
        </row>
        <row r="7388">
          <cell r="A7388">
            <v>80042</v>
          </cell>
          <cell r="B7388" t="str">
            <v>Instalação de porta metálica 0,60x2,10</v>
          </cell>
          <cell r="C7388" t="str">
            <v>Un</v>
          </cell>
          <cell r="D7388">
            <v>0</v>
          </cell>
          <cell r="E7388">
            <v>147.20772922378376</v>
          </cell>
          <cell r="F7388">
            <v>0</v>
          </cell>
        </row>
        <row r="7389">
          <cell r="A7389">
            <v>80043</v>
          </cell>
          <cell r="B7389" t="str">
            <v>Alvenaria de elevação com blocos cerâmicos furados, esp = 19 cm</v>
          </cell>
          <cell r="C7389" t="str">
            <v>M²</v>
          </cell>
          <cell r="D7389">
            <v>0</v>
          </cell>
          <cell r="E7389">
            <v>32.905339156286487</v>
          </cell>
          <cell r="F7389">
            <v>0</v>
          </cell>
        </row>
        <row r="7390">
          <cell r="A7390">
            <v>80044</v>
          </cell>
          <cell r="B7390" t="str">
            <v>Instalações elétricas de caixa de passagem e eletrodutos, sem fiação.</v>
          </cell>
          <cell r="C7390" t="str">
            <v>Vb</v>
          </cell>
          <cell r="D7390">
            <v>0</v>
          </cell>
          <cell r="E7390" t="e">
            <v>#REF!</v>
          </cell>
          <cell r="F7390">
            <v>0</v>
          </cell>
        </row>
        <row r="7391">
          <cell r="A7391">
            <v>80045</v>
          </cell>
          <cell r="B7391" t="str">
            <v>Aquisição e instalação de elemento vazado</v>
          </cell>
          <cell r="C7391" t="str">
            <v>UN</v>
          </cell>
          <cell r="D7391">
            <v>0</v>
          </cell>
          <cell r="E7391">
            <v>35.241301998985286</v>
          </cell>
          <cell r="F7391">
            <v>0</v>
          </cell>
        </row>
        <row r="7392">
          <cell r="A7392">
            <v>80046</v>
          </cell>
          <cell r="B7392" t="str">
            <v>Instalação de ramal de esgoto sanitário, inclusive conexões</v>
          </cell>
          <cell r="E7392" t="e">
            <v>#REF!</v>
          </cell>
        </row>
        <row r="7393">
          <cell r="A7393">
            <v>80047</v>
          </cell>
          <cell r="B7393" t="str">
            <v>Pintura PVA</v>
          </cell>
          <cell r="E7393">
            <v>5</v>
          </cell>
        </row>
        <row r="7394">
          <cell r="A7394">
            <v>80048</v>
          </cell>
          <cell r="B7394" t="str">
            <v>Pintura a óleo</v>
          </cell>
          <cell r="E7394">
            <v>12</v>
          </cell>
        </row>
        <row r="7395">
          <cell r="A7395">
            <v>80049</v>
          </cell>
          <cell r="B7395" t="str">
            <v>Instalação de pia de cozinha</v>
          </cell>
          <cell r="E7395">
            <v>188.32</v>
          </cell>
        </row>
        <row r="7396">
          <cell r="A7396">
            <v>80050</v>
          </cell>
          <cell r="B7396" t="str">
            <v>Instalação de tanque</v>
          </cell>
          <cell r="E7396">
            <v>118</v>
          </cell>
        </row>
        <row r="7397">
          <cell r="A7397">
            <v>80051</v>
          </cell>
          <cell r="B7397" t="str">
            <v>Instalação hidráulica do reservatório</v>
          </cell>
          <cell r="E7397">
            <v>175.83799999999999</v>
          </cell>
        </row>
        <row r="7398">
          <cell r="A7398">
            <v>80052</v>
          </cell>
          <cell r="B7398" t="str">
            <v>Alvenaria de fundação do reservatório</v>
          </cell>
          <cell r="E7398">
            <v>107.5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>
        <row r="26">
          <cell r="G26">
            <v>7153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273"/>
  <sheetViews>
    <sheetView tabSelected="1" workbookViewId="0">
      <selection activeCell="O17" sqref="O15:O17"/>
    </sheetView>
  </sheetViews>
  <sheetFormatPr defaultRowHeight="12.75" customHeight="1"/>
  <cols>
    <col min="2" max="2" width="7.140625" customWidth="1"/>
    <col min="3" max="3" width="43.140625" customWidth="1"/>
    <col min="4" max="4" width="8" customWidth="1"/>
    <col min="5" max="5" width="8.28515625" customWidth="1"/>
    <col min="6" max="6" width="8" customWidth="1"/>
    <col min="7" max="7" width="10.7109375" style="65" customWidth="1"/>
    <col min="8" max="8" width="10.140625" style="65" customWidth="1"/>
    <col min="9" max="39" width="9.140625" style="65"/>
  </cols>
  <sheetData>
    <row r="2" spans="2:8" ht="12.75" customHeight="1">
      <c r="B2" s="7"/>
      <c r="C2" s="6" t="s">
        <v>88</v>
      </c>
    </row>
    <row r="5" spans="2:8" ht="12.75" customHeight="1">
      <c r="B5" s="136" t="s">
        <v>21</v>
      </c>
      <c r="C5" s="136"/>
      <c r="D5" s="136"/>
      <c r="E5" s="136"/>
      <c r="F5" s="2"/>
      <c r="G5" s="66"/>
      <c r="H5" s="66"/>
    </row>
    <row r="6" spans="2:8" ht="12.75" customHeight="1">
      <c r="B6" s="137"/>
      <c r="C6" s="137"/>
      <c r="D6" s="137"/>
      <c r="E6" s="137"/>
    </row>
    <row r="7" spans="2:8" ht="27.75" customHeight="1">
      <c r="B7" s="28" t="s">
        <v>1</v>
      </c>
      <c r="C7" s="138" t="s">
        <v>5</v>
      </c>
      <c r="D7" s="138"/>
      <c r="E7" s="138"/>
      <c r="F7" s="3"/>
      <c r="G7" s="67"/>
      <c r="H7" s="68"/>
    </row>
    <row r="8" spans="2:8" ht="12.75" customHeight="1">
      <c r="B8" s="41" t="s">
        <v>2</v>
      </c>
      <c r="C8" s="353" t="s">
        <v>265</v>
      </c>
      <c r="D8" s="354"/>
      <c r="E8" s="355"/>
      <c r="G8" s="69"/>
      <c r="H8" s="66"/>
    </row>
    <row r="9" spans="2:8" ht="12.75" customHeight="1">
      <c r="B9" s="34"/>
      <c r="C9" s="34"/>
      <c r="D9" s="34"/>
      <c r="E9" s="34"/>
    </row>
    <row r="10" spans="2:8" ht="12.75" customHeight="1">
      <c r="B10" s="34" t="s">
        <v>13</v>
      </c>
      <c r="C10" s="34" t="s">
        <v>22</v>
      </c>
      <c r="D10" s="42"/>
      <c r="E10" s="43" t="str">
        <f>"A"</f>
        <v>A</v>
      </c>
    </row>
    <row r="11" spans="2:8" ht="12.75" customHeight="1">
      <c r="B11" s="34" t="s">
        <v>14</v>
      </c>
      <c r="C11" s="34" t="s">
        <v>23</v>
      </c>
      <c r="D11" s="42"/>
      <c r="E11" s="43" t="str">
        <f>"B"</f>
        <v>B</v>
      </c>
    </row>
    <row r="12" spans="2:8" ht="12.75" customHeight="1">
      <c r="B12" s="34" t="s">
        <v>15</v>
      </c>
      <c r="C12" s="34" t="s">
        <v>24</v>
      </c>
      <c r="D12" s="42"/>
      <c r="E12" s="43" t="str">
        <f>"C"</f>
        <v>C</v>
      </c>
    </row>
    <row r="13" spans="2:8" ht="12.75" customHeight="1">
      <c r="B13" s="34" t="s">
        <v>17</v>
      </c>
      <c r="C13" s="34" t="s">
        <v>25</v>
      </c>
      <c r="D13" s="42"/>
      <c r="E13" s="43" t="s">
        <v>26</v>
      </c>
    </row>
    <row r="14" spans="2:8" ht="12.75" customHeight="1">
      <c r="B14" s="34" t="s">
        <v>16</v>
      </c>
      <c r="C14" s="34" t="s">
        <v>27</v>
      </c>
      <c r="D14" s="42"/>
      <c r="E14" s="43" t="s">
        <v>28</v>
      </c>
    </row>
    <row r="15" spans="2:8" ht="12.75" customHeight="1">
      <c r="B15" s="34" t="s">
        <v>29</v>
      </c>
      <c r="C15" s="34" t="s">
        <v>30</v>
      </c>
      <c r="D15" s="42"/>
      <c r="E15" s="43"/>
    </row>
    <row r="16" spans="2:8" ht="12.75" customHeight="1">
      <c r="B16" s="34" t="s">
        <v>31</v>
      </c>
      <c r="C16" s="34" t="s">
        <v>32</v>
      </c>
      <c r="D16" s="42"/>
      <c r="E16" s="43"/>
    </row>
    <row r="17" spans="1:6" ht="12.75" customHeight="1">
      <c r="B17" s="34" t="s">
        <v>33</v>
      </c>
      <c r="C17" s="34" t="s">
        <v>34</v>
      </c>
      <c r="D17" s="42"/>
      <c r="E17" s="43"/>
    </row>
    <row r="18" spans="1:6" ht="12.75" customHeight="1">
      <c r="B18" s="34"/>
      <c r="C18" s="34"/>
      <c r="D18" s="34"/>
      <c r="E18" s="43"/>
    </row>
    <row r="19" spans="1:6" ht="12.75" customHeight="1">
      <c r="B19" s="34"/>
      <c r="C19" s="34" t="s">
        <v>35</v>
      </c>
      <c r="D19" s="44">
        <f>(1+D10+D11+D12)*(1+D13)/(1-D14)-1</f>
        <v>0</v>
      </c>
      <c r="E19" s="43"/>
    </row>
    <row r="29" spans="1:6" ht="18.75" customHeight="1">
      <c r="A29" s="65"/>
      <c r="B29" s="65"/>
      <c r="C29" s="65"/>
      <c r="D29" s="65"/>
      <c r="E29" s="65"/>
      <c r="F29" s="65"/>
    </row>
    <row r="30" spans="1:6" ht="12.75" customHeight="1">
      <c r="A30" s="65"/>
      <c r="B30" s="65"/>
      <c r="C30" s="65"/>
      <c r="D30" s="65"/>
      <c r="E30" s="65"/>
      <c r="F30" s="65"/>
    </row>
    <row r="31" spans="1:6" ht="12.75" customHeight="1">
      <c r="A31" s="65"/>
      <c r="B31" s="65"/>
      <c r="C31" s="65"/>
      <c r="D31" s="65"/>
      <c r="E31" s="65"/>
      <c r="F31" s="65"/>
    </row>
    <row r="32" spans="1:6" ht="12.75" customHeight="1">
      <c r="A32" s="65"/>
      <c r="B32" s="65"/>
      <c r="C32" s="65"/>
      <c r="D32" s="65"/>
      <c r="E32" s="65"/>
      <c r="F32" s="65"/>
    </row>
    <row r="33" spans="1:6" ht="12.75" customHeight="1">
      <c r="A33" s="65"/>
      <c r="B33" s="65"/>
      <c r="C33" s="65"/>
      <c r="D33" s="65"/>
      <c r="E33" s="65"/>
      <c r="F33" s="65"/>
    </row>
    <row r="34" spans="1:6" ht="12.75" customHeight="1">
      <c r="A34" s="65"/>
      <c r="B34" s="65"/>
      <c r="C34" s="65"/>
      <c r="D34" s="65"/>
      <c r="E34" s="65"/>
      <c r="F34" s="65"/>
    </row>
    <row r="35" spans="1:6" ht="12.75" customHeight="1">
      <c r="A35" s="65"/>
      <c r="B35" s="65"/>
      <c r="C35" s="65"/>
      <c r="D35" s="65"/>
      <c r="E35" s="65"/>
      <c r="F35" s="65"/>
    </row>
    <row r="36" spans="1:6" ht="12.75" customHeight="1">
      <c r="A36" s="65"/>
      <c r="B36" s="65"/>
      <c r="C36" s="65"/>
      <c r="D36" s="65"/>
      <c r="E36" s="65"/>
      <c r="F36" s="65"/>
    </row>
    <row r="37" spans="1:6" ht="12.75" customHeight="1">
      <c r="A37" s="65"/>
      <c r="B37" s="65"/>
      <c r="C37" s="65"/>
      <c r="D37" s="65"/>
      <c r="E37" s="65"/>
      <c r="F37" s="65"/>
    </row>
    <row r="38" spans="1:6" ht="12.75" customHeight="1">
      <c r="A38" s="65"/>
      <c r="B38" s="65"/>
      <c r="C38" s="65"/>
      <c r="D38" s="65"/>
      <c r="E38" s="65"/>
      <c r="F38" s="65"/>
    </row>
    <row r="39" spans="1:6" ht="12.75" customHeight="1">
      <c r="A39" s="65"/>
      <c r="B39" s="65"/>
      <c r="C39" s="65"/>
      <c r="D39" s="65"/>
      <c r="E39" s="65"/>
      <c r="F39" s="65"/>
    </row>
    <row r="40" spans="1:6" ht="12.75" customHeight="1">
      <c r="A40" s="65"/>
      <c r="B40" s="65"/>
      <c r="C40" s="65"/>
      <c r="D40" s="65"/>
      <c r="E40" s="65"/>
      <c r="F40" s="65"/>
    </row>
    <row r="41" spans="1:6" ht="12.75" customHeight="1">
      <c r="A41" s="65"/>
      <c r="B41" s="65"/>
      <c r="C41" s="65"/>
      <c r="D41" s="65"/>
      <c r="E41" s="65"/>
      <c r="F41" s="65"/>
    </row>
    <row r="42" spans="1:6" ht="12.75" customHeight="1">
      <c r="A42" s="65"/>
      <c r="B42" s="65"/>
      <c r="C42" s="65"/>
      <c r="D42" s="65"/>
      <c r="E42" s="65"/>
      <c r="F42" s="65"/>
    </row>
    <row r="43" spans="1:6" ht="12.75" customHeight="1">
      <c r="A43" s="65"/>
      <c r="B43" s="65"/>
      <c r="C43" s="65"/>
      <c r="D43" s="65"/>
      <c r="E43" s="65"/>
      <c r="F43" s="65"/>
    </row>
    <row r="44" spans="1:6" ht="12.75" customHeight="1">
      <c r="A44" s="65"/>
      <c r="B44" s="65"/>
      <c r="C44" s="65"/>
      <c r="D44" s="65"/>
      <c r="E44" s="65"/>
      <c r="F44" s="65"/>
    </row>
    <row r="45" spans="1:6" ht="12.75" customHeight="1">
      <c r="A45" s="65"/>
      <c r="B45" s="65"/>
      <c r="C45" s="65"/>
      <c r="D45" s="65"/>
      <c r="E45" s="65"/>
      <c r="F45" s="65"/>
    </row>
    <row r="46" spans="1:6" ht="12.75" customHeight="1">
      <c r="A46" s="65"/>
      <c r="B46" s="65"/>
      <c r="C46" s="65"/>
      <c r="D46" s="65"/>
      <c r="E46" s="65"/>
      <c r="F46" s="65"/>
    </row>
    <row r="47" spans="1:6" ht="12.75" customHeight="1">
      <c r="A47" s="65"/>
      <c r="B47" s="65"/>
      <c r="C47" s="65"/>
      <c r="D47" s="65"/>
      <c r="E47" s="65"/>
      <c r="F47" s="65"/>
    </row>
    <row r="48" spans="1:6" ht="12.75" customHeight="1">
      <c r="A48" s="65"/>
      <c r="B48" s="65"/>
      <c r="C48" s="65"/>
      <c r="D48" s="65"/>
      <c r="E48" s="65"/>
      <c r="F48" s="65"/>
    </row>
    <row r="49" spans="1:6" ht="12.75" customHeight="1">
      <c r="A49" s="65"/>
      <c r="B49" s="65"/>
      <c r="C49" s="65"/>
      <c r="D49" s="65"/>
      <c r="E49" s="65"/>
      <c r="F49" s="65"/>
    </row>
    <row r="50" spans="1:6" ht="12.75" customHeight="1">
      <c r="A50" s="65"/>
      <c r="B50" s="65"/>
      <c r="C50" s="65"/>
      <c r="D50" s="65"/>
      <c r="E50" s="65"/>
      <c r="F50" s="65"/>
    </row>
    <row r="51" spans="1:6" ht="12.75" customHeight="1">
      <c r="A51" s="65"/>
      <c r="B51" s="65"/>
      <c r="C51" s="65"/>
      <c r="D51" s="65"/>
      <c r="E51" s="65"/>
      <c r="F51" s="65"/>
    </row>
    <row r="52" spans="1:6" ht="12.75" customHeight="1">
      <c r="A52" s="65"/>
      <c r="B52" s="65"/>
      <c r="C52" s="65"/>
      <c r="D52" s="65"/>
      <c r="E52" s="65"/>
      <c r="F52" s="65"/>
    </row>
    <row r="53" spans="1:6" ht="12.75" customHeight="1">
      <c r="A53" s="65"/>
      <c r="B53" s="65"/>
      <c r="C53" s="65"/>
      <c r="D53" s="65"/>
      <c r="E53" s="65"/>
      <c r="F53" s="65"/>
    </row>
    <row r="54" spans="1:6" ht="12.75" customHeight="1">
      <c r="A54" s="65"/>
      <c r="B54" s="65"/>
      <c r="C54" s="65"/>
      <c r="D54" s="65"/>
      <c r="E54" s="65"/>
      <c r="F54" s="65"/>
    </row>
    <row r="55" spans="1:6" ht="12.75" customHeight="1">
      <c r="A55" s="65"/>
      <c r="B55" s="65"/>
      <c r="C55" s="65"/>
      <c r="D55" s="65"/>
      <c r="E55" s="65"/>
      <c r="F55" s="65"/>
    </row>
    <row r="56" spans="1:6" ht="12.75" customHeight="1">
      <c r="A56" s="65"/>
      <c r="B56" s="65"/>
      <c r="C56" s="65"/>
      <c r="D56" s="65"/>
      <c r="E56" s="65"/>
      <c r="F56" s="65"/>
    </row>
    <row r="57" spans="1:6" ht="12.75" customHeight="1">
      <c r="A57" s="65"/>
      <c r="B57" s="65"/>
      <c r="C57" s="65"/>
      <c r="D57" s="65"/>
      <c r="E57" s="65"/>
      <c r="F57" s="65"/>
    </row>
    <row r="58" spans="1:6" ht="12.75" customHeight="1">
      <c r="A58" s="65"/>
      <c r="B58" s="65"/>
      <c r="C58" s="65"/>
      <c r="D58" s="65"/>
      <c r="E58" s="65"/>
      <c r="F58" s="65"/>
    </row>
    <row r="59" spans="1:6" ht="12.75" customHeight="1">
      <c r="A59" s="65"/>
      <c r="B59" s="65"/>
      <c r="C59" s="65"/>
      <c r="D59" s="65"/>
      <c r="E59" s="65"/>
      <c r="F59" s="65"/>
    </row>
    <row r="60" spans="1:6" ht="12.75" customHeight="1">
      <c r="A60" s="65"/>
      <c r="B60" s="65"/>
      <c r="C60" s="65"/>
      <c r="D60" s="65"/>
      <c r="E60" s="65"/>
      <c r="F60" s="65"/>
    </row>
    <row r="61" spans="1:6" ht="12.75" customHeight="1">
      <c r="A61" s="65"/>
      <c r="B61" s="65"/>
      <c r="C61" s="65"/>
      <c r="D61" s="65"/>
      <c r="E61" s="65"/>
      <c r="F61" s="65"/>
    </row>
    <row r="62" spans="1:6" ht="12.75" customHeight="1">
      <c r="A62" s="65"/>
      <c r="B62" s="65"/>
      <c r="C62" s="65"/>
      <c r="D62" s="65"/>
      <c r="E62" s="65"/>
      <c r="F62" s="65"/>
    </row>
    <row r="63" spans="1:6" ht="12.75" customHeight="1">
      <c r="A63" s="65"/>
      <c r="B63" s="65"/>
      <c r="C63" s="65"/>
      <c r="D63" s="65"/>
      <c r="E63" s="65"/>
      <c r="F63" s="65"/>
    </row>
    <row r="64" spans="1:6" ht="12.75" customHeight="1">
      <c r="A64" s="65"/>
      <c r="B64" s="65"/>
      <c r="C64" s="65"/>
      <c r="D64" s="65"/>
      <c r="E64" s="65"/>
      <c r="F64" s="65"/>
    </row>
    <row r="65" spans="1:6" ht="12.75" customHeight="1">
      <c r="A65" s="65"/>
      <c r="B65" s="65"/>
      <c r="C65" s="65"/>
      <c r="D65" s="65"/>
      <c r="E65" s="65"/>
      <c r="F65" s="65"/>
    </row>
    <row r="66" spans="1:6" ht="12.75" customHeight="1">
      <c r="A66" s="65"/>
      <c r="B66" s="65"/>
      <c r="C66" s="65"/>
      <c r="D66" s="65"/>
      <c r="E66" s="65"/>
      <c r="F66" s="65"/>
    </row>
    <row r="67" spans="1:6" ht="12.75" customHeight="1">
      <c r="A67" s="65"/>
      <c r="B67" s="65"/>
      <c r="C67" s="65"/>
      <c r="D67" s="65"/>
      <c r="E67" s="65"/>
      <c r="F67" s="65"/>
    </row>
    <row r="68" spans="1:6" ht="12.75" customHeight="1">
      <c r="A68" s="65"/>
      <c r="B68" s="65"/>
      <c r="C68" s="65"/>
      <c r="D68" s="65"/>
      <c r="E68" s="65"/>
      <c r="F68" s="65"/>
    </row>
    <row r="69" spans="1:6" ht="12.75" customHeight="1">
      <c r="A69" s="65"/>
      <c r="B69" s="65"/>
      <c r="C69" s="65"/>
      <c r="D69" s="65"/>
      <c r="E69" s="65"/>
      <c r="F69" s="65"/>
    </row>
    <row r="70" spans="1:6" ht="12.75" customHeight="1">
      <c r="A70" s="65"/>
      <c r="B70" s="65"/>
      <c r="C70" s="65"/>
      <c r="D70" s="65"/>
      <c r="E70" s="65"/>
      <c r="F70" s="65"/>
    </row>
    <row r="71" spans="1:6" ht="12.75" customHeight="1">
      <c r="A71" s="65"/>
      <c r="B71" s="65"/>
      <c r="C71" s="65"/>
      <c r="D71" s="65"/>
      <c r="E71" s="65"/>
      <c r="F71" s="65"/>
    </row>
    <row r="72" spans="1:6" ht="12.75" customHeight="1">
      <c r="A72" s="65"/>
      <c r="B72" s="65"/>
      <c r="C72" s="65"/>
      <c r="D72" s="65"/>
      <c r="E72" s="65"/>
      <c r="F72" s="65"/>
    </row>
    <row r="73" spans="1:6" ht="12.75" customHeight="1">
      <c r="A73" s="65"/>
      <c r="B73" s="65"/>
      <c r="C73" s="65"/>
      <c r="D73" s="65"/>
      <c r="E73" s="65"/>
      <c r="F73" s="65"/>
    </row>
    <row r="74" spans="1:6" ht="12.75" customHeight="1">
      <c r="A74" s="65"/>
      <c r="B74" s="65"/>
      <c r="C74" s="65"/>
      <c r="D74" s="65"/>
      <c r="E74" s="65"/>
      <c r="F74" s="65"/>
    </row>
    <row r="75" spans="1:6" ht="12.75" customHeight="1">
      <c r="A75" s="65"/>
      <c r="B75" s="65"/>
      <c r="C75" s="65"/>
      <c r="D75" s="65"/>
      <c r="E75" s="65"/>
      <c r="F75" s="65"/>
    </row>
    <row r="76" spans="1:6" ht="12.75" customHeight="1">
      <c r="A76" s="65"/>
      <c r="B76" s="65"/>
      <c r="C76" s="65"/>
      <c r="D76" s="65"/>
      <c r="E76" s="65"/>
      <c r="F76" s="65"/>
    </row>
    <row r="77" spans="1:6" ht="12.75" customHeight="1">
      <c r="A77" s="65"/>
      <c r="B77" s="65"/>
      <c r="C77" s="65"/>
      <c r="D77" s="65"/>
      <c r="E77" s="65"/>
      <c r="F77" s="65"/>
    </row>
    <row r="78" spans="1:6" ht="12.75" customHeight="1">
      <c r="A78" s="65"/>
      <c r="B78" s="65"/>
      <c r="C78" s="65"/>
      <c r="D78" s="65"/>
      <c r="E78" s="65"/>
      <c r="F78" s="65"/>
    </row>
    <row r="79" spans="1:6" ht="12.75" customHeight="1">
      <c r="A79" s="65"/>
      <c r="B79" s="65"/>
      <c r="C79" s="65"/>
      <c r="D79" s="65"/>
      <c r="E79" s="65"/>
      <c r="F79" s="65"/>
    </row>
    <row r="80" spans="1:6" ht="12.75" customHeight="1">
      <c r="A80" s="65"/>
      <c r="B80" s="65"/>
      <c r="C80" s="65"/>
      <c r="D80" s="65"/>
      <c r="E80" s="65"/>
      <c r="F80" s="65"/>
    </row>
    <row r="81" spans="1:6" ht="12.75" customHeight="1">
      <c r="A81" s="65"/>
      <c r="B81" s="65"/>
      <c r="C81" s="65"/>
      <c r="D81" s="65"/>
      <c r="E81" s="65"/>
      <c r="F81" s="65"/>
    </row>
    <row r="82" spans="1:6" ht="12.75" customHeight="1">
      <c r="A82" s="65"/>
      <c r="B82" s="65"/>
      <c r="C82" s="65"/>
      <c r="D82" s="65"/>
      <c r="E82" s="65"/>
      <c r="F82" s="65"/>
    </row>
    <row r="83" spans="1:6" ht="12.75" customHeight="1">
      <c r="A83" s="65"/>
      <c r="B83" s="65"/>
      <c r="C83" s="65"/>
      <c r="D83" s="65"/>
      <c r="E83" s="65"/>
      <c r="F83" s="65"/>
    </row>
    <row r="84" spans="1:6" ht="12.75" customHeight="1">
      <c r="A84" s="65"/>
      <c r="B84" s="65"/>
      <c r="C84" s="65"/>
      <c r="D84" s="65"/>
      <c r="E84" s="65"/>
      <c r="F84" s="65"/>
    </row>
    <row r="85" spans="1:6" ht="12.75" customHeight="1">
      <c r="A85" s="65"/>
      <c r="B85" s="65"/>
      <c r="C85" s="65"/>
      <c r="D85" s="65"/>
      <c r="E85" s="65"/>
      <c r="F85" s="65"/>
    </row>
    <row r="86" spans="1:6" ht="12.75" customHeight="1">
      <c r="A86" s="65"/>
      <c r="B86" s="65"/>
      <c r="C86" s="65"/>
      <c r="D86" s="65"/>
      <c r="E86" s="65"/>
      <c r="F86" s="65"/>
    </row>
    <row r="87" spans="1:6" ht="12.75" customHeight="1">
      <c r="A87" s="65"/>
      <c r="B87" s="65"/>
      <c r="C87" s="65"/>
      <c r="D87" s="65"/>
      <c r="E87" s="65"/>
      <c r="F87" s="65"/>
    </row>
    <row r="88" spans="1:6" ht="12.75" customHeight="1">
      <c r="A88" s="65"/>
      <c r="B88" s="65"/>
      <c r="C88" s="65"/>
      <c r="D88" s="65"/>
      <c r="E88" s="65"/>
      <c r="F88" s="65"/>
    </row>
    <row r="89" spans="1:6" ht="12.75" customHeight="1">
      <c r="A89" s="65"/>
      <c r="B89" s="65"/>
      <c r="C89" s="65"/>
      <c r="D89" s="65"/>
      <c r="E89" s="65"/>
      <c r="F89" s="65"/>
    </row>
    <row r="90" spans="1:6" ht="12.75" customHeight="1">
      <c r="A90" s="65"/>
      <c r="B90" s="65"/>
      <c r="C90" s="65"/>
      <c r="D90" s="65"/>
      <c r="E90" s="65"/>
      <c r="F90" s="65"/>
    </row>
    <row r="91" spans="1:6" ht="12.75" customHeight="1">
      <c r="A91" s="65"/>
      <c r="B91" s="65"/>
      <c r="C91" s="65"/>
      <c r="D91" s="65"/>
      <c r="E91" s="65"/>
      <c r="F91" s="65"/>
    </row>
    <row r="92" spans="1:6" ht="12.75" customHeight="1">
      <c r="A92" s="65"/>
      <c r="B92" s="65"/>
      <c r="C92" s="65"/>
      <c r="D92" s="65"/>
      <c r="E92" s="65"/>
      <c r="F92" s="65"/>
    </row>
    <row r="93" spans="1:6" ht="12.75" customHeight="1">
      <c r="A93" s="65"/>
      <c r="B93" s="65"/>
      <c r="C93" s="65"/>
      <c r="D93" s="65"/>
      <c r="E93" s="65"/>
      <c r="F93" s="65"/>
    </row>
    <row r="94" spans="1:6" ht="12.75" customHeight="1">
      <c r="A94" s="65"/>
      <c r="B94" s="65"/>
      <c r="C94" s="65"/>
      <c r="D94" s="65"/>
      <c r="E94" s="65"/>
      <c r="F94" s="65"/>
    </row>
    <row r="95" spans="1:6" ht="12.75" customHeight="1">
      <c r="A95" s="65"/>
      <c r="B95" s="65"/>
      <c r="C95" s="65"/>
      <c r="D95" s="65"/>
      <c r="E95" s="65"/>
      <c r="F95" s="65"/>
    </row>
    <row r="96" spans="1:6" ht="12.75" customHeight="1">
      <c r="A96" s="65"/>
      <c r="B96" s="65"/>
      <c r="C96" s="65"/>
      <c r="D96" s="65"/>
      <c r="E96" s="65"/>
      <c r="F96" s="65"/>
    </row>
    <row r="97" spans="1:6" ht="12.75" customHeight="1">
      <c r="A97" s="65"/>
      <c r="B97" s="65"/>
      <c r="C97" s="65"/>
      <c r="D97" s="65"/>
      <c r="E97" s="65"/>
      <c r="F97" s="65"/>
    </row>
    <row r="98" spans="1:6" ht="12.75" customHeight="1">
      <c r="A98" s="65"/>
      <c r="B98" s="65"/>
      <c r="C98" s="65"/>
      <c r="D98" s="65"/>
      <c r="E98" s="65"/>
      <c r="F98" s="65"/>
    </row>
    <row r="99" spans="1:6" ht="12.75" customHeight="1">
      <c r="A99" s="65"/>
      <c r="B99" s="65"/>
      <c r="C99" s="65"/>
      <c r="D99" s="65"/>
      <c r="E99" s="65"/>
      <c r="F99" s="65"/>
    </row>
    <row r="100" spans="1:6" ht="12.75" customHeight="1">
      <c r="A100" s="65"/>
      <c r="B100" s="65"/>
      <c r="C100" s="65"/>
      <c r="D100" s="65"/>
      <c r="E100" s="65"/>
      <c r="F100" s="65"/>
    </row>
    <row r="101" spans="1:6" ht="12.75" customHeight="1">
      <c r="A101" s="65"/>
      <c r="B101" s="65"/>
      <c r="C101" s="65"/>
      <c r="D101" s="65"/>
      <c r="E101" s="65"/>
      <c r="F101" s="65"/>
    </row>
    <row r="102" spans="1:6" ht="12.75" customHeight="1">
      <c r="A102" s="65"/>
      <c r="B102" s="65"/>
      <c r="C102" s="65"/>
      <c r="D102" s="65"/>
      <c r="E102" s="65"/>
      <c r="F102" s="65"/>
    </row>
    <row r="103" spans="1:6" ht="12.75" customHeight="1">
      <c r="A103" s="65"/>
      <c r="B103" s="65"/>
      <c r="C103" s="65"/>
      <c r="D103" s="65"/>
      <c r="E103" s="65"/>
      <c r="F103" s="65"/>
    </row>
    <row r="104" spans="1:6" ht="12.75" customHeight="1">
      <c r="A104" s="65"/>
      <c r="B104" s="65"/>
      <c r="C104" s="65"/>
      <c r="D104" s="65"/>
      <c r="E104" s="65"/>
      <c r="F104" s="65"/>
    </row>
    <row r="105" spans="1:6" ht="12.75" customHeight="1">
      <c r="A105" s="65"/>
      <c r="B105" s="65"/>
      <c r="C105" s="65"/>
      <c r="D105" s="65"/>
      <c r="E105" s="65"/>
      <c r="F105" s="65"/>
    </row>
    <row r="106" spans="1:6" ht="12.75" customHeight="1">
      <c r="A106" s="65"/>
      <c r="B106" s="65"/>
      <c r="C106" s="65"/>
      <c r="D106" s="65"/>
      <c r="E106" s="65"/>
      <c r="F106" s="65"/>
    </row>
    <row r="107" spans="1:6" ht="12.75" customHeight="1">
      <c r="A107" s="65"/>
      <c r="B107" s="65"/>
      <c r="C107" s="65"/>
      <c r="D107" s="65"/>
      <c r="E107" s="65"/>
      <c r="F107" s="65"/>
    </row>
    <row r="108" spans="1:6" ht="12.75" customHeight="1">
      <c r="A108" s="65"/>
      <c r="B108" s="65"/>
      <c r="C108" s="65"/>
      <c r="D108" s="65"/>
      <c r="E108" s="65"/>
      <c r="F108" s="65"/>
    </row>
    <row r="109" spans="1:6" ht="12.75" customHeight="1">
      <c r="A109" s="65"/>
      <c r="B109" s="65"/>
      <c r="C109" s="65"/>
      <c r="D109" s="65"/>
      <c r="E109" s="65"/>
      <c r="F109" s="65"/>
    </row>
    <row r="110" spans="1:6" ht="12.75" customHeight="1">
      <c r="A110" s="65"/>
      <c r="B110" s="65"/>
      <c r="C110" s="65"/>
      <c r="D110" s="65"/>
      <c r="E110" s="65"/>
      <c r="F110" s="65"/>
    </row>
    <row r="111" spans="1:6" ht="12.75" customHeight="1">
      <c r="A111" s="65"/>
      <c r="B111" s="65"/>
      <c r="C111" s="65"/>
      <c r="D111" s="65"/>
      <c r="E111" s="65"/>
      <c r="F111" s="65"/>
    </row>
    <row r="112" spans="1:6" ht="12.75" customHeight="1">
      <c r="A112" s="65"/>
      <c r="B112" s="65"/>
      <c r="C112" s="65"/>
      <c r="D112" s="65"/>
      <c r="E112" s="65"/>
      <c r="F112" s="65"/>
    </row>
    <row r="113" spans="1:6" ht="12.75" customHeight="1">
      <c r="A113" s="65"/>
      <c r="B113" s="65"/>
      <c r="C113" s="65"/>
      <c r="D113" s="65"/>
      <c r="E113" s="65"/>
      <c r="F113" s="65"/>
    </row>
    <row r="114" spans="1:6" ht="12.75" customHeight="1">
      <c r="A114" s="65"/>
      <c r="B114" s="65"/>
      <c r="C114" s="65"/>
      <c r="D114" s="65"/>
      <c r="E114" s="65"/>
      <c r="F114" s="65"/>
    </row>
    <row r="115" spans="1:6" ht="12.75" customHeight="1">
      <c r="A115" s="65"/>
      <c r="B115" s="65"/>
      <c r="C115" s="65"/>
      <c r="D115" s="65"/>
      <c r="E115" s="65"/>
      <c r="F115" s="65"/>
    </row>
    <row r="116" spans="1:6" ht="12.75" customHeight="1">
      <c r="A116" s="65"/>
      <c r="B116" s="65"/>
      <c r="C116" s="65"/>
      <c r="D116" s="65"/>
      <c r="E116" s="65"/>
      <c r="F116" s="65"/>
    </row>
    <row r="117" spans="1:6" ht="12.75" customHeight="1">
      <c r="A117" s="65"/>
      <c r="B117" s="65"/>
      <c r="C117" s="65"/>
      <c r="D117" s="65"/>
      <c r="E117" s="65"/>
      <c r="F117" s="65"/>
    </row>
    <row r="118" spans="1:6" ht="12.75" customHeight="1">
      <c r="A118" s="65"/>
      <c r="B118" s="65"/>
      <c r="C118" s="65"/>
      <c r="D118" s="65"/>
      <c r="E118" s="65"/>
      <c r="F118" s="65"/>
    </row>
    <row r="119" spans="1:6" ht="12.75" customHeight="1">
      <c r="A119" s="65"/>
      <c r="B119" s="65"/>
      <c r="C119" s="65"/>
      <c r="D119" s="65"/>
      <c r="E119" s="65"/>
      <c r="F119" s="65"/>
    </row>
    <row r="120" spans="1:6" ht="12.75" customHeight="1">
      <c r="A120" s="65"/>
      <c r="B120" s="65"/>
      <c r="C120" s="65"/>
      <c r="D120" s="65"/>
      <c r="E120" s="65"/>
      <c r="F120" s="65"/>
    </row>
    <row r="121" spans="1:6" ht="12.75" customHeight="1">
      <c r="A121" s="65"/>
      <c r="B121" s="65"/>
      <c r="C121" s="65"/>
      <c r="D121" s="65"/>
      <c r="E121" s="65"/>
      <c r="F121" s="65"/>
    </row>
    <row r="122" spans="1:6" ht="12.75" customHeight="1">
      <c r="A122" s="65"/>
      <c r="B122" s="65"/>
      <c r="C122" s="65"/>
      <c r="D122" s="65"/>
      <c r="E122" s="65"/>
      <c r="F122" s="65"/>
    </row>
    <row r="123" spans="1:6" ht="12.75" customHeight="1">
      <c r="A123" s="65"/>
      <c r="B123" s="65"/>
      <c r="C123" s="65"/>
      <c r="D123" s="65"/>
      <c r="E123" s="65"/>
      <c r="F123" s="65"/>
    </row>
    <row r="124" spans="1:6" ht="12.75" customHeight="1">
      <c r="A124" s="65"/>
      <c r="B124" s="65"/>
      <c r="C124" s="65"/>
      <c r="D124" s="65"/>
      <c r="E124" s="65"/>
      <c r="F124" s="65"/>
    </row>
    <row r="125" spans="1:6" ht="12.75" customHeight="1">
      <c r="A125" s="65"/>
      <c r="B125" s="65"/>
      <c r="C125" s="65"/>
      <c r="D125" s="65"/>
      <c r="E125" s="65"/>
      <c r="F125" s="65"/>
    </row>
    <row r="126" spans="1:6" ht="12.75" customHeight="1">
      <c r="A126" s="65"/>
      <c r="B126" s="65"/>
      <c r="C126" s="65"/>
      <c r="D126" s="65"/>
      <c r="E126" s="65"/>
      <c r="F126" s="65"/>
    </row>
    <row r="127" spans="1:6" ht="12.75" customHeight="1">
      <c r="A127" s="65"/>
      <c r="B127" s="65"/>
      <c r="C127" s="65"/>
      <c r="D127" s="65"/>
      <c r="E127" s="65"/>
      <c r="F127" s="65"/>
    </row>
    <row r="128" spans="1:6" ht="12.75" customHeight="1">
      <c r="A128" s="65"/>
      <c r="B128" s="65"/>
      <c r="C128" s="65"/>
      <c r="D128" s="65"/>
      <c r="E128" s="65"/>
      <c r="F128" s="65"/>
    </row>
    <row r="129" spans="1:6" ht="12.75" customHeight="1">
      <c r="A129" s="65"/>
      <c r="B129" s="65"/>
      <c r="C129" s="65"/>
      <c r="D129" s="65"/>
      <c r="E129" s="65"/>
      <c r="F129" s="65"/>
    </row>
    <row r="130" spans="1:6" ht="12.75" customHeight="1">
      <c r="A130" s="65"/>
      <c r="B130" s="65"/>
      <c r="C130" s="65"/>
      <c r="D130" s="65"/>
      <c r="E130" s="65"/>
      <c r="F130" s="65"/>
    </row>
    <row r="131" spans="1:6" ht="12.75" customHeight="1">
      <c r="A131" s="65"/>
      <c r="B131" s="65"/>
      <c r="C131" s="65"/>
      <c r="D131" s="65"/>
      <c r="E131" s="65"/>
      <c r="F131" s="65"/>
    </row>
    <row r="132" spans="1:6" ht="12.75" customHeight="1">
      <c r="A132" s="65"/>
      <c r="B132" s="65"/>
      <c r="C132" s="65"/>
      <c r="D132" s="65"/>
      <c r="E132" s="65"/>
      <c r="F132" s="65"/>
    </row>
    <row r="133" spans="1:6" ht="12.75" customHeight="1">
      <c r="A133" s="65"/>
      <c r="B133" s="65"/>
      <c r="C133" s="65"/>
      <c r="D133" s="65"/>
      <c r="E133" s="65"/>
      <c r="F133" s="65"/>
    </row>
    <row r="134" spans="1:6" ht="12.75" customHeight="1">
      <c r="A134" s="65"/>
      <c r="B134" s="65"/>
      <c r="C134" s="65"/>
      <c r="D134" s="65"/>
      <c r="E134" s="65"/>
      <c r="F134" s="65"/>
    </row>
    <row r="135" spans="1:6" ht="12.75" customHeight="1">
      <c r="A135" s="65"/>
      <c r="B135" s="65"/>
      <c r="C135" s="65"/>
      <c r="D135" s="65"/>
      <c r="E135" s="65"/>
      <c r="F135" s="65"/>
    </row>
    <row r="136" spans="1:6" ht="12.75" customHeight="1">
      <c r="A136" s="65"/>
      <c r="B136" s="65"/>
      <c r="C136" s="65"/>
      <c r="D136" s="65"/>
      <c r="E136" s="65"/>
      <c r="F136" s="65"/>
    </row>
    <row r="137" spans="1:6" ht="12.75" customHeight="1">
      <c r="A137" s="65"/>
      <c r="B137" s="65"/>
      <c r="C137" s="65"/>
      <c r="D137" s="65"/>
      <c r="E137" s="65"/>
      <c r="F137" s="65"/>
    </row>
    <row r="138" spans="1:6" ht="12.75" customHeight="1">
      <c r="A138" s="65"/>
      <c r="B138" s="65"/>
      <c r="C138" s="65"/>
      <c r="D138" s="65"/>
      <c r="E138" s="65"/>
      <c r="F138" s="65"/>
    </row>
    <row r="139" spans="1:6" ht="12.75" customHeight="1">
      <c r="A139" s="65"/>
      <c r="B139" s="65"/>
      <c r="C139" s="65"/>
      <c r="D139" s="65"/>
      <c r="E139" s="65"/>
      <c r="F139" s="65"/>
    </row>
    <row r="140" spans="1:6" ht="12.75" customHeight="1">
      <c r="A140" s="65"/>
      <c r="B140" s="65"/>
      <c r="C140" s="65"/>
      <c r="D140" s="65"/>
      <c r="E140" s="65"/>
      <c r="F140" s="65"/>
    </row>
    <row r="141" spans="1:6" ht="12.75" customHeight="1">
      <c r="A141" s="65"/>
      <c r="B141" s="65"/>
      <c r="C141" s="65"/>
      <c r="D141" s="65"/>
      <c r="E141" s="65"/>
      <c r="F141" s="65"/>
    </row>
    <row r="142" spans="1:6" ht="12.75" customHeight="1">
      <c r="A142" s="65"/>
      <c r="B142" s="65"/>
      <c r="C142" s="65"/>
      <c r="D142" s="65"/>
      <c r="E142" s="65"/>
      <c r="F142" s="65"/>
    </row>
    <row r="143" spans="1:6" ht="12.75" customHeight="1">
      <c r="A143" s="65"/>
      <c r="B143" s="65"/>
      <c r="C143" s="65"/>
      <c r="D143" s="65"/>
      <c r="E143" s="65"/>
      <c r="F143" s="65"/>
    </row>
    <row r="144" spans="1:6" ht="12.75" customHeight="1">
      <c r="A144" s="65"/>
      <c r="B144" s="65"/>
      <c r="C144" s="65"/>
      <c r="D144" s="65"/>
      <c r="E144" s="65"/>
      <c r="F144" s="65"/>
    </row>
    <row r="145" spans="1:6" ht="12.75" customHeight="1">
      <c r="A145" s="65"/>
      <c r="B145" s="65"/>
      <c r="C145" s="65"/>
      <c r="D145" s="65"/>
      <c r="E145" s="65"/>
      <c r="F145" s="65"/>
    </row>
    <row r="146" spans="1:6" ht="12.75" customHeight="1">
      <c r="A146" s="65"/>
      <c r="B146" s="65"/>
      <c r="C146" s="65"/>
      <c r="D146" s="65"/>
      <c r="E146" s="65"/>
      <c r="F146" s="65"/>
    </row>
    <row r="147" spans="1:6" ht="12.75" customHeight="1">
      <c r="A147" s="65"/>
      <c r="B147" s="65"/>
      <c r="C147" s="65"/>
      <c r="D147" s="65"/>
      <c r="E147" s="65"/>
      <c r="F147" s="65"/>
    </row>
    <row r="148" spans="1:6" ht="12.75" customHeight="1">
      <c r="A148" s="65"/>
      <c r="B148" s="65"/>
      <c r="C148" s="65"/>
      <c r="D148" s="65"/>
      <c r="E148" s="65"/>
      <c r="F148" s="65"/>
    </row>
    <row r="149" spans="1:6" ht="12.75" customHeight="1">
      <c r="A149" s="65"/>
      <c r="B149" s="65"/>
      <c r="C149" s="65"/>
      <c r="D149" s="65"/>
      <c r="E149" s="65"/>
      <c r="F149" s="65"/>
    </row>
    <row r="150" spans="1:6" ht="12.75" customHeight="1">
      <c r="A150" s="65"/>
      <c r="B150" s="65"/>
      <c r="C150" s="65"/>
      <c r="D150" s="65"/>
      <c r="E150" s="65"/>
      <c r="F150" s="65"/>
    </row>
    <row r="151" spans="1:6" ht="12.75" customHeight="1">
      <c r="A151" s="65"/>
      <c r="B151" s="65"/>
      <c r="C151" s="65"/>
      <c r="D151" s="65"/>
      <c r="E151" s="65"/>
      <c r="F151" s="65"/>
    </row>
    <row r="152" spans="1:6" ht="12.75" customHeight="1">
      <c r="A152" s="65"/>
      <c r="B152" s="65"/>
      <c r="C152" s="65"/>
      <c r="D152" s="65"/>
      <c r="E152" s="65"/>
      <c r="F152" s="65"/>
    </row>
    <row r="153" spans="1:6" ht="12.75" customHeight="1">
      <c r="A153" s="65"/>
      <c r="B153" s="65"/>
      <c r="C153" s="65"/>
      <c r="D153" s="65"/>
      <c r="E153" s="65"/>
      <c r="F153" s="65"/>
    </row>
    <row r="154" spans="1:6" ht="12.75" customHeight="1">
      <c r="A154" s="65"/>
      <c r="B154" s="65"/>
      <c r="C154" s="65"/>
      <c r="D154" s="65"/>
      <c r="E154" s="65"/>
      <c r="F154" s="65"/>
    </row>
    <row r="155" spans="1:6" ht="12.75" customHeight="1">
      <c r="A155" s="65"/>
      <c r="B155" s="65"/>
      <c r="C155" s="65"/>
      <c r="D155" s="65"/>
      <c r="E155" s="65"/>
      <c r="F155" s="65"/>
    </row>
    <row r="156" spans="1:6" ht="12.75" customHeight="1">
      <c r="A156" s="65"/>
      <c r="B156" s="65"/>
      <c r="C156" s="65"/>
      <c r="D156" s="65"/>
      <c r="E156" s="65"/>
      <c r="F156" s="65"/>
    </row>
    <row r="157" spans="1:6" ht="12.75" customHeight="1">
      <c r="A157" s="65"/>
      <c r="B157" s="65"/>
      <c r="C157" s="65"/>
      <c r="D157" s="65"/>
      <c r="E157" s="65"/>
      <c r="F157" s="65"/>
    </row>
    <row r="158" spans="1:6" ht="12.75" customHeight="1">
      <c r="A158" s="65"/>
      <c r="B158" s="65"/>
      <c r="C158" s="65"/>
      <c r="D158" s="65"/>
      <c r="E158" s="65"/>
      <c r="F158" s="65"/>
    </row>
    <row r="159" spans="1:6" ht="12.75" customHeight="1">
      <c r="A159" s="65"/>
      <c r="B159" s="65"/>
      <c r="C159" s="65"/>
      <c r="D159" s="65"/>
      <c r="E159" s="65"/>
      <c r="F159" s="65"/>
    </row>
    <row r="160" spans="1:6" ht="12.75" customHeight="1">
      <c r="A160" s="65"/>
      <c r="B160" s="65"/>
      <c r="C160" s="65"/>
      <c r="D160" s="65"/>
      <c r="E160" s="65"/>
      <c r="F160" s="65"/>
    </row>
    <row r="161" spans="1:6" ht="12.75" customHeight="1">
      <c r="A161" s="65"/>
      <c r="B161" s="65"/>
      <c r="C161" s="65"/>
      <c r="D161" s="65"/>
      <c r="E161" s="65"/>
      <c r="F161" s="65"/>
    </row>
    <row r="162" spans="1:6" ht="12.75" customHeight="1">
      <c r="A162" s="65"/>
      <c r="B162" s="65"/>
      <c r="C162" s="65"/>
      <c r="D162" s="65"/>
      <c r="E162" s="65"/>
      <c r="F162" s="65"/>
    </row>
    <row r="163" spans="1:6" ht="12.75" customHeight="1">
      <c r="A163" s="65"/>
      <c r="B163" s="65"/>
      <c r="C163" s="65"/>
      <c r="D163" s="65"/>
      <c r="E163" s="65"/>
      <c r="F163" s="65"/>
    </row>
    <row r="164" spans="1:6" ht="12.75" customHeight="1">
      <c r="A164" s="65"/>
      <c r="B164" s="65"/>
      <c r="C164" s="65"/>
      <c r="D164" s="65"/>
      <c r="E164" s="65"/>
      <c r="F164" s="65"/>
    </row>
    <row r="165" spans="1:6" ht="12.75" customHeight="1">
      <c r="A165" s="65"/>
      <c r="B165" s="65"/>
      <c r="C165" s="65"/>
      <c r="D165" s="65"/>
      <c r="E165" s="65"/>
      <c r="F165" s="65"/>
    </row>
    <row r="166" spans="1:6" ht="12.75" customHeight="1">
      <c r="A166" s="65"/>
      <c r="B166" s="65"/>
      <c r="C166" s="65"/>
      <c r="D166" s="65"/>
      <c r="E166" s="65"/>
      <c r="F166" s="65"/>
    </row>
    <row r="167" spans="1:6" ht="12.75" customHeight="1">
      <c r="A167" s="65"/>
      <c r="B167" s="65"/>
      <c r="C167" s="65"/>
      <c r="D167" s="65"/>
      <c r="E167" s="65"/>
      <c r="F167" s="65"/>
    </row>
    <row r="168" spans="1:6" ht="12.75" customHeight="1">
      <c r="A168" s="65"/>
      <c r="B168" s="65"/>
      <c r="C168" s="65"/>
      <c r="D168" s="65"/>
      <c r="E168" s="65"/>
      <c r="F168" s="65"/>
    </row>
    <row r="169" spans="1:6" ht="12.75" customHeight="1">
      <c r="A169" s="65"/>
      <c r="B169" s="65"/>
      <c r="C169" s="65"/>
      <c r="D169" s="65"/>
      <c r="E169" s="65"/>
      <c r="F169" s="65"/>
    </row>
    <row r="170" spans="1:6" ht="12.75" customHeight="1">
      <c r="A170" s="65"/>
      <c r="B170" s="65"/>
      <c r="C170" s="65"/>
      <c r="D170" s="65"/>
      <c r="E170" s="65"/>
      <c r="F170" s="65"/>
    </row>
    <row r="171" spans="1:6" ht="12.75" customHeight="1">
      <c r="A171" s="65"/>
      <c r="B171" s="65"/>
      <c r="C171" s="65"/>
      <c r="D171" s="65"/>
      <c r="E171" s="65"/>
      <c r="F171" s="65"/>
    </row>
    <row r="172" spans="1:6" ht="12.75" customHeight="1">
      <c r="A172" s="65"/>
      <c r="B172" s="65"/>
      <c r="C172" s="65"/>
      <c r="D172" s="65"/>
      <c r="E172" s="65"/>
      <c r="F172" s="65"/>
    </row>
    <row r="173" spans="1:6" ht="12.75" customHeight="1">
      <c r="A173" s="65"/>
      <c r="B173" s="65"/>
      <c r="C173" s="65"/>
      <c r="D173" s="65"/>
      <c r="E173" s="65"/>
      <c r="F173" s="65"/>
    </row>
    <row r="174" spans="1:6" ht="12.75" customHeight="1">
      <c r="A174" s="65"/>
      <c r="B174" s="65"/>
      <c r="C174" s="65"/>
      <c r="D174" s="65"/>
      <c r="E174" s="65"/>
      <c r="F174" s="65"/>
    </row>
    <row r="175" spans="1:6" ht="12.75" customHeight="1">
      <c r="A175" s="65"/>
      <c r="B175" s="65"/>
      <c r="C175" s="65"/>
      <c r="D175" s="65"/>
      <c r="E175" s="65"/>
      <c r="F175" s="65"/>
    </row>
    <row r="176" spans="1:6" ht="12.75" customHeight="1">
      <c r="A176" s="65"/>
      <c r="B176" s="65"/>
      <c r="C176" s="65"/>
      <c r="D176" s="65"/>
      <c r="E176" s="65"/>
      <c r="F176" s="65"/>
    </row>
    <row r="177" spans="1:6" ht="12.75" customHeight="1">
      <c r="A177" s="65"/>
      <c r="B177" s="65"/>
      <c r="C177" s="65"/>
      <c r="D177" s="65"/>
      <c r="E177" s="65"/>
      <c r="F177" s="65"/>
    </row>
    <row r="178" spans="1:6" ht="12.75" customHeight="1">
      <c r="A178" s="65"/>
      <c r="B178" s="65"/>
      <c r="C178" s="65"/>
      <c r="D178" s="65"/>
      <c r="E178" s="65"/>
      <c r="F178" s="65"/>
    </row>
    <row r="179" spans="1:6" ht="12.75" customHeight="1">
      <c r="A179" s="65"/>
      <c r="B179" s="65"/>
      <c r="C179" s="65"/>
      <c r="D179" s="65"/>
      <c r="E179" s="65"/>
      <c r="F179" s="65"/>
    </row>
    <row r="180" spans="1:6" ht="12.75" customHeight="1">
      <c r="A180" s="65"/>
      <c r="B180" s="65"/>
      <c r="C180" s="65"/>
      <c r="D180" s="65"/>
      <c r="E180" s="65"/>
      <c r="F180" s="65"/>
    </row>
    <row r="181" spans="1:6" ht="12.75" customHeight="1">
      <c r="A181" s="65"/>
      <c r="B181" s="65"/>
      <c r="C181" s="65"/>
      <c r="D181" s="65"/>
      <c r="E181" s="65"/>
      <c r="F181" s="65"/>
    </row>
    <row r="182" spans="1:6" ht="12.75" customHeight="1">
      <c r="A182" s="65"/>
      <c r="B182" s="65"/>
      <c r="C182" s="65"/>
      <c r="D182" s="65"/>
      <c r="E182" s="65"/>
      <c r="F182" s="65"/>
    </row>
    <row r="183" spans="1:6" ht="12.75" customHeight="1">
      <c r="A183" s="65"/>
      <c r="B183" s="65"/>
      <c r="C183" s="65"/>
      <c r="D183" s="65"/>
      <c r="E183" s="65"/>
      <c r="F183" s="65"/>
    </row>
    <row r="184" spans="1:6" ht="12.75" customHeight="1">
      <c r="A184" s="65"/>
      <c r="B184" s="65"/>
      <c r="C184" s="65"/>
      <c r="D184" s="65"/>
      <c r="E184" s="65"/>
      <c r="F184" s="65"/>
    </row>
    <row r="185" spans="1:6" ht="12.75" customHeight="1">
      <c r="A185" s="65"/>
      <c r="B185" s="65"/>
      <c r="C185" s="65"/>
      <c r="D185" s="65"/>
      <c r="E185" s="65"/>
      <c r="F185" s="65"/>
    </row>
    <row r="186" spans="1:6" ht="12.75" customHeight="1">
      <c r="A186" s="65"/>
      <c r="B186" s="65"/>
      <c r="C186" s="65"/>
      <c r="D186" s="65"/>
      <c r="E186" s="65"/>
      <c r="F186" s="65"/>
    </row>
    <row r="187" spans="1:6" ht="12.75" customHeight="1">
      <c r="A187" s="65"/>
      <c r="B187" s="65"/>
      <c r="C187" s="65"/>
      <c r="D187" s="65"/>
      <c r="E187" s="65"/>
      <c r="F187" s="65"/>
    </row>
    <row r="188" spans="1:6" ht="12.75" customHeight="1">
      <c r="A188" s="65"/>
      <c r="B188" s="65"/>
      <c r="C188" s="65"/>
      <c r="D188" s="65"/>
      <c r="E188" s="65"/>
      <c r="F188" s="65"/>
    </row>
    <row r="189" spans="1:6" ht="12.75" customHeight="1">
      <c r="A189" s="65"/>
      <c r="B189" s="65"/>
      <c r="C189" s="65"/>
      <c r="D189" s="65"/>
      <c r="E189" s="65"/>
      <c r="F189" s="65"/>
    </row>
    <row r="190" spans="1:6" ht="12.75" customHeight="1">
      <c r="A190" s="65"/>
      <c r="B190" s="65"/>
      <c r="C190" s="65"/>
      <c r="D190" s="65"/>
      <c r="E190" s="65"/>
      <c r="F190" s="65"/>
    </row>
    <row r="191" spans="1:6" ht="12.75" customHeight="1">
      <c r="A191" s="65"/>
      <c r="B191" s="65"/>
      <c r="C191" s="65"/>
      <c r="D191" s="65"/>
      <c r="E191" s="65"/>
      <c r="F191" s="65"/>
    </row>
    <row r="192" spans="1:6" ht="12.75" customHeight="1">
      <c r="A192" s="65"/>
      <c r="B192" s="65"/>
      <c r="C192" s="65"/>
      <c r="D192" s="65"/>
      <c r="E192" s="65"/>
      <c r="F192" s="65"/>
    </row>
    <row r="193" spans="1:6" ht="12.75" customHeight="1">
      <c r="A193" s="65"/>
      <c r="B193" s="65"/>
      <c r="C193" s="65"/>
      <c r="D193" s="65"/>
      <c r="E193" s="65"/>
      <c r="F193" s="65"/>
    </row>
    <row r="194" spans="1:6" ht="12.75" customHeight="1">
      <c r="A194" s="65"/>
      <c r="B194" s="65"/>
      <c r="C194" s="65"/>
      <c r="D194" s="65"/>
      <c r="E194" s="65"/>
      <c r="F194" s="65"/>
    </row>
    <row r="195" spans="1:6" ht="12.75" customHeight="1">
      <c r="A195" s="65"/>
      <c r="B195" s="65"/>
      <c r="C195" s="65"/>
      <c r="D195" s="65"/>
      <c r="E195" s="65"/>
      <c r="F195" s="65"/>
    </row>
    <row r="196" spans="1:6" ht="12.75" customHeight="1">
      <c r="A196" s="65"/>
      <c r="B196" s="65"/>
      <c r="C196" s="65"/>
      <c r="D196" s="65"/>
      <c r="E196" s="65"/>
      <c r="F196" s="65"/>
    </row>
    <row r="197" spans="1:6" ht="12.75" customHeight="1">
      <c r="A197" s="65"/>
      <c r="B197" s="65"/>
      <c r="C197" s="65"/>
      <c r="D197" s="65"/>
      <c r="E197" s="65"/>
      <c r="F197" s="65"/>
    </row>
    <row r="198" spans="1:6" ht="12.75" customHeight="1">
      <c r="A198" s="65"/>
      <c r="B198" s="65"/>
      <c r="C198" s="65"/>
      <c r="D198" s="65"/>
      <c r="E198" s="65"/>
      <c r="F198" s="65"/>
    </row>
    <row r="199" spans="1:6" ht="12.75" customHeight="1">
      <c r="A199" s="65"/>
      <c r="B199" s="65"/>
      <c r="C199" s="65"/>
      <c r="D199" s="65"/>
      <c r="E199" s="65"/>
      <c r="F199" s="65"/>
    </row>
    <row r="200" spans="1:6" ht="12.75" customHeight="1">
      <c r="A200" s="65"/>
      <c r="B200" s="65"/>
      <c r="C200" s="65"/>
      <c r="D200" s="65"/>
      <c r="E200" s="65"/>
      <c r="F200" s="65"/>
    </row>
    <row r="201" spans="1:6" ht="12.75" customHeight="1">
      <c r="A201" s="65"/>
      <c r="B201" s="65"/>
      <c r="C201" s="65"/>
      <c r="D201" s="65"/>
      <c r="E201" s="65"/>
      <c r="F201" s="65"/>
    </row>
    <row r="202" spans="1:6" ht="12.75" customHeight="1">
      <c r="A202" s="65"/>
      <c r="B202" s="65"/>
      <c r="C202" s="65"/>
      <c r="D202" s="65"/>
      <c r="E202" s="65"/>
      <c r="F202" s="65"/>
    </row>
    <row r="203" spans="1:6" ht="12.75" customHeight="1">
      <c r="A203" s="65"/>
      <c r="B203" s="65"/>
      <c r="C203" s="65"/>
      <c r="D203" s="65"/>
      <c r="E203" s="65"/>
      <c r="F203" s="65"/>
    </row>
    <row r="204" spans="1:6" ht="12.75" customHeight="1">
      <c r="A204" s="65"/>
      <c r="B204" s="65"/>
      <c r="C204" s="65"/>
      <c r="D204" s="65"/>
      <c r="E204" s="65"/>
      <c r="F204" s="65"/>
    </row>
    <row r="205" spans="1:6" ht="12.75" customHeight="1">
      <c r="A205" s="65"/>
      <c r="B205" s="65"/>
      <c r="C205" s="65"/>
      <c r="D205" s="65"/>
      <c r="E205" s="65"/>
      <c r="F205" s="65"/>
    </row>
    <row r="206" spans="1:6" ht="12.75" customHeight="1">
      <c r="A206" s="65"/>
      <c r="B206" s="65"/>
      <c r="C206" s="65"/>
      <c r="D206" s="65"/>
      <c r="E206" s="65"/>
      <c r="F206" s="65"/>
    </row>
    <row r="207" spans="1:6" ht="12.75" customHeight="1">
      <c r="A207" s="65"/>
      <c r="B207" s="65"/>
      <c r="C207" s="65"/>
      <c r="D207" s="65"/>
      <c r="E207" s="65"/>
      <c r="F207" s="65"/>
    </row>
    <row r="208" spans="1:6" ht="12.75" customHeight="1">
      <c r="A208" s="65"/>
      <c r="B208" s="65"/>
      <c r="C208" s="65"/>
      <c r="D208" s="65"/>
      <c r="E208" s="65"/>
      <c r="F208" s="65"/>
    </row>
    <row r="209" spans="1:6" ht="12.75" customHeight="1">
      <c r="A209" s="65"/>
      <c r="B209" s="65"/>
      <c r="C209" s="65"/>
      <c r="D209" s="65"/>
      <c r="E209" s="65"/>
      <c r="F209" s="65"/>
    </row>
    <row r="210" spans="1:6" ht="12.75" customHeight="1">
      <c r="A210" s="65"/>
      <c r="B210" s="65"/>
      <c r="C210" s="65"/>
      <c r="D210" s="65"/>
      <c r="E210" s="65"/>
      <c r="F210" s="65"/>
    </row>
    <row r="211" spans="1:6" ht="12.75" customHeight="1">
      <c r="A211" s="65"/>
      <c r="B211" s="65"/>
      <c r="C211" s="65"/>
      <c r="D211" s="65"/>
      <c r="E211" s="65"/>
      <c r="F211" s="65"/>
    </row>
    <row r="212" spans="1:6" ht="12.75" customHeight="1">
      <c r="A212" s="65"/>
      <c r="B212" s="65"/>
      <c r="C212" s="65"/>
      <c r="D212" s="65"/>
      <c r="E212" s="65"/>
      <c r="F212" s="65"/>
    </row>
    <row r="213" spans="1:6" ht="12.75" customHeight="1">
      <c r="A213" s="65"/>
      <c r="B213" s="65"/>
      <c r="C213" s="65"/>
      <c r="D213" s="65"/>
      <c r="E213" s="65"/>
      <c r="F213" s="65"/>
    </row>
    <row r="214" spans="1:6" ht="12.75" customHeight="1">
      <c r="A214" s="65"/>
      <c r="B214" s="65"/>
      <c r="C214" s="65"/>
      <c r="D214" s="65"/>
      <c r="E214" s="65"/>
      <c r="F214" s="65"/>
    </row>
    <row r="215" spans="1:6" ht="12.75" customHeight="1">
      <c r="A215" s="65"/>
      <c r="B215" s="65"/>
      <c r="C215" s="65"/>
      <c r="D215" s="65"/>
      <c r="E215" s="65"/>
      <c r="F215" s="65"/>
    </row>
    <row r="216" spans="1:6" ht="12.75" customHeight="1">
      <c r="A216" s="65"/>
      <c r="B216" s="65"/>
      <c r="C216" s="65"/>
      <c r="D216" s="65"/>
      <c r="E216" s="65"/>
      <c r="F216" s="65"/>
    </row>
    <row r="217" spans="1:6" ht="12.75" customHeight="1">
      <c r="A217" s="65"/>
      <c r="B217" s="65"/>
      <c r="C217" s="65"/>
      <c r="D217" s="65"/>
      <c r="E217" s="65"/>
      <c r="F217" s="65"/>
    </row>
    <row r="218" spans="1:6" ht="12.75" customHeight="1">
      <c r="A218" s="65"/>
      <c r="B218" s="65"/>
      <c r="C218" s="65"/>
      <c r="D218" s="65"/>
      <c r="E218" s="65"/>
      <c r="F218" s="65"/>
    </row>
    <row r="219" spans="1:6" ht="12.75" customHeight="1">
      <c r="A219" s="65"/>
      <c r="B219" s="65"/>
      <c r="C219" s="65"/>
      <c r="D219" s="65"/>
      <c r="E219" s="65"/>
      <c r="F219" s="65"/>
    </row>
    <row r="220" spans="1:6" ht="12.75" customHeight="1">
      <c r="A220" s="65"/>
      <c r="B220" s="65"/>
      <c r="C220" s="65"/>
      <c r="D220" s="65"/>
      <c r="E220" s="65"/>
      <c r="F220" s="65"/>
    </row>
    <row r="221" spans="1:6" ht="12.75" customHeight="1">
      <c r="A221" s="65"/>
      <c r="B221" s="65"/>
      <c r="C221" s="65"/>
      <c r="D221" s="65"/>
      <c r="E221" s="65"/>
      <c r="F221" s="65"/>
    </row>
    <row r="222" spans="1:6" ht="12.75" customHeight="1">
      <c r="A222" s="65"/>
      <c r="B222" s="65"/>
      <c r="C222" s="65"/>
      <c r="D222" s="65"/>
      <c r="E222" s="65"/>
      <c r="F222" s="65"/>
    </row>
    <row r="223" spans="1:6" ht="12.75" customHeight="1">
      <c r="A223" s="65"/>
      <c r="B223" s="65"/>
      <c r="C223" s="65"/>
      <c r="D223" s="65"/>
      <c r="E223" s="65"/>
      <c r="F223" s="65"/>
    </row>
    <row r="224" spans="1:6" ht="12.75" customHeight="1">
      <c r="A224" s="65"/>
      <c r="B224" s="65"/>
      <c r="C224" s="65"/>
      <c r="D224" s="65"/>
      <c r="E224" s="65"/>
      <c r="F224" s="65"/>
    </row>
    <row r="225" spans="1:6" ht="12.75" customHeight="1">
      <c r="A225" s="65"/>
      <c r="B225" s="65"/>
      <c r="C225" s="65"/>
      <c r="D225" s="65"/>
      <c r="E225" s="65"/>
      <c r="F225" s="65"/>
    </row>
    <row r="226" spans="1:6" ht="12.75" customHeight="1">
      <c r="A226" s="65"/>
      <c r="B226" s="65"/>
      <c r="C226" s="65"/>
      <c r="D226" s="65"/>
      <c r="E226" s="65"/>
      <c r="F226" s="65"/>
    </row>
    <row r="227" spans="1:6" ht="12.75" customHeight="1">
      <c r="A227" s="65"/>
      <c r="B227" s="65"/>
      <c r="C227" s="65"/>
      <c r="D227" s="65"/>
      <c r="E227" s="65"/>
      <c r="F227" s="65"/>
    </row>
    <row r="228" spans="1:6" ht="12.75" customHeight="1">
      <c r="A228" s="65"/>
      <c r="B228" s="65"/>
      <c r="C228" s="65"/>
      <c r="D228" s="65"/>
      <c r="E228" s="65"/>
      <c r="F228" s="65"/>
    </row>
    <row r="229" spans="1:6" ht="12.75" customHeight="1">
      <c r="A229" s="65"/>
      <c r="B229" s="65"/>
      <c r="C229" s="65"/>
      <c r="D229" s="65"/>
      <c r="E229" s="65"/>
      <c r="F229" s="65"/>
    </row>
    <row r="230" spans="1:6" ht="12.75" customHeight="1">
      <c r="A230" s="65"/>
      <c r="B230" s="65"/>
      <c r="C230" s="65"/>
      <c r="D230" s="65"/>
      <c r="E230" s="65"/>
      <c r="F230" s="65"/>
    </row>
    <row r="231" spans="1:6" ht="12.75" customHeight="1">
      <c r="A231" s="65"/>
      <c r="B231" s="65"/>
      <c r="C231" s="65"/>
      <c r="D231" s="65"/>
      <c r="E231" s="65"/>
      <c r="F231" s="65"/>
    </row>
    <row r="232" spans="1:6" ht="12.75" customHeight="1">
      <c r="A232" s="65"/>
      <c r="B232" s="65"/>
      <c r="C232" s="65"/>
      <c r="D232" s="65"/>
      <c r="E232" s="65"/>
      <c r="F232" s="65"/>
    </row>
    <row r="233" spans="1:6" ht="12.75" customHeight="1">
      <c r="A233" s="65"/>
      <c r="B233" s="65"/>
      <c r="C233" s="65"/>
      <c r="D233" s="65"/>
      <c r="E233" s="65"/>
      <c r="F233" s="65"/>
    </row>
    <row r="234" spans="1:6" ht="12.75" customHeight="1">
      <c r="A234" s="65"/>
      <c r="B234" s="65"/>
      <c r="C234" s="65"/>
      <c r="D234" s="65"/>
      <c r="E234" s="65"/>
      <c r="F234" s="65"/>
    </row>
    <row r="235" spans="1:6" ht="12.75" customHeight="1">
      <c r="A235" s="65"/>
      <c r="B235" s="65"/>
      <c r="C235" s="65"/>
      <c r="D235" s="65"/>
      <c r="E235" s="65"/>
      <c r="F235" s="65"/>
    </row>
    <row r="236" spans="1:6" ht="12.75" customHeight="1">
      <c r="A236" s="65"/>
      <c r="B236" s="65"/>
      <c r="C236" s="65"/>
      <c r="D236" s="65"/>
      <c r="E236" s="65"/>
      <c r="F236" s="65"/>
    </row>
    <row r="237" spans="1:6" ht="12.75" customHeight="1">
      <c r="A237" s="65"/>
      <c r="B237" s="65"/>
      <c r="C237" s="65"/>
      <c r="D237" s="65"/>
      <c r="E237" s="65"/>
      <c r="F237" s="65"/>
    </row>
    <row r="238" spans="1:6" ht="12.75" customHeight="1">
      <c r="A238" s="65"/>
      <c r="B238" s="65"/>
      <c r="C238" s="65"/>
      <c r="D238" s="65"/>
      <c r="E238" s="65"/>
      <c r="F238" s="65"/>
    </row>
    <row r="239" spans="1:6" ht="12.75" customHeight="1">
      <c r="A239" s="65"/>
      <c r="B239" s="65"/>
      <c r="C239" s="65"/>
      <c r="D239" s="65"/>
      <c r="E239" s="65"/>
      <c r="F239" s="65"/>
    </row>
    <row r="240" spans="1:6" ht="12.75" customHeight="1">
      <c r="A240" s="65"/>
      <c r="B240" s="65"/>
      <c r="C240" s="65"/>
      <c r="D240" s="65"/>
      <c r="E240" s="65"/>
      <c r="F240" s="65"/>
    </row>
    <row r="241" spans="1:6" ht="12.75" customHeight="1">
      <c r="A241" s="65"/>
      <c r="B241" s="65"/>
      <c r="C241" s="65"/>
      <c r="D241" s="65"/>
      <c r="E241" s="65"/>
      <c r="F241" s="65"/>
    </row>
    <row r="242" spans="1:6" ht="12.75" customHeight="1">
      <c r="A242" s="65"/>
      <c r="B242" s="65"/>
      <c r="C242" s="65"/>
      <c r="D242" s="65"/>
      <c r="E242" s="65"/>
      <c r="F242" s="65"/>
    </row>
    <row r="243" spans="1:6" ht="12.75" customHeight="1">
      <c r="A243" s="65"/>
      <c r="B243" s="65"/>
      <c r="C243" s="65"/>
      <c r="D243" s="65"/>
      <c r="E243" s="65"/>
      <c r="F243" s="65"/>
    </row>
    <row r="244" spans="1:6" ht="12.75" customHeight="1">
      <c r="A244" s="65"/>
      <c r="B244" s="65"/>
      <c r="C244" s="65"/>
      <c r="D244" s="65"/>
      <c r="E244" s="65"/>
      <c r="F244" s="65"/>
    </row>
    <row r="245" spans="1:6" ht="12.75" customHeight="1">
      <c r="A245" s="65"/>
      <c r="B245" s="65"/>
      <c r="C245" s="65"/>
      <c r="D245" s="65"/>
      <c r="E245" s="65"/>
      <c r="F245" s="65"/>
    </row>
    <row r="246" spans="1:6" ht="12.75" customHeight="1">
      <c r="A246" s="65"/>
      <c r="B246" s="65"/>
      <c r="C246" s="65"/>
      <c r="D246" s="65"/>
      <c r="E246" s="65"/>
      <c r="F246" s="65"/>
    </row>
    <row r="247" spans="1:6" ht="12.75" customHeight="1">
      <c r="A247" s="65"/>
      <c r="B247" s="65"/>
      <c r="C247" s="65"/>
      <c r="D247" s="65"/>
      <c r="E247" s="65"/>
      <c r="F247" s="65"/>
    </row>
    <row r="248" spans="1:6" ht="12.75" customHeight="1">
      <c r="A248" s="65"/>
      <c r="B248" s="65"/>
      <c r="C248" s="65"/>
      <c r="D248" s="65"/>
      <c r="E248" s="65"/>
      <c r="F248" s="65"/>
    </row>
    <row r="249" spans="1:6" ht="12.75" customHeight="1">
      <c r="A249" s="65"/>
      <c r="B249" s="65"/>
      <c r="C249" s="65"/>
      <c r="D249" s="65"/>
      <c r="E249" s="65"/>
      <c r="F249" s="65"/>
    </row>
    <row r="250" spans="1:6" ht="12.75" customHeight="1">
      <c r="A250" s="65"/>
      <c r="B250" s="65"/>
      <c r="C250" s="65"/>
      <c r="D250" s="65"/>
      <c r="E250" s="65"/>
      <c r="F250" s="65"/>
    </row>
    <row r="251" spans="1:6" ht="12.75" customHeight="1">
      <c r="A251" s="65"/>
      <c r="B251" s="65"/>
      <c r="C251" s="65"/>
      <c r="D251" s="65"/>
      <c r="E251" s="65"/>
      <c r="F251" s="65"/>
    </row>
    <row r="252" spans="1:6" ht="12.75" customHeight="1">
      <c r="A252" s="65"/>
      <c r="B252" s="65"/>
      <c r="C252" s="65"/>
      <c r="D252" s="65"/>
      <c r="E252" s="65"/>
      <c r="F252" s="65"/>
    </row>
    <row r="253" spans="1:6" ht="12.75" customHeight="1">
      <c r="A253" s="65"/>
      <c r="B253" s="65"/>
      <c r="C253" s="65"/>
      <c r="D253" s="65"/>
      <c r="E253" s="65"/>
      <c r="F253" s="65"/>
    </row>
    <row r="254" spans="1:6" ht="12.75" customHeight="1">
      <c r="A254" s="65"/>
      <c r="B254" s="65"/>
      <c r="C254" s="65"/>
      <c r="D254" s="65"/>
      <c r="E254" s="65"/>
      <c r="F254" s="65"/>
    </row>
    <row r="255" spans="1:6" ht="12.75" customHeight="1">
      <c r="A255" s="65"/>
      <c r="B255" s="65"/>
      <c r="C255" s="65"/>
      <c r="D255" s="65"/>
      <c r="E255" s="65"/>
      <c r="F255" s="65"/>
    </row>
    <row r="256" spans="1:6" ht="12.75" customHeight="1">
      <c r="A256" s="65"/>
      <c r="B256" s="65"/>
      <c r="C256" s="65"/>
      <c r="D256" s="65"/>
      <c r="E256" s="65"/>
      <c r="F256" s="65"/>
    </row>
    <row r="257" spans="1:6" ht="12.75" customHeight="1">
      <c r="A257" s="65"/>
      <c r="B257" s="65"/>
      <c r="C257" s="65"/>
      <c r="D257" s="65"/>
      <c r="E257" s="65"/>
      <c r="F257" s="65"/>
    </row>
    <row r="258" spans="1:6" ht="12.75" customHeight="1">
      <c r="A258" s="65"/>
      <c r="B258" s="65"/>
      <c r="C258" s="65"/>
      <c r="D258" s="65"/>
      <c r="E258" s="65"/>
      <c r="F258" s="65"/>
    </row>
    <row r="259" spans="1:6" ht="12.75" customHeight="1">
      <c r="A259" s="65"/>
      <c r="B259" s="65"/>
      <c r="C259" s="65"/>
      <c r="D259" s="65"/>
      <c r="E259" s="65"/>
      <c r="F259" s="65"/>
    </row>
    <row r="260" spans="1:6" ht="12.75" customHeight="1">
      <c r="A260" s="65"/>
      <c r="B260" s="65"/>
      <c r="C260" s="65"/>
      <c r="D260" s="65"/>
      <c r="E260" s="65"/>
      <c r="F260" s="65"/>
    </row>
    <row r="261" spans="1:6" ht="12.75" customHeight="1">
      <c r="A261" s="65"/>
      <c r="B261" s="65"/>
      <c r="C261" s="65"/>
      <c r="D261" s="65"/>
      <c r="E261" s="65"/>
      <c r="F261" s="65"/>
    </row>
    <row r="262" spans="1:6" ht="12.75" customHeight="1">
      <c r="A262" s="65"/>
      <c r="B262" s="65"/>
      <c r="C262" s="65"/>
      <c r="D262" s="65"/>
      <c r="E262" s="65"/>
      <c r="F262" s="65"/>
    </row>
    <row r="263" spans="1:6" ht="12.75" customHeight="1">
      <c r="A263" s="65"/>
      <c r="B263" s="65"/>
      <c r="C263" s="65"/>
      <c r="D263" s="65"/>
      <c r="E263" s="65"/>
      <c r="F263" s="65"/>
    </row>
    <row r="264" spans="1:6" ht="12.75" customHeight="1">
      <c r="A264" s="65"/>
      <c r="B264" s="65"/>
      <c r="C264" s="65"/>
      <c r="D264" s="65"/>
      <c r="E264" s="65"/>
      <c r="F264" s="65"/>
    </row>
    <row r="265" spans="1:6" ht="12.75" customHeight="1">
      <c r="A265" s="65"/>
      <c r="B265" s="65"/>
      <c r="C265" s="65"/>
      <c r="D265" s="65"/>
      <c r="E265" s="65"/>
      <c r="F265" s="65"/>
    </row>
    <row r="266" spans="1:6" ht="12.75" customHeight="1">
      <c r="A266" s="65"/>
      <c r="B266" s="65"/>
      <c r="C266" s="65"/>
      <c r="D266" s="65"/>
      <c r="E266" s="65"/>
      <c r="F266" s="65"/>
    </row>
    <row r="267" spans="1:6" ht="12.75" customHeight="1">
      <c r="A267" s="65"/>
      <c r="B267" s="65"/>
      <c r="C267" s="65"/>
      <c r="D267" s="65"/>
      <c r="E267" s="65"/>
      <c r="F267" s="65"/>
    </row>
    <row r="268" spans="1:6" ht="12.75" customHeight="1">
      <c r="A268" s="65"/>
      <c r="B268" s="65"/>
      <c r="C268" s="65"/>
      <c r="D268" s="65"/>
      <c r="E268" s="65"/>
      <c r="F268" s="65"/>
    </row>
    <row r="269" spans="1:6" ht="12.75" customHeight="1">
      <c r="A269" s="65"/>
      <c r="B269" s="65"/>
      <c r="C269" s="65"/>
      <c r="D269" s="65"/>
      <c r="E269" s="65"/>
      <c r="F269" s="65"/>
    </row>
    <row r="270" spans="1:6" ht="12.75" customHeight="1">
      <c r="A270" s="65"/>
      <c r="B270" s="65"/>
      <c r="C270" s="65"/>
      <c r="D270" s="65"/>
      <c r="E270" s="65"/>
      <c r="F270" s="65"/>
    </row>
    <row r="271" spans="1:6" ht="12.75" customHeight="1">
      <c r="A271" s="65"/>
      <c r="B271" s="65"/>
      <c r="C271" s="65"/>
      <c r="D271" s="65"/>
      <c r="E271" s="65"/>
      <c r="F271" s="65"/>
    </row>
    <row r="272" spans="1:6" ht="12.75" customHeight="1">
      <c r="A272" s="65"/>
      <c r="B272" s="65"/>
      <c r="C272" s="65"/>
      <c r="D272" s="65"/>
      <c r="E272" s="65"/>
      <c r="F272" s="65"/>
    </row>
    <row r="273" spans="1:6" ht="12.75" customHeight="1">
      <c r="A273" s="65"/>
      <c r="B273" s="65"/>
      <c r="C273" s="65"/>
      <c r="D273" s="65"/>
      <c r="E273" s="65"/>
      <c r="F273" s="65"/>
    </row>
  </sheetData>
  <sheetProtection selectLockedCells="1"/>
  <mergeCells count="3">
    <mergeCell ref="B5:E5"/>
    <mergeCell ref="B6:E6"/>
    <mergeCell ref="C7:E7"/>
  </mergeCells>
  <pageMargins left="0.59027777777777779" right="0.59027777777777779" top="0.98402777777777772" bottom="0.98402777777777772" header="0.51180555555555551" footer="0.51180555555555551"/>
  <pageSetup firstPageNumber="0" orientation="portrait" horizontalDpi="300" verticalDpi="300" r:id="rId1"/>
  <headerFooter alignWithMargins="0"/>
  <legacyDrawing r:id="rId2"/>
  <oleObjects>
    <oleObject progId="Microsoft Equation 3.0" shapeId="819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topLeftCell="A25" workbookViewId="0">
      <selection activeCell="C38" sqref="C38:C40"/>
    </sheetView>
  </sheetViews>
  <sheetFormatPr defaultColWidth="0" defaultRowHeight="12.75" customHeight="1"/>
  <cols>
    <col min="1" max="1" width="6.85546875" customWidth="1"/>
    <col min="2" max="2" width="70.85546875" customWidth="1"/>
    <col min="3" max="3" width="9" style="4" customWidth="1"/>
    <col min="16384" max="16384" width="0.140625" customWidth="1"/>
  </cols>
  <sheetData>
    <row r="2" spans="1:3" ht="12.75" customHeight="1">
      <c r="A2" s="7"/>
      <c r="B2" s="6" t="s">
        <v>88</v>
      </c>
    </row>
    <row r="5" spans="1:3" ht="12.75" customHeight="1">
      <c r="A5" s="139" t="s">
        <v>36</v>
      </c>
      <c r="B5" s="139"/>
      <c r="C5" s="139"/>
    </row>
    <row r="6" spans="1:3" ht="12.75" customHeight="1">
      <c r="A6" s="40"/>
      <c r="B6" s="10"/>
      <c r="C6" s="45"/>
    </row>
    <row r="7" spans="1:3" ht="12.75" customHeight="1">
      <c r="A7" s="139" t="s">
        <v>37</v>
      </c>
      <c r="B7" s="139"/>
      <c r="C7" s="139"/>
    </row>
    <row r="8" spans="1:3" ht="27.75" customHeight="1">
      <c r="A8" s="46" t="s">
        <v>1</v>
      </c>
      <c r="B8" s="140" t="s">
        <v>5</v>
      </c>
      <c r="C8" s="140"/>
    </row>
    <row r="9" spans="1:3" ht="12.75" customHeight="1">
      <c r="A9" s="47" t="s">
        <v>2</v>
      </c>
      <c r="B9" s="352" t="str">
        <f>'Composição BDI  - PREENCHER'!C8</f>
        <v>XX/XX/XXXX</v>
      </c>
      <c r="C9" s="45"/>
    </row>
    <row r="10" spans="1:3" ht="12.75" customHeight="1">
      <c r="A10" s="11"/>
      <c r="B10" s="11"/>
      <c r="C10" s="45"/>
    </row>
    <row r="11" spans="1:3" ht="12.75" customHeight="1">
      <c r="A11" s="139" t="s">
        <v>38</v>
      </c>
      <c r="B11" s="139"/>
      <c r="C11" s="139"/>
    </row>
    <row r="12" spans="1:3" ht="12.75" customHeight="1">
      <c r="A12" s="11"/>
      <c r="B12" s="11"/>
      <c r="C12" s="45"/>
    </row>
    <row r="13" spans="1:3" ht="12.75" customHeight="1">
      <c r="A13" s="52" t="s">
        <v>3</v>
      </c>
      <c r="B13" s="52" t="s">
        <v>39</v>
      </c>
      <c r="C13" s="53" t="s">
        <v>40</v>
      </c>
    </row>
    <row r="14" spans="1:3" ht="12.75" customHeight="1">
      <c r="A14" s="87">
        <v>1</v>
      </c>
      <c r="B14" s="54" t="s">
        <v>41</v>
      </c>
      <c r="C14" s="55"/>
    </row>
    <row r="15" spans="1:3" ht="12.75" customHeight="1">
      <c r="A15" s="87">
        <v>2</v>
      </c>
      <c r="B15" s="54" t="s">
        <v>42</v>
      </c>
      <c r="C15" s="55"/>
    </row>
    <row r="16" spans="1:3" ht="12.75" customHeight="1">
      <c r="A16" s="87">
        <v>3</v>
      </c>
      <c r="B16" s="54" t="s">
        <v>43</v>
      </c>
      <c r="C16" s="55"/>
    </row>
    <row r="17" spans="1:3" ht="12.75" customHeight="1">
      <c r="A17" s="87">
        <v>4</v>
      </c>
      <c r="B17" s="54" t="s">
        <v>44</v>
      </c>
      <c r="C17" s="55"/>
    </row>
    <row r="18" spans="1:3" ht="12.75" customHeight="1">
      <c r="A18" s="87">
        <v>5</v>
      </c>
      <c r="B18" s="54" t="s">
        <v>45</v>
      </c>
      <c r="C18" s="55"/>
    </row>
    <row r="19" spans="1:3" ht="12.75" customHeight="1">
      <c r="A19" s="87">
        <v>6</v>
      </c>
      <c r="B19" s="54" t="s">
        <v>46</v>
      </c>
      <c r="C19" s="55"/>
    </row>
    <row r="20" spans="1:3" ht="12.75" customHeight="1">
      <c r="A20" s="87">
        <v>7</v>
      </c>
      <c r="B20" s="54" t="s">
        <v>47</v>
      </c>
      <c r="C20" s="55"/>
    </row>
    <row r="21" spans="1:3" ht="12.75" customHeight="1">
      <c r="A21" s="87">
        <v>8</v>
      </c>
      <c r="B21" s="54" t="s">
        <v>48</v>
      </c>
      <c r="C21" s="55"/>
    </row>
    <row r="22" spans="1:3" s="5" customFormat="1" ht="30" customHeight="1">
      <c r="A22" s="88">
        <v>9</v>
      </c>
      <c r="B22" s="56" t="s">
        <v>49</v>
      </c>
      <c r="C22" s="57"/>
    </row>
    <row r="23" spans="1:3" ht="12.75" customHeight="1">
      <c r="A23" s="58"/>
      <c r="B23" s="59" t="s">
        <v>50</v>
      </c>
      <c r="C23" s="60">
        <f>SUM(C14:C22)</f>
        <v>0</v>
      </c>
    </row>
    <row r="24" spans="1:3" ht="12.75" customHeight="1">
      <c r="A24" s="48"/>
      <c r="B24" s="11"/>
      <c r="C24" s="45"/>
    </row>
    <row r="25" spans="1:3" ht="12.75" customHeight="1">
      <c r="A25" s="139" t="s">
        <v>51</v>
      </c>
      <c r="B25" s="139"/>
      <c r="C25" s="139"/>
    </row>
    <row r="26" spans="1:3" ht="12.75" customHeight="1">
      <c r="A26" s="11"/>
      <c r="B26" s="11"/>
      <c r="C26" s="45"/>
    </row>
    <row r="27" spans="1:3" ht="12.75" customHeight="1">
      <c r="A27" s="52" t="s">
        <v>3</v>
      </c>
      <c r="B27" s="52" t="s">
        <v>39</v>
      </c>
      <c r="C27" s="53" t="s">
        <v>40</v>
      </c>
    </row>
    <row r="28" spans="1:3" ht="12.75" customHeight="1">
      <c r="A28" s="89">
        <v>1</v>
      </c>
      <c r="B28" s="34" t="s">
        <v>52</v>
      </c>
      <c r="C28" s="57"/>
    </row>
    <row r="29" spans="1:3" ht="12.75" customHeight="1">
      <c r="A29" s="89">
        <v>2</v>
      </c>
      <c r="B29" s="34" t="s">
        <v>53</v>
      </c>
      <c r="C29" s="57"/>
    </row>
    <row r="30" spans="1:3" ht="12.75" customHeight="1">
      <c r="A30" s="89">
        <v>3</v>
      </c>
      <c r="B30" s="34" t="s">
        <v>54</v>
      </c>
      <c r="C30" s="57"/>
    </row>
    <row r="31" spans="1:3" ht="12.75" customHeight="1">
      <c r="A31" s="89">
        <v>4</v>
      </c>
      <c r="B31" s="34" t="s">
        <v>55</v>
      </c>
      <c r="C31" s="57"/>
    </row>
    <row r="32" spans="1:3" ht="28.5" customHeight="1">
      <c r="A32" s="90">
        <v>5</v>
      </c>
      <c r="B32" s="62" t="s">
        <v>87</v>
      </c>
      <c r="C32" s="57"/>
    </row>
    <row r="33" spans="1:3" ht="12.75" customHeight="1">
      <c r="A33" s="61"/>
      <c r="B33" s="59" t="s">
        <v>50</v>
      </c>
      <c r="C33" s="60">
        <f>SUM(C28:C32)</f>
        <v>0</v>
      </c>
    </row>
    <row r="34" spans="1:3" ht="12.75" customHeight="1">
      <c r="A34" s="48"/>
      <c r="B34" s="11"/>
      <c r="C34" s="45"/>
    </row>
    <row r="35" spans="1:3" ht="12.75" customHeight="1">
      <c r="A35" s="141" t="s">
        <v>56</v>
      </c>
      <c r="B35" s="141"/>
      <c r="C35" s="141"/>
    </row>
    <row r="36" spans="1:3" ht="12.75" customHeight="1">
      <c r="A36" s="48"/>
      <c r="B36" s="11"/>
      <c r="C36" s="45"/>
    </row>
    <row r="37" spans="1:3" ht="12.75" customHeight="1">
      <c r="A37" s="52" t="s">
        <v>3</v>
      </c>
      <c r="B37" s="52" t="s">
        <v>39</v>
      </c>
      <c r="C37" s="53" t="s">
        <v>40</v>
      </c>
    </row>
    <row r="38" spans="1:3" ht="12.75" customHeight="1">
      <c r="A38" s="89">
        <v>1</v>
      </c>
      <c r="B38" s="34" t="s">
        <v>57</v>
      </c>
      <c r="C38" s="57"/>
    </row>
    <row r="39" spans="1:3" ht="12.75" customHeight="1">
      <c r="A39" s="89">
        <v>2</v>
      </c>
      <c r="B39" s="34" t="s">
        <v>58</v>
      </c>
      <c r="C39" s="57"/>
    </row>
    <row r="40" spans="1:3" ht="12.75" customHeight="1">
      <c r="A40" s="89">
        <v>3</v>
      </c>
      <c r="B40" s="34" t="s">
        <v>59</v>
      </c>
      <c r="C40" s="57"/>
    </row>
    <row r="41" spans="1:3" ht="12.75" customHeight="1">
      <c r="A41" s="34"/>
      <c r="B41" s="59" t="s">
        <v>50</v>
      </c>
      <c r="C41" s="60">
        <f>SUM(C38:C40)</f>
        <v>0</v>
      </c>
    </row>
    <row r="42" spans="1:3" ht="12.75" customHeight="1">
      <c r="A42" s="11"/>
      <c r="B42" s="11"/>
      <c r="C42" s="45"/>
    </row>
    <row r="43" spans="1:3" ht="12.75" customHeight="1">
      <c r="A43" s="139" t="s">
        <v>60</v>
      </c>
      <c r="B43" s="139"/>
      <c r="C43" s="139"/>
    </row>
    <row r="44" spans="1:3" ht="12.75" customHeight="1">
      <c r="A44" s="11"/>
      <c r="B44" s="11"/>
      <c r="C44" s="45"/>
    </row>
    <row r="45" spans="1:3" ht="12.75" customHeight="1">
      <c r="A45" s="52" t="s">
        <v>3</v>
      </c>
      <c r="B45" s="52" t="s">
        <v>39</v>
      </c>
      <c r="C45" s="53" t="s">
        <v>40</v>
      </c>
    </row>
    <row r="46" spans="1:3" ht="12.75" customHeight="1">
      <c r="A46" s="89">
        <v>1</v>
      </c>
      <c r="B46" s="34" t="s">
        <v>61</v>
      </c>
      <c r="C46" s="63">
        <f>C23*C33</f>
        <v>0</v>
      </c>
    </row>
    <row r="47" spans="1:3" ht="12.75" customHeight="1">
      <c r="A47" s="89">
        <v>2</v>
      </c>
      <c r="B47" s="34" t="s">
        <v>62</v>
      </c>
      <c r="C47" s="63">
        <f>C15*C40</f>
        <v>0</v>
      </c>
    </row>
    <row r="48" spans="1:3" ht="12.75" customHeight="1">
      <c r="A48" s="34"/>
      <c r="B48" s="59" t="s">
        <v>50</v>
      </c>
      <c r="C48" s="60">
        <f>SUM(C46:C47)</f>
        <v>0</v>
      </c>
    </row>
    <row r="49" spans="1:3" ht="12.75" customHeight="1">
      <c r="A49" s="11"/>
      <c r="B49" s="11"/>
      <c r="C49" s="45"/>
    </row>
    <row r="50" spans="1:3" ht="12.75" customHeight="1">
      <c r="A50" s="34"/>
      <c r="B50" s="59" t="s">
        <v>63</v>
      </c>
      <c r="C50" s="60">
        <f>C23+C33+C41+C48</f>
        <v>0</v>
      </c>
    </row>
    <row r="51" spans="1:3" ht="12.75" customHeight="1">
      <c r="A51" s="9"/>
      <c r="B51" s="9"/>
      <c r="C51" s="49"/>
    </row>
    <row r="52" spans="1:3" ht="12.75" customHeight="1">
      <c r="A52" s="50" t="s">
        <v>64</v>
      </c>
      <c r="B52" s="8"/>
      <c r="C52" s="19"/>
    </row>
    <row r="53" spans="1:3" ht="12.75" customHeight="1">
      <c r="A53" s="51" t="s">
        <v>65</v>
      </c>
      <c r="B53" s="8"/>
      <c r="C53" s="19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9"/>
  <sheetViews>
    <sheetView workbookViewId="0">
      <selection activeCell="P13" sqref="P13"/>
    </sheetView>
  </sheetViews>
  <sheetFormatPr defaultRowHeight="15"/>
  <cols>
    <col min="1" max="1" width="11.28515625" style="121" customWidth="1"/>
    <col min="2" max="2" width="82.140625" style="359" customWidth="1"/>
    <col min="3" max="3" width="5.7109375" style="121" customWidth="1"/>
    <col min="4" max="4" width="7.7109375" style="93" customWidth="1"/>
    <col min="5" max="5" width="8.140625" style="93" customWidth="1"/>
    <col min="6" max="6" width="14" style="93" bestFit="1" customWidth="1"/>
    <col min="7" max="8" width="0" hidden="1" customWidth="1"/>
  </cols>
  <sheetData>
    <row r="1" spans="1:9" ht="12.75" customHeight="1">
      <c r="A1" s="189"/>
      <c r="B1" s="190"/>
      <c r="C1" s="189"/>
      <c r="D1" s="189"/>
      <c r="E1" s="189"/>
      <c r="F1" s="189"/>
      <c r="G1" s="1"/>
      <c r="H1" s="1"/>
      <c r="I1" s="1"/>
    </row>
    <row r="2" spans="1:9" ht="12.75" customHeight="1">
      <c r="A2" s="360"/>
      <c r="B2" s="361" t="s">
        <v>88</v>
      </c>
      <c r="C2" s="362"/>
      <c r="D2" s="363"/>
      <c r="E2" s="362"/>
      <c r="F2" s="364"/>
      <c r="G2" s="143"/>
      <c r="H2" s="1"/>
      <c r="I2" s="1"/>
    </row>
    <row r="3" spans="1:9" ht="40.5" customHeight="1">
      <c r="A3" s="362"/>
      <c r="B3" s="377" t="s">
        <v>259</v>
      </c>
      <c r="C3" s="377"/>
      <c r="D3" s="377"/>
      <c r="E3" s="377"/>
      <c r="F3" s="377"/>
      <c r="G3" s="142"/>
      <c r="H3" s="1"/>
      <c r="I3" s="1"/>
    </row>
    <row r="4" spans="1:9" ht="12.75" customHeight="1" thickBot="1">
      <c r="A4" s="365"/>
      <c r="B4" s="362"/>
      <c r="C4" s="362"/>
      <c r="D4" s="363"/>
      <c r="E4" s="362"/>
      <c r="F4" s="364"/>
      <c r="G4" s="143"/>
      <c r="H4" s="1"/>
      <c r="I4" s="1"/>
    </row>
    <row r="5" spans="1:9" ht="12.75" customHeight="1">
      <c r="A5" s="144" t="s">
        <v>260</v>
      </c>
      <c r="B5" s="145"/>
      <c r="C5" s="145"/>
      <c r="D5" s="145"/>
      <c r="E5" s="145"/>
      <c r="F5" s="145"/>
      <c r="G5" s="146"/>
      <c r="H5" s="1"/>
      <c r="I5" s="1"/>
    </row>
    <row r="6" spans="1:9" ht="12.75" customHeight="1">
      <c r="A6" s="366" t="s">
        <v>261</v>
      </c>
      <c r="B6" s="367" t="s">
        <v>89</v>
      </c>
      <c r="C6" s="368" t="s">
        <v>262</v>
      </c>
      <c r="D6" s="369" t="s">
        <v>263</v>
      </c>
      <c r="E6" s="370" t="s">
        <v>264</v>
      </c>
      <c r="F6" s="370" t="str">
        <f>'Composição BDI  - PREENCHER'!C8</f>
        <v>XX/XX/XXXX</v>
      </c>
      <c r="G6" s="147">
        <v>41487</v>
      </c>
      <c r="H6" s="1"/>
      <c r="I6" s="1"/>
    </row>
    <row r="7" spans="1:9" ht="12.75" customHeight="1">
      <c r="A7" s="371"/>
      <c r="B7" s="372"/>
      <c r="C7" s="372"/>
      <c r="D7" s="372"/>
      <c r="E7" s="372"/>
      <c r="F7" s="373"/>
      <c r="G7" s="148"/>
      <c r="H7" s="1"/>
      <c r="I7" s="1"/>
    </row>
    <row r="8" spans="1:9" ht="12.75" customHeight="1" thickBot="1">
      <c r="A8" s="149" t="s">
        <v>189</v>
      </c>
      <c r="B8" s="150" t="s">
        <v>66</v>
      </c>
      <c r="C8" s="151" t="s">
        <v>190</v>
      </c>
      <c r="D8" s="151" t="s">
        <v>191</v>
      </c>
      <c r="E8" s="152" t="s">
        <v>192</v>
      </c>
      <c r="F8" s="152" t="s">
        <v>193</v>
      </c>
      <c r="G8" s="153" t="s">
        <v>266</v>
      </c>
      <c r="H8" s="1"/>
      <c r="I8" s="1"/>
    </row>
    <row r="9" spans="1:9" ht="12.75" customHeight="1">
      <c r="A9" s="154">
        <v>80000</v>
      </c>
      <c r="B9" s="155" t="s">
        <v>267</v>
      </c>
      <c r="C9" s="156" t="s">
        <v>67</v>
      </c>
      <c r="D9" s="157"/>
      <c r="E9" s="157"/>
      <c r="F9" s="158">
        <f>F18</f>
        <v>0</v>
      </c>
      <c r="G9" s="159">
        <v>6</v>
      </c>
      <c r="H9" s="1"/>
      <c r="I9" s="1"/>
    </row>
    <row r="10" spans="1:9" ht="12.75" customHeight="1">
      <c r="A10" s="160" t="s">
        <v>194</v>
      </c>
      <c r="B10" s="161"/>
      <c r="C10" s="161"/>
      <c r="D10" s="161"/>
      <c r="E10" s="161"/>
      <c r="F10" s="162"/>
      <c r="G10" s="1"/>
      <c r="H10" s="1"/>
      <c r="I10" s="1"/>
    </row>
    <row r="11" spans="1:9" ht="12.75" customHeight="1">
      <c r="A11" s="163"/>
      <c r="B11" s="164"/>
      <c r="C11" s="165"/>
      <c r="D11" s="165"/>
      <c r="E11" s="165"/>
      <c r="F11" s="166"/>
      <c r="G11" s="1"/>
      <c r="H11" s="1"/>
      <c r="I11" s="1"/>
    </row>
    <row r="12" spans="1:9" ht="12.75" customHeight="1">
      <c r="A12" s="160" t="s">
        <v>189</v>
      </c>
      <c r="B12" s="167" t="s">
        <v>66</v>
      </c>
      <c r="C12" s="168" t="s">
        <v>190</v>
      </c>
      <c r="D12" s="168" t="s">
        <v>191</v>
      </c>
      <c r="E12" s="169" t="s">
        <v>192</v>
      </c>
      <c r="F12" s="170" t="s">
        <v>193</v>
      </c>
      <c r="G12" s="1"/>
      <c r="H12" s="1"/>
      <c r="I12" s="1"/>
    </row>
    <row r="13" spans="1:9" ht="12.75" customHeight="1">
      <c r="A13" s="171" t="s">
        <v>195</v>
      </c>
      <c r="B13" s="172"/>
      <c r="C13" s="172"/>
      <c r="D13" s="172"/>
      <c r="E13" s="172"/>
      <c r="F13" s="173"/>
      <c r="G13" s="1"/>
      <c r="H13" s="1"/>
      <c r="I13" s="1"/>
    </row>
    <row r="14" spans="1:9" ht="12.75" customHeight="1">
      <c r="A14" s="174" t="s">
        <v>196</v>
      </c>
      <c r="B14" s="175"/>
      <c r="C14" s="175"/>
      <c r="D14" s="175"/>
      <c r="E14" s="175"/>
      <c r="F14" s="176">
        <v>0</v>
      </c>
      <c r="G14" s="1"/>
      <c r="H14" s="1"/>
      <c r="I14" s="1"/>
    </row>
    <row r="15" spans="1:9" ht="12.75" customHeight="1">
      <c r="A15" s="171" t="s">
        <v>197</v>
      </c>
      <c r="B15" s="172"/>
      <c r="C15" s="172"/>
      <c r="D15" s="172"/>
      <c r="E15" s="172"/>
      <c r="F15" s="173"/>
      <c r="G15" s="1"/>
      <c r="H15" s="1"/>
      <c r="I15" s="1"/>
    </row>
    <row r="16" spans="1:9" ht="12.75" customHeight="1">
      <c r="A16" s="177">
        <v>6111</v>
      </c>
      <c r="B16" s="178" t="s">
        <v>130</v>
      </c>
      <c r="C16" s="179" t="s">
        <v>20</v>
      </c>
      <c r="D16" s="180">
        <v>0.30000000000000004</v>
      </c>
      <c r="E16" s="181"/>
      <c r="F16" s="176">
        <f>D16*E16</f>
        <v>0</v>
      </c>
      <c r="G16" s="1">
        <v>1.8000000000000003</v>
      </c>
      <c r="H16" s="1"/>
      <c r="I16" s="1"/>
    </row>
    <row r="17" spans="1:9" ht="12.75" customHeight="1">
      <c r="A17" s="174" t="s">
        <v>198</v>
      </c>
      <c r="B17" s="175"/>
      <c r="C17" s="175"/>
      <c r="D17" s="175"/>
      <c r="E17" s="175"/>
      <c r="F17" s="182">
        <f>F16</f>
        <v>0</v>
      </c>
      <c r="G17" s="1"/>
      <c r="H17" s="1"/>
      <c r="I17" s="1"/>
    </row>
    <row r="18" spans="1:9" ht="12.75" customHeight="1">
      <c r="A18" s="174" t="s">
        <v>199</v>
      </c>
      <c r="B18" s="175"/>
      <c r="C18" s="175"/>
      <c r="D18" s="175"/>
      <c r="E18" s="175"/>
      <c r="F18" s="182">
        <f>F17</f>
        <v>0</v>
      </c>
      <c r="G18" s="1"/>
      <c r="H18" s="1"/>
      <c r="I18" s="1"/>
    </row>
    <row r="19" spans="1:9" ht="41.25" customHeight="1" thickBot="1">
      <c r="A19" s="189"/>
      <c r="B19" s="190"/>
      <c r="C19" s="189"/>
      <c r="D19" s="189"/>
      <c r="E19" s="189"/>
      <c r="F19" s="189"/>
      <c r="G19" s="1"/>
      <c r="H19" s="1"/>
      <c r="I19" s="1"/>
    </row>
    <row r="20" spans="1:9" ht="12.75" customHeight="1">
      <c r="A20" s="194">
        <v>80003</v>
      </c>
      <c r="B20" s="195" t="s">
        <v>268</v>
      </c>
      <c r="C20" s="196" t="s">
        <v>68</v>
      </c>
      <c r="D20" s="197"/>
      <c r="E20" s="197"/>
      <c r="F20" s="198">
        <f>F31</f>
        <v>0</v>
      </c>
      <c r="G20" s="1"/>
      <c r="H20" s="1"/>
      <c r="I20" s="1"/>
    </row>
    <row r="21" spans="1:9" ht="12.75" customHeight="1">
      <c r="A21" s="160" t="s">
        <v>194</v>
      </c>
      <c r="B21" s="161"/>
      <c r="C21" s="161"/>
      <c r="D21" s="161"/>
      <c r="E21" s="161"/>
      <c r="F21" s="162"/>
      <c r="G21" s="1"/>
      <c r="H21" s="1"/>
      <c r="I21" s="1"/>
    </row>
    <row r="22" spans="1:9" ht="12.75" customHeight="1">
      <c r="A22" s="163"/>
      <c r="B22" s="164"/>
      <c r="C22" s="165"/>
      <c r="D22" s="165"/>
      <c r="E22" s="165"/>
      <c r="F22" s="166"/>
      <c r="G22" s="1"/>
      <c r="H22" s="1"/>
      <c r="I22" s="1"/>
    </row>
    <row r="23" spans="1:9" ht="12.75" customHeight="1">
      <c r="A23" s="160" t="s">
        <v>189</v>
      </c>
      <c r="B23" s="167" t="s">
        <v>66</v>
      </c>
      <c r="C23" s="168" t="s">
        <v>190</v>
      </c>
      <c r="D23" s="168" t="s">
        <v>191</v>
      </c>
      <c r="E23" s="169" t="s">
        <v>192</v>
      </c>
      <c r="F23" s="170" t="s">
        <v>193</v>
      </c>
      <c r="G23" s="1"/>
      <c r="H23" s="1"/>
      <c r="I23" s="1"/>
    </row>
    <row r="24" spans="1:9" ht="12.75" customHeight="1">
      <c r="A24" s="171" t="s">
        <v>195</v>
      </c>
      <c r="B24" s="172"/>
      <c r="C24" s="172"/>
      <c r="D24" s="172"/>
      <c r="E24" s="172"/>
      <c r="F24" s="173"/>
      <c r="G24" s="1"/>
      <c r="H24" s="1"/>
      <c r="I24" s="1"/>
    </row>
    <row r="25" spans="1:9" ht="12.75" customHeight="1">
      <c r="A25" s="177"/>
      <c r="B25" s="178" t="str">
        <f>IF(A25="","",VLOOKUP($A25,[1]sinapi!$A$11:$F$32001,2,0))</f>
        <v/>
      </c>
      <c r="C25" s="179" t="str">
        <f>IF(A25="","",VLOOKUP($A25,[1]sinapi!$A$11:$F$32001,3,0))</f>
        <v/>
      </c>
      <c r="D25" s="191"/>
      <c r="E25" s="192" t="str">
        <f>IF(A25="","",VLOOKUP($A25,[1]sinapi!$A$11:$F$32001,5,0))</f>
        <v/>
      </c>
      <c r="F25" s="176">
        <v>0</v>
      </c>
      <c r="G25" s="1"/>
      <c r="H25" s="1"/>
      <c r="I25" s="1"/>
    </row>
    <row r="26" spans="1:9" ht="12.75" customHeight="1">
      <c r="A26" s="174" t="s">
        <v>196</v>
      </c>
      <c r="B26" s="175"/>
      <c r="C26" s="175"/>
      <c r="D26" s="175"/>
      <c r="E26" s="175"/>
      <c r="F26" s="182">
        <f>SUM(F25)</f>
        <v>0</v>
      </c>
      <c r="G26" s="1"/>
      <c r="H26" s="1"/>
      <c r="I26" s="1"/>
    </row>
    <row r="27" spans="1:9" ht="12.75" customHeight="1">
      <c r="A27" s="171" t="s">
        <v>197</v>
      </c>
      <c r="B27" s="172"/>
      <c r="C27" s="172"/>
      <c r="D27" s="172"/>
      <c r="E27" s="172"/>
      <c r="F27" s="173"/>
      <c r="G27" s="1"/>
      <c r="H27" s="1"/>
      <c r="I27" s="1"/>
    </row>
    <row r="28" spans="1:9" ht="12.75" customHeight="1">
      <c r="A28" s="177">
        <v>6111</v>
      </c>
      <c r="B28" s="178" t="str">
        <f>IF(A28="","",VLOOKUP($A28,[1]sinapi!$A$11:$F$32001,2,0))</f>
        <v>SERVENTE</v>
      </c>
      <c r="C28" s="179" t="str">
        <f>IF(A28="","",VLOOKUP($A28,[1]sinapi!$A$11:$F$32001,3,0))</f>
        <v>H</v>
      </c>
      <c r="D28" s="180">
        <v>0.26470588235294101</v>
      </c>
      <c r="E28" s="181"/>
      <c r="F28" s="176">
        <f>D28*E28</f>
        <v>0</v>
      </c>
      <c r="G28" s="1"/>
      <c r="H28" s="1"/>
      <c r="I28" s="1"/>
    </row>
    <row r="29" spans="1:9" ht="12.75" customHeight="1">
      <c r="A29" s="177"/>
      <c r="B29" s="178" t="str">
        <f>IF(A29="","",VLOOKUP($A29,[1]sinapi!$A$11:$F$32001,2,0))</f>
        <v/>
      </c>
      <c r="C29" s="179" t="str">
        <f>IF(A29="","",VLOOKUP($A29,[1]sinapi!$A$11:$F$32001,3,0))</f>
        <v/>
      </c>
      <c r="D29" s="191"/>
      <c r="E29" s="192" t="str">
        <f>IF(A29="","",VLOOKUP($A29,[1]sinapi!$A$11:$F$32001,5,0)/2.22)</f>
        <v/>
      </c>
      <c r="F29" s="176" t="str">
        <f>IF(A29="","",D29*E29)</f>
        <v/>
      </c>
      <c r="G29" s="1"/>
      <c r="H29" s="1"/>
      <c r="I29" s="1"/>
    </row>
    <row r="30" spans="1:9" ht="12.75" customHeight="1">
      <c r="A30" s="174" t="s">
        <v>198</v>
      </c>
      <c r="B30" s="175"/>
      <c r="C30" s="175"/>
      <c r="D30" s="175"/>
      <c r="E30" s="175"/>
      <c r="F30" s="182">
        <f>SUM(F28:F29)</f>
        <v>0</v>
      </c>
      <c r="G30" s="1"/>
      <c r="H30" s="1"/>
      <c r="I30" s="1"/>
    </row>
    <row r="31" spans="1:9" ht="12.75" customHeight="1" thickBot="1">
      <c r="A31" s="236" t="s">
        <v>199</v>
      </c>
      <c r="B31" s="237"/>
      <c r="C31" s="237"/>
      <c r="D31" s="237"/>
      <c r="E31" s="237"/>
      <c r="F31" s="254">
        <f>F26+F30</f>
        <v>0</v>
      </c>
      <c r="G31" s="1"/>
      <c r="H31" s="1"/>
      <c r="I31" s="1"/>
    </row>
    <row r="32" spans="1:9" ht="40.5" customHeight="1" thickBot="1">
      <c r="A32" s="189"/>
      <c r="B32" s="190"/>
      <c r="C32" s="189"/>
      <c r="D32" s="189"/>
      <c r="E32" s="189"/>
      <c r="F32" s="189"/>
      <c r="G32" s="1"/>
      <c r="H32" s="1"/>
      <c r="I32" s="1"/>
    </row>
    <row r="33" spans="1:9" ht="12.75" customHeight="1">
      <c r="A33" s="194">
        <v>80011</v>
      </c>
      <c r="B33" s="195" t="s">
        <v>269</v>
      </c>
      <c r="C33" s="196" t="s">
        <v>67</v>
      </c>
      <c r="D33" s="197"/>
      <c r="E33" s="197"/>
      <c r="F33" s="198">
        <f>F44</f>
        <v>0</v>
      </c>
      <c r="G33" s="1"/>
      <c r="H33" s="1"/>
      <c r="I33" s="1"/>
    </row>
    <row r="34" spans="1:9" ht="12.75" customHeight="1">
      <c r="A34" s="199" t="s">
        <v>194</v>
      </c>
      <c r="B34" s="200" t="s">
        <v>270</v>
      </c>
      <c r="C34" s="201"/>
      <c r="D34" s="201"/>
      <c r="E34" s="201"/>
      <c r="F34" s="202"/>
      <c r="G34" s="1"/>
      <c r="H34" s="1"/>
      <c r="I34" s="1"/>
    </row>
    <row r="35" spans="1:9" ht="12.75" customHeight="1">
      <c r="A35" s="160" t="s">
        <v>189</v>
      </c>
      <c r="B35" s="167" t="s">
        <v>66</v>
      </c>
      <c r="C35" s="168" t="s">
        <v>190</v>
      </c>
      <c r="D35" s="168" t="s">
        <v>191</v>
      </c>
      <c r="E35" s="169" t="s">
        <v>192</v>
      </c>
      <c r="F35" s="170" t="s">
        <v>193</v>
      </c>
      <c r="G35" s="1"/>
      <c r="H35" s="1"/>
      <c r="I35" s="1"/>
    </row>
    <row r="36" spans="1:9" ht="12.75" customHeight="1">
      <c r="A36" s="203" t="s">
        <v>195</v>
      </c>
      <c r="B36" s="204"/>
      <c r="C36" s="204"/>
      <c r="D36" s="204"/>
      <c r="E36" s="204"/>
      <c r="F36" s="205"/>
      <c r="G36" s="1"/>
      <c r="H36" s="1"/>
      <c r="I36" s="1"/>
    </row>
    <row r="37" spans="1:9" ht="12.75" customHeight="1">
      <c r="A37" s="177">
        <v>80008</v>
      </c>
      <c r="B37" s="178" t="s">
        <v>271</v>
      </c>
      <c r="C37" s="179" t="s">
        <v>68</v>
      </c>
      <c r="D37" s="191">
        <v>5.7000000000000002E-2</v>
      </c>
      <c r="E37" s="192">
        <f>F46</f>
        <v>0</v>
      </c>
      <c r="F37" s="176">
        <f>D37*E37</f>
        <v>0</v>
      </c>
      <c r="G37" s="1"/>
      <c r="H37" s="1"/>
      <c r="I37" s="1"/>
    </row>
    <row r="38" spans="1:9" ht="12.75" customHeight="1">
      <c r="A38" s="177">
        <v>7255</v>
      </c>
      <c r="B38" s="178" t="s">
        <v>272</v>
      </c>
      <c r="C38" s="179" t="s">
        <v>273</v>
      </c>
      <c r="D38" s="191">
        <v>0.159</v>
      </c>
      <c r="E38" s="181"/>
      <c r="F38" s="176">
        <f>D38*E38</f>
        <v>0</v>
      </c>
      <c r="G38" s="1"/>
      <c r="H38" s="1"/>
      <c r="I38" s="1"/>
    </row>
    <row r="39" spans="1:9" ht="12.75" customHeight="1">
      <c r="A39" s="203" t="s">
        <v>196</v>
      </c>
      <c r="B39" s="204"/>
      <c r="C39" s="204"/>
      <c r="D39" s="204"/>
      <c r="E39" s="206"/>
      <c r="F39" s="182">
        <f>SUM(F37:F38)</f>
        <v>0</v>
      </c>
      <c r="G39" s="1"/>
      <c r="H39" s="1"/>
      <c r="I39" s="1"/>
    </row>
    <row r="40" spans="1:9" ht="12.75" customHeight="1">
      <c r="A40" s="203" t="s">
        <v>197</v>
      </c>
      <c r="B40" s="204"/>
      <c r="C40" s="204"/>
      <c r="D40" s="204"/>
      <c r="E40" s="204"/>
      <c r="F40" s="205"/>
      <c r="G40" s="1"/>
      <c r="H40" s="1"/>
      <c r="I40" s="1"/>
    </row>
    <row r="41" spans="1:9" ht="12.75" customHeight="1">
      <c r="A41" s="177">
        <v>4750</v>
      </c>
      <c r="B41" s="178" t="s">
        <v>129</v>
      </c>
      <c r="C41" s="179" t="s">
        <v>20</v>
      </c>
      <c r="D41" s="180">
        <v>1.47058823529412</v>
      </c>
      <c r="E41" s="181"/>
      <c r="F41" s="176">
        <f>D41*E41</f>
        <v>0</v>
      </c>
      <c r="G41" s="1"/>
      <c r="H41" s="1"/>
      <c r="I41" s="1"/>
    </row>
    <row r="42" spans="1:9" ht="12.75" customHeight="1">
      <c r="A42" s="177">
        <v>6111</v>
      </c>
      <c r="B42" s="178" t="s">
        <v>130</v>
      </c>
      <c r="C42" s="179" t="s">
        <v>20</v>
      </c>
      <c r="D42" s="180">
        <v>1.47058823529412</v>
      </c>
      <c r="E42" s="181"/>
      <c r="F42" s="176">
        <f>D42*E42</f>
        <v>0</v>
      </c>
      <c r="G42" s="1"/>
      <c r="H42" s="1"/>
      <c r="I42" s="1"/>
    </row>
    <row r="43" spans="1:9" ht="12.75" customHeight="1">
      <c r="A43" s="203" t="s">
        <v>198</v>
      </c>
      <c r="B43" s="204"/>
      <c r="C43" s="204"/>
      <c r="D43" s="204"/>
      <c r="E43" s="206"/>
      <c r="F43" s="182">
        <f>SUM(F41:F42)</f>
        <v>0</v>
      </c>
      <c r="G43" s="1"/>
      <c r="H43" s="1"/>
      <c r="I43" s="1"/>
    </row>
    <row r="44" spans="1:9" ht="12.75" customHeight="1">
      <c r="A44" s="207" t="s">
        <v>199</v>
      </c>
      <c r="B44" s="208"/>
      <c r="C44" s="208"/>
      <c r="D44" s="208"/>
      <c r="E44" s="209"/>
      <c r="F44" s="210">
        <f>F43+F39</f>
        <v>0</v>
      </c>
      <c r="G44" s="1"/>
      <c r="H44" s="1"/>
      <c r="I44" s="1"/>
    </row>
    <row r="45" spans="1:9" ht="12.75" customHeight="1">
      <c r="A45" s="183"/>
      <c r="B45" s="97"/>
      <c r="C45" s="97"/>
      <c r="D45" s="97"/>
      <c r="E45" s="97"/>
      <c r="F45" s="211"/>
      <c r="G45" s="1"/>
      <c r="H45" s="1"/>
      <c r="I45" s="1"/>
    </row>
    <row r="46" spans="1:9" ht="12.75" customHeight="1">
      <c r="A46" s="212">
        <v>80008</v>
      </c>
      <c r="B46" s="213" t="s">
        <v>271</v>
      </c>
      <c r="C46" s="214" t="s">
        <v>68</v>
      </c>
      <c r="D46" s="215">
        <v>0</v>
      </c>
      <c r="E46" s="216"/>
      <c r="F46" s="217">
        <f>F57</f>
        <v>0</v>
      </c>
      <c r="G46" s="1"/>
      <c r="H46" s="1"/>
      <c r="I46" s="1"/>
    </row>
    <row r="47" spans="1:9" ht="12.75" customHeight="1">
      <c r="A47" s="199" t="s">
        <v>194</v>
      </c>
      <c r="B47" s="218" t="s">
        <v>274</v>
      </c>
      <c r="C47" s="219"/>
      <c r="D47" s="219"/>
      <c r="E47" s="219"/>
      <c r="F47" s="220"/>
      <c r="G47" s="1"/>
      <c r="H47" s="1"/>
      <c r="I47" s="1"/>
    </row>
    <row r="48" spans="1:9" ht="12.75" customHeight="1">
      <c r="A48" s="160" t="s">
        <v>189</v>
      </c>
      <c r="B48" s="167" t="s">
        <v>66</v>
      </c>
      <c r="C48" s="168" t="s">
        <v>190</v>
      </c>
      <c r="D48" s="168" t="s">
        <v>191</v>
      </c>
      <c r="E48" s="169" t="s">
        <v>192</v>
      </c>
      <c r="F48" s="170" t="s">
        <v>193</v>
      </c>
      <c r="G48" s="1"/>
      <c r="H48" s="1"/>
      <c r="I48" s="1"/>
    </row>
    <row r="49" spans="1:9" ht="12.75" customHeight="1">
      <c r="A49" s="203" t="s">
        <v>195</v>
      </c>
      <c r="B49" s="221"/>
      <c r="C49" s="221"/>
      <c r="D49" s="221"/>
      <c r="E49" s="221"/>
      <c r="F49" s="222"/>
      <c r="G49" s="1"/>
      <c r="H49" s="1"/>
      <c r="I49" s="1"/>
    </row>
    <row r="50" spans="1:9" ht="12.75" customHeight="1">
      <c r="A50" s="177">
        <v>1379</v>
      </c>
      <c r="B50" s="178" t="s">
        <v>158</v>
      </c>
      <c r="C50" s="179" t="s">
        <v>159</v>
      </c>
      <c r="D50" s="191">
        <v>162</v>
      </c>
      <c r="E50" s="181"/>
      <c r="F50" s="176">
        <f>D50*E50</f>
        <v>0</v>
      </c>
      <c r="G50" s="1"/>
      <c r="H50" s="1"/>
      <c r="I50" s="1"/>
    </row>
    <row r="51" spans="1:9" ht="12.75" customHeight="1">
      <c r="A51" s="177">
        <v>1106</v>
      </c>
      <c r="B51" s="178" t="s">
        <v>160</v>
      </c>
      <c r="C51" s="179" t="s">
        <v>159</v>
      </c>
      <c r="D51" s="191">
        <v>162</v>
      </c>
      <c r="E51" s="181"/>
      <c r="F51" s="176">
        <f>D51*E51</f>
        <v>0</v>
      </c>
      <c r="G51" s="1"/>
      <c r="H51" s="1"/>
      <c r="I51" s="1"/>
    </row>
    <row r="52" spans="1:9" ht="12.75" customHeight="1">
      <c r="A52" s="223">
        <v>370</v>
      </c>
      <c r="B52" s="224" t="s">
        <v>161</v>
      </c>
      <c r="C52" s="225" t="s">
        <v>162</v>
      </c>
      <c r="D52" s="226">
        <v>1.216</v>
      </c>
      <c r="E52" s="227"/>
      <c r="F52" s="176">
        <f t="shared" ref="F52" si="0">D52*E52</f>
        <v>0</v>
      </c>
      <c r="G52" s="1"/>
      <c r="H52" s="1"/>
      <c r="I52" s="1"/>
    </row>
    <row r="53" spans="1:9" ht="12.75" customHeight="1">
      <c r="A53" s="228" t="s">
        <v>196</v>
      </c>
      <c r="B53" s="229"/>
      <c r="C53" s="229"/>
      <c r="D53" s="229"/>
      <c r="E53" s="229"/>
      <c r="F53" s="230">
        <f>SUM(F50:F52)</f>
        <v>0</v>
      </c>
      <c r="G53" s="1"/>
      <c r="H53" s="1"/>
      <c r="I53" s="1"/>
    </row>
    <row r="54" spans="1:9" ht="12.75" customHeight="1">
      <c r="A54" s="228" t="s">
        <v>197</v>
      </c>
      <c r="B54" s="229"/>
      <c r="C54" s="229"/>
      <c r="D54" s="229"/>
      <c r="E54" s="229"/>
      <c r="F54" s="231"/>
      <c r="G54" s="1"/>
      <c r="H54" s="1"/>
      <c r="I54" s="1"/>
    </row>
    <row r="55" spans="1:9" ht="12.75" customHeight="1">
      <c r="A55" s="232">
        <v>6111</v>
      </c>
      <c r="B55" s="233" t="s">
        <v>130</v>
      </c>
      <c r="C55" s="233" t="s">
        <v>20</v>
      </c>
      <c r="D55" s="233">
        <v>2.9411764705882302</v>
      </c>
      <c r="E55" s="234"/>
      <c r="F55" s="176">
        <f>D55*E55</f>
        <v>0</v>
      </c>
      <c r="G55" s="1"/>
      <c r="H55" s="1"/>
      <c r="I55" s="1"/>
    </row>
    <row r="56" spans="1:9" ht="12.75" customHeight="1">
      <c r="A56" s="174" t="s">
        <v>198</v>
      </c>
      <c r="B56" s="175"/>
      <c r="C56" s="175"/>
      <c r="D56" s="175"/>
      <c r="E56" s="175"/>
      <c r="F56" s="235">
        <f>SUM(F55)</f>
        <v>0</v>
      </c>
      <c r="G56" s="1"/>
      <c r="H56" s="1"/>
      <c r="I56" s="1"/>
    </row>
    <row r="57" spans="1:9" ht="12.75" customHeight="1" thickBot="1">
      <c r="A57" s="236" t="s">
        <v>199</v>
      </c>
      <c r="B57" s="237"/>
      <c r="C57" s="237"/>
      <c r="D57" s="237"/>
      <c r="E57" s="237"/>
      <c r="F57" s="238">
        <f>F53+F56</f>
        <v>0</v>
      </c>
      <c r="G57" s="1"/>
      <c r="H57" s="1"/>
      <c r="I57" s="1"/>
    </row>
    <row r="58" spans="1:9" ht="39" customHeight="1" thickBot="1">
      <c r="A58" s="189"/>
      <c r="B58" s="190"/>
      <c r="C58" s="189"/>
      <c r="D58" s="189"/>
      <c r="E58" s="189"/>
      <c r="F58" s="189"/>
      <c r="G58" s="1"/>
      <c r="H58" s="1"/>
      <c r="I58" s="1"/>
    </row>
    <row r="59" spans="1:9" ht="12.75" customHeight="1">
      <c r="A59" s="194">
        <v>80005</v>
      </c>
      <c r="B59" s="195" t="s">
        <v>275</v>
      </c>
      <c r="C59" s="196" t="s">
        <v>67</v>
      </c>
      <c r="D59" s="197"/>
      <c r="E59" s="197"/>
      <c r="F59" s="198">
        <f>F70</f>
        <v>0</v>
      </c>
      <c r="G59" s="1"/>
      <c r="H59" s="1"/>
      <c r="I59" s="1"/>
    </row>
    <row r="60" spans="1:9" ht="12.75" customHeight="1">
      <c r="A60" s="160" t="s">
        <v>194</v>
      </c>
      <c r="B60" s="239" t="s">
        <v>276</v>
      </c>
      <c r="C60" s="240"/>
      <c r="D60" s="240"/>
      <c r="E60" s="240"/>
      <c r="F60" s="241"/>
      <c r="G60" s="1"/>
      <c r="H60" s="1"/>
      <c r="I60" s="1"/>
    </row>
    <row r="61" spans="1:9" ht="12.75" customHeight="1">
      <c r="A61" s="163"/>
      <c r="B61" s="164"/>
      <c r="C61" s="165"/>
      <c r="D61" s="165"/>
      <c r="E61" s="165"/>
      <c r="F61" s="166"/>
      <c r="G61" s="1"/>
      <c r="H61" s="1"/>
      <c r="I61" s="1"/>
    </row>
    <row r="62" spans="1:9" ht="12.75" customHeight="1">
      <c r="A62" s="160" t="s">
        <v>189</v>
      </c>
      <c r="B62" s="167" t="s">
        <v>66</v>
      </c>
      <c r="C62" s="168" t="s">
        <v>190</v>
      </c>
      <c r="D62" s="168" t="s">
        <v>191</v>
      </c>
      <c r="E62" s="169" t="s">
        <v>192</v>
      </c>
      <c r="F62" s="170" t="s">
        <v>193</v>
      </c>
      <c r="G62" s="1"/>
      <c r="H62" s="1"/>
      <c r="I62" s="1"/>
    </row>
    <row r="63" spans="1:9" ht="12.75" customHeight="1">
      <c r="A63" s="171" t="s">
        <v>195</v>
      </c>
      <c r="B63" s="172"/>
      <c r="C63" s="172"/>
      <c r="D63" s="172"/>
      <c r="E63" s="172"/>
      <c r="F63" s="173"/>
      <c r="G63" s="1"/>
      <c r="H63" s="1"/>
      <c r="I63" s="1"/>
    </row>
    <row r="64" spans="1:9" ht="12.75" customHeight="1">
      <c r="A64" s="242">
        <v>80004</v>
      </c>
      <c r="B64" s="178" t="s">
        <v>277</v>
      </c>
      <c r="C64" s="179" t="s">
        <v>68</v>
      </c>
      <c r="D64" s="191">
        <v>0.04</v>
      </c>
      <c r="E64" s="243">
        <f>F72</f>
        <v>0</v>
      </c>
      <c r="F64" s="176">
        <f>D64*E64</f>
        <v>0</v>
      </c>
      <c r="G64" s="1"/>
      <c r="H64" s="1"/>
      <c r="I64" s="1"/>
    </row>
    <row r="65" spans="1:9" ht="12.75" customHeight="1">
      <c r="A65" s="174" t="s">
        <v>196</v>
      </c>
      <c r="B65" s="175"/>
      <c r="C65" s="175"/>
      <c r="D65" s="175"/>
      <c r="E65" s="175"/>
      <c r="F65" s="182">
        <f>SUM(F64)</f>
        <v>0</v>
      </c>
      <c r="G65" s="1"/>
      <c r="H65" s="1"/>
      <c r="I65" s="1"/>
    </row>
    <row r="66" spans="1:9" ht="12.75" customHeight="1">
      <c r="A66" s="171" t="s">
        <v>197</v>
      </c>
      <c r="B66" s="172"/>
      <c r="C66" s="172"/>
      <c r="D66" s="172"/>
      <c r="E66" s="172"/>
      <c r="F66" s="173"/>
      <c r="G66" s="1"/>
      <c r="H66" s="1"/>
      <c r="I66" s="1"/>
    </row>
    <row r="67" spans="1:9" ht="12.75" customHeight="1">
      <c r="A67" s="177">
        <v>4750</v>
      </c>
      <c r="B67" s="178" t="s">
        <v>129</v>
      </c>
      <c r="C67" s="179" t="s">
        <v>20</v>
      </c>
      <c r="D67" s="180">
        <v>0.29411764705882304</v>
      </c>
      <c r="E67" s="181"/>
      <c r="F67" s="176">
        <f>D67*E67</f>
        <v>0</v>
      </c>
      <c r="G67" s="1"/>
      <c r="H67" s="1"/>
      <c r="I67" s="1"/>
    </row>
    <row r="68" spans="1:9" ht="12.75" customHeight="1">
      <c r="A68" s="177">
        <v>6111</v>
      </c>
      <c r="B68" s="178" t="s">
        <v>130</v>
      </c>
      <c r="C68" s="179" t="s">
        <v>20</v>
      </c>
      <c r="D68" s="180">
        <v>0.58823529411764708</v>
      </c>
      <c r="E68" s="181"/>
      <c r="F68" s="176">
        <f>D68*E68</f>
        <v>0</v>
      </c>
      <c r="G68" s="1"/>
      <c r="H68" s="1"/>
      <c r="I68" s="1"/>
    </row>
    <row r="69" spans="1:9" ht="12.75" customHeight="1">
      <c r="A69" s="174" t="s">
        <v>198</v>
      </c>
      <c r="B69" s="175"/>
      <c r="C69" s="175"/>
      <c r="D69" s="175"/>
      <c r="E69" s="175"/>
      <c r="F69" s="182">
        <f>F67+F68</f>
        <v>0</v>
      </c>
      <c r="G69" s="1"/>
      <c r="H69" s="1"/>
      <c r="I69" s="1"/>
    </row>
    <row r="70" spans="1:9" ht="12.75" customHeight="1">
      <c r="A70" s="174" t="s">
        <v>199</v>
      </c>
      <c r="B70" s="175"/>
      <c r="C70" s="175"/>
      <c r="D70" s="175"/>
      <c r="E70" s="175"/>
      <c r="F70" s="182">
        <f>F65+F69</f>
        <v>0</v>
      </c>
      <c r="G70" s="1"/>
      <c r="H70" s="1"/>
      <c r="I70" s="1"/>
    </row>
    <row r="71" spans="1:9" ht="12.75" customHeight="1">
      <c r="A71" s="163"/>
      <c r="B71" s="165"/>
      <c r="C71" s="165"/>
      <c r="D71" s="165"/>
      <c r="E71" s="165"/>
      <c r="F71" s="166"/>
      <c r="G71" s="1"/>
      <c r="H71" s="1"/>
      <c r="I71" s="1"/>
    </row>
    <row r="72" spans="1:9" ht="12.75" customHeight="1">
      <c r="A72" s="244">
        <v>80004</v>
      </c>
      <c r="B72" s="245" t="s">
        <v>277</v>
      </c>
      <c r="C72" s="246" t="s">
        <v>68</v>
      </c>
      <c r="D72" s="247"/>
      <c r="E72" s="248"/>
      <c r="F72" s="249">
        <f>F85</f>
        <v>0</v>
      </c>
      <c r="G72" s="1"/>
      <c r="H72" s="1"/>
      <c r="I72" s="1"/>
    </row>
    <row r="73" spans="1:9" ht="12.75" customHeight="1">
      <c r="A73" s="199" t="s">
        <v>194</v>
      </c>
      <c r="B73" s="250" t="s">
        <v>278</v>
      </c>
      <c r="C73" s="250"/>
      <c r="D73" s="250"/>
      <c r="E73" s="250"/>
      <c r="F73" s="251"/>
      <c r="G73" s="1"/>
      <c r="H73" s="1"/>
      <c r="I73" s="1"/>
    </row>
    <row r="74" spans="1:9" ht="12.75" customHeight="1">
      <c r="A74" s="163"/>
      <c r="B74" s="164"/>
      <c r="C74" s="165"/>
      <c r="D74" s="165"/>
      <c r="E74" s="165"/>
      <c r="F74" s="166"/>
      <c r="G74" s="1"/>
      <c r="H74" s="1"/>
      <c r="I74" s="1"/>
    </row>
    <row r="75" spans="1:9" ht="12.75" customHeight="1">
      <c r="A75" s="160" t="s">
        <v>189</v>
      </c>
      <c r="B75" s="167" t="s">
        <v>66</v>
      </c>
      <c r="C75" s="168" t="s">
        <v>190</v>
      </c>
      <c r="D75" s="168" t="s">
        <v>191</v>
      </c>
      <c r="E75" s="169" t="s">
        <v>192</v>
      </c>
      <c r="F75" s="170" t="s">
        <v>193</v>
      </c>
      <c r="G75" s="1"/>
      <c r="H75" s="1"/>
      <c r="I75" s="1"/>
    </row>
    <row r="76" spans="1:9" ht="12.75" customHeight="1">
      <c r="A76" s="171" t="s">
        <v>195</v>
      </c>
      <c r="B76" s="172"/>
      <c r="C76" s="172"/>
      <c r="D76" s="172"/>
      <c r="E76" s="172"/>
      <c r="F76" s="173"/>
      <c r="G76" s="1"/>
      <c r="H76" s="1"/>
      <c r="I76" s="1"/>
    </row>
    <row r="77" spans="1:9" ht="12.75" customHeight="1">
      <c r="A77" s="177">
        <v>1379</v>
      </c>
      <c r="B77" s="178" t="s">
        <v>158</v>
      </c>
      <c r="C77" s="179" t="s">
        <v>159</v>
      </c>
      <c r="D77" s="191">
        <v>220</v>
      </c>
      <c r="E77" s="252"/>
      <c r="F77" s="176">
        <f>D77*E77</f>
        <v>0</v>
      </c>
      <c r="G77" s="1"/>
      <c r="H77" s="1"/>
      <c r="I77" s="1"/>
    </row>
    <row r="78" spans="1:9" ht="12.75" customHeight="1">
      <c r="A78" s="177">
        <v>370</v>
      </c>
      <c r="B78" s="178" t="s">
        <v>161</v>
      </c>
      <c r="C78" s="179" t="s">
        <v>162</v>
      </c>
      <c r="D78" s="191">
        <v>0.67649999999999999</v>
      </c>
      <c r="E78" s="252"/>
      <c r="F78" s="176">
        <f t="shared" ref="F78:F80" si="1">D78*E78</f>
        <v>0</v>
      </c>
      <c r="G78" s="1"/>
      <c r="H78" s="1"/>
      <c r="I78" s="1"/>
    </row>
    <row r="79" spans="1:9" ht="12.75" customHeight="1">
      <c r="A79" s="253">
        <v>4721</v>
      </c>
      <c r="B79" s="178" t="s">
        <v>279</v>
      </c>
      <c r="C79" s="179" t="s">
        <v>162</v>
      </c>
      <c r="D79" s="191">
        <v>0.26300000000000001</v>
      </c>
      <c r="E79" s="252"/>
      <c r="F79" s="176">
        <f t="shared" si="1"/>
        <v>0</v>
      </c>
      <c r="G79" s="1"/>
      <c r="H79" s="1"/>
      <c r="I79" s="1"/>
    </row>
    <row r="80" spans="1:9" ht="12.75" customHeight="1">
      <c r="A80" s="177">
        <v>4718</v>
      </c>
      <c r="B80" s="178" t="s">
        <v>280</v>
      </c>
      <c r="C80" s="179" t="s">
        <v>162</v>
      </c>
      <c r="D80" s="191">
        <v>0.61499999999999999</v>
      </c>
      <c r="E80" s="252"/>
      <c r="F80" s="176">
        <f t="shared" si="1"/>
        <v>0</v>
      </c>
      <c r="G80" s="1"/>
      <c r="H80" s="1"/>
      <c r="I80" s="1"/>
    </row>
    <row r="81" spans="1:9" ht="12.75" customHeight="1">
      <c r="A81" s="174" t="s">
        <v>196</v>
      </c>
      <c r="B81" s="175"/>
      <c r="C81" s="175"/>
      <c r="D81" s="175"/>
      <c r="E81" s="175"/>
      <c r="F81" s="182">
        <f>SUM(F77:F80)</f>
        <v>0</v>
      </c>
      <c r="G81" s="1"/>
      <c r="H81" s="1"/>
      <c r="I81" s="1"/>
    </row>
    <row r="82" spans="1:9" ht="12.75" customHeight="1">
      <c r="A82" s="171" t="s">
        <v>197</v>
      </c>
      <c r="B82" s="172"/>
      <c r="C82" s="172"/>
      <c r="D82" s="172"/>
      <c r="E82" s="172"/>
      <c r="F82" s="173"/>
      <c r="G82" s="1"/>
      <c r="H82" s="1"/>
      <c r="I82" s="1"/>
    </row>
    <row r="83" spans="1:9" ht="12.75" customHeight="1">
      <c r="A83" s="177">
        <v>6111</v>
      </c>
      <c r="B83" s="178" t="s">
        <v>130</v>
      </c>
      <c r="C83" s="179" t="s">
        <v>20</v>
      </c>
      <c r="D83" s="180">
        <v>2.9411764705882302</v>
      </c>
      <c r="E83" s="181"/>
      <c r="F83" s="176">
        <f t="shared" ref="F83" si="2">D83*E83</f>
        <v>0</v>
      </c>
      <c r="G83" s="1"/>
      <c r="H83" s="1"/>
      <c r="I83" s="1"/>
    </row>
    <row r="84" spans="1:9" ht="12.75" customHeight="1">
      <c r="A84" s="174" t="s">
        <v>198</v>
      </c>
      <c r="B84" s="175"/>
      <c r="C84" s="175"/>
      <c r="D84" s="175"/>
      <c r="E84" s="175"/>
      <c r="F84" s="182">
        <f>F83</f>
        <v>0</v>
      </c>
      <c r="G84" s="1"/>
      <c r="H84" s="1"/>
      <c r="I84" s="1"/>
    </row>
    <row r="85" spans="1:9" ht="12.75" customHeight="1" thickBot="1">
      <c r="A85" s="236" t="s">
        <v>199</v>
      </c>
      <c r="B85" s="237"/>
      <c r="C85" s="237"/>
      <c r="D85" s="237"/>
      <c r="E85" s="237"/>
      <c r="F85" s="254">
        <f>F81+F84</f>
        <v>0</v>
      </c>
      <c r="G85" s="1"/>
      <c r="H85" s="1"/>
      <c r="I85" s="1"/>
    </row>
    <row r="86" spans="1:9" ht="38.25" customHeight="1" thickBot="1">
      <c r="A86" s="189" t="s">
        <v>258</v>
      </c>
      <c r="B86" s="190"/>
      <c r="C86" s="189"/>
      <c r="D86" s="189"/>
      <c r="E86" s="189"/>
      <c r="F86" s="189"/>
      <c r="G86" s="1"/>
      <c r="H86" s="1"/>
      <c r="I86" s="1"/>
    </row>
    <row r="87" spans="1:9" ht="12.75" customHeight="1">
      <c r="A87" s="194">
        <v>80007</v>
      </c>
      <c r="B87" s="195" t="s">
        <v>281</v>
      </c>
      <c r="C87" s="196" t="s">
        <v>67</v>
      </c>
      <c r="D87" s="197"/>
      <c r="E87" s="197"/>
      <c r="F87" s="198">
        <f>F100</f>
        <v>0</v>
      </c>
      <c r="G87" s="1"/>
      <c r="H87" s="1"/>
      <c r="I87" s="1"/>
    </row>
    <row r="88" spans="1:9" ht="12.75" customHeight="1">
      <c r="A88" s="160" t="s">
        <v>194</v>
      </c>
      <c r="B88" s="161" t="s">
        <v>282</v>
      </c>
      <c r="C88" s="161"/>
      <c r="D88" s="161"/>
      <c r="E88" s="161"/>
      <c r="F88" s="162"/>
      <c r="G88" s="1"/>
      <c r="H88" s="1"/>
      <c r="I88" s="1"/>
    </row>
    <row r="89" spans="1:9" ht="12.75" customHeight="1">
      <c r="A89" s="163"/>
      <c r="B89" s="164"/>
      <c r="C89" s="165"/>
      <c r="D89" s="165"/>
      <c r="E89" s="165"/>
      <c r="F89" s="166"/>
      <c r="G89" s="1"/>
      <c r="H89" s="1"/>
      <c r="I89" s="1"/>
    </row>
    <row r="90" spans="1:9" ht="12.75" customHeight="1">
      <c r="A90" s="160" t="s">
        <v>189</v>
      </c>
      <c r="B90" s="167" t="s">
        <v>66</v>
      </c>
      <c r="C90" s="168" t="s">
        <v>190</v>
      </c>
      <c r="D90" s="168" t="s">
        <v>191</v>
      </c>
      <c r="E90" s="169" t="s">
        <v>192</v>
      </c>
      <c r="F90" s="170" t="s">
        <v>193</v>
      </c>
      <c r="G90" s="1"/>
      <c r="H90" s="1"/>
      <c r="I90" s="1"/>
    </row>
    <row r="91" spans="1:9" ht="12.75" customHeight="1">
      <c r="A91" s="171" t="s">
        <v>195</v>
      </c>
      <c r="B91" s="172"/>
      <c r="C91" s="172"/>
      <c r="D91" s="172"/>
      <c r="E91" s="172"/>
      <c r="F91" s="173"/>
      <c r="G91" s="1"/>
      <c r="H91" s="1"/>
      <c r="I91" s="1"/>
    </row>
    <row r="92" spans="1:9" ht="12.75" customHeight="1">
      <c r="A92" s="177">
        <v>80006</v>
      </c>
      <c r="B92" s="178" t="str">
        <f>IF(A92="","",VLOOKUP($A92,[1]sinapi!$A$11:$F$32001,2,0))</f>
        <v>Preparo de argamassa cimento e areia 1:4</v>
      </c>
      <c r="C92" s="179" t="str">
        <f>IF(A92="","",VLOOKUP($A92,[1]sinapi!$A$11:$F$32001,3,0))</f>
        <v>M³</v>
      </c>
      <c r="D92" s="191">
        <v>1.4999999999999999E-2</v>
      </c>
      <c r="E92" s="243">
        <f>F101</f>
        <v>0</v>
      </c>
      <c r="F92" s="176">
        <f>D92*E92</f>
        <v>0</v>
      </c>
      <c r="G92" s="1"/>
      <c r="H92" s="1"/>
      <c r="I92" s="1"/>
    </row>
    <row r="93" spans="1:9" ht="12.75" customHeight="1">
      <c r="A93" s="177"/>
      <c r="B93" s="178"/>
      <c r="C93" s="179"/>
      <c r="D93" s="191"/>
      <c r="E93" s="192"/>
      <c r="F93" s="176"/>
      <c r="G93" s="1"/>
      <c r="H93" s="1"/>
      <c r="I93" s="1"/>
    </row>
    <row r="94" spans="1:9" ht="12.75" customHeight="1">
      <c r="A94" s="174" t="s">
        <v>196</v>
      </c>
      <c r="B94" s="175"/>
      <c r="C94" s="175"/>
      <c r="D94" s="175"/>
      <c r="E94" s="175"/>
      <c r="F94" s="182">
        <f>SUM(F92:F93)</f>
        <v>0</v>
      </c>
      <c r="G94" s="1"/>
      <c r="H94" s="1"/>
      <c r="I94" s="1"/>
    </row>
    <row r="95" spans="1:9" ht="12.75" customHeight="1">
      <c r="A95" s="171" t="s">
        <v>197</v>
      </c>
      <c r="B95" s="172"/>
      <c r="C95" s="172"/>
      <c r="D95" s="172"/>
      <c r="E95" s="172"/>
      <c r="F95" s="173"/>
      <c r="G95" s="1"/>
      <c r="H95" s="1"/>
      <c r="I95" s="1"/>
    </row>
    <row r="96" spans="1:9" ht="12.75" customHeight="1">
      <c r="A96" s="177">
        <v>4750</v>
      </c>
      <c r="B96" s="178" t="str">
        <f>IF(A96="","",VLOOKUP($A96,[1]sinapi!$A$11:$F$32001,2,0))</f>
        <v>PEDREIRO</v>
      </c>
      <c r="C96" s="179" t="str">
        <f>IF(A96="","",VLOOKUP($A96,[1]sinapi!$A$11:$F$32001,3,0))</f>
        <v>H</v>
      </c>
      <c r="D96" s="180">
        <v>0.58823529411764708</v>
      </c>
      <c r="E96" s="181"/>
      <c r="F96" s="176">
        <f>D96*E96</f>
        <v>0</v>
      </c>
      <c r="G96" s="1"/>
      <c r="H96" s="1"/>
      <c r="I96" s="1"/>
    </row>
    <row r="97" spans="1:9" ht="12.75" customHeight="1">
      <c r="A97" s="177">
        <v>6111</v>
      </c>
      <c r="B97" s="178" t="str">
        <f>IF(A97="","",VLOOKUP($A97,[1]sinapi!$A$11:$F$32001,2,0))</f>
        <v>SERVENTE</v>
      </c>
      <c r="C97" s="179" t="str">
        <f>IF(A97="","",VLOOKUP($A97,[1]sinapi!$A$11:$F$32001,3,0))</f>
        <v>H</v>
      </c>
      <c r="D97" s="180">
        <v>0.58823529411764708</v>
      </c>
      <c r="E97" s="181"/>
      <c r="F97" s="176">
        <f>D97*E97</f>
        <v>0</v>
      </c>
      <c r="G97" s="1"/>
      <c r="H97" s="1"/>
      <c r="I97" s="1"/>
    </row>
    <row r="98" spans="1:9" ht="12.75" customHeight="1">
      <c r="A98" s="177"/>
      <c r="B98" s="178" t="str">
        <f>IF(A98="","",VLOOKUP($A98,[1]sinapi!$A$11:$F$32001,2,0))</f>
        <v/>
      </c>
      <c r="C98" s="179" t="str">
        <f>IF(A98="","",VLOOKUP($A98,[1]sinapi!$A$11:$F$32001,3,0))</f>
        <v/>
      </c>
      <c r="D98" s="191"/>
      <c r="E98" s="192" t="str">
        <f>IF(A98="","",VLOOKUP($A98,[1]sinapi!$A$11:$F$32001,5,0)/2.22)</f>
        <v/>
      </c>
      <c r="F98" s="176" t="str">
        <f>IF(A98="","",D98*E98)</f>
        <v/>
      </c>
      <c r="G98" s="1"/>
      <c r="H98" s="1"/>
      <c r="I98" s="1"/>
    </row>
    <row r="99" spans="1:9" ht="12.75" customHeight="1">
      <c r="A99" s="174" t="s">
        <v>198</v>
      </c>
      <c r="B99" s="175"/>
      <c r="C99" s="175"/>
      <c r="D99" s="175"/>
      <c r="E99" s="175"/>
      <c r="F99" s="182">
        <f>SUM(F96:F98)</f>
        <v>0</v>
      </c>
      <c r="G99" s="1"/>
      <c r="H99" s="1"/>
      <c r="I99" s="1"/>
    </row>
    <row r="100" spans="1:9" ht="12.75" customHeight="1" thickBot="1">
      <c r="A100" s="236" t="s">
        <v>199</v>
      </c>
      <c r="B100" s="237"/>
      <c r="C100" s="237"/>
      <c r="D100" s="237"/>
      <c r="E100" s="237"/>
      <c r="F100" s="254">
        <f>F94+F99</f>
        <v>0</v>
      </c>
      <c r="G100" s="1"/>
      <c r="H100" s="1"/>
      <c r="I100" s="1"/>
    </row>
    <row r="101" spans="1:9" ht="12.75" customHeight="1">
      <c r="A101" s="267">
        <v>80006</v>
      </c>
      <c r="B101" s="245" t="s">
        <v>283</v>
      </c>
      <c r="C101" s="246" t="s">
        <v>68</v>
      </c>
      <c r="D101" s="247"/>
      <c r="E101" s="248"/>
      <c r="F101" s="268">
        <f>F114</f>
        <v>0</v>
      </c>
      <c r="G101" s="1"/>
      <c r="H101" s="1"/>
      <c r="I101" s="1"/>
    </row>
    <row r="102" spans="1:9" ht="12.75" customHeight="1">
      <c r="A102" s="160" t="s">
        <v>194</v>
      </c>
      <c r="B102" s="161" t="s">
        <v>284</v>
      </c>
      <c r="C102" s="161"/>
      <c r="D102" s="161"/>
      <c r="E102" s="161"/>
      <c r="F102" s="162"/>
      <c r="G102" s="1"/>
      <c r="H102" s="1"/>
      <c r="I102" s="1"/>
    </row>
    <row r="103" spans="1:9" ht="12.75" customHeight="1">
      <c r="A103" s="163"/>
      <c r="B103" s="164"/>
      <c r="C103" s="165"/>
      <c r="D103" s="165"/>
      <c r="E103" s="165"/>
      <c r="F103" s="166"/>
      <c r="G103" s="1"/>
      <c r="H103" s="1"/>
      <c r="I103" s="1"/>
    </row>
    <row r="104" spans="1:9" ht="12.75" customHeight="1">
      <c r="A104" s="160" t="s">
        <v>189</v>
      </c>
      <c r="B104" s="167" t="s">
        <v>66</v>
      </c>
      <c r="C104" s="168" t="s">
        <v>190</v>
      </c>
      <c r="D104" s="168" t="s">
        <v>191</v>
      </c>
      <c r="E104" s="169" t="s">
        <v>192</v>
      </c>
      <c r="F104" s="170" t="s">
        <v>193</v>
      </c>
      <c r="G104" s="1"/>
      <c r="H104" s="1"/>
      <c r="I104" s="1"/>
    </row>
    <row r="105" spans="1:9" ht="12.75" customHeight="1">
      <c r="A105" s="171" t="s">
        <v>195</v>
      </c>
      <c r="B105" s="172"/>
      <c r="C105" s="172"/>
      <c r="D105" s="172"/>
      <c r="E105" s="172"/>
      <c r="F105" s="173"/>
      <c r="G105" s="1"/>
      <c r="H105" s="1"/>
      <c r="I105" s="1"/>
    </row>
    <row r="106" spans="1:9" ht="12.75" customHeight="1">
      <c r="A106" s="177">
        <v>1379</v>
      </c>
      <c r="B106" s="178" t="str">
        <f>IF(A106="","",VLOOKUP($A106,[1]sinapi!$A$11:$F$32001,2,0))</f>
        <v>CIMENTO PORTLAND COMUM CP I- 32</v>
      </c>
      <c r="C106" s="179" t="str">
        <f>IF(A106="","",VLOOKUP($A106,[1]sinapi!$A$11:$F$32001,3,0))</f>
        <v>KG</v>
      </c>
      <c r="D106" s="191">
        <v>365</v>
      </c>
      <c r="E106" s="181"/>
      <c r="F106" s="176">
        <f>D106*E106</f>
        <v>0</v>
      </c>
      <c r="G106" s="1"/>
      <c r="H106" s="1"/>
      <c r="I106" s="1"/>
    </row>
    <row r="107" spans="1:9" ht="12.75" customHeight="1">
      <c r="A107" s="177">
        <v>370</v>
      </c>
      <c r="B107" s="178" t="str">
        <f>IF(A107="","",VLOOKUP($A107,[1]sinapi!$A$11:$F$32001,2,0))</f>
        <v>AREIA MEDIA - POSTO JAZIDA / FORNECEDOR (SEM FRETE)</v>
      </c>
      <c r="C107" s="179" t="str">
        <f>IF(A107="","",VLOOKUP($A107,[1]sinapi!$A$11:$F$32001,3,0))</f>
        <v>M3</v>
      </c>
      <c r="D107" s="191">
        <v>1.216</v>
      </c>
      <c r="E107" s="181"/>
      <c r="F107" s="176">
        <f>D107*E107</f>
        <v>0</v>
      </c>
      <c r="G107" s="1"/>
      <c r="H107" s="1"/>
      <c r="I107" s="1"/>
    </row>
    <row r="108" spans="1:9" ht="12.75" customHeight="1">
      <c r="A108" s="177"/>
      <c r="B108" s="178" t="str">
        <f>IF(A108="","",VLOOKUP($A108,[1]sinapi!$A$11:$F$32001,2,0))</f>
        <v/>
      </c>
      <c r="C108" s="179" t="str">
        <f>IF(A108="","",VLOOKUP($A108,[1]sinapi!$A$11:$F$32001,3,0))</f>
        <v/>
      </c>
      <c r="D108" s="191"/>
      <c r="E108" s="192" t="str">
        <f>IF(A108="","",VLOOKUP($A108,[1]sinapi!$A$11:$F$32001,5,0))</f>
        <v/>
      </c>
      <c r="F108" s="176" t="str">
        <f t="shared" ref="F108" si="3">IF(A108="","",D108*E108)</f>
        <v/>
      </c>
      <c r="G108" s="1"/>
      <c r="H108" s="1"/>
      <c r="I108" s="1"/>
    </row>
    <row r="109" spans="1:9" ht="12.75" customHeight="1">
      <c r="A109" s="174" t="s">
        <v>196</v>
      </c>
      <c r="B109" s="175"/>
      <c r="C109" s="175"/>
      <c r="D109" s="175"/>
      <c r="E109" s="175"/>
      <c r="F109" s="182">
        <f>SUM(F106:F108)</f>
        <v>0</v>
      </c>
      <c r="G109" s="1"/>
      <c r="H109" s="1"/>
      <c r="I109" s="1"/>
    </row>
    <row r="110" spans="1:9" ht="12.75" customHeight="1">
      <c r="A110" s="171" t="s">
        <v>197</v>
      </c>
      <c r="B110" s="172"/>
      <c r="C110" s="172"/>
      <c r="D110" s="172"/>
      <c r="E110" s="172"/>
      <c r="F110" s="173"/>
      <c r="G110" s="1"/>
      <c r="H110" s="1"/>
      <c r="I110" s="1"/>
    </row>
    <row r="111" spans="1:9" ht="12.75" customHeight="1">
      <c r="A111" s="177">
        <v>6111</v>
      </c>
      <c r="B111" s="178" t="str">
        <f>IF(A111="","",VLOOKUP($A111,[1]sinapi!$A$11:$F$32001,2,0))</f>
        <v>SERVENTE</v>
      </c>
      <c r="C111" s="179" t="str">
        <f>IF(A111="","",VLOOKUP($A111,[1]sinapi!$A$11:$F$32001,3,0))</f>
        <v>H</v>
      </c>
      <c r="D111" s="180">
        <v>2.9411764705882302</v>
      </c>
      <c r="E111" s="181"/>
      <c r="F111" s="176">
        <f>D111*E111</f>
        <v>0</v>
      </c>
      <c r="G111" s="1"/>
      <c r="H111" s="1"/>
      <c r="I111" s="1"/>
    </row>
    <row r="112" spans="1:9" ht="12.75" customHeight="1">
      <c r="A112" s="177"/>
      <c r="B112" s="178" t="str">
        <f>IF(A112="","",VLOOKUP($A112,[1]sinapi!$A$11:$F$32001,2,0))</f>
        <v/>
      </c>
      <c r="C112" s="179" t="str">
        <f>IF(A112="","",VLOOKUP($A112,[1]sinapi!$A$11:$F$32001,3,0))</f>
        <v/>
      </c>
      <c r="D112" s="191"/>
      <c r="E112" s="192" t="str">
        <f>IF(A112="","",VLOOKUP($A112,[1]sinapi!$A$11:$F$32001,5,0)/2.22)</f>
        <v/>
      </c>
      <c r="F112" s="176" t="str">
        <f>IF(A112="","",D112*E112)</f>
        <v/>
      </c>
      <c r="G112" s="1"/>
      <c r="H112" s="1"/>
      <c r="I112" s="1"/>
    </row>
    <row r="113" spans="1:9" ht="12.75" customHeight="1">
      <c r="A113" s="174" t="s">
        <v>198</v>
      </c>
      <c r="B113" s="175"/>
      <c r="C113" s="175"/>
      <c r="D113" s="175"/>
      <c r="E113" s="175"/>
      <c r="F113" s="182">
        <f>SUM(F111:F112)</f>
        <v>0</v>
      </c>
      <c r="G113" s="1"/>
      <c r="H113" s="1"/>
      <c r="I113" s="1"/>
    </row>
    <row r="114" spans="1:9" ht="12.75" customHeight="1" thickBot="1">
      <c r="A114" s="236" t="s">
        <v>199</v>
      </c>
      <c r="B114" s="237"/>
      <c r="C114" s="237"/>
      <c r="D114" s="237"/>
      <c r="E114" s="237"/>
      <c r="F114" s="254">
        <f>F109+F113</f>
        <v>0</v>
      </c>
      <c r="G114" s="1"/>
      <c r="H114" s="1"/>
      <c r="I114" s="1"/>
    </row>
    <row r="115" spans="1:9" ht="29.25" customHeight="1" thickBot="1">
      <c r="A115" s="189"/>
      <c r="B115" s="190"/>
      <c r="C115" s="189"/>
      <c r="D115" s="189"/>
      <c r="E115" s="189"/>
      <c r="F115" s="189"/>
      <c r="G115" s="1"/>
      <c r="H115" s="1"/>
      <c r="I115" s="1"/>
    </row>
    <row r="116" spans="1:9" ht="12.75" customHeight="1">
      <c r="A116" s="194">
        <v>80045</v>
      </c>
      <c r="B116" s="195" t="s">
        <v>285</v>
      </c>
      <c r="C116" s="196" t="s">
        <v>18</v>
      </c>
      <c r="D116" s="197"/>
      <c r="E116" s="197"/>
      <c r="F116" s="198">
        <f>F130</f>
        <v>0</v>
      </c>
      <c r="G116" s="1"/>
      <c r="H116" s="1"/>
      <c r="I116" s="1"/>
    </row>
    <row r="117" spans="1:9" ht="12.75" customHeight="1">
      <c r="A117" s="160" t="s">
        <v>194</v>
      </c>
      <c r="B117" s="161" t="s">
        <v>285</v>
      </c>
      <c r="C117" s="161"/>
      <c r="D117" s="161"/>
      <c r="E117" s="161"/>
      <c r="F117" s="162"/>
      <c r="G117" s="1"/>
      <c r="H117" s="1"/>
      <c r="I117" s="1"/>
    </row>
    <row r="118" spans="1:9" ht="12.75" customHeight="1">
      <c r="A118" s="163"/>
      <c r="B118" s="164"/>
      <c r="C118" s="165"/>
      <c r="D118" s="165"/>
      <c r="E118" s="165"/>
      <c r="F118" s="166"/>
      <c r="G118" s="1"/>
      <c r="H118" s="1"/>
      <c r="I118" s="1"/>
    </row>
    <row r="119" spans="1:9" ht="12.75" customHeight="1">
      <c r="A119" s="160" t="s">
        <v>189</v>
      </c>
      <c r="B119" s="167" t="s">
        <v>66</v>
      </c>
      <c r="C119" s="168" t="s">
        <v>190</v>
      </c>
      <c r="D119" s="168" t="s">
        <v>191</v>
      </c>
      <c r="E119" s="169" t="s">
        <v>192</v>
      </c>
      <c r="F119" s="170" t="s">
        <v>193</v>
      </c>
      <c r="G119" s="1"/>
      <c r="H119" s="1"/>
      <c r="I119" s="1"/>
    </row>
    <row r="120" spans="1:9" ht="12.75" customHeight="1">
      <c r="A120" s="171" t="s">
        <v>195</v>
      </c>
      <c r="B120" s="172"/>
      <c r="C120" s="172"/>
      <c r="D120" s="172"/>
      <c r="E120" s="172"/>
      <c r="F120" s="173"/>
      <c r="G120" s="1"/>
      <c r="H120" s="1"/>
      <c r="I120" s="1"/>
    </row>
    <row r="121" spans="1:9" ht="12.75" customHeight="1">
      <c r="A121" s="177">
        <v>665</v>
      </c>
      <c r="B121" s="178" t="str">
        <f>IF(A121="","",VLOOKUP($A121,[1]sinapi!$A$11:$F$32001,2))</f>
        <v>ELEMENTO VAZADO CONCRETO 50 X 50 X 7CM</v>
      </c>
      <c r="C121" s="179" t="str">
        <f>IF(A121="","",VLOOKUP($A121,[1]sinapi!$A$11:$F$32001,3,0))</f>
        <v>UN</v>
      </c>
      <c r="D121" s="191">
        <v>1</v>
      </c>
      <c r="E121" s="181"/>
      <c r="F121" s="176">
        <f>D121*E121</f>
        <v>0</v>
      </c>
      <c r="G121" s="1"/>
      <c r="H121" s="1"/>
      <c r="I121" s="1"/>
    </row>
    <row r="122" spans="1:9" ht="12.75" customHeight="1">
      <c r="A122" s="177">
        <v>80006</v>
      </c>
      <c r="B122" s="178" t="str">
        <f>IF(A122="","",VLOOKUP($A122,[1]sinapi!$A$11:$F$32001,2))</f>
        <v>Preparo de argamassa cimento e areia 1:4</v>
      </c>
      <c r="C122" s="179" t="str">
        <f>IF(A122="","",VLOOKUP($A122,[1]sinapi!$A$11:$F$32001,3,0))</f>
        <v>M³</v>
      </c>
      <c r="D122" s="191">
        <f>8*(0.25^2-PI()*0.2^2/4)*0.12</f>
        <v>2.9840710525537981E-2</v>
      </c>
      <c r="E122" s="192">
        <f>F101</f>
        <v>0</v>
      </c>
      <c r="F122" s="176">
        <f>D122*E122</f>
        <v>0</v>
      </c>
      <c r="G122" s="1"/>
      <c r="H122" s="1"/>
      <c r="I122" s="1"/>
    </row>
    <row r="123" spans="1:9" ht="12.75" customHeight="1">
      <c r="A123" s="177"/>
      <c r="B123" s="178" t="str">
        <f>IF(A123="","",VLOOKUP($A123,[1]sinapi!$A$11:$F$32001,2))</f>
        <v/>
      </c>
      <c r="C123" s="179" t="str">
        <f>IF(A123="","",VLOOKUP($A123,[1]sinapi!$A$11:$F$32001,3,0))</f>
        <v/>
      </c>
      <c r="D123" s="191"/>
      <c r="E123" s="192" t="str">
        <f>IF(A123="","",VLOOKUP($A123,[1]sinapi!$A$11:$F$32001,5,0))</f>
        <v/>
      </c>
      <c r="F123" s="176" t="str">
        <f t="shared" ref="F123" si="4">IF(A123="","",D123*E123)</f>
        <v/>
      </c>
      <c r="G123" s="1"/>
      <c r="H123" s="1"/>
      <c r="I123" s="1"/>
    </row>
    <row r="124" spans="1:9" ht="12.75" customHeight="1">
      <c r="A124" s="174" t="s">
        <v>196</v>
      </c>
      <c r="B124" s="175"/>
      <c r="C124" s="175"/>
      <c r="D124" s="175"/>
      <c r="E124" s="175"/>
      <c r="F124" s="182">
        <f>SUM(F121:F123)</f>
        <v>0</v>
      </c>
      <c r="G124" s="1"/>
      <c r="H124" s="1"/>
      <c r="I124" s="1"/>
    </row>
    <row r="125" spans="1:9" ht="12.75" customHeight="1">
      <c r="A125" s="171" t="s">
        <v>197</v>
      </c>
      <c r="B125" s="172"/>
      <c r="C125" s="172"/>
      <c r="D125" s="172"/>
      <c r="E125" s="172"/>
      <c r="F125" s="173"/>
      <c r="G125" s="1"/>
      <c r="H125" s="1"/>
      <c r="I125" s="1"/>
    </row>
    <row r="126" spans="1:9" ht="12.75" customHeight="1">
      <c r="A126" s="177">
        <v>4750</v>
      </c>
      <c r="B126" s="178" t="str">
        <f>IF(A126="","",VLOOKUP($A126,[1]sinapi!$A$11:$F$32001,2))</f>
        <v>PEDREIRO</v>
      </c>
      <c r="C126" s="179" t="str">
        <f>IF(A126="","",VLOOKUP($A126,[1]sinapi!$A$11:$F$32001,3,0))</f>
        <v>H</v>
      </c>
      <c r="D126" s="180">
        <v>1</v>
      </c>
      <c r="E126" s="181"/>
      <c r="F126" s="176">
        <f>D126*E126</f>
        <v>0</v>
      </c>
      <c r="G126" s="1"/>
      <c r="H126" s="1"/>
      <c r="I126" s="1"/>
    </row>
    <row r="127" spans="1:9" ht="12.75" customHeight="1">
      <c r="A127" s="177">
        <v>6111</v>
      </c>
      <c r="B127" s="178" t="str">
        <f>IF(A127="","",VLOOKUP($A127,[1]sinapi!$A$11:$F$32001,2))</f>
        <v>SERVENTE</v>
      </c>
      <c r="C127" s="179" t="str">
        <f>IF(A127="","",VLOOKUP($A127,[1]sinapi!$A$11:$F$32001,3,0))</f>
        <v>H</v>
      </c>
      <c r="D127" s="180">
        <v>1</v>
      </c>
      <c r="E127" s="181"/>
      <c r="F127" s="176">
        <f>D127*E127</f>
        <v>0</v>
      </c>
      <c r="G127" s="1"/>
      <c r="H127" s="1"/>
      <c r="I127" s="1"/>
    </row>
    <row r="128" spans="1:9" ht="12.75" customHeight="1">
      <c r="A128" s="177"/>
      <c r="B128" s="178" t="str">
        <f>IF(A128="","",VLOOKUP($A128,[1]sinapi!$A$11:$F$32001,2))</f>
        <v/>
      </c>
      <c r="C128" s="179" t="str">
        <f>IF(A128="","",VLOOKUP($A128,[1]sinapi!$A$11:$F$32001,3,0))</f>
        <v/>
      </c>
      <c r="D128" s="191"/>
      <c r="E128" s="192" t="str">
        <f>IF(A128="","",VLOOKUP($A128,[1]sinapi!$A$11:$F$32001,5,0)/2.22)</f>
        <v/>
      </c>
      <c r="F128" s="176" t="str">
        <f>IF(A128="","",D128*E128)</f>
        <v/>
      </c>
      <c r="G128" s="1"/>
      <c r="H128" s="1"/>
      <c r="I128" s="1"/>
    </row>
    <row r="129" spans="1:9" ht="12.75" customHeight="1">
      <c r="A129" s="174" t="s">
        <v>198</v>
      </c>
      <c r="B129" s="175"/>
      <c r="C129" s="175"/>
      <c r="D129" s="175"/>
      <c r="E129" s="175"/>
      <c r="F129" s="182">
        <f>SUM(F126:F128)</f>
        <v>0</v>
      </c>
      <c r="G129" s="1"/>
      <c r="H129" s="1"/>
      <c r="I129" s="1"/>
    </row>
    <row r="130" spans="1:9" ht="12.75" customHeight="1" thickBot="1">
      <c r="A130" s="236" t="s">
        <v>199</v>
      </c>
      <c r="B130" s="237"/>
      <c r="C130" s="237"/>
      <c r="D130" s="237"/>
      <c r="E130" s="237"/>
      <c r="F130" s="254">
        <f>F124+F129</f>
        <v>0</v>
      </c>
      <c r="G130" s="1"/>
      <c r="H130" s="1"/>
      <c r="I130" s="1"/>
    </row>
    <row r="131" spans="1:9" ht="42" customHeight="1" thickBot="1">
      <c r="A131" s="189"/>
      <c r="B131" s="190"/>
      <c r="C131" s="189"/>
      <c r="D131" s="189"/>
      <c r="E131" s="189"/>
      <c r="F131" s="189"/>
      <c r="G131" s="1"/>
      <c r="H131" s="1"/>
      <c r="I131" s="1"/>
    </row>
    <row r="132" spans="1:9" ht="12.75" customHeight="1">
      <c r="A132" s="194">
        <v>80010</v>
      </c>
      <c r="B132" s="195" t="s">
        <v>286</v>
      </c>
      <c r="C132" s="196" t="s">
        <v>67</v>
      </c>
      <c r="D132" s="197"/>
      <c r="E132" s="197"/>
      <c r="F132" s="198">
        <f>F144</f>
        <v>0</v>
      </c>
      <c r="G132" s="1"/>
      <c r="H132" s="1"/>
      <c r="I132" s="1"/>
    </row>
    <row r="133" spans="1:9" ht="12.75" customHeight="1">
      <c r="A133" s="160" t="s">
        <v>194</v>
      </c>
      <c r="B133" s="200" t="s">
        <v>287</v>
      </c>
      <c r="C133" s="201"/>
      <c r="D133" s="201"/>
      <c r="E133" s="201"/>
      <c r="F133" s="202"/>
      <c r="G133" s="1"/>
      <c r="H133" s="1"/>
      <c r="I133" s="1"/>
    </row>
    <row r="134" spans="1:9" ht="12.75" customHeight="1">
      <c r="A134" s="163"/>
      <c r="B134" s="164"/>
      <c r="C134" s="165"/>
      <c r="D134" s="165"/>
      <c r="E134" s="165"/>
      <c r="F134" s="166"/>
      <c r="G134" s="1"/>
      <c r="H134" s="1"/>
      <c r="I134" s="1"/>
    </row>
    <row r="135" spans="1:9" ht="12.75" customHeight="1">
      <c r="A135" s="160" t="s">
        <v>189</v>
      </c>
      <c r="B135" s="167" t="s">
        <v>66</v>
      </c>
      <c r="C135" s="168" t="s">
        <v>190</v>
      </c>
      <c r="D135" s="168" t="s">
        <v>191</v>
      </c>
      <c r="E135" s="169" t="s">
        <v>192</v>
      </c>
      <c r="F135" s="170" t="s">
        <v>193</v>
      </c>
      <c r="G135" s="1"/>
      <c r="H135" s="1"/>
      <c r="I135" s="1"/>
    </row>
    <row r="136" spans="1:9" ht="12.75" customHeight="1">
      <c r="A136" s="171" t="s">
        <v>195</v>
      </c>
      <c r="B136" s="172"/>
      <c r="C136" s="172"/>
      <c r="D136" s="172"/>
      <c r="E136" s="172"/>
      <c r="F136" s="173"/>
      <c r="G136" s="1"/>
      <c r="H136" s="1"/>
      <c r="I136" s="1"/>
    </row>
    <row r="137" spans="1:9" ht="12.75" customHeight="1">
      <c r="A137" s="177">
        <v>80008</v>
      </c>
      <c r="B137" s="178" t="s">
        <v>271</v>
      </c>
      <c r="C137" s="179" t="s">
        <v>68</v>
      </c>
      <c r="D137" s="191">
        <v>0.01</v>
      </c>
      <c r="E137" s="243">
        <f>F146</f>
        <v>0</v>
      </c>
      <c r="F137" s="176">
        <f>D137*E137</f>
        <v>0</v>
      </c>
      <c r="G137" s="1"/>
      <c r="H137" s="1"/>
      <c r="I137" s="1"/>
    </row>
    <row r="138" spans="1:9" ht="12.75" customHeight="1">
      <c r="A138" s="253">
        <v>7269</v>
      </c>
      <c r="B138" s="178" t="s">
        <v>288</v>
      </c>
      <c r="C138" s="179" t="s">
        <v>18</v>
      </c>
      <c r="D138" s="191">
        <v>25</v>
      </c>
      <c r="E138" s="181"/>
      <c r="F138" s="176">
        <f>D138*E138</f>
        <v>0</v>
      </c>
      <c r="G138" s="1"/>
      <c r="H138" s="1"/>
      <c r="I138" s="1"/>
    </row>
    <row r="139" spans="1:9" ht="12.75" customHeight="1">
      <c r="A139" s="174" t="s">
        <v>196</v>
      </c>
      <c r="B139" s="175"/>
      <c r="C139" s="175"/>
      <c r="D139" s="175"/>
      <c r="E139" s="175"/>
      <c r="F139" s="182">
        <f>SUM(F137:F138)</f>
        <v>0</v>
      </c>
      <c r="G139" s="1"/>
      <c r="H139" s="1"/>
      <c r="I139" s="1"/>
    </row>
    <row r="140" spans="1:9" ht="12.75" customHeight="1">
      <c r="A140" s="171" t="s">
        <v>197</v>
      </c>
      <c r="B140" s="172"/>
      <c r="C140" s="172"/>
      <c r="D140" s="172"/>
      <c r="E140" s="172"/>
      <c r="F140" s="173"/>
      <c r="G140" s="1"/>
      <c r="H140" s="1"/>
      <c r="I140" s="1"/>
    </row>
    <row r="141" spans="1:9" ht="12.75" customHeight="1">
      <c r="A141" s="177">
        <v>4750</v>
      </c>
      <c r="B141" s="178" t="s">
        <v>129</v>
      </c>
      <c r="C141" s="179" t="s">
        <v>20</v>
      </c>
      <c r="D141" s="180">
        <v>0.20588235294117602</v>
      </c>
      <c r="E141" s="181"/>
      <c r="F141" s="176">
        <f>D141*E141</f>
        <v>0</v>
      </c>
      <c r="G141" s="1"/>
      <c r="H141" s="1"/>
      <c r="I141" s="1"/>
    </row>
    <row r="142" spans="1:9" ht="12.75" customHeight="1">
      <c r="A142" s="177">
        <v>6111</v>
      </c>
      <c r="B142" s="178" t="s">
        <v>130</v>
      </c>
      <c r="C142" s="179" t="s">
        <v>20</v>
      </c>
      <c r="D142" s="180">
        <v>0.20588235294117602</v>
      </c>
      <c r="E142" s="181"/>
      <c r="F142" s="176">
        <f>D142*E142</f>
        <v>0</v>
      </c>
      <c r="G142" s="1"/>
      <c r="H142" s="1"/>
      <c r="I142" s="1"/>
    </row>
    <row r="143" spans="1:9" ht="12.75" customHeight="1">
      <c r="A143" s="174" t="s">
        <v>198</v>
      </c>
      <c r="B143" s="175"/>
      <c r="C143" s="175"/>
      <c r="D143" s="175"/>
      <c r="E143" s="175"/>
      <c r="F143" s="182">
        <f>SUM(F141:F142)</f>
        <v>0</v>
      </c>
      <c r="G143" s="1"/>
      <c r="H143" s="1"/>
      <c r="I143" s="1"/>
    </row>
    <row r="144" spans="1:9" ht="12.75" customHeight="1">
      <c r="A144" s="174" t="s">
        <v>199</v>
      </c>
      <c r="B144" s="175"/>
      <c r="C144" s="175"/>
      <c r="D144" s="175"/>
      <c r="E144" s="175"/>
      <c r="F144" s="182">
        <f>F139+F143</f>
        <v>0</v>
      </c>
      <c r="G144" s="1"/>
      <c r="H144" s="1"/>
      <c r="I144" s="1"/>
    </row>
    <row r="145" spans="1:9" ht="12.75" customHeight="1">
      <c r="A145" s="269"/>
      <c r="B145" s="270"/>
      <c r="C145" s="270"/>
      <c r="D145" s="270"/>
      <c r="E145" s="270"/>
      <c r="F145" s="271"/>
      <c r="G145" s="1"/>
      <c r="H145" s="1"/>
      <c r="I145" s="1"/>
    </row>
    <row r="146" spans="1:9" ht="12.75" customHeight="1">
      <c r="A146" s="212">
        <v>80008</v>
      </c>
      <c r="B146" s="213" t="s">
        <v>271</v>
      </c>
      <c r="C146" s="214" t="s">
        <v>68</v>
      </c>
      <c r="D146" s="215"/>
      <c r="E146" s="216"/>
      <c r="F146" s="217">
        <f>F158</f>
        <v>0</v>
      </c>
      <c r="G146" s="1"/>
      <c r="H146" s="1"/>
      <c r="I146" s="1"/>
    </row>
    <row r="147" spans="1:9" ht="12.75" customHeight="1">
      <c r="A147" s="199" t="s">
        <v>194</v>
      </c>
      <c r="B147" s="250" t="s">
        <v>274</v>
      </c>
      <c r="C147" s="250"/>
      <c r="D147" s="250"/>
      <c r="E147" s="250"/>
      <c r="F147" s="251"/>
      <c r="G147" s="1"/>
      <c r="H147" s="1"/>
      <c r="I147" s="1"/>
    </row>
    <row r="148" spans="1:9" ht="12.75" customHeight="1">
      <c r="A148" s="163"/>
      <c r="B148" s="164"/>
      <c r="C148" s="165"/>
      <c r="D148" s="165"/>
      <c r="E148" s="165"/>
      <c r="F148" s="166"/>
      <c r="G148" s="1"/>
      <c r="H148" s="1"/>
      <c r="I148" s="1"/>
    </row>
    <row r="149" spans="1:9" ht="12.75" customHeight="1">
      <c r="A149" s="160" t="s">
        <v>189</v>
      </c>
      <c r="B149" s="167" t="s">
        <v>66</v>
      </c>
      <c r="C149" s="168" t="s">
        <v>190</v>
      </c>
      <c r="D149" s="168" t="s">
        <v>191</v>
      </c>
      <c r="E149" s="169" t="s">
        <v>192</v>
      </c>
      <c r="F149" s="170" t="s">
        <v>193</v>
      </c>
      <c r="G149" s="1"/>
      <c r="H149" s="1"/>
      <c r="I149" s="1"/>
    </row>
    <row r="150" spans="1:9" ht="12.75" customHeight="1">
      <c r="A150" s="171" t="s">
        <v>195</v>
      </c>
      <c r="B150" s="172"/>
      <c r="C150" s="172"/>
      <c r="D150" s="172"/>
      <c r="E150" s="172"/>
      <c r="F150" s="173"/>
      <c r="G150" s="1"/>
      <c r="H150" s="1"/>
      <c r="I150" s="1"/>
    </row>
    <row r="151" spans="1:9" ht="12.75" customHeight="1">
      <c r="A151" s="177">
        <v>1379</v>
      </c>
      <c r="B151" s="178" t="s">
        <v>158</v>
      </c>
      <c r="C151" s="179" t="s">
        <v>159</v>
      </c>
      <c r="D151" s="191">
        <v>162</v>
      </c>
      <c r="E151" s="181"/>
      <c r="F151" s="176">
        <f>D151*E151</f>
        <v>0</v>
      </c>
      <c r="G151" s="1"/>
      <c r="H151" s="1"/>
      <c r="I151" s="1"/>
    </row>
    <row r="152" spans="1:9" ht="12.75" customHeight="1">
      <c r="A152" s="177">
        <v>1106</v>
      </c>
      <c r="B152" s="178" t="s">
        <v>160</v>
      </c>
      <c r="C152" s="179" t="s">
        <v>159</v>
      </c>
      <c r="D152" s="191">
        <v>162</v>
      </c>
      <c r="E152" s="181"/>
      <c r="F152" s="176">
        <f t="shared" ref="F152:F153" si="5">D152*E152</f>
        <v>0</v>
      </c>
      <c r="G152" s="1"/>
      <c r="H152" s="1"/>
      <c r="I152" s="1"/>
    </row>
    <row r="153" spans="1:9" ht="12.75" customHeight="1">
      <c r="A153" s="177">
        <v>370</v>
      </c>
      <c r="B153" s="178" t="s">
        <v>161</v>
      </c>
      <c r="C153" s="179" t="s">
        <v>162</v>
      </c>
      <c r="D153" s="191">
        <v>1.216</v>
      </c>
      <c r="E153" s="181"/>
      <c r="F153" s="176">
        <f t="shared" si="5"/>
        <v>0</v>
      </c>
      <c r="G153" s="1"/>
      <c r="H153" s="1"/>
      <c r="I153" s="1"/>
    </row>
    <row r="154" spans="1:9" ht="12.75" customHeight="1">
      <c r="A154" s="174" t="s">
        <v>196</v>
      </c>
      <c r="B154" s="175"/>
      <c r="C154" s="175"/>
      <c r="D154" s="175"/>
      <c r="E154" s="175"/>
      <c r="F154" s="182">
        <f>SUM(F151:F153)</f>
        <v>0</v>
      </c>
      <c r="G154" s="1"/>
      <c r="H154" s="1"/>
      <c r="I154" s="1"/>
    </row>
    <row r="155" spans="1:9" ht="12.75" customHeight="1">
      <c r="A155" s="171" t="s">
        <v>197</v>
      </c>
      <c r="B155" s="172"/>
      <c r="C155" s="172"/>
      <c r="D155" s="172"/>
      <c r="E155" s="172"/>
      <c r="F155" s="173"/>
      <c r="G155" s="1"/>
      <c r="H155" s="1"/>
      <c r="I155" s="1"/>
    </row>
    <row r="156" spans="1:9" ht="12.75" customHeight="1">
      <c r="A156" s="177">
        <v>6111</v>
      </c>
      <c r="B156" s="178" t="s">
        <v>130</v>
      </c>
      <c r="C156" s="179" t="s">
        <v>20</v>
      </c>
      <c r="D156" s="180">
        <v>2.9411764705882302</v>
      </c>
      <c r="E156" s="181"/>
      <c r="F156" s="176">
        <f>D156*E156</f>
        <v>0</v>
      </c>
      <c r="G156" s="1"/>
      <c r="H156" s="1"/>
      <c r="I156" s="1"/>
    </row>
    <row r="157" spans="1:9" ht="12.75" customHeight="1">
      <c r="A157" s="203" t="s">
        <v>198</v>
      </c>
      <c r="B157" s="221"/>
      <c r="C157" s="221"/>
      <c r="D157" s="221"/>
      <c r="E157" s="272"/>
      <c r="F157" s="182">
        <f>F156</f>
        <v>0</v>
      </c>
      <c r="G157" s="1"/>
      <c r="H157" s="1"/>
      <c r="I157" s="1"/>
    </row>
    <row r="158" spans="1:9" ht="12.75" customHeight="1" thickBot="1">
      <c r="A158" s="236" t="s">
        <v>199</v>
      </c>
      <c r="B158" s="237"/>
      <c r="C158" s="237"/>
      <c r="D158" s="237"/>
      <c r="E158" s="237"/>
      <c r="F158" s="254">
        <f>F154+F157</f>
        <v>0</v>
      </c>
      <c r="G158" s="1"/>
      <c r="H158" s="1"/>
      <c r="I158" s="1"/>
    </row>
    <row r="159" spans="1:9" ht="30" customHeight="1" thickBot="1">
      <c r="A159" s="184"/>
      <c r="B159" s="184"/>
      <c r="C159" s="184"/>
      <c r="D159" s="184"/>
      <c r="E159" s="184"/>
      <c r="F159" s="273"/>
      <c r="G159" s="1"/>
      <c r="H159" s="1"/>
      <c r="I159" s="1"/>
    </row>
    <row r="160" spans="1:9" ht="12.75" customHeight="1">
      <c r="A160" s="194">
        <v>80013</v>
      </c>
      <c r="B160" s="195" t="s">
        <v>289</v>
      </c>
      <c r="C160" s="196" t="s">
        <v>67</v>
      </c>
      <c r="D160" s="197"/>
      <c r="E160" s="197"/>
      <c r="F160" s="198">
        <f>F171</f>
        <v>0</v>
      </c>
      <c r="G160" s="1"/>
      <c r="H160" s="1"/>
      <c r="I160" s="1"/>
    </row>
    <row r="161" spans="1:9" ht="12.75" customHeight="1">
      <c r="A161" s="160" t="s">
        <v>194</v>
      </c>
      <c r="B161" s="274" t="s">
        <v>290</v>
      </c>
      <c r="C161" s="275"/>
      <c r="D161" s="275"/>
      <c r="E161" s="275"/>
      <c r="F161" s="276"/>
      <c r="G161" s="1"/>
      <c r="H161" s="1"/>
      <c r="I161" s="1"/>
    </row>
    <row r="162" spans="1:9" ht="12.75" customHeight="1">
      <c r="A162" s="163"/>
      <c r="B162" s="164"/>
      <c r="C162" s="165"/>
      <c r="D162" s="165"/>
      <c r="E162" s="165"/>
      <c r="F162" s="166"/>
      <c r="G162" s="1"/>
      <c r="H162" s="1"/>
      <c r="I162" s="1"/>
    </row>
    <row r="163" spans="1:9" ht="12.75" customHeight="1">
      <c r="A163" s="160" t="s">
        <v>189</v>
      </c>
      <c r="B163" s="167" t="s">
        <v>66</v>
      </c>
      <c r="C163" s="168" t="s">
        <v>190</v>
      </c>
      <c r="D163" s="168" t="s">
        <v>191</v>
      </c>
      <c r="E163" s="169" t="s">
        <v>192</v>
      </c>
      <c r="F163" s="170" t="s">
        <v>193</v>
      </c>
      <c r="G163" s="1"/>
      <c r="H163" s="1"/>
      <c r="I163" s="1"/>
    </row>
    <row r="164" spans="1:9" ht="12.75" customHeight="1">
      <c r="A164" s="171" t="s">
        <v>195</v>
      </c>
      <c r="B164" s="172"/>
      <c r="C164" s="172"/>
      <c r="D164" s="172"/>
      <c r="E164" s="172"/>
      <c r="F164" s="173"/>
      <c r="G164" s="1"/>
      <c r="H164" s="1"/>
      <c r="I164" s="1"/>
    </row>
    <row r="165" spans="1:9" ht="12.75" customHeight="1">
      <c r="A165" s="177">
        <v>80012</v>
      </c>
      <c r="B165" s="178" t="s">
        <v>291</v>
      </c>
      <c r="C165" s="179" t="s">
        <v>68</v>
      </c>
      <c r="D165" s="191">
        <v>3.0000000000000001E-3</v>
      </c>
      <c r="E165" s="243">
        <f>F172</f>
        <v>0</v>
      </c>
      <c r="F165" s="176">
        <f>D165*E165</f>
        <v>0</v>
      </c>
      <c r="G165" s="1"/>
      <c r="H165" s="1"/>
      <c r="I165" s="1"/>
    </row>
    <row r="166" spans="1:9" ht="12.75" customHeight="1">
      <c r="A166" s="174" t="s">
        <v>196</v>
      </c>
      <c r="B166" s="175"/>
      <c r="C166" s="175"/>
      <c r="D166" s="175"/>
      <c r="E166" s="175"/>
      <c r="F166" s="182">
        <f>F165</f>
        <v>0</v>
      </c>
      <c r="G166" s="1"/>
      <c r="H166" s="1"/>
      <c r="I166" s="1"/>
    </row>
    <row r="167" spans="1:9" ht="12.75" customHeight="1">
      <c r="A167" s="171"/>
      <c r="B167" s="172"/>
      <c r="C167" s="172"/>
      <c r="D167" s="172"/>
      <c r="E167" s="172"/>
      <c r="F167" s="173"/>
      <c r="G167" s="1"/>
      <c r="H167" s="1"/>
      <c r="I167" s="1"/>
    </row>
    <row r="168" spans="1:9" ht="12.75" customHeight="1">
      <c r="A168" s="177">
        <v>4750</v>
      </c>
      <c r="B168" s="178" t="s">
        <v>129</v>
      </c>
      <c r="C168" s="179" t="s">
        <v>20</v>
      </c>
      <c r="D168" s="180">
        <v>5.8823529411764698E-2</v>
      </c>
      <c r="E168" s="181"/>
      <c r="F168" s="176">
        <f>D168*E168</f>
        <v>0</v>
      </c>
      <c r="G168" s="1"/>
      <c r="H168" s="1"/>
      <c r="I168" s="1"/>
    </row>
    <row r="169" spans="1:9" ht="12.75" customHeight="1">
      <c r="A169" s="177">
        <v>6111</v>
      </c>
      <c r="B169" s="178" t="s">
        <v>130</v>
      </c>
      <c r="C169" s="179" t="s">
        <v>20</v>
      </c>
      <c r="D169" s="180">
        <v>5.8823529411764698E-2</v>
      </c>
      <c r="E169" s="181"/>
      <c r="F169" s="176">
        <f>D169*E169</f>
        <v>0</v>
      </c>
      <c r="G169" s="1"/>
      <c r="H169" s="1"/>
      <c r="I169" s="1"/>
    </row>
    <row r="170" spans="1:9" ht="12.75" customHeight="1">
      <c r="A170" s="174" t="s">
        <v>198</v>
      </c>
      <c r="B170" s="175"/>
      <c r="C170" s="175"/>
      <c r="D170" s="175"/>
      <c r="E170" s="175"/>
      <c r="F170" s="182">
        <f>SUM(F168:F169)</f>
        <v>0</v>
      </c>
      <c r="G170" s="1"/>
      <c r="H170" s="1"/>
      <c r="I170" s="1"/>
    </row>
    <row r="171" spans="1:9" ht="12.75" customHeight="1">
      <c r="A171" s="277" t="s">
        <v>199</v>
      </c>
      <c r="B171" s="278"/>
      <c r="C171" s="278"/>
      <c r="D171" s="278"/>
      <c r="E171" s="278"/>
      <c r="F171" s="279">
        <f>F166+F170</f>
        <v>0</v>
      </c>
      <c r="G171" s="1"/>
      <c r="H171" s="1"/>
      <c r="I171" s="1"/>
    </row>
    <row r="172" spans="1:9" ht="12.75" customHeight="1">
      <c r="A172" s="280">
        <v>80012</v>
      </c>
      <c r="B172" s="281" t="s">
        <v>291</v>
      </c>
      <c r="C172" s="282" t="s">
        <v>68</v>
      </c>
      <c r="D172" s="283"/>
      <c r="E172" s="284"/>
      <c r="F172" s="285">
        <f>F183</f>
        <v>0</v>
      </c>
      <c r="G172" s="1"/>
      <c r="H172" s="1"/>
      <c r="I172" s="1"/>
    </row>
    <row r="173" spans="1:9" ht="12.75" customHeight="1">
      <c r="A173" s="199" t="s">
        <v>194</v>
      </c>
      <c r="B173" s="250" t="s">
        <v>292</v>
      </c>
      <c r="C173" s="250"/>
      <c r="D173" s="250"/>
      <c r="E173" s="250"/>
      <c r="F173" s="251"/>
      <c r="G173" s="1"/>
      <c r="H173" s="1"/>
      <c r="I173" s="1"/>
    </row>
    <row r="174" spans="1:9" ht="12.75" customHeight="1">
      <c r="A174" s="163"/>
      <c r="B174" s="164"/>
      <c r="C174" s="165"/>
      <c r="D174" s="165"/>
      <c r="E174" s="165"/>
      <c r="F174" s="166"/>
      <c r="G174" s="1"/>
      <c r="H174" s="1"/>
      <c r="I174" s="1"/>
    </row>
    <row r="175" spans="1:9" ht="12.75" customHeight="1">
      <c r="A175" s="160" t="s">
        <v>189</v>
      </c>
      <c r="B175" s="167" t="s">
        <v>66</v>
      </c>
      <c r="C175" s="168" t="s">
        <v>190</v>
      </c>
      <c r="D175" s="168" t="s">
        <v>191</v>
      </c>
      <c r="E175" s="169" t="s">
        <v>192</v>
      </c>
      <c r="F175" s="170" t="s">
        <v>193</v>
      </c>
      <c r="G175" s="1"/>
      <c r="H175" s="1"/>
      <c r="I175" s="1"/>
    </row>
    <row r="176" spans="1:9" ht="12.75" customHeight="1">
      <c r="A176" s="171" t="s">
        <v>195</v>
      </c>
      <c r="B176" s="172"/>
      <c r="C176" s="172"/>
      <c r="D176" s="172"/>
      <c r="E176" s="172"/>
      <c r="F176" s="173"/>
      <c r="G176" s="1"/>
      <c r="H176" s="1"/>
      <c r="I176" s="1"/>
    </row>
    <row r="177" spans="1:9" ht="12.75" customHeight="1">
      <c r="A177" s="177">
        <v>1379</v>
      </c>
      <c r="B177" s="178" t="s">
        <v>158</v>
      </c>
      <c r="C177" s="179" t="s">
        <v>159</v>
      </c>
      <c r="D177" s="191">
        <v>486</v>
      </c>
      <c r="E177" s="181"/>
      <c r="F177" s="176">
        <f>D177*E177</f>
        <v>0</v>
      </c>
      <c r="G177" s="1"/>
      <c r="H177" s="1"/>
      <c r="I177" s="1"/>
    </row>
    <row r="178" spans="1:9" ht="12.75" customHeight="1">
      <c r="A178" s="177">
        <v>370</v>
      </c>
      <c r="B178" s="178" t="s">
        <v>161</v>
      </c>
      <c r="C178" s="179" t="s">
        <v>162</v>
      </c>
      <c r="D178" s="191">
        <v>0.93540000000000001</v>
      </c>
      <c r="E178" s="181"/>
      <c r="F178" s="176">
        <f>D178*E178</f>
        <v>0</v>
      </c>
      <c r="G178" s="1"/>
      <c r="H178" s="1"/>
      <c r="I178" s="1"/>
    </row>
    <row r="179" spans="1:9" ht="12.75" customHeight="1">
      <c r="A179" s="174" t="s">
        <v>196</v>
      </c>
      <c r="B179" s="175"/>
      <c r="C179" s="175"/>
      <c r="D179" s="175"/>
      <c r="E179" s="175"/>
      <c r="F179" s="182">
        <f>SUM(F177:F178)</f>
        <v>0</v>
      </c>
      <c r="G179" s="1"/>
      <c r="H179" s="1"/>
      <c r="I179" s="1"/>
    </row>
    <row r="180" spans="1:9" ht="12.75" customHeight="1">
      <c r="A180" s="171" t="s">
        <v>197</v>
      </c>
      <c r="B180" s="172"/>
      <c r="C180" s="172"/>
      <c r="D180" s="172"/>
      <c r="E180" s="172"/>
      <c r="F180" s="173"/>
      <c r="G180" s="1"/>
      <c r="H180" s="1"/>
      <c r="I180" s="1"/>
    </row>
    <row r="181" spans="1:9" ht="12.75" customHeight="1">
      <c r="A181" s="177">
        <v>6111</v>
      </c>
      <c r="B181" s="178" t="s">
        <v>130</v>
      </c>
      <c r="C181" s="179" t="s">
        <v>20</v>
      </c>
      <c r="D181" s="180">
        <v>2.9411764705882302</v>
      </c>
      <c r="E181" s="181"/>
      <c r="F181" s="176">
        <f>D181*E181</f>
        <v>0</v>
      </c>
      <c r="G181" s="1"/>
      <c r="H181" s="1"/>
      <c r="I181" s="1"/>
    </row>
    <row r="182" spans="1:9" ht="12.75" customHeight="1">
      <c r="A182" s="174" t="s">
        <v>198</v>
      </c>
      <c r="B182" s="175"/>
      <c r="C182" s="175"/>
      <c r="D182" s="175"/>
      <c r="E182" s="175"/>
      <c r="F182" s="182">
        <f>SUM(F181)</f>
        <v>0</v>
      </c>
      <c r="G182" s="1"/>
      <c r="H182" s="1"/>
      <c r="I182" s="1"/>
    </row>
    <row r="183" spans="1:9" ht="12.75" customHeight="1" thickBot="1">
      <c r="A183" s="236" t="s">
        <v>199</v>
      </c>
      <c r="B183" s="237"/>
      <c r="C183" s="237"/>
      <c r="D183" s="237"/>
      <c r="E183" s="237"/>
      <c r="F183" s="254">
        <f>F179+F182</f>
        <v>0</v>
      </c>
      <c r="G183" s="1"/>
      <c r="H183" s="1"/>
      <c r="I183" s="1"/>
    </row>
    <row r="184" spans="1:9" ht="33" customHeight="1" thickBot="1">
      <c r="A184" s="184"/>
      <c r="B184" s="184"/>
      <c r="C184" s="184"/>
      <c r="D184" s="184"/>
      <c r="E184" s="184"/>
      <c r="F184" s="273"/>
      <c r="G184" s="1"/>
      <c r="H184" s="1"/>
      <c r="I184" s="1"/>
    </row>
    <row r="185" spans="1:9" ht="12.75" customHeight="1">
      <c r="A185" s="194">
        <v>80016</v>
      </c>
      <c r="B185" s="195" t="s">
        <v>293</v>
      </c>
      <c r="C185" s="196" t="s">
        <v>67</v>
      </c>
      <c r="D185" s="197"/>
      <c r="E185" s="197"/>
      <c r="F185" s="286">
        <f>F196</f>
        <v>0</v>
      </c>
      <c r="G185" s="1"/>
      <c r="H185" s="1"/>
      <c r="I185" s="1"/>
    </row>
    <row r="186" spans="1:9" ht="27" customHeight="1">
      <c r="A186" s="160" t="s">
        <v>194</v>
      </c>
      <c r="B186" s="200" t="s">
        <v>294</v>
      </c>
      <c r="C186" s="201"/>
      <c r="D186" s="201"/>
      <c r="E186" s="201"/>
      <c r="F186" s="202"/>
      <c r="G186" s="1"/>
      <c r="H186" s="1"/>
      <c r="I186" s="1"/>
    </row>
    <row r="187" spans="1:9" ht="12.75" customHeight="1">
      <c r="A187" s="163"/>
      <c r="B187" s="164"/>
      <c r="C187" s="165"/>
      <c r="D187" s="165"/>
      <c r="E187" s="165"/>
      <c r="F187" s="166"/>
      <c r="G187" s="1"/>
      <c r="H187" s="1"/>
      <c r="I187" s="1"/>
    </row>
    <row r="188" spans="1:9" ht="12.75" customHeight="1">
      <c r="A188" s="160" t="s">
        <v>189</v>
      </c>
      <c r="B188" s="167" t="s">
        <v>66</v>
      </c>
      <c r="C188" s="168" t="s">
        <v>190</v>
      </c>
      <c r="D188" s="168" t="s">
        <v>191</v>
      </c>
      <c r="E188" s="169" t="s">
        <v>192</v>
      </c>
      <c r="F188" s="170" t="s">
        <v>193</v>
      </c>
      <c r="G188" s="1"/>
      <c r="H188" s="1"/>
      <c r="I188" s="1"/>
    </row>
    <row r="189" spans="1:9" ht="12.75" customHeight="1">
      <c r="A189" s="171" t="s">
        <v>195</v>
      </c>
      <c r="B189" s="172"/>
      <c r="C189" s="172"/>
      <c r="D189" s="172"/>
      <c r="E189" s="172"/>
      <c r="F189" s="173"/>
      <c r="G189" s="1"/>
      <c r="H189" s="1"/>
      <c r="I189" s="1"/>
    </row>
    <row r="190" spans="1:9" ht="12.75" customHeight="1">
      <c r="A190" s="177">
        <v>80014</v>
      </c>
      <c r="B190" s="178" t="s">
        <v>295</v>
      </c>
      <c r="C190" s="179" t="s">
        <v>68</v>
      </c>
      <c r="D190" s="191">
        <v>0.01</v>
      </c>
      <c r="E190" s="243">
        <f>F198</f>
        <v>0</v>
      </c>
      <c r="F190" s="176">
        <f>D190*E190</f>
        <v>0</v>
      </c>
      <c r="G190" s="1"/>
      <c r="H190" s="1"/>
      <c r="I190" s="1"/>
    </row>
    <row r="191" spans="1:9" ht="12.75" customHeight="1">
      <c r="A191" s="174" t="s">
        <v>196</v>
      </c>
      <c r="B191" s="175"/>
      <c r="C191" s="175"/>
      <c r="D191" s="175"/>
      <c r="E191" s="175"/>
      <c r="F191" s="182">
        <f>SUM(F190)</f>
        <v>0</v>
      </c>
      <c r="G191" s="1"/>
      <c r="H191" s="1"/>
      <c r="I191" s="1"/>
    </row>
    <row r="192" spans="1:9" ht="12.75" customHeight="1">
      <c r="A192" s="171" t="s">
        <v>197</v>
      </c>
      <c r="B192" s="172"/>
      <c r="C192" s="172"/>
      <c r="D192" s="172"/>
      <c r="E192" s="172"/>
      <c r="F192" s="173"/>
      <c r="G192" s="1"/>
      <c r="H192" s="1"/>
      <c r="I192" s="1"/>
    </row>
    <row r="193" spans="1:9" ht="12.75" customHeight="1">
      <c r="A193" s="177">
        <v>4750</v>
      </c>
      <c r="B193" s="178" t="s">
        <v>129</v>
      </c>
      <c r="C193" s="179" t="s">
        <v>20</v>
      </c>
      <c r="D193" s="180">
        <v>0.35294117647058804</v>
      </c>
      <c r="E193" s="181"/>
      <c r="F193" s="176">
        <f>D193*E193</f>
        <v>0</v>
      </c>
      <c r="G193" s="1"/>
      <c r="H193" s="1"/>
      <c r="I193" s="1"/>
    </row>
    <row r="194" spans="1:9" ht="12.75" customHeight="1">
      <c r="A194" s="177">
        <v>6111</v>
      </c>
      <c r="B194" s="178" t="s">
        <v>130</v>
      </c>
      <c r="C194" s="179" t="s">
        <v>20</v>
      </c>
      <c r="D194" s="180">
        <v>0.35294117647058804</v>
      </c>
      <c r="E194" s="181"/>
      <c r="F194" s="176">
        <f>D194*E194</f>
        <v>0</v>
      </c>
      <c r="G194" s="1"/>
      <c r="H194" s="1"/>
      <c r="I194" s="1"/>
    </row>
    <row r="195" spans="1:9" ht="12.75" customHeight="1">
      <c r="A195" s="174" t="s">
        <v>198</v>
      </c>
      <c r="B195" s="175"/>
      <c r="C195" s="175"/>
      <c r="D195" s="175"/>
      <c r="E195" s="175"/>
      <c r="F195" s="182">
        <f>SUM(F193:F194)</f>
        <v>0</v>
      </c>
      <c r="G195" s="1"/>
      <c r="H195" s="1"/>
      <c r="I195" s="1"/>
    </row>
    <row r="196" spans="1:9" ht="12.75" customHeight="1">
      <c r="A196" s="277" t="s">
        <v>199</v>
      </c>
      <c r="B196" s="278"/>
      <c r="C196" s="278"/>
      <c r="D196" s="278"/>
      <c r="E196" s="278"/>
      <c r="F196" s="279">
        <f>F191+F195</f>
        <v>0</v>
      </c>
      <c r="G196" s="1"/>
      <c r="H196" s="1"/>
      <c r="I196" s="1"/>
    </row>
    <row r="197" spans="1:9" ht="12.75" customHeight="1">
      <c r="A197" s="287"/>
      <c r="B197" s="374"/>
      <c r="C197" s="374"/>
      <c r="D197" s="374"/>
      <c r="E197" s="374"/>
      <c r="F197" s="375"/>
      <c r="G197" s="1"/>
      <c r="H197" s="1"/>
      <c r="I197" s="1"/>
    </row>
    <row r="198" spans="1:9" ht="12.75" customHeight="1">
      <c r="A198" s="288">
        <v>80014</v>
      </c>
      <c r="B198" s="289" t="s">
        <v>295</v>
      </c>
      <c r="C198" s="290" t="s">
        <v>68</v>
      </c>
      <c r="D198" s="291"/>
      <c r="E198" s="292"/>
      <c r="F198" s="293">
        <f>F210</f>
        <v>0</v>
      </c>
      <c r="G198" s="1"/>
      <c r="H198" s="1"/>
      <c r="I198" s="1"/>
    </row>
    <row r="199" spans="1:9" ht="12.75" customHeight="1">
      <c r="A199" s="160" t="s">
        <v>194</v>
      </c>
      <c r="B199" s="161" t="s">
        <v>296</v>
      </c>
      <c r="C199" s="161"/>
      <c r="D199" s="161"/>
      <c r="E199" s="161"/>
      <c r="F199" s="162"/>
      <c r="G199" s="1"/>
      <c r="H199" s="1"/>
      <c r="I199" s="1"/>
    </row>
    <row r="200" spans="1:9" ht="12.75" customHeight="1">
      <c r="A200" s="163"/>
      <c r="B200" s="164"/>
      <c r="C200" s="165"/>
      <c r="D200" s="165"/>
      <c r="E200" s="165"/>
      <c r="F200" s="166"/>
      <c r="G200" s="1"/>
      <c r="H200" s="1"/>
      <c r="I200" s="1"/>
    </row>
    <row r="201" spans="1:9" ht="12.75" customHeight="1">
      <c r="A201" s="160" t="s">
        <v>189</v>
      </c>
      <c r="B201" s="167" t="s">
        <v>66</v>
      </c>
      <c r="C201" s="168" t="s">
        <v>190</v>
      </c>
      <c r="D201" s="168" t="s">
        <v>191</v>
      </c>
      <c r="E201" s="169" t="s">
        <v>192</v>
      </c>
      <c r="F201" s="170" t="s">
        <v>193</v>
      </c>
      <c r="G201" s="1"/>
      <c r="H201" s="1"/>
      <c r="I201" s="1"/>
    </row>
    <row r="202" spans="1:9" ht="12.75" customHeight="1">
      <c r="A202" s="171" t="s">
        <v>195</v>
      </c>
      <c r="B202" s="172"/>
      <c r="C202" s="172"/>
      <c r="D202" s="172"/>
      <c r="E202" s="172"/>
      <c r="F202" s="173"/>
      <c r="G202" s="1"/>
      <c r="H202" s="1"/>
      <c r="I202" s="1"/>
    </row>
    <row r="203" spans="1:9" ht="12.75" customHeight="1">
      <c r="A203" s="177">
        <v>1379</v>
      </c>
      <c r="B203" s="178" t="s">
        <v>158</v>
      </c>
      <c r="C203" s="179" t="s">
        <v>159</v>
      </c>
      <c r="D203" s="191">
        <v>133</v>
      </c>
      <c r="E203" s="181"/>
      <c r="F203" s="176">
        <f>D203*E203</f>
        <v>0</v>
      </c>
      <c r="G203" s="1"/>
      <c r="H203" s="1"/>
      <c r="I203" s="1"/>
    </row>
    <row r="204" spans="1:9" ht="12.75" customHeight="1">
      <c r="A204" s="177">
        <v>1106</v>
      </c>
      <c r="B204" s="178" t="s">
        <v>160</v>
      </c>
      <c r="C204" s="179" t="s">
        <v>159</v>
      </c>
      <c r="D204" s="191">
        <v>133</v>
      </c>
      <c r="E204" s="181"/>
      <c r="F204" s="176">
        <f t="shared" ref="F204:F205" si="6">D204*E204</f>
        <v>0</v>
      </c>
      <c r="G204" s="1"/>
      <c r="H204" s="1"/>
      <c r="I204" s="1"/>
    </row>
    <row r="205" spans="1:9" ht="12.75" customHeight="1">
      <c r="A205" s="177">
        <v>370</v>
      </c>
      <c r="B205" s="178" t="s">
        <v>161</v>
      </c>
      <c r="C205" s="179" t="s">
        <v>162</v>
      </c>
      <c r="D205" s="191">
        <v>1.216</v>
      </c>
      <c r="E205" s="181"/>
      <c r="F205" s="176">
        <f t="shared" si="6"/>
        <v>0</v>
      </c>
      <c r="G205" s="1"/>
      <c r="H205" s="1"/>
      <c r="I205" s="1"/>
    </row>
    <row r="206" spans="1:9" ht="12.75" customHeight="1">
      <c r="A206" s="174" t="s">
        <v>196</v>
      </c>
      <c r="B206" s="175"/>
      <c r="C206" s="175"/>
      <c r="D206" s="175"/>
      <c r="E206" s="175"/>
      <c r="F206" s="182">
        <f>SUM(F203:F205)</f>
        <v>0</v>
      </c>
      <c r="G206" s="1"/>
      <c r="H206" s="1"/>
      <c r="I206" s="1"/>
    </row>
    <row r="207" spans="1:9" ht="12.75" customHeight="1">
      <c r="A207" s="171" t="s">
        <v>197</v>
      </c>
      <c r="B207" s="172"/>
      <c r="C207" s="172"/>
      <c r="D207" s="172"/>
      <c r="E207" s="172"/>
      <c r="F207" s="173"/>
      <c r="G207" s="1"/>
      <c r="H207" s="1"/>
      <c r="I207" s="1"/>
    </row>
    <row r="208" spans="1:9" ht="12.75" customHeight="1">
      <c r="A208" s="177">
        <v>6111</v>
      </c>
      <c r="B208" s="178" t="s">
        <v>130</v>
      </c>
      <c r="C208" s="179" t="s">
        <v>20</v>
      </c>
      <c r="D208" s="180">
        <v>2.9411764705882302</v>
      </c>
      <c r="E208" s="181"/>
      <c r="F208" s="176">
        <f>D208*E208</f>
        <v>0</v>
      </c>
      <c r="G208" s="1"/>
      <c r="H208" s="1"/>
      <c r="I208" s="1"/>
    </row>
    <row r="209" spans="1:9" ht="12.75" customHeight="1">
      <c r="A209" s="174" t="s">
        <v>198</v>
      </c>
      <c r="B209" s="175"/>
      <c r="C209" s="175"/>
      <c r="D209" s="175"/>
      <c r="E209" s="175"/>
      <c r="F209" s="182">
        <f>SUM(F208)</f>
        <v>0</v>
      </c>
      <c r="G209" s="1"/>
      <c r="H209" s="1"/>
      <c r="I209" s="1"/>
    </row>
    <row r="210" spans="1:9" ht="12.75" customHeight="1" thickBot="1">
      <c r="A210" s="236" t="s">
        <v>199</v>
      </c>
      <c r="B210" s="237"/>
      <c r="C210" s="237"/>
      <c r="D210" s="237"/>
      <c r="E210" s="237"/>
      <c r="F210" s="254">
        <f>F206+F209</f>
        <v>0</v>
      </c>
      <c r="G210" s="1"/>
      <c r="H210" s="1"/>
      <c r="I210" s="1"/>
    </row>
    <row r="211" spans="1:9" ht="27" customHeight="1">
      <c r="A211" s="184"/>
      <c r="B211" s="184"/>
      <c r="C211" s="184"/>
      <c r="D211" s="184"/>
      <c r="E211" s="184"/>
      <c r="F211" s="273"/>
      <c r="G211" s="1"/>
      <c r="H211" s="1"/>
      <c r="I211" s="1"/>
    </row>
    <row r="212" spans="1:9" ht="12.75" customHeight="1">
      <c r="A212" s="154">
        <v>80017</v>
      </c>
      <c r="B212" s="155" t="s">
        <v>297</v>
      </c>
      <c r="C212" s="156" t="s">
        <v>67</v>
      </c>
      <c r="D212" s="157"/>
      <c r="E212" s="157"/>
      <c r="F212" s="158">
        <f>F223</f>
        <v>0</v>
      </c>
      <c r="G212" s="1"/>
      <c r="H212" s="1"/>
      <c r="I212" s="1"/>
    </row>
    <row r="213" spans="1:9" ht="27" customHeight="1">
      <c r="A213" s="160" t="s">
        <v>194</v>
      </c>
      <c r="B213" s="200" t="s">
        <v>298</v>
      </c>
      <c r="C213" s="201"/>
      <c r="D213" s="201"/>
      <c r="E213" s="201"/>
      <c r="F213" s="202"/>
      <c r="G213" s="1"/>
      <c r="H213" s="1"/>
      <c r="I213" s="1"/>
    </row>
    <row r="214" spans="1:9" ht="12.75" customHeight="1">
      <c r="A214" s="163"/>
      <c r="B214" s="164"/>
      <c r="C214" s="165"/>
      <c r="D214" s="165"/>
      <c r="E214" s="165"/>
      <c r="F214" s="166"/>
      <c r="G214" s="1"/>
      <c r="H214" s="1"/>
      <c r="I214" s="1"/>
    </row>
    <row r="215" spans="1:9" ht="12.75" customHeight="1">
      <c r="A215" s="160" t="s">
        <v>189</v>
      </c>
      <c r="B215" s="167" t="s">
        <v>66</v>
      </c>
      <c r="C215" s="168" t="s">
        <v>190</v>
      </c>
      <c r="D215" s="168" t="s">
        <v>191</v>
      </c>
      <c r="E215" s="169" t="s">
        <v>192</v>
      </c>
      <c r="F215" s="170" t="s">
        <v>193</v>
      </c>
      <c r="G215" s="1"/>
      <c r="H215" s="1"/>
      <c r="I215" s="1"/>
    </row>
    <row r="216" spans="1:9" ht="12.75" customHeight="1">
      <c r="A216" s="171" t="s">
        <v>195</v>
      </c>
      <c r="B216" s="172"/>
      <c r="C216" s="172"/>
      <c r="D216" s="172"/>
      <c r="E216" s="172"/>
      <c r="F216" s="173"/>
      <c r="G216" s="1"/>
      <c r="H216" s="1"/>
      <c r="I216" s="1"/>
    </row>
    <row r="217" spans="1:9" ht="12.75" customHeight="1">
      <c r="A217" s="177">
        <v>80015</v>
      </c>
      <c r="B217" s="178" t="s">
        <v>299</v>
      </c>
      <c r="C217" s="179" t="s">
        <v>68</v>
      </c>
      <c r="D217" s="191">
        <v>3.0000000000000001E-3</v>
      </c>
      <c r="E217" s="192">
        <f>F225</f>
        <v>0</v>
      </c>
      <c r="F217" s="176">
        <f>D217*E217</f>
        <v>0</v>
      </c>
      <c r="G217" s="1"/>
      <c r="H217" s="1"/>
      <c r="I217" s="1"/>
    </row>
    <row r="218" spans="1:9" ht="12.75" customHeight="1">
      <c r="A218" s="174" t="s">
        <v>196</v>
      </c>
      <c r="B218" s="175"/>
      <c r="C218" s="175"/>
      <c r="D218" s="175"/>
      <c r="E218" s="175"/>
      <c r="F218" s="182">
        <f>SUM(F217)</f>
        <v>0</v>
      </c>
      <c r="G218" s="1"/>
      <c r="H218" s="1"/>
      <c r="I218" s="1"/>
    </row>
    <row r="219" spans="1:9" ht="12.75" customHeight="1">
      <c r="A219" s="171" t="s">
        <v>197</v>
      </c>
      <c r="B219" s="172"/>
      <c r="C219" s="172"/>
      <c r="D219" s="172"/>
      <c r="E219" s="172"/>
      <c r="F219" s="173"/>
      <c r="G219" s="1"/>
      <c r="H219" s="1"/>
      <c r="I219" s="1"/>
    </row>
    <row r="220" spans="1:9" ht="12.75" customHeight="1">
      <c r="A220" s="177">
        <v>4750</v>
      </c>
      <c r="B220" s="178" t="s">
        <v>129</v>
      </c>
      <c r="C220" s="179" t="s">
        <v>20</v>
      </c>
      <c r="D220" s="180">
        <v>0.47058823529411803</v>
      </c>
      <c r="E220" s="181"/>
      <c r="F220" s="176">
        <f>D220*E220</f>
        <v>0</v>
      </c>
      <c r="G220" s="1"/>
      <c r="H220" s="1"/>
      <c r="I220" s="1"/>
    </row>
    <row r="221" spans="1:9" ht="12.75" customHeight="1">
      <c r="A221" s="177">
        <v>6111</v>
      </c>
      <c r="B221" s="178" t="s">
        <v>130</v>
      </c>
      <c r="C221" s="179" t="s">
        <v>20</v>
      </c>
      <c r="D221" s="180">
        <v>0.47058823529411803</v>
      </c>
      <c r="E221" s="181"/>
      <c r="F221" s="176">
        <f>D221*E221</f>
        <v>0</v>
      </c>
      <c r="G221" s="1"/>
      <c r="H221" s="1"/>
      <c r="I221" s="1"/>
    </row>
    <row r="222" spans="1:9" ht="12.75" customHeight="1">
      <c r="A222" s="174" t="s">
        <v>198</v>
      </c>
      <c r="B222" s="175"/>
      <c r="C222" s="175"/>
      <c r="D222" s="175"/>
      <c r="E222" s="175"/>
      <c r="F222" s="182">
        <f>SUM(F220:F221)</f>
        <v>0</v>
      </c>
      <c r="G222" s="1"/>
      <c r="H222" s="1"/>
      <c r="I222" s="1"/>
    </row>
    <row r="223" spans="1:9" ht="12.75" customHeight="1">
      <c r="A223" s="277" t="s">
        <v>199</v>
      </c>
      <c r="B223" s="278"/>
      <c r="C223" s="278"/>
      <c r="D223" s="278"/>
      <c r="E223" s="278"/>
      <c r="F223" s="279">
        <f>F218+F222</f>
        <v>0</v>
      </c>
      <c r="G223" s="1"/>
      <c r="H223" s="1"/>
      <c r="I223" s="1"/>
    </row>
    <row r="224" spans="1:9" ht="12.75" customHeight="1">
      <c r="A224" s="294"/>
      <c r="B224" s="295"/>
      <c r="C224" s="295"/>
      <c r="D224" s="295"/>
      <c r="E224" s="295"/>
      <c r="F224" s="296"/>
      <c r="G224" s="1"/>
      <c r="H224" s="1"/>
      <c r="I224" s="1"/>
    </row>
    <row r="225" spans="1:9" ht="12.75" customHeight="1">
      <c r="A225" s="297">
        <v>80015</v>
      </c>
      <c r="B225" s="298" t="s">
        <v>299</v>
      </c>
      <c r="C225" s="299" t="s">
        <v>68</v>
      </c>
      <c r="D225" s="300"/>
      <c r="E225" s="300"/>
      <c r="F225" s="301">
        <f>F237</f>
        <v>0</v>
      </c>
      <c r="G225" s="1"/>
      <c r="H225" s="1"/>
      <c r="I225" s="1"/>
    </row>
    <row r="226" spans="1:9" ht="12.75" customHeight="1">
      <c r="A226" s="160" t="s">
        <v>194</v>
      </c>
      <c r="B226" s="161" t="s">
        <v>300</v>
      </c>
      <c r="C226" s="161"/>
      <c r="D226" s="161"/>
      <c r="E226" s="161"/>
      <c r="F226" s="162"/>
      <c r="G226" s="1"/>
      <c r="H226" s="1"/>
      <c r="I226" s="1"/>
    </row>
    <row r="227" spans="1:9" ht="12.75" customHeight="1">
      <c r="A227" s="163"/>
      <c r="B227" s="164"/>
      <c r="C227" s="165"/>
      <c r="D227" s="165"/>
      <c r="E227" s="165"/>
      <c r="F227" s="166"/>
      <c r="G227" s="1"/>
      <c r="H227" s="1"/>
      <c r="I227" s="1"/>
    </row>
    <row r="228" spans="1:9" ht="12.75" customHeight="1">
      <c r="A228" s="160" t="s">
        <v>189</v>
      </c>
      <c r="B228" s="167" t="s">
        <v>66</v>
      </c>
      <c r="C228" s="168" t="s">
        <v>190</v>
      </c>
      <c r="D228" s="168" t="s">
        <v>191</v>
      </c>
      <c r="E228" s="169" t="s">
        <v>192</v>
      </c>
      <c r="F228" s="170" t="s">
        <v>193</v>
      </c>
      <c r="G228" s="1"/>
      <c r="H228" s="1"/>
      <c r="I228" s="1"/>
    </row>
    <row r="229" spans="1:9" ht="12.75" customHeight="1">
      <c r="A229" s="171" t="s">
        <v>195</v>
      </c>
      <c r="B229" s="172"/>
      <c r="C229" s="172"/>
      <c r="D229" s="172"/>
      <c r="E229" s="172"/>
      <c r="F229" s="173"/>
      <c r="G229" s="1"/>
      <c r="H229" s="1"/>
      <c r="I229" s="1"/>
    </row>
    <row r="230" spans="1:9" ht="12.75" customHeight="1">
      <c r="A230" s="177">
        <v>1379</v>
      </c>
      <c r="B230" s="178" t="s">
        <v>158</v>
      </c>
      <c r="C230" s="179" t="s">
        <v>159</v>
      </c>
      <c r="D230" s="191">
        <v>753</v>
      </c>
      <c r="E230" s="181"/>
      <c r="F230" s="176">
        <f>D230*E230</f>
        <v>0</v>
      </c>
      <c r="G230" s="1"/>
      <c r="H230" s="1"/>
      <c r="I230" s="1"/>
    </row>
    <row r="231" spans="1:9" ht="12.75" customHeight="1">
      <c r="A231" s="177">
        <v>370</v>
      </c>
      <c r="B231" s="178" t="s">
        <v>161</v>
      </c>
      <c r="C231" s="179" t="s">
        <v>162</v>
      </c>
      <c r="D231" s="191">
        <v>0.72460000000000002</v>
      </c>
      <c r="E231" s="181"/>
      <c r="F231" s="176">
        <f t="shared" ref="F231:F232" si="7">D231*E231</f>
        <v>0</v>
      </c>
      <c r="G231" s="1"/>
      <c r="H231" s="1"/>
      <c r="I231" s="1"/>
    </row>
    <row r="232" spans="1:9" ht="12.75" customHeight="1">
      <c r="A232" s="253">
        <v>7325</v>
      </c>
      <c r="B232" s="302" t="s">
        <v>301</v>
      </c>
      <c r="C232" s="179" t="s">
        <v>159</v>
      </c>
      <c r="D232" s="191">
        <v>20</v>
      </c>
      <c r="E232" s="181"/>
      <c r="F232" s="176">
        <f t="shared" si="7"/>
        <v>0</v>
      </c>
      <c r="G232" s="1"/>
      <c r="H232" s="1"/>
      <c r="I232" s="1"/>
    </row>
    <row r="233" spans="1:9" ht="12.75" customHeight="1">
      <c r="A233" s="174" t="s">
        <v>196</v>
      </c>
      <c r="B233" s="175"/>
      <c r="C233" s="175"/>
      <c r="D233" s="175"/>
      <c r="E233" s="175"/>
      <c r="F233" s="182">
        <f>SUM(F230:F232)</f>
        <v>0</v>
      </c>
      <c r="G233" s="1"/>
      <c r="H233" s="1"/>
      <c r="I233" s="1"/>
    </row>
    <row r="234" spans="1:9" ht="12.75" customHeight="1">
      <c r="A234" s="171" t="s">
        <v>197</v>
      </c>
      <c r="B234" s="172"/>
      <c r="C234" s="172"/>
      <c r="D234" s="172"/>
      <c r="E234" s="172"/>
      <c r="F234" s="173"/>
      <c r="G234" s="1"/>
      <c r="H234" s="1"/>
      <c r="I234" s="1"/>
    </row>
    <row r="235" spans="1:9" ht="12.75" customHeight="1">
      <c r="A235" s="177">
        <v>6111</v>
      </c>
      <c r="B235" s="178" t="s">
        <v>130</v>
      </c>
      <c r="C235" s="179" t="s">
        <v>20</v>
      </c>
      <c r="D235" s="180">
        <v>2.9411764705882302</v>
      </c>
      <c r="E235" s="181"/>
      <c r="F235" s="176">
        <f>D235*E235</f>
        <v>0</v>
      </c>
      <c r="G235" s="1"/>
      <c r="H235" s="1"/>
      <c r="I235" s="1"/>
    </row>
    <row r="236" spans="1:9" ht="12.75" customHeight="1">
      <c r="A236" s="174" t="s">
        <v>198</v>
      </c>
      <c r="B236" s="175"/>
      <c r="C236" s="175"/>
      <c r="D236" s="175"/>
      <c r="E236" s="175"/>
      <c r="F236" s="182">
        <f>SUM(F235)</f>
        <v>0</v>
      </c>
      <c r="G236" s="1"/>
      <c r="H236" s="1"/>
      <c r="I236" s="1"/>
    </row>
    <row r="237" spans="1:9" ht="12.75" customHeight="1" thickBot="1">
      <c r="A237" s="236" t="s">
        <v>199</v>
      </c>
      <c r="B237" s="237"/>
      <c r="C237" s="237"/>
      <c r="D237" s="237"/>
      <c r="E237" s="237"/>
      <c r="F237" s="254">
        <f>F233+F236</f>
        <v>0</v>
      </c>
      <c r="G237" s="1"/>
      <c r="H237" s="1"/>
      <c r="I237" s="1"/>
    </row>
    <row r="238" spans="1:9" ht="40.5" customHeight="1" thickBot="1">
      <c r="A238" s="184"/>
      <c r="B238" s="184"/>
      <c r="C238" s="184"/>
      <c r="D238" s="184"/>
      <c r="E238" s="184"/>
      <c r="F238" s="273"/>
      <c r="G238" s="1"/>
      <c r="H238" s="1"/>
      <c r="I238" s="1"/>
    </row>
    <row r="239" spans="1:9" ht="12.75" customHeight="1">
      <c r="A239" s="194">
        <v>80019</v>
      </c>
      <c r="B239" s="195" t="s">
        <v>302</v>
      </c>
      <c r="C239" s="196" t="s">
        <v>67</v>
      </c>
      <c r="D239" s="197"/>
      <c r="E239" s="197"/>
      <c r="F239" s="198">
        <f>F252</f>
        <v>0</v>
      </c>
      <c r="G239" s="1"/>
      <c r="H239" s="1"/>
      <c r="I239" s="1"/>
    </row>
    <row r="240" spans="1:9" ht="12.75" customHeight="1">
      <c r="A240" s="160" t="s">
        <v>194</v>
      </c>
      <c r="B240" s="161" t="s">
        <v>303</v>
      </c>
      <c r="C240" s="161"/>
      <c r="D240" s="161"/>
      <c r="E240" s="161"/>
      <c r="F240" s="162"/>
      <c r="G240" s="1"/>
      <c r="H240" s="1"/>
      <c r="I240" s="1"/>
    </row>
    <row r="241" spans="1:9" ht="12.75" customHeight="1">
      <c r="A241" s="163"/>
      <c r="B241" s="164"/>
      <c r="C241" s="165"/>
      <c r="D241" s="165"/>
      <c r="E241" s="165"/>
      <c r="F241" s="166"/>
      <c r="G241" s="1"/>
      <c r="H241" s="1"/>
      <c r="I241" s="1"/>
    </row>
    <row r="242" spans="1:9" ht="12.75" customHeight="1">
      <c r="A242" s="160" t="s">
        <v>189</v>
      </c>
      <c r="B242" s="167" t="s">
        <v>66</v>
      </c>
      <c r="C242" s="168" t="s">
        <v>190</v>
      </c>
      <c r="D242" s="168" t="s">
        <v>191</v>
      </c>
      <c r="E242" s="169" t="s">
        <v>192</v>
      </c>
      <c r="F242" s="170" t="s">
        <v>193</v>
      </c>
      <c r="G242" s="1"/>
      <c r="H242" s="1"/>
      <c r="I242" s="1"/>
    </row>
    <row r="243" spans="1:9" ht="12.75" customHeight="1">
      <c r="A243" s="171" t="s">
        <v>195</v>
      </c>
      <c r="B243" s="172"/>
      <c r="C243" s="172"/>
      <c r="D243" s="172"/>
      <c r="E243" s="172"/>
      <c r="F243" s="173"/>
      <c r="G243" s="1"/>
      <c r="H243" s="1"/>
      <c r="I243" s="1"/>
    </row>
    <row r="244" spans="1:9" ht="12.75" customHeight="1">
      <c r="A244" s="177">
        <v>4493</v>
      </c>
      <c r="B244" s="178" t="str">
        <f>IF(A244="","",VLOOKUP($A244,[1]sinapi!$A$11:$F$32001,2,0))</f>
        <v>PECA DE ADEIRA 2A QUALIDADE 7,5 X 7,5C NAO APARELHADA</v>
      </c>
      <c r="C244" s="179" t="str">
        <f>IF(A244="","",VLOOKUP($A244,[1]sinapi!$A$11:$F$32001,3,0))</f>
        <v>M</v>
      </c>
      <c r="D244" s="191">
        <v>0.17449664429530204</v>
      </c>
      <c r="E244" s="181"/>
      <c r="F244" s="176">
        <f>D244*E244</f>
        <v>0</v>
      </c>
      <c r="G244" s="1"/>
      <c r="H244" s="1"/>
      <c r="I244" s="1"/>
    </row>
    <row r="245" spans="1:9" ht="12.75" customHeight="1">
      <c r="A245" s="177">
        <v>333</v>
      </c>
      <c r="B245" s="178" t="str">
        <f>IF(A245="","",VLOOKUP($A245,[1]sinapi!$A$11:$F$32001,2,0))</f>
        <v>ARAME GALVANIZADO 14 BWG - 2,10MM - 27,20 G/M</v>
      </c>
      <c r="C245" s="179" t="str">
        <f>IF(A245="","",VLOOKUP($A245,[1]sinapi!$A$11:$F$32001,3,0))</f>
        <v>KG</v>
      </c>
      <c r="D245" s="191">
        <v>1.9807606263982102E-2</v>
      </c>
      <c r="E245" s="181"/>
      <c r="F245" s="176">
        <f>D245*E245</f>
        <v>0</v>
      </c>
      <c r="G245" s="1"/>
      <c r="H245" s="1"/>
      <c r="I245" s="1"/>
    </row>
    <row r="246" spans="1:9" ht="12.75" customHeight="1">
      <c r="A246" s="177"/>
      <c r="B246" s="178" t="str">
        <f>IF(A246="","",VLOOKUP($A246,[1]sinapi!$A$11:$F$32001,2,0))</f>
        <v/>
      </c>
      <c r="C246" s="179" t="str">
        <f>IF(A246="","",VLOOKUP($A246,[1]sinapi!$A$11:$F$32001,3,0))</f>
        <v/>
      </c>
      <c r="D246" s="191"/>
      <c r="E246" s="192" t="str">
        <f>IF(A246="","",VLOOKUP($A246,[1]sinapi!$A$11:$F$32001,5,0))</f>
        <v/>
      </c>
      <c r="F246" s="176" t="str">
        <f t="shared" ref="F246" si="8">IF(A246="","",D246*E246)</f>
        <v/>
      </c>
      <c r="G246" s="1"/>
      <c r="H246" s="1"/>
      <c r="I246" s="1"/>
    </row>
    <row r="247" spans="1:9" ht="12.75" customHeight="1">
      <c r="A247" s="174" t="s">
        <v>196</v>
      </c>
      <c r="B247" s="175"/>
      <c r="C247" s="175"/>
      <c r="D247" s="175"/>
      <c r="E247" s="175"/>
      <c r="F247" s="182">
        <f>SUM(F244:F246)</f>
        <v>0</v>
      </c>
      <c r="G247" s="1"/>
      <c r="H247" s="1"/>
      <c r="I247" s="1"/>
    </row>
    <row r="248" spans="1:9" ht="12.75" customHeight="1">
      <c r="A248" s="171" t="s">
        <v>197</v>
      </c>
      <c r="B248" s="172"/>
      <c r="C248" s="172"/>
      <c r="D248" s="172"/>
      <c r="E248" s="172"/>
      <c r="F248" s="173"/>
      <c r="G248" s="1"/>
      <c r="H248" s="1"/>
      <c r="I248" s="1"/>
    </row>
    <row r="249" spans="1:9" ht="12.75" customHeight="1">
      <c r="A249" s="177">
        <v>6111</v>
      </c>
      <c r="B249" s="178" t="str">
        <f>IF(A249="","",VLOOKUP($A249,[1]sinapi!$A$11:$F$32001,2,0))</f>
        <v>SERVENTE</v>
      </c>
      <c r="C249" s="179" t="str">
        <f>IF(A249="","",VLOOKUP($A249,[1]sinapi!$A$11:$F$32001,3,0))</f>
        <v>H</v>
      </c>
      <c r="D249" s="180">
        <v>0.52941176470588203</v>
      </c>
      <c r="E249" s="181"/>
      <c r="F249" s="176">
        <f>D249*E249</f>
        <v>0</v>
      </c>
      <c r="G249" s="1"/>
      <c r="H249" s="1"/>
      <c r="I249" s="1"/>
    </row>
    <row r="250" spans="1:9" ht="12.75" customHeight="1">
      <c r="A250" s="177"/>
      <c r="B250" s="178" t="str">
        <f>IF(A250="","",VLOOKUP($A250,[1]sinapi!$A$11:$F$32001,2,0))</f>
        <v/>
      </c>
      <c r="C250" s="179" t="str">
        <f>IF(A250="","",VLOOKUP($A250,[1]sinapi!$A$11:$F$32001,3,0))</f>
        <v/>
      </c>
      <c r="D250" s="191"/>
      <c r="E250" s="192" t="str">
        <f>IF(A250="","",VLOOKUP($A250,[1]sinapi!$A$11:$F$32001,5,0)/2.22)</f>
        <v/>
      </c>
      <c r="F250" s="176" t="str">
        <f>IF(A250="","",D250*E250)</f>
        <v/>
      </c>
      <c r="G250" s="1"/>
      <c r="H250" s="1"/>
      <c r="I250" s="1"/>
    </row>
    <row r="251" spans="1:9" ht="12.75" customHeight="1">
      <c r="A251" s="174" t="s">
        <v>198</v>
      </c>
      <c r="B251" s="175"/>
      <c r="C251" s="175"/>
      <c r="D251" s="175"/>
      <c r="E251" s="175"/>
      <c r="F251" s="182">
        <f>SUM(F249:F250)</f>
        <v>0</v>
      </c>
      <c r="G251" s="1"/>
      <c r="H251" s="1"/>
      <c r="I251" s="1"/>
    </row>
    <row r="252" spans="1:9" ht="12.75" customHeight="1" thickBot="1">
      <c r="A252" s="236" t="s">
        <v>199</v>
      </c>
      <c r="B252" s="237"/>
      <c r="C252" s="237"/>
      <c r="D252" s="237"/>
      <c r="E252" s="237"/>
      <c r="F252" s="254">
        <f>F247+F251</f>
        <v>0</v>
      </c>
      <c r="G252" s="1"/>
      <c r="H252" s="1"/>
      <c r="I252" s="1"/>
    </row>
    <row r="253" spans="1:9" ht="41.25" customHeight="1" thickBot="1">
      <c r="A253" s="184"/>
      <c r="B253" s="184"/>
      <c r="C253" s="184"/>
      <c r="D253" s="184"/>
      <c r="E253" s="184"/>
      <c r="F253" s="273"/>
      <c r="G253" s="1"/>
      <c r="H253" s="1"/>
      <c r="I253" s="1"/>
    </row>
    <row r="254" spans="1:9" ht="12.75" customHeight="1">
      <c r="A254" s="194">
        <v>80020</v>
      </c>
      <c r="B254" s="195" t="s">
        <v>304</v>
      </c>
      <c r="C254" s="196" t="s">
        <v>67</v>
      </c>
      <c r="D254" s="197"/>
      <c r="E254" s="197"/>
      <c r="F254" s="198">
        <f>F269</f>
        <v>0</v>
      </c>
      <c r="G254" s="1"/>
      <c r="H254" s="1"/>
      <c r="I254" s="1"/>
    </row>
    <row r="255" spans="1:9" ht="33" customHeight="1">
      <c r="A255" s="160" t="s">
        <v>194</v>
      </c>
      <c r="B255" s="200" t="s">
        <v>305</v>
      </c>
      <c r="C255" s="201"/>
      <c r="D255" s="201"/>
      <c r="E255" s="201"/>
      <c r="F255" s="202"/>
      <c r="G255" s="1"/>
      <c r="H255" s="1"/>
      <c r="I255" s="1"/>
    </row>
    <row r="256" spans="1:9" ht="12.75" customHeight="1">
      <c r="A256" s="163"/>
      <c r="B256" s="164"/>
      <c r="C256" s="165"/>
      <c r="D256" s="165"/>
      <c r="E256" s="165"/>
      <c r="F256" s="166"/>
      <c r="G256" s="1"/>
      <c r="H256" s="1"/>
      <c r="I256" s="1"/>
    </row>
    <row r="257" spans="1:9" ht="12.75" customHeight="1">
      <c r="A257" s="160" t="s">
        <v>189</v>
      </c>
      <c r="B257" s="167" t="s">
        <v>66</v>
      </c>
      <c r="C257" s="168" t="s">
        <v>190</v>
      </c>
      <c r="D257" s="168" t="s">
        <v>191</v>
      </c>
      <c r="E257" s="169" t="s">
        <v>192</v>
      </c>
      <c r="F257" s="170" t="s">
        <v>193</v>
      </c>
      <c r="G257" s="1"/>
      <c r="H257" s="1"/>
      <c r="I257" s="1"/>
    </row>
    <row r="258" spans="1:9" ht="12.75" customHeight="1">
      <c r="A258" s="171" t="s">
        <v>195</v>
      </c>
      <c r="B258" s="172"/>
      <c r="C258" s="172"/>
      <c r="D258" s="172"/>
      <c r="E258" s="172"/>
      <c r="F258" s="173"/>
      <c r="G258" s="1"/>
      <c r="H258" s="1"/>
      <c r="I258" s="1"/>
    </row>
    <row r="259" spans="1:9" ht="12.75" customHeight="1">
      <c r="A259" s="177">
        <v>7196</v>
      </c>
      <c r="B259" s="178" t="str">
        <f>IF(A259="","",VLOOKUP($A259,[1]sinapi!$A$11:$F$32001,2,0))</f>
        <v>TELHA FIBROCIMENTO ONDULADA 6MM 2,13 X 1,10M</v>
      </c>
      <c r="C259" s="179" t="str">
        <f>IF(A259="","",VLOOKUP($A259,[1]sinapi!$A$11:$F$32001,3,0))</f>
        <v>UN</v>
      </c>
      <c r="D259" s="303">
        <v>0.67114093959731547</v>
      </c>
      <c r="E259" s="181"/>
      <c r="F259" s="176">
        <f>D259*E259</f>
        <v>0</v>
      </c>
      <c r="G259" s="1"/>
      <c r="H259" s="1"/>
      <c r="I259" s="1"/>
    </row>
    <row r="260" spans="1:9" ht="12.75" customHeight="1">
      <c r="A260" s="177">
        <v>4299</v>
      </c>
      <c r="B260" s="178" t="str">
        <f>IF(A260="","",VLOOKUP($A260,[1]sinapi!$A$11:$F$32001,2,0))</f>
        <v>PARAFUSO ZINCADO ROSCA SOBERBA 5/16" X 110MM P/ TELHA FIBROCIMENTO</v>
      </c>
      <c r="C260" s="179" t="str">
        <f>IF(A260="","",VLOOKUP($A260,[1]sinapi!$A$11:$F$32001,3,0))</f>
        <v>UN</v>
      </c>
      <c r="D260" s="191">
        <v>2.0134228187919465</v>
      </c>
      <c r="E260" s="181"/>
      <c r="F260" s="176">
        <f t="shared" ref="F260:F261" si="9">D260*E260</f>
        <v>0</v>
      </c>
      <c r="G260" s="1"/>
      <c r="H260" s="1"/>
      <c r="I260" s="1"/>
    </row>
    <row r="261" spans="1:9" ht="12.75" customHeight="1">
      <c r="A261" s="177">
        <v>1607</v>
      </c>
      <c r="B261" s="178" t="str">
        <f>IF(A261="","",VLOOKUP($A261,[1]sinapi!$A$11:$F$32001,2,0))</f>
        <v>CONJUNTO ARRUELAS DE VEDACAO 5/16" P/ TELHA FIBROCIMENTO (UMA ARRUELA METALICA E UMA ARRULA PVC - CONICAS)</v>
      </c>
      <c r="C261" s="179" t="str">
        <f>IF(A261="","",VLOOKUP($A261,[1]sinapi!$A$11:$F$32001,3,0))</f>
        <v>CJ</v>
      </c>
      <c r="D261" s="191">
        <v>2.0134228187919465</v>
      </c>
      <c r="E261" s="181"/>
      <c r="F261" s="176">
        <f t="shared" si="9"/>
        <v>0</v>
      </c>
      <c r="G261" s="1"/>
      <c r="H261" s="1"/>
      <c r="I261" s="1"/>
    </row>
    <row r="262" spans="1:9" ht="12.75" customHeight="1">
      <c r="A262" s="177"/>
      <c r="B262" s="178"/>
      <c r="C262" s="179"/>
      <c r="D262" s="191"/>
      <c r="E262" s="192"/>
      <c r="F262" s="176"/>
      <c r="G262" s="1"/>
      <c r="H262" s="1"/>
      <c r="I262" s="1"/>
    </row>
    <row r="263" spans="1:9" ht="12.75" customHeight="1">
      <c r="A263" s="174" t="s">
        <v>196</v>
      </c>
      <c r="B263" s="175"/>
      <c r="C263" s="175"/>
      <c r="D263" s="175"/>
      <c r="E263" s="175"/>
      <c r="F263" s="182">
        <f>SUM(F259:F262)</f>
        <v>0</v>
      </c>
      <c r="G263" s="1"/>
      <c r="H263" s="1"/>
      <c r="I263" s="1"/>
    </row>
    <row r="264" spans="1:9" ht="12.75" customHeight="1">
      <c r="A264" s="171" t="s">
        <v>197</v>
      </c>
      <c r="B264" s="172"/>
      <c r="C264" s="172"/>
      <c r="D264" s="172"/>
      <c r="E264" s="172"/>
      <c r="F264" s="173"/>
      <c r="G264" s="1"/>
      <c r="H264" s="1"/>
      <c r="I264" s="1"/>
    </row>
    <row r="265" spans="1:9" ht="12.75" customHeight="1">
      <c r="A265" s="177">
        <v>4750</v>
      </c>
      <c r="B265" s="178" t="str">
        <f>IF(A265="","",VLOOKUP($A265,[1]sinapi!$A$11:$F$32001,2,0))</f>
        <v>PEDREIRO</v>
      </c>
      <c r="C265" s="179" t="str">
        <f>IF(A265="","",VLOOKUP($A265,[1]sinapi!$A$11:$F$32001,3,0))</f>
        <v>H</v>
      </c>
      <c r="D265" s="180">
        <v>0.129411764705882</v>
      </c>
      <c r="E265" s="181"/>
      <c r="F265" s="176">
        <f>D265*E265</f>
        <v>0</v>
      </c>
      <c r="G265" s="1"/>
      <c r="H265" s="1"/>
      <c r="I265" s="1"/>
    </row>
    <row r="266" spans="1:9" ht="12.75" customHeight="1">
      <c r="A266" s="177">
        <v>6111</v>
      </c>
      <c r="B266" s="178" t="str">
        <f>IF(A266="","",VLOOKUP($A266,[1]sinapi!$A$11:$F$32001,2,0))</f>
        <v>SERVENTE</v>
      </c>
      <c r="C266" s="179" t="str">
        <f>IF(A266="","",VLOOKUP($A266,[1]sinapi!$A$11:$F$32001,3,0))</f>
        <v>H</v>
      </c>
      <c r="D266" s="180">
        <v>0.129411764705882</v>
      </c>
      <c r="E266" s="181"/>
      <c r="F266" s="176">
        <f>D266*E266</f>
        <v>0</v>
      </c>
      <c r="G266" s="1"/>
      <c r="H266" s="1"/>
      <c r="I266" s="1"/>
    </row>
    <row r="267" spans="1:9" ht="12.75" customHeight="1">
      <c r="A267" s="177"/>
      <c r="B267" s="178" t="str">
        <f>IF(A267="","",VLOOKUP($A267,[1]sinapi!$A$11:$F$32001,2,0))</f>
        <v/>
      </c>
      <c r="C267" s="179" t="str">
        <f>IF(A267="","",VLOOKUP($A267,[1]sinapi!$A$11:$F$32001,3,0))</f>
        <v/>
      </c>
      <c r="D267" s="191"/>
      <c r="E267" s="192" t="str">
        <f>IF(A267="","",VLOOKUP($A267,[1]sinapi!$A$11:$F$32001,5,0)/2.22)</f>
        <v/>
      </c>
      <c r="F267" s="176" t="str">
        <f>IF(A267="","",D267*E267)</f>
        <v/>
      </c>
      <c r="G267" s="1"/>
      <c r="H267" s="1"/>
      <c r="I267" s="1"/>
    </row>
    <row r="268" spans="1:9" ht="12.75" customHeight="1">
      <c r="A268" s="174" t="s">
        <v>198</v>
      </c>
      <c r="B268" s="175"/>
      <c r="C268" s="175"/>
      <c r="D268" s="175"/>
      <c r="E268" s="175"/>
      <c r="F268" s="182">
        <f>SUM(F265:F267)</f>
        <v>0</v>
      </c>
      <c r="G268" s="1"/>
      <c r="H268" s="1"/>
      <c r="I268" s="1"/>
    </row>
    <row r="269" spans="1:9" ht="12.75" customHeight="1" thickBot="1">
      <c r="A269" s="236" t="s">
        <v>199</v>
      </c>
      <c r="B269" s="237"/>
      <c r="C269" s="237"/>
      <c r="D269" s="237"/>
      <c r="E269" s="237"/>
      <c r="F269" s="254">
        <f>F263+F268</f>
        <v>0</v>
      </c>
      <c r="G269" s="1"/>
      <c r="H269" s="1"/>
      <c r="I269" s="1"/>
    </row>
    <row r="270" spans="1:9" ht="34.5" customHeight="1" thickBot="1">
      <c r="A270" s="184"/>
      <c r="B270" s="184"/>
      <c r="C270" s="184"/>
      <c r="D270" s="184"/>
      <c r="E270" s="184"/>
      <c r="F270" s="273"/>
      <c r="G270" s="1"/>
      <c r="H270" s="1"/>
      <c r="I270" s="1"/>
    </row>
    <row r="271" spans="1:9" ht="12.75" customHeight="1">
      <c r="A271" s="194">
        <v>80042</v>
      </c>
      <c r="B271" s="195" t="s">
        <v>244</v>
      </c>
      <c r="C271" s="196" t="s">
        <v>69</v>
      </c>
      <c r="D271" s="197"/>
      <c r="E271" s="197"/>
      <c r="F271" s="198">
        <f>F286</f>
        <v>0</v>
      </c>
      <c r="G271" s="1"/>
      <c r="H271" s="1"/>
      <c r="I271" s="1"/>
    </row>
    <row r="272" spans="1:9" ht="12.75" customHeight="1">
      <c r="A272" s="310" t="s">
        <v>194</v>
      </c>
      <c r="B272" s="308" t="s">
        <v>245</v>
      </c>
      <c r="C272" s="308"/>
      <c r="D272" s="308"/>
      <c r="E272" s="308"/>
      <c r="F272" s="309"/>
      <c r="G272" s="1"/>
      <c r="H272" s="1"/>
      <c r="I272" s="1"/>
    </row>
    <row r="273" spans="1:9" ht="12.75" customHeight="1">
      <c r="A273" s="307"/>
      <c r="B273" s="308"/>
      <c r="C273" s="308"/>
      <c r="D273" s="308"/>
      <c r="E273" s="308"/>
      <c r="F273" s="309"/>
      <c r="G273" s="1"/>
      <c r="H273" s="1"/>
      <c r="I273" s="1"/>
    </row>
    <row r="274" spans="1:9" ht="12.75" customHeight="1">
      <c r="A274" s="160" t="s">
        <v>189</v>
      </c>
      <c r="B274" s="167" t="s">
        <v>66</v>
      </c>
      <c r="C274" s="308" t="s">
        <v>190</v>
      </c>
      <c r="D274" s="308" t="s">
        <v>191</v>
      </c>
      <c r="E274" s="308" t="s">
        <v>192</v>
      </c>
      <c r="F274" s="309" t="s">
        <v>193</v>
      </c>
      <c r="G274" s="1"/>
      <c r="H274" s="1"/>
      <c r="I274" s="1"/>
    </row>
    <row r="275" spans="1:9" ht="12.75" customHeight="1">
      <c r="A275" s="311" t="s">
        <v>195</v>
      </c>
      <c r="B275" s="312"/>
      <c r="C275" s="308"/>
      <c r="D275" s="308"/>
      <c r="E275" s="308"/>
      <c r="F275" s="309"/>
      <c r="G275" s="1"/>
      <c r="H275" s="1"/>
      <c r="I275" s="1"/>
    </row>
    <row r="276" spans="1:9" ht="12.75" customHeight="1">
      <c r="A276" s="307">
        <v>25001</v>
      </c>
      <c r="B276" s="308" t="s">
        <v>246</v>
      </c>
      <c r="C276" s="308" t="s">
        <v>18</v>
      </c>
      <c r="D276" s="308">
        <v>1</v>
      </c>
      <c r="E276" s="234"/>
      <c r="F276" s="176">
        <f>D276*E276</f>
        <v>0</v>
      </c>
      <c r="G276" s="1"/>
      <c r="H276" s="1"/>
      <c r="I276" s="1"/>
    </row>
    <row r="277" spans="1:9" ht="12.75" customHeight="1">
      <c r="A277" s="307">
        <v>1379</v>
      </c>
      <c r="B277" s="308" t="s">
        <v>158</v>
      </c>
      <c r="C277" s="308" t="s">
        <v>159</v>
      </c>
      <c r="D277" s="308">
        <v>2.0299999999999998</v>
      </c>
      <c r="E277" s="332"/>
      <c r="F277" s="176">
        <f>D277*E277</f>
        <v>0</v>
      </c>
      <c r="G277" s="1"/>
      <c r="H277" s="1"/>
      <c r="I277" s="1"/>
    </row>
    <row r="278" spans="1:9" ht="12.75" customHeight="1">
      <c r="A278" s="307">
        <v>1106</v>
      </c>
      <c r="B278" s="308" t="s">
        <v>160</v>
      </c>
      <c r="C278" s="308" t="s">
        <v>159</v>
      </c>
      <c r="D278" s="308">
        <v>0.49</v>
      </c>
      <c r="E278" s="332"/>
      <c r="F278" s="176">
        <f t="shared" ref="F278:F279" si="10">D278*E278</f>
        <v>0</v>
      </c>
      <c r="G278" s="1"/>
      <c r="H278" s="1"/>
      <c r="I278" s="1"/>
    </row>
    <row r="279" spans="1:9" ht="12.75" customHeight="1">
      <c r="A279" s="307">
        <v>370</v>
      </c>
      <c r="B279" s="308" t="s">
        <v>161</v>
      </c>
      <c r="C279" s="308" t="s">
        <v>162</v>
      </c>
      <c r="D279" s="308">
        <v>7.2000000000000007E-3</v>
      </c>
      <c r="E279" s="332"/>
      <c r="F279" s="176">
        <f t="shared" si="10"/>
        <v>0</v>
      </c>
      <c r="G279" s="1"/>
      <c r="H279" s="1"/>
      <c r="I279" s="1"/>
    </row>
    <row r="280" spans="1:9" ht="12.75" customHeight="1">
      <c r="A280" s="316"/>
      <c r="B280" s="317"/>
      <c r="C280" s="308"/>
      <c r="D280" s="308"/>
      <c r="E280" s="313"/>
      <c r="F280" s="309"/>
      <c r="G280" s="1"/>
      <c r="H280" s="1"/>
      <c r="I280" s="1"/>
    </row>
    <row r="281" spans="1:9" ht="12.75" customHeight="1">
      <c r="A281" s="314" t="s">
        <v>196</v>
      </c>
      <c r="B281" s="315"/>
      <c r="C281" s="308"/>
      <c r="D281" s="308"/>
      <c r="E281" s="313"/>
      <c r="F281" s="318">
        <f>SUM(F276:F280)</f>
        <v>0</v>
      </c>
      <c r="G281" s="1"/>
      <c r="H281" s="1"/>
      <c r="I281" s="1"/>
    </row>
    <row r="282" spans="1:9" ht="12.75" customHeight="1">
      <c r="A282" s="314" t="s">
        <v>197</v>
      </c>
      <c r="B282" s="315"/>
      <c r="C282" s="308"/>
      <c r="D282" s="308"/>
      <c r="E282" s="313"/>
      <c r="F282" s="309"/>
      <c r="G282" s="1"/>
      <c r="H282" s="1"/>
      <c r="I282" s="1"/>
    </row>
    <row r="283" spans="1:9" ht="12.75" customHeight="1">
      <c r="A283" s="319">
        <v>4750</v>
      </c>
      <c r="B283" s="320" t="s">
        <v>129</v>
      </c>
      <c r="C283" s="320" t="s">
        <v>20</v>
      </c>
      <c r="D283" s="320">
        <v>1.76470588235294</v>
      </c>
      <c r="E283" s="333"/>
      <c r="F283" s="321">
        <f>D283*E283</f>
        <v>0</v>
      </c>
      <c r="G283" s="1"/>
      <c r="H283" s="1"/>
      <c r="I283" s="1"/>
    </row>
    <row r="284" spans="1:9" ht="12.75" customHeight="1">
      <c r="A284" s="308">
        <v>6111</v>
      </c>
      <c r="B284" s="308" t="s">
        <v>130</v>
      </c>
      <c r="C284" s="308" t="s">
        <v>20</v>
      </c>
      <c r="D284" s="308">
        <v>1.76470588235294</v>
      </c>
      <c r="E284" s="234"/>
      <c r="F284" s="325">
        <f>D284*E284</f>
        <v>0</v>
      </c>
      <c r="G284" s="1"/>
      <c r="H284" s="1"/>
      <c r="I284" s="1"/>
    </row>
    <row r="285" spans="1:9" ht="12.75" customHeight="1">
      <c r="A285" s="229" t="s">
        <v>198</v>
      </c>
      <c r="B285" s="229"/>
      <c r="C285" s="229"/>
      <c r="D285" s="229"/>
      <c r="E285" s="229"/>
      <c r="F285" s="326">
        <f>SUM(F283:F284)</f>
        <v>0</v>
      </c>
      <c r="G285" s="1"/>
      <c r="H285" s="1"/>
      <c r="I285" s="1"/>
    </row>
    <row r="286" spans="1:9" ht="12.75" customHeight="1" thickBot="1">
      <c r="A286" s="322" t="s">
        <v>199</v>
      </c>
      <c r="B286" s="323"/>
      <c r="C286" s="323"/>
      <c r="D286" s="323"/>
      <c r="E286" s="323"/>
      <c r="F286" s="324">
        <f>F281+F285</f>
        <v>0</v>
      </c>
      <c r="G286" s="1"/>
      <c r="H286" s="1"/>
      <c r="I286" s="1"/>
    </row>
    <row r="287" spans="1:9" ht="30.75" customHeight="1" thickBot="1">
      <c r="A287" s="184"/>
      <c r="B287" s="184"/>
      <c r="C287" s="184"/>
      <c r="D287" s="184"/>
      <c r="E287" s="184"/>
      <c r="F287" s="273"/>
      <c r="G287" s="1"/>
      <c r="H287" s="1"/>
      <c r="I287" s="1"/>
    </row>
    <row r="288" spans="1:9" s="75" customFormat="1" ht="12.75" customHeight="1">
      <c r="A288" s="194">
        <v>80023</v>
      </c>
      <c r="B288" s="195" t="s">
        <v>200</v>
      </c>
      <c r="C288" s="196" t="s">
        <v>18</v>
      </c>
      <c r="D288" s="197"/>
      <c r="E288" s="197"/>
      <c r="F288" s="198">
        <f>F305</f>
        <v>0</v>
      </c>
      <c r="G288" s="74"/>
      <c r="H288" s="74"/>
      <c r="I288" s="74"/>
    </row>
    <row r="289" spans="1:9" ht="12.75" customHeight="1">
      <c r="A289" s="160" t="s">
        <v>194</v>
      </c>
      <c r="B289" s="304" t="s">
        <v>201</v>
      </c>
      <c r="C289" s="305"/>
      <c r="D289" s="305"/>
      <c r="E289" s="305"/>
      <c r="F289" s="306"/>
      <c r="G289" s="1"/>
      <c r="H289" s="1"/>
      <c r="I289" s="1"/>
    </row>
    <row r="290" spans="1:9" ht="12.75" customHeight="1">
      <c r="A290" s="163"/>
      <c r="B290" s="164"/>
      <c r="C290" s="165"/>
      <c r="D290" s="165"/>
      <c r="E290" s="165"/>
      <c r="F290" s="166"/>
      <c r="G290" s="1"/>
      <c r="H290" s="1"/>
      <c r="I290" s="1"/>
    </row>
    <row r="291" spans="1:9" ht="12.75" customHeight="1">
      <c r="A291" s="160" t="s">
        <v>189</v>
      </c>
      <c r="B291" s="167" t="s">
        <v>66</v>
      </c>
      <c r="C291" s="168" t="s">
        <v>190</v>
      </c>
      <c r="D291" s="168" t="s">
        <v>191</v>
      </c>
      <c r="E291" s="169" t="s">
        <v>192</v>
      </c>
      <c r="F291" s="170" t="s">
        <v>193</v>
      </c>
      <c r="G291" s="1"/>
      <c r="H291" s="1"/>
      <c r="I291" s="1"/>
    </row>
    <row r="292" spans="1:9" ht="12.75" customHeight="1">
      <c r="A292" s="171" t="s">
        <v>195</v>
      </c>
      <c r="B292" s="172"/>
      <c r="C292" s="172"/>
      <c r="D292" s="172"/>
      <c r="E292" s="172"/>
      <c r="F292" s="173"/>
      <c r="G292" s="1"/>
      <c r="H292" s="1"/>
      <c r="I292" s="1"/>
    </row>
    <row r="293" spans="1:9" ht="12.75" customHeight="1">
      <c r="A293" s="177">
        <v>9868</v>
      </c>
      <c r="B293" s="178" t="s">
        <v>163</v>
      </c>
      <c r="C293" s="179" t="s">
        <v>19</v>
      </c>
      <c r="D293" s="191">
        <v>3.88</v>
      </c>
      <c r="E293" s="181"/>
      <c r="F293" s="321">
        <f>D293*E293</f>
        <v>0</v>
      </c>
      <c r="G293" s="1"/>
      <c r="H293" s="1"/>
      <c r="I293" s="1"/>
    </row>
    <row r="294" spans="1:9" ht="12.75" customHeight="1">
      <c r="A294" s="177">
        <v>122</v>
      </c>
      <c r="B294" s="178" t="s">
        <v>137</v>
      </c>
      <c r="C294" s="179" t="s">
        <v>18</v>
      </c>
      <c r="D294" s="330">
        <v>4.0000000000000002E-4</v>
      </c>
      <c r="E294" s="181"/>
      <c r="F294" s="321">
        <f t="shared" ref="F294:F298" si="11">D294*E294</f>
        <v>0</v>
      </c>
      <c r="G294" s="1"/>
      <c r="H294" s="1"/>
      <c r="I294" s="1"/>
    </row>
    <row r="295" spans="1:9" ht="12.75" customHeight="1">
      <c r="A295" s="177">
        <v>20083</v>
      </c>
      <c r="B295" s="178" t="s">
        <v>135</v>
      </c>
      <c r="C295" s="179" t="s">
        <v>18</v>
      </c>
      <c r="D295" s="330">
        <v>2.0000000000000001E-4</v>
      </c>
      <c r="E295" s="181"/>
      <c r="F295" s="321">
        <f>D295*E295</f>
        <v>0</v>
      </c>
      <c r="G295" s="1"/>
      <c r="H295" s="1"/>
      <c r="I295" s="1"/>
    </row>
    <row r="296" spans="1:9" ht="12.75" customHeight="1">
      <c r="A296" s="177">
        <v>80021</v>
      </c>
      <c r="B296" s="178" t="s">
        <v>144</v>
      </c>
      <c r="C296" s="179" t="s">
        <v>19</v>
      </c>
      <c r="D296" s="191">
        <v>6.62</v>
      </c>
      <c r="E296" s="243">
        <f>F306</f>
        <v>0</v>
      </c>
      <c r="F296" s="321">
        <f>D296*E296</f>
        <v>0</v>
      </c>
      <c r="G296" s="1"/>
      <c r="H296" s="1"/>
      <c r="I296" s="1"/>
    </row>
    <row r="297" spans="1:9" ht="12.75" customHeight="1">
      <c r="A297" s="177">
        <v>80022</v>
      </c>
      <c r="B297" s="178" t="s">
        <v>145</v>
      </c>
      <c r="C297" s="179" t="s">
        <v>19</v>
      </c>
      <c r="D297" s="191">
        <v>6.62</v>
      </c>
      <c r="E297" s="243">
        <f>F319</f>
        <v>0</v>
      </c>
      <c r="F297" s="321">
        <f t="shared" si="11"/>
        <v>0</v>
      </c>
      <c r="G297" s="1"/>
      <c r="H297" s="1"/>
      <c r="I297" s="1"/>
    </row>
    <row r="298" spans="1:9" ht="12.75" customHeight="1">
      <c r="A298" s="177">
        <v>9875</v>
      </c>
      <c r="B298" s="178" t="s">
        <v>164</v>
      </c>
      <c r="C298" s="179" t="s">
        <v>19</v>
      </c>
      <c r="D298" s="191">
        <v>2.74</v>
      </c>
      <c r="E298" s="181"/>
      <c r="F298" s="321">
        <f t="shared" si="11"/>
        <v>0</v>
      </c>
      <c r="G298" s="1"/>
      <c r="H298" s="1"/>
      <c r="I298" s="1"/>
    </row>
    <row r="299" spans="1:9" ht="12.75" customHeight="1">
      <c r="A299" s="174" t="s">
        <v>196</v>
      </c>
      <c r="B299" s="175"/>
      <c r="C299" s="175"/>
      <c r="D299" s="175"/>
      <c r="E299" s="175"/>
      <c r="F299" s="182">
        <f>SUM(F293:F298)</f>
        <v>0</v>
      </c>
      <c r="G299" s="1"/>
      <c r="H299" s="1"/>
      <c r="I299" s="1"/>
    </row>
    <row r="300" spans="1:9" ht="12.75" customHeight="1">
      <c r="A300" s="171" t="s">
        <v>197</v>
      </c>
      <c r="B300" s="172"/>
      <c r="C300" s="172"/>
      <c r="D300" s="172"/>
      <c r="E300" s="172"/>
      <c r="F300" s="173"/>
      <c r="G300" s="1"/>
      <c r="H300" s="1"/>
      <c r="I300" s="1"/>
    </row>
    <row r="301" spans="1:9" ht="12.75" customHeight="1">
      <c r="A301" s="177">
        <v>2696</v>
      </c>
      <c r="B301" s="178" t="s">
        <v>215</v>
      </c>
      <c r="C301" s="179" t="s">
        <v>20</v>
      </c>
      <c r="D301" s="180">
        <v>5.29411764705882E-2</v>
      </c>
      <c r="E301" s="181"/>
      <c r="F301" s="321">
        <f t="shared" ref="F301:F302" si="12">D301*E301</f>
        <v>0</v>
      </c>
      <c r="G301" s="1"/>
      <c r="H301" s="1"/>
      <c r="I301" s="1"/>
    </row>
    <row r="302" spans="1:9" ht="12.75" customHeight="1">
      <c r="A302" s="177">
        <v>6111</v>
      </c>
      <c r="B302" s="178" t="s">
        <v>130</v>
      </c>
      <c r="C302" s="179" t="s">
        <v>20</v>
      </c>
      <c r="D302" s="180">
        <v>5.29411764705882E-2</v>
      </c>
      <c r="E302" s="181"/>
      <c r="F302" s="321">
        <f t="shared" si="12"/>
        <v>0</v>
      </c>
      <c r="G302" s="1"/>
      <c r="H302" s="1"/>
      <c r="I302" s="1"/>
    </row>
    <row r="303" spans="1:9" ht="12.75" customHeight="1">
      <c r="A303" s="266"/>
      <c r="B303" s="193"/>
      <c r="C303" s="193"/>
      <c r="D303" s="193"/>
      <c r="E303" s="193"/>
      <c r="F303" s="176"/>
      <c r="G303" s="1"/>
      <c r="H303" s="1"/>
      <c r="I303" s="1"/>
    </row>
    <row r="304" spans="1:9" ht="12.75" customHeight="1">
      <c r="A304" s="174" t="s">
        <v>198</v>
      </c>
      <c r="B304" s="175"/>
      <c r="C304" s="175"/>
      <c r="D304" s="175"/>
      <c r="E304" s="175"/>
      <c r="F304" s="182">
        <f>SUM(F301:F303)</f>
        <v>0</v>
      </c>
      <c r="G304" s="1"/>
      <c r="H304" s="1"/>
      <c r="I304" s="1"/>
    </row>
    <row r="305" spans="1:9" ht="12.75" customHeight="1" thickBot="1">
      <c r="A305" s="236" t="s">
        <v>199</v>
      </c>
      <c r="B305" s="237"/>
      <c r="C305" s="237"/>
      <c r="D305" s="237"/>
      <c r="E305" s="237"/>
      <c r="F305" s="254">
        <f>F299+F304</f>
        <v>0</v>
      </c>
      <c r="G305" s="1"/>
      <c r="H305" s="1"/>
      <c r="I305" s="1"/>
    </row>
    <row r="306" spans="1:9" ht="12.75" customHeight="1">
      <c r="A306" s="297">
        <v>80021</v>
      </c>
      <c r="B306" s="298" t="s">
        <v>144</v>
      </c>
      <c r="C306" s="299" t="s">
        <v>19</v>
      </c>
      <c r="D306" s="300"/>
      <c r="E306" s="300"/>
      <c r="F306" s="301">
        <f>F318</f>
        <v>0</v>
      </c>
      <c r="G306" s="1"/>
      <c r="H306" s="1"/>
      <c r="I306" s="1"/>
    </row>
    <row r="307" spans="1:9" ht="12.75" customHeight="1">
      <c r="A307" s="160" t="s">
        <v>194</v>
      </c>
      <c r="B307" s="161" t="s">
        <v>306</v>
      </c>
      <c r="C307" s="161"/>
      <c r="D307" s="161"/>
      <c r="E307" s="161"/>
      <c r="F307" s="162"/>
      <c r="G307" s="1"/>
      <c r="H307" s="1"/>
      <c r="I307" s="1"/>
    </row>
    <row r="308" spans="1:9" ht="12.75" customHeight="1">
      <c r="A308" s="163"/>
      <c r="B308" s="164"/>
      <c r="C308" s="165"/>
      <c r="D308" s="165"/>
      <c r="E308" s="165"/>
      <c r="F308" s="166"/>
      <c r="G308" s="1"/>
      <c r="H308" s="1"/>
      <c r="I308" s="1"/>
    </row>
    <row r="309" spans="1:9" ht="12.75" customHeight="1">
      <c r="A309" s="160" t="s">
        <v>189</v>
      </c>
      <c r="B309" s="167" t="s">
        <v>66</v>
      </c>
      <c r="C309" s="168" t="s">
        <v>190</v>
      </c>
      <c r="D309" s="168" t="s">
        <v>191</v>
      </c>
      <c r="E309" s="169" t="s">
        <v>192</v>
      </c>
      <c r="F309" s="170" t="s">
        <v>193</v>
      </c>
      <c r="G309" s="1"/>
      <c r="H309" s="1"/>
      <c r="I309" s="1"/>
    </row>
    <row r="310" spans="1:9" ht="12.75" customHeight="1">
      <c r="A310" s="171" t="s">
        <v>195</v>
      </c>
      <c r="B310" s="172"/>
      <c r="C310" s="172"/>
      <c r="D310" s="172"/>
      <c r="E310" s="172"/>
      <c r="F310" s="173"/>
      <c r="G310" s="1"/>
      <c r="H310" s="1"/>
      <c r="I310" s="1"/>
    </row>
    <row r="311" spans="1:9" ht="12.75" customHeight="1">
      <c r="A311" s="177"/>
      <c r="B311" s="178" t="str">
        <f>IF(A311="","",VLOOKUP($A311,[1]sinapi!$A$11:$F$32001,2,0))</f>
        <v/>
      </c>
      <c r="C311" s="179" t="str">
        <f>IF(A311="","",VLOOKUP($A311,[1]sinapi!$A$11:$F$32001,3,0))</f>
        <v/>
      </c>
      <c r="D311" s="191"/>
      <c r="E311" s="192" t="str">
        <f>IF(A311="","",VLOOKUP($A311,[1]sinapi!$A$11:$F$32001,5,0))</f>
        <v/>
      </c>
      <c r="F311" s="176" t="str">
        <f t="shared" ref="F311" si="13">IF(A311="","",D311*E311)</f>
        <v/>
      </c>
      <c r="G311" s="1"/>
      <c r="H311" s="1"/>
      <c r="I311" s="1"/>
    </row>
    <row r="312" spans="1:9" ht="12.75" customHeight="1">
      <c r="A312" s="174" t="s">
        <v>196</v>
      </c>
      <c r="B312" s="175"/>
      <c r="C312" s="175"/>
      <c r="D312" s="175"/>
      <c r="E312" s="175"/>
      <c r="F312" s="182">
        <v>0</v>
      </c>
      <c r="G312" s="1"/>
      <c r="H312" s="1"/>
      <c r="I312" s="1"/>
    </row>
    <row r="313" spans="1:9" ht="12.75" customHeight="1">
      <c r="A313" s="171" t="s">
        <v>197</v>
      </c>
      <c r="B313" s="172"/>
      <c r="C313" s="172"/>
      <c r="D313" s="172"/>
      <c r="E313" s="172"/>
      <c r="F313" s="173"/>
      <c r="G313" s="1"/>
      <c r="H313" s="1"/>
      <c r="I313" s="1"/>
    </row>
    <row r="314" spans="1:9" ht="12.75" customHeight="1">
      <c r="A314" s="177">
        <v>2696</v>
      </c>
      <c r="B314" s="178" t="str">
        <f>IF(A314="","",VLOOKUP($A314,[1]sinapi!$A$11:$F$32001,2,0))</f>
        <v>ENCANADOR OU BOMBEIRO IDRAULICO</v>
      </c>
      <c r="C314" s="179" t="str">
        <f>IF(A314="","",VLOOKUP($A314,[1]sinapi!$A$11:$F$32001,3,0))</f>
        <v>H</v>
      </c>
      <c r="D314" s="180">
        <v>5.8823529411764698E-2</v>
      </c>
      <c r="E314" s="181"/>
      <c r="F314" s="321">
        <f>D314*E314</f>
        <v>0</v>
      </c>
      <c r="G314" s="1"/>
      <c r="H314" s="1"/>
      <c r="I314" s="1"/>
    </row>
    <row r="315" spans="1:9" ht="12.75" customHeight="1">
      <c r="A315" s="177">
        <v>6111</v>
      </c>
      <c r="B315" s="178" t="str">
        <f>IF(A315="","",VLOOKUP($A315,[1]sinapi!$A$11:$F$32001,2,0))</f>
        <v>SERVENTE</v>
      </c>
      <c r="C315" s="179" t="str">
        <f>IF(A315="","",VLOOKUP($A315,[1]sinapi!$A$11:$F$32001,3,0))</f>
        <v>H</v>
      </c>
      <c r="D315" s="180">
        <v>0.14705882352941202</v>
      </c>
      <c r="E315" s="181"/>
      <c r="F315" s="321">
        <f>D315*E315</f>
        <v>0</v>
      </c>
      <c r="G315" s="1"/>
      <c r="H315" s="1"/>
      <c r="I315" s="1"/>
    </row>
    <row r="316" spans="1:9" ht="12.75" customHeight="1">
      <c r="A316" s="177"/>
      <c r="B316" s="178" t="str">
        <f>IF(A316="","",VLOOKUP($A316,[1]sinapi!$A$11:$F$32001,2,0))</f>
        <v/>
      </c>
      <c r="C316" s="179" t="str">
        <f>IF(A316="","",VLOOKUP($A316,[1]sinapi!$A$11:$F$32001,3,0))</f>
        <v/>
      </c>
      <c r="D316" s="191"/>
      <c r="E316" s="192" t="str">
        <f>IF(A316="","",VLOOKUP($A316,[1]sinapi!$A$11:$F$32001,5,0)/2.22)</f>
        <v/>
      </c>
      <c r="F316" s="176" t="str">
        <f>IF(A316="","",D316*E316)</f>
        <v/>
      </c>
      <c r="G316" s="1"/>
      <c r="H316" s="1"/>
      <c r="I316" s="1"/>
    </row>
    <row r="317" spans="1:9" ht="12.75" customHeight="1">
      <c r="A317" s="174" t="s">
        <v>198</v>
      </c>
      <c r="B317" s="175"/>
      <c r="C317" s="175"/>
      <c r="D317" s="175"/>
      <c r="E317" s="175"/>
      <c r="F317" s="279">
        <f>SUM(F314:F316)</f>
        <v>0</v>
      </c>
      <c r="G317" s="1"/>
      <c r="H317" s="1"/>
      <c r="I317" s="1"/>
    </row>
    <row r="318" spans="1:9" ht="12.75" customHeight="1">
      <c r="A318" s="174" t="s">
        <v>199</v>
      </c>
      <c r="B318" s="175"/>
      <c r="C318" s="175"/>
      <c r="D318" s="175"/>
      <c r="E318" s="175"/>
      <c r="F318" s="182">
        <f>F312+F317</f>
        <v>0</v>
      </c>
      <c r="G318" s="1"/>
      <c r="H318" s="1"/>
      <c r="I318" s="1"/>
    </row>
    <row r="319" spans="1:9" ht="12.75" customHeight="1">
      <c r="A319" s="297">
        <f>A306+1</f>
        <v>80022</v>
      </c>
      <c r="B319" s="298" t="s">
        <v>145</v>
      </c>
      <c r="C319" s="299" t="s">
        <v>19</v>
      </c>
      <c r="D319" s="300"/>
      <c r="E319" s="300"/>
      <c r="F319" s="301">
        <f>F332</f>
        <v>0</v>
      </c>
      <c r="G319" s="1"/>
      <c r="H319" s="1"/>
      <c r="I319" s="1"/>
    </row>
    <row r="320" spans="1:9" ht="12.75" customHeight="1">
      <c r="A320" s="160" t="s">
        <v>194</v>
      </c>
      <c r="B320" s="161" t="s">
        <v>307</v>
      </c>
      <c r="C320" s="161"/>
      <c r="D320" s="161"/>
      <c r="E320" s="161"/>
      <c r="F320" s="162"/>
      <c r="G320" s="1"/>
      <c r="H320" s="1"/>
      <c r="I320" s="1"/>
    </row>
    <row r="321" spans="1:9" ht="12.75" customHeight="1">
      <c r="A321" s="163"/>
      <c r="B321" s="164"/>
      <c r="C321" s="165"/>
      <c r="D321" s="165"/>
      <c r="E321" s="165"/>
      <c r="F321" s="166"/>
      <c r="G321" s="1"/>
      <c r="H321" s="1"/>
      <c r="I321" s="1"/>
    </row>
    <row r="322" spans="1:9" ht="12.75" customHeight="1">
      <c r="A322" s="160" t="s">
        <v>189</v>
      </c>
      <c r="B322" s="167" t="s">
        <v>66</v>
      </c>
      <c r="C322" s="168" t="s">
        <v>190</v>
      </c>
      <c r="D322" s="168" t="s">
        <v>191</v>
      </c>
      <c r="E322" s="169" t="s">
        <v>192</v>
      </c>
      <c r="F322" s="170" t="s">
        <v>193</v>
      </c>
      <c r="G322" s="1"/>
      <c r="H322" s="1"/>
      <c r="I322" s="1"/>
    </row>
    <row r="323" spans="1:9" ht="12.75" customHeight="1">
      <c r="A323" s="171" t="s">
        <v>195</v>
      </c>
      <c r="B323" s="172"/>
      <c r="C323" s="172"/>
      <c r="D323" s="172"/>
      <c r="E323" s="172"/>
      <c r="F323" s="173"/>
      <c r="G323" s="1"/>
      <c r="H323" s="1"/>
      <c r="I323" s="1"/>
    </row>
    <row r="324" spans="1:9" ht="12.75" customHeight="1">
      <c r="A324" s="177">
        <v>80006</v>
      </c>
      <c r="B324" s="178" t="str">
        <f>IF(A324="","",VLOOKUP($A324,[1]sinapi!$A$11:$F$32001,2,0))</f>
        <v>Preparo de argamassa cimento e areia 1:4</v>
      </c>
      <c r="C324" s="179" t="str">
        <f>IF(A324="","",VLOOKUP($A324,[1]sinapi!$A$11:$F$32001,3,0))</f>
        <v>M³</v>
      </c>
      <c r="D324" s="330">
        <v>2.0000000000000001E-4</v>
      </c>
      <c r="E324" s="243">
        <f>F101</f>
        <v>0</v>
      </c>
      <c r="F324" s="321">
        <f>D324*E324</f>
        <v>0</v>
      </c>
      <c r="G324" s="1"/>
      <c r="H324" s="1"/>
      <c r="I324" s="1"/>
    </row>
    <row r="325" spans="1:9" ht="12.75" customHeight="1">
      <c r="A325" s="177"/>
      <c r="B325" s="178" t="str">
        <f>IF(A325="","",VLOOKUP($A325,[1]sinapi!$A$11:$F$32001,2,0))</f>
        <v/>
      </c>
      <c r="C325" s="179" t="str">
        <f>IF(A325="","",VLOOKUP($A325,[1]sinapi!$A$11:$F$32001,3,0))</f>
        <v/>
      </c>
      <c r="D325" s="191"/>
      <c r="E325" s="192" t="str">
        <f>IF(A325="","",VLOOKUP($A325,[1]sinapi!$A$11:$F$32001,5,0))</f>
        <v/>
      </c>
      <c r="F325" s="176" t="str">
        <f t="shared" ref="F325" si="14">IF(A325="","",D325*E325)</f>
        <v/>
      </c>
      <c r="G325" s="1"/>
      <c r="H325" s="1"/>
      <c r="I325" s="1"/>
    </row>
    <row r="326" spans="1:9" ht="12.75" customHeight="1">
      <c r="A326" s="174" t="s">
        <v>196</v>
      </c>
      <c r="B326" s="175"/>
      <c r="C326" s="175"/>
      <c r="D326" s="175"/>
      <c r="E326" s="175"/>
      <c r="F326" s="182">
        <f>IF(F324="",0,SUM(F324:F325))</f>
        <v>0</v>
      </c>
      <c r="G326" s="1"/>
      <c r="H326" s="1"/>
      <c r="I326" s="1"/>
    </row>
    <row r="327" spans="1:9" ht="12.75" customHeight="1">
      <c r="A327" s="171" t="s">
        <v>197</v>
      </c>
      <c r="B327" s="172"/>
      <c r="C327" s="172"/>
      <c r="D327" s="172"/>
      <c r="E327" s="172"/>
      <c r="F327" s="173"/>
      <c r="G327" s="1"/>
      <c r="H327" s="1"/>
      <c r="I327" s="1"/>
    </row>
    <row r="328" spans="1:9" ht="12.75" customHeight="1">
      <c r="A328" s="177">
        <v>4750</v>
      </c>
      <c r="B328" s="178" t="str">
        <f>IF(A328="","",VLOOKUP($A328,[1]sinapi!$A$11:$F$32001,2,0))</f>
        <v>PEDREIRO</v>
      </c>
      <c r="C328" s="179" t="str">
        <f>IF(A328="","",VLOOKUP($A328,[1]sinapi!$A$11:$F$32001,3,0))</f>
        <v>H</v>
      </c>
      <c r="D328" s="180">
        <v>8.8235294117647092E-2</v>
      </c>
      <c r="E328" s="181"/>
      <c r="F328" s="321">
        <f>D328*E328</f>
        <v>0</v>
      </c>
      <c r="G328" s="1"/>
      <c r="H328" s="1"/>
      <c r="I328" s="1"/>
    </row>
    <row r="329" spans="1:9" ht="12.75" customHeight="1">
      <c r="A329" s="177">
        <v>6111</v>
      </c>
      <c r="B329" s="178" t="str">
        <f>IF(A329="","",VLOOKUP($A329,[1]sinapi!$A$11:$F$32001,2,0))</f>
        <v>SERVENTE</v>
      </c>
      <c r="C329" s="179" t="str">
        <f>IF(A329="","",VLOOKUP($A329,[1]sinapi!$A$11:$F$32001,3,0))</f>
        <v>H</v>
      </c>
      <c r="D329" s="180">
        <v>5.8823529411764698E-2</v>
      </c>
      <c r="E329" s="181"/>
      <c r="F329" s="321">
        <f>D329*E329</f>
        <v>0</v>
      </c>
      <c r="G329" s="1"/>
      <c r="H329" s="1"/>
      <c r="I329" s="1"/>
    </row>
    <row r="330" spans="1:9" ht="12.75" customHeight="1">
      <c r="A330" s="177"/>
      <c r="B330" s="178" t="str">
        <f>IF(A330="","",VLOOKUP($A330,[1]sinapi!$A$11:$F$32001,2,0))</f>
        <v/>
      </c>
      <c r="C330" s="179" t="str">
        <f>IF(A330="","",VLOOKUP($A330,[1]sinapi!$A$11:$F$32001,3,0))</f>
        <v/>
      </c>
      <c r="D330" s="191"/>
      <c r="E330" s="192" t="str">
        <f>IF(A330="","",VLOOKUP($A330,[1]sinapi!$A$11:$F$32001,5,0)/2.22)</f>
        <v/>
      </c>
      <c r="F330" s="176" t="str">
        <f>IF(A330="","",D330*E330)</f>
        <v/>
      </c>
      <c r="G330" s="1"/>
      <c r="H330" s="1"/>
      <c r="I330" s="1"/>
    </row>
    <row r="331" spans="1:9" ht="12.75" customHeight="1">
      <c r="A331" s="174" t="s">
        <v>198</v>
      </c>
      <c r="B331" s="175"/>
      <c r="C331" s="175"/>
      <c r="D331" s="175"/>
      <c r="E331" s="175"/>
      <c r="F331" s="182">
        <f>SUM(F328:F330)</f>
        <v>0</v>
      </c>
      <c r="G331" s="1"/>
      <c r="H331" s="1"/>
      <c r="I331" s="1"/>
    </row>
    <row r="332" spans="1:9" ht="12.75" customHeight="1" thickBot="1">
      <c r="A332" s="236" t="s">
        <v>199</v>
      </c>
      <c r="B332" s="237"/>
      <c r="C332" s="237"/>
      <c r="D332" s="237"/>
      <c r="E332" s="237"/>
      <c r="F332" s="254">
        <f>F326+F331</f>
        <v>0</v>
      </c>
      <c r="G332" s="1"/>
      <c r="H332" s="1"/>
      <c r="I332" s="1"/>
    </row>
    <row r="333" spans="1:9" ht="33.75" customHeight="1" thickBot="1">
      <c r="A333" s="189"/>
      <c r="B333" s="190"/>
      <c r="C333" s="189"/>
      <c r="D333" s="189"/>
      <c r="E333" s="189"/>
      <c r="F333" s="189"/>
      <c r="G333" s="1"/>
      <c r="H333" s="1"/>
      <c r="I333" s="1"/>
    </row>
    <row r="334" spans="1:9" s="75" customFormat="1" ht="12.75" customHeight="1">
      <c r="A334" s="194">
        <v>80024</v>
      </c>
      <c r="B334" s="195" t="s">
        <v>202</v>
      </c>
      <c r="C334" s="196" t="s">
        <v>69</v>
      </c>
      <c r="D334" s="197"/>
      <c r="E334" s="197"/>
      <c r="F334" s="198">
        <f>F357</f>
        <v>0</v>
      </c>
      <c r="G334" s="74"/>
      <c r="H334" s="74"/>
      <c r="I334" s="74"/>
    </row>
    <row r="335" spans="1:9" ht="12.75" customHeight="1">
      <c r="A335" s="160" t="s">
        <v>194</v>
      </c>
      <c r="B335" s="161" t="s">
        <v>221</v>
      </c>
      <c r="C335" s="161"/>
      <c r="D335" s="161"/>
      <c r="E335" s="161"/>
      <c r="F335" s="162"/>
      <c r="G335" s="1"/>
      <c r="H335" s="1"/>
      <c r="I335" s="1"/>
    </row>
    <row r="336" spans="1:9" ht="12.75" customHeight="1">
      <c r="A336" s="163"/>
      <c r="B336" s="164"/>
      <c r="C336" s="165"/>
      <c r="D336" s="165"/>
      <c r="E336" s="165"/>
      <c r="F336" s="166"/>
      <c r="G336" s="1"/>
      <c r="H336" s="1"/>
      <c r="I336" s="1"/>
    </row>
    <row r="337" spans="1:9" ht="12.75" customHeight="1">
      <c r="A337" s="160" t="s">
        <v>189</v>
      </c>
      <c r="B337" s="167" t="s">
        <v>66</v>
      </c>
      <c r="C337" s="168" t="s">
        <v>190</v>
      </c>
      <c r="D337" s="168" t="s">
        <v>191</v>
      </c>
      <c r="E337" s="169" t="s">
        <v>192</v>
      </c>
      <c r="F337" s="170" t="s">
        <v>193</v>
      </c>
      <c r="G337" s="1"/>
      <c r="H337" s="1"/>
      <c r="I337" s="1"/>
    </row>
    <row r="338" spans="1:9" ht="12.75" customHeight="1">
      <c r="A338" s="171" t="s">
        <v>195</v>
      </c>
      <c r="B338" s="172"/>
      <c r="C338" s="172"/>
      <c r="D338" s="172"/>
      <c r="E338" s="172"/>
      <c r="F338" s="173"/>
      <c r="G338" s="1"/>
      <c r="H338" s="1"/>
      <c r="I338" s="1"/>
    </row>
    <row r="339" spans="1:9" ht="12.75" customHeight="1">
      <c r="A339" s="177">
        <v>3529</v>
      </c>
      <c r="B339" s="178" t="s">
        <v>165</v>
      </c>
      <c r="C339" s="179" t="s">
        <v>18</v>
      </c>
      <c r="D339" s="191">
        <v>3</v>
      </c>
      <c r="E339" s="181"/>
      <c r="F339" s="321">
        <f>D339*E339</f>
        <v>0</v>
      </c>
      <c r="G339" s="1"/>
      <c r="H339" s="1"/>
      <c r="I339" s="1"/>
    </row>
    <row r="340" spans="1:9" ht="12.75" customHeight="1">
      <c r="A340" s="177">
        <v>7139</v>
      </c>
      <c r="B340" s="178" t="s">
        <v>166</v>
      </c>
      <c r="C340" s="179" t="s">
        <v>18</v>
      </c>
      <c r="D340" s="191">
        <v>2</v>
      </c>
      <c r="E340" s="181"/>
      <c r="F340" s="321">
        <f t="shared" ref="F340:F351" si="15">D340*E340</f>
        <v>0</v>
      </c>
      <c r="G340" s="1"/>
      <c r="H340" s="1"/>
      <c r="I340" s="1"/>
    </row>
    <row r="341" spans="1:9" ht="12.75" customHeight="1">
      <c r="A341" s="177">
        <v>3497</v>
      </c>
      <c r="B341" s="178" t="s">
        <v>167</v>
      </c>
      <c r="C341" s="179" t="s">
        <v>18</v>
      </c>
      <c r="D341" s="191">
        <v>3</v>
      </c>
      <c r="E341" s="181"/>
      <c r="F341" s="321">
        <f t="shared" si="15"/>
        <v>0</v>
      </c>
      <c r="G341" s="1"/>
      <c r="H341" s="1"/>
      <c r="I341" s="1"/>
    </row>
    <row r="342" spans="1:9" ht="12.75" customHeight="1">
      <c r="A342" s="177">
        <v>3874</v>
      </c>
      <c r="B342" s="178" t="s">
        <v>168</v>
      </c>
      <c r="C342" s="179" t="s">
        <v>18</v>
      </c>
      <c r="D342" s="191">
        <v>2</v>
      </c>
      <c r="E342" s="181"/>
      <c r="F342" s="321">
        <f t="shared" si="15"/>
        <v>0</v>
      </c>
      <c r="G342" s="1"/>
      <c r="H342" s="1"/>
      <c r="I342" s="1"/>
    </row>
    <row r="343" spans="1:9" ht="15" customHeight="1">
      <c r="A343" s="177">
        <v>99</v>
      </c>
      <c r="B343" s="302" t="s">
        <v>169</v>
      </c>
      <c r="C343" s="179" t="s">
        <v>18</v>
      </c>
      <c r="D343" s="191">
        <v>1</v>
      </c>
      <c r="E343" s="181"/>
      <c r="F343" s="321">
        <f t="shared" si="15"/>
        <v>0</v>
      </c>
      <c r="G343" s="1"/>
      <c r="H343" s="1"/>
      <c r="I343" s="1"/>
    </row>
    <row r="344" spans="1:9" ht="15" customHeight="1">
      <c r="A344" s="177">
        <v>111</v>
      </c>
      <c r="B344" s="178" t="s">
        <v>170</v>
      </c>
      <c r="C344" s="179" t="s">
        <v>18</v>
      </c>
      <c r="D344" s="191">
        <v>2</v>
      </c>
      <c r="E344" s="181"/>
      <c r="F344" s="321">
        <f t="shared" si="15"/>
        <v>0</v>
      </c>
      <c r="G344" s="1"/>
      <c r="H344" s="1"/>
      <c r="I344" s="1"/>
    </row>
    <row r="345" spans="1:9" ht="12.75" customHeight="1">
      <c r="A345" s="177">
        <v>86</v>
      </c>
      <c r="B345" s="178" t="s">
        <v>171</v>
      </c>
      <c r="C345" s="179" t="s">
        <v>18</v>
      </c>
      <c r="D345" s="191">
        <v>1</v>
      </c>
      <c r="E345" s="181"/>
      <c r="F345" s="321">
        <f t="shared" si="15"/>
        <v>0</v>
      </c>
      <c r="G345" s="1"/>
      <c r="H345" s="1"/>
      <c r="I345" s="1"/>
    </row>
    <row r="346" spans="1:9" ht="12.75" customHeight="1">
      <c r="A346" s="177">
        <v>11753</v>
      </c>
      <c r="B346" s="178" t="s">
        <v>172</v>
      </c>
      <c r="C346" s="179" t="s">
        <v>18</v>
      </c>
      <c r="D346" s="191">
        <v>1</v>
      </c>
      <c r="E346" s="181"/>
      <c r="F346" s="321">
        <f t="shared" si="15"/>
        <v>0</v>
      </c>
      <c r="G346" s="1"/>
      <c r="H346" s="1"/>
      <c r="I346" s="1"/>
    </row>
    <row r="347" spans="1:9" ht="12.75" customHeight="1">
      <c r="A347" s="177">
        <v>6017</v>
      </c>
      <c r="B347" s="178" t="s">
        <v>173</v>
      </c>
      <c r="C347" s="179" t="s">
        <v>18</v>
      </c>
      <c r="D347" s="191">
        <v>1</v>
      </c>
      <c r="E347" s="181"/>
      <c r="F347" s="321">
        <f t="shared" si="15"/>
        <v>0</v>
      </c>
      <c r="G347" s="1"/>
      <c r="H347" s="1"/>
      <c r="I347" s="1"/>
    </row>
    <row r="348" spans="1:9" ht="12.75" customHeight="1">
      <c r="A348" s="177">
        <v>7142</v>
      </c>
      <c r="B348" s="178" t="s">
        <v>174</v>
      </c>
      <c r="C348" s="179" t="s">
        <v>18</v>
      </c>
      <c r="D348" s="191">
        <v>1</v>
      </c>
      <c r="E348" s="181"/>
      <c r="F348" s="321">
        <f t="shared" si="15"/>
        <v>0</v>
      </c>
      <c r="G348" s="1"/>
      <c r="H348" s="1"/>
      <c r="I348" s="1"/>
    </row>
    <row r="349" spans="1:9" ht="12.75" customHeight="1">
      <c r="A349" s="177">
        <v>7129</v>
      </c>
      <c r="B349" s="178" t="s">
        <v>175</v>
      </c>
      <c r="C349" s="179" t="s">
        <v>18</v>
      </c>
      <c r="D349" s="191">
        <v>1</v>
      </c>
      <c r="E349" s="181"/>
      <c r="F349" s="321">
        <f t="shared" si="15"/>
        <v>0</v>
      </c>
      <c r="G349" s="1"/>
      <c r="H349" s="1"/>
      <c r="I349" s="1"/>
    </row>
    <row r="350" spans="1:9" ht="12.75" customHeight="1">
      <c r="A350" s="177">
        <v>4211</v>
      </c>
      <c r="B350" s="178" t="s">
        <v>176</v>
      </c>
      <c r="C350" s="179" t="s">
        <v>18</v>
      </c>
      <c r="D350" s="191">
        <v>1</v>
      </c>
      <c r="E350" s="181"/>
      <c r="F350" s="321">
        <f>D350*E350</f>
        <v>0</v>
      </c>
      <c r="G350" s="1"/>
      <c r="H350" s="1"/>
      <c r="I350" s="1"/>
    </row>
    <row r="351" spans="1:9" ht="12.75" customHeight="1">
      <c r="A351" s="177">
        <v>65</v>
      </c>
      <c r="B351" s="178" t="s">
        <v>177</v>
      </c>
      <c r="C351" s="179" t="s">
        <v>18</v>
      </c>
      <c r="D351" s="191">
        <v>1</v>
      </c>
      <c r="E351" s="181"/>
      <c r="F351" s="321">
        <f t="shared" si="15"/>
        <v>0</v>
      </c>
      <c r="G351" s="1"/>
      <c r="H351" s="1"/>
      <c r="I351" s="1"/>
    </row>
    <row r="352" spans="1:9" ht="12.75" customHeight="1">
      <c r="A352" s="174" t="s">
        <v>196</v>
      </c>
      <c r="B352" s="175"/>
      <c r="C352" s="175"/>
      <c r="D352" s="175"/>
      <c r="E352" s="175"/>
      <c r="F352" s="182">
        <f>SUM(F339:F351)</f>
        <v>0</v>
      </c>
      <c r="G352" s="1"/>
      <c r="H352" s="1"/>
      <c r="I352" s="1"/>
    </row>
    <row r="353" spans="1:9" ht="12.75" customHeight="1">
      <c r="A353" s="171" t="s">
        <v>197</v>
      </c>
      <c r="B353" s="172"/>
      <c r="C353" s="172"/>
      <c r="D353" s="172"/>
      <c r="E353" s="172"/>
      <c r="F353" s="173"/>
      <c r="G353" s="1"/>
      <c r="H353" s="1"/>
      <c r="I353" s="1"/>
    </row>
    <row r="354" spans="1:9" ht="12.75" customHeight="1">
      <c r="A354" s="177">
        <v>2696</v>
      </c>
      <c r="B354" s="178" t="s">
        <v>217</v>
      </c>
      <c r="C354" s="179" t="s">
        <v>20</v>
      </c>
      <c r="D354" s="180">
        <v>2.0588235294117601</v>
      </c>
      <c r="E354" s="181"/>
      <c r="F354" s="321">
        <f t="shared" ref="F354:F355" si="16">D354*E354</f>
        <v>0</v>
      </c>
      <c r="G354" s="1"/>
      <c r="H354" s="1"/>
      <c r="I354" s="1"/>
    </row>
    <row r="355" spans="1:9" ht="12.75" customHeight="1">
      <c r="A355" s="177">
        <v>6111</v>
      </c>
      <c r="B355" s="178" t="s">
        <v>130</v>
      </c>
      <c r="C355" s="179" t="s">
        <v>20</v>
      </c>
      <c r="D355" s="180">
        <v>2.0588235294117601</v>
      </c>
      <c r="E355" s="181"/>
      <c r="F355" s="321">
        <f t="shared" si="16"/>
        <v>0</v>
      </c>
      <c r="G355" s="1"/>
      <c r="H355" s="1"/>
      <c r="I355" s="1"/>
    </row>
    <row r="356" spans="1:9" ht="12.75" customHeight="1">
      <c r="A356" s="174" t="s">
        <v>198</v>
      </c>
      <c r="B356" s="175"/>
      <c r="C356" s="175"/>
      <c r="D356" s="175"/>
      <c r="E356" s="175"/>
      <c r="F356" s="182">
        <f>SUM(F354:F355)</f>
        <v>0</v>
      </c>
      <c r="G356" s="1"/>
      <c r="H356" s="1"/>
      <c r="I356" s="1"/>
    </row>
    <row r="357" spans="1:9" ht="12.75" customHeight="1" thickBot="1">
      <c r="A357" s="236" t="s">
        <v>199</v>
      </c>
      <c r="B357" s="237"/>
      <c r="C357" s="237"/>
      <c r="D357" s="237"/>
      <c r="E357" s="237"/>
      <c r="F357" s="254">
        <f>F352+F356</f>
        <v>0</v>
      </c>
      <c r="G357" s="1"/>
      <c r="H357" s="1"/>
      <c r="I357" s="1"/>
    </row>
    <row r="358" spans="1:9" ht="37.5" customHeight="1" thickBot="1">
      <c r="A358" s="184"/>
      <c r="B358" s="184"/>
      <c r="C358" s="184"/>
      <c r="D358" s="184"/>
      <c r="E358" s="184"/>
      <c r="F358" s="273"/>
      <c r="G358" s="1"/>
      <c r="H358" s="1"/>
      <c r="I358" s="1"/>
    </row>
    <row r="359" spans="1:9" ht="12.75" customHeight="1">
      <c r="A359" s="194">
        <v>80032</v>
      </c>
      <c r="B359" s="195" t="s">
        <v>209</v>
      </c>
      <c r="C359" s="196" t="s">
        <v>69</v>
      </c>
      <c r="D359" s="197"/>
      <c r="E359" s="197"/>
      <c r="F359" s="198">
        <f>F384</f>
        <v>0</v>
      </c>
      <c r="G359" s="1"/>
      <c r="H359" s="1"/>
      <c r="I359" s="1"/>
    </row>
    <row r="360" spans="1:9" ht="12.75" customHeight="1">
      <c r="A360" s="160" t="s">
        <v>194</v>
      </c>
      <c r="B360" s="161" t="s">
        <v>212</v>
      </c>
      <c r="C360" s="161"/>
      <c r="D360" s="161"/>
      <c r="E360" s="161"/>
      <c r="F360" s="162"/>
      <c r="G360" s="1"/>
      <c r="H360" s="1"/>
      <c r="I360" s="1"/>
    </row>
    <row r="361" spans="1:9" ht="12.75" customHeight="1">
      <c r="A361" s="163"/>
      <c r="B361" s="164"/>
      <c r="C361" s="165"/>
      <c r="D361" s="165"/>
      <c r="E361" s="165"/>
      <c r="F361" s="166"/>
      <c r="G361" s="1"/>
      <c r="H361" s="1"/>
      <c r="I361" s="1"/>
    </row>
    <row r="362" spans="1:9" ht="12.75" customHeight="1">
      <c r="A362" s="160" t="s">
        <v>189</v>
      </c>
      <c r="B362" s="167" t="s">
        <v>66</v>
      </c>
      <c r="C362" s="168" t="s">
        <v>190</v>
      </c>
      <c r="D362" s="168" t="s">
        <v>191</v>
      </c>
      <c r="E362" s="169" t="s">
        <v>192</v>
      </c>
      <c r="F362" s="170" t="s">
        <v>193</v>
      </c>
      <c r="G362" s="1"/>
      <c r="H362" s="1"/>
      <c r="I362" s="1"/>
    </row>
    <row r="363" spans="1:9" ht="12.75" customHeight="1">
      <c r="A363" s="171" t="s">
        <v>195</v>
      </c>
      <c r="B363" s="172"/>
      <c r="C363" s="172"/>
      <c r="D363" s="172"/>
      <c r="E363" s="172"/>
      <c r="F363" s="173"/>
      <c r="G363" s="1"/>
      <c r="H363" s="1"/>
      <c r="I363" s="1"/>
    </row>
    <row r="364" spans="1:9" ht="12.75" customHeight="1">
      <c r="A364" s="177">
        <v>9835</v>
      </c>
      <c r="B364" s="178" t="s">
        <v>218</v>
      </c>
      <c r="C364" s="179" t="s">
        <v>19</v>
      </c>
      <c r="D364" s="191">
        <v>6.6</v>
      </c>
      <c r="E364" s="181"/>
      <c r="F364" s="321">
        <f>D364*E364</f>
        <v>0</v>
      </c>
      <c r="G364" s="1"/>
      <c r="H364" s="1"/>
      <c r="I364" s="1"/>
    </row>
    <row r="365" spans="1:9" ht="12.75" customHeight="1">
      <c r="A365" s="177">
        <v>9838</v>
      </c>
      <c r="B365" s="178" t="s">
        <v>219</v>
      </c>
      <c r="C365" s="179" t="s">
        <v>19</v>
      </c>
      <c r="D365" s="191">
        <v>1.9200000000000002</v>
      </c>
      <c r="E365" s="181"/>
      <c r="F365" s="321">
        <f t="shared" ref="F365:F378" si="17">D365*E365</f>
        <v>0</v>
      </c>
      <c r="G365" s="1"/>
      <c r="H365" s="1"/>
      <c r="I365" s="1"/>
    </row>
    <row r="366" spans="1:9" ht="12.75" customHeight="1">
      <c r="A366" s="177">
        <v>9836</v>
      </c>
      <c r="B366" s="178" t="s">
        <v>220</v>
      </c>
      <c r="C366" s="179" t="s">
        <v>19</v>
      </c>
      <c r="D366" s="191">
        <v>0.45</v>
      </c>
      <c r="E366" s="181"/>
      <c r="F366" s="321">
        <f t="shared" si="17"/>
        <v>0</v>
      </c>
      <c r="G366" s="1"/>
      <c r="H366" s="1"/>
      <c r="I366" s="1"/>
    </row>
    <row r="367" spans="1:9" ht="12.75" customHeight="1">
      <c r="A367" s="177">
        <v>3517</v>
      </c>
      <c r="B367" s="178" t="s">
        <v>132</v>
      </c>
      <c r="C367" s="179" t="s">
        <v>18</v>
      </c>
      <c r="D367" s="191">
        <v>4</v>
      </c>
      <c r="E367" s="181"/>
      <c r="F367" s="321">
        <f t="shared" si="17"/>
        <v>0</v>
      </c>
      <c r="G367" s="1"/>
      <c r="H367" s="1"/>
      <c r="I367" s="1"/>
    </row>
    <row r="368" spans="1:9" ht="12.75" customHeight="1">
      <c r="A368" s="177">
        <v>1932</v>
      </c>
      <c r="B368" s="178" t="s">
        <v>133</v>
      </c>
      <c r="C368" s="179" t="s">
        <v>18</v>
      </c>
      <c r="D368" s="191">
        <v>0</v>
      </c>
      <c r="E368" s="181"/>
      <c r="F368" s="321">
        <f t="shared" si="17"/>
        <v>0</v>
      </c>
      <c r="G368" s="1"/>
      <c r="H368" s="1"/>
      <c r="I368" s="1"/>
    </row>
    <row r="369" spans="1:9" ht="12.75" customHeight="1">
      <c r="A369" s="177">
        <v>1966</v>
      </c>
      <c r="B369" s="178" t="s">
        <v>134</v>
      </c>
      <c r="C369" s="179" t="s">
        <v>18</v>
      </c>
      <c r="D369" s="191">
        <v>1</v>
      </c>
      <c r="E369" s="181"/>
      <c r="F369" s="321">
        <f t="shared" si="17"/>
        <v>0</v>
      </c>
      <c r="G369" s="1"/>
      <c r="H369" s="1"/>
      <c r="I369" s="1"/>
    </row>
    <row r="370" spans="1:9" ht="12.75" customHeight="1">
      <c r="A370" s="177">
        <v>20083</v>
      </c>
      <c r="B370" s="178" t="s">
        <v>135</v>
      </c>
      <c r="C370" s="179" t="s">
        <v>18</v>
      </c>
      <c r="D370" s="191">
        <v>0.02</v>
      </c>
      <c r="E370" s="181"/>
      <c r="F370" s="321">
        <f>D370*E370</f>
        <v>0</v>
      </c>
      <c r="G370" s="1"/>
      <c r="H370" s="1"/>
      <c r="I370" s="1"/>
    </row>
    <row r="371" spans="1:9" ht="12.75" customHeight="1">
      <c r="A371" s="177">
        <v>20078</v>
      </c>
      <c r="B371" s="178" t="s">
        <v>136</v>
      </c>
      <c r="C371" s="179" t="s">
        <v>18</v>
      </c>
      <c r="D371" s="191">
        <v>4.5999999999999999E-2</v>
      </c>
      <c r="E371" s="181"/>
      <c r="F371" s="321">
        <f t="shared" si="17"/>
        <v>0</v>
      </c>
      <c r="G371" s="1"/>
      <c r="H371" s="1"/>
      <c r="I371" s="1"/>
    </row>
    <row r="372" spans="1:9" ht="12.75" customHeight="1">
      <c r="A372" s="177">
        <v>122</v>
      </c>
      <c r="B372" s="178" t="s">
        <v>137</v>
      </c>
      <c r="C372" s="179" t="s">
        <v>18</v>
      </c>
      <c r="D372" s="191">
        <v>0.03</v>
      </c>
      <c r="E372" s="181"/>
      <c r="F372" s="321">
        <f t="shared" si="17"/>
        <v>0</v>
      </c>
      <c r="G372" s="1"/>
      <c r="H372" s="1"/>
      <c r="I372" s="1"/>
    </row>
    <row r="373" spans="1:9" ht="12.75" customHeight="1">
      <c r="A373" s="177">
        <v>296</v>
      </c>
      <c r="B373" s="178" t="s">
        <v>138</v>
      </c>
      <c r="C373" s="179" t="s">
        <v>18</v>
      </c>
      <c r="D373" s="191">
        <v>3</v>
      </c>
      <c r="E373" s="181"/>
      <c r="F373" s="321">
        <f t="shared" si="17"/>
        <v>0</v>
      </c>
      <c r="G373" s="1"/>
      <c r="H373" s="1"/>
      <c r="I373" s="1"/>
    </row>
    <row r="374" spans="1:9" ht="12.75" customHeight="1">
      <c r="A374" s="177">
        <v>301</v>
      </c>
      <c r="B374" s="178" t="s">
        <v>139</v>
      </c>
      <c r="C374" s="179" t="s">
        <v>18</v>
      </c>
      <c r="D374" s="191">
        <v>1</v>
      </c>
      <c r="E374" s="181"/>
      <c r="F374" s="321">
        <f t="shared" si="17"/>
        <v>0</v>
      </c>
      <c r="G374" s="1"/>
      <c r="H374" s="1"/>
      <c r="I374" s="1"/>
    </row>
    <row r="375" spans="1:9" ht="12.75" customHeight="1">
      <c r="A375" s="177">
        <v>5103</v>
      </c>
      <c r="B375" s="178" t="s">
        <v>140</v>
      </c>
      <c r="C375" s="179" t="s">
        <v>18</v>
      </c>
      <c r="D375" s="191">
        <v>1</v>
      </c>
      <c r="E375" s="181"/>
      <c r="F375" s="321">
        <f t="shared" si="17"/>
        <v>0</v>
      </c>
      <c r="G375" s="1"/>
      <c r="H375" s="1"/>
      <c r="I375" s="1"/>
    </row>
    <row r="376" spans="1:9" ht="12.75" customHeight="1">
      <c r="A376" s="177">
        <v>11733</v>
      </c>
      <c r="B376" s="178" t="s">
        <v>141</v>
      </c>
      <c r="C376" s="179" t="s">
        <v>18</v>
      </c>
      <c r="D376" s="191">
        <v>1</v>
      </c>
      <c r="E376" s="181"/>
      <c r="F376" s="321">
        <f t="shared" si="17"/>
        <v>0</v>
      </c>
      <c r="G376" s="1"/>
      <c r="H376" s="1"/>
      <c r="I376" s="1"/>
    </row>
    <row r="377" spans="1:9" ht="12.75" customHeight="1">
      <c r="A377" s="177">
        <v>9817</v>
      </c>
      <c r="B377" s="178" t="s">
        <v>142</v>
      </c>
      <c r="C377" s="179" t="s">
        <v>19</v>
      </c>
      <c r="D377" s="191">
        <v>0.15</v>
      </c>
      <c r="E377" s="181"/>
      <c r="F377" s="321">
        <f t="shared" si="17"/>
        <v>0</v>
      </c>
      <c r="G377" s="1"/>
      <c r="H377" s="1"/>
      <c r="I377" s="1"/>
    </row>
    <row r="378" spans="1:9" ht="12.75" customHeight="1">
      <c r="A378" s="177">
        <v>9820</v>
      </c>
      <c r="B378" s="178" t="s">
        <v>143</v>
      </c>
      <c r="C378" s="179" t="s">
        <v>19</v>
      </c>
      <c r="D378" s="191">
        <v>0.15</v>
      </c>
      <c r="E378" s="181"/>
      <c r="F378" s="321">
        <f t="shared" si="17"/>
        <v>0</v>
      </c>
      <c r="G378" s="1"/>
      <c r="H378" s="1"/>
      <c r="I378" s="1"/>
    </row>
    <row r="379" spans="1:9" ht="12.75" customHeight="1">
      <c r="A379" s="174" t="s">
        <v>196</v>
      </c>
      <c r="B379" s="175"/>
      <c r="C379" s="175"/>
      <c r="D379" s="175"/>
      <c r="E379" s="175"/>
      <c r="F379" s="182">
        <f>SUM(F364:F378)</f>
        <v>0</v>
      </c>
      <c r="G379" s="1"/>
      <c r="H379" s="1"/>
      <c r="I379" s="1"/>
    </row>
    <row r="380" spans="1:9" ht="12.75" customHeight="1">
      <c r="A380" s="171" t="s">
        <v>197</v>
      </c>
      <c r="B380" s="172"/>
      <c r="C380" s="172"/>
      <c r="D380" s="172"/>
      <c r="E380" s="172"/>
      <c r="F380" s="173"/>
      <c r="G380" s="1"/>
      <c r="H380" s="1"/>
      <c r="I380" s="1"/>
    </row>
    <row r="381" spans="1:9" ht="12.75" customHeight="1">
      <c r="A381" s="177">
        <v>2696</v>
      </c>
      <c r="B381" s="178" t="s">
        <v>215</v>
      </c>
      <c r="C381" s="179" t="s">
        <v>20</v>
      </c>
      <c r="D381" s="180">
        <v>2.9411764705882302</v>
      </c>
      <c r="E381" s="181"/>
      <c r="F381" s="321">
        <f>D381*E381</f>
        <v>0</v>
      </c>
      <c r="G381" s="1"/>
      <c r="H381" s="1"/>
      <c r="I381" s="1"/>
    </row>
    <row r="382" spans="1:9" ht="12.75" customHeight="1">
      <c r="A382" s="177">
        <v>6111</v>
      </c>
      <c r="B382" s="178" t="s">
        <v>130</v>
      </c>
      <c r="C382" s="179" t="s">
        <v>20</v>
      </c>
      <c r="D382" s="180">
        <v>2.9411764705882302</v>
      </c>
      <c r="E382" s="181"/>
      <c r="F382" s="321">
        <f t="shared" ref="F382" si="18">D382*E382</f>
        <v>0</v>
      </c>
      <c r="G382" s="1"/>
      <c r="H382" s="1"/>
      <c r="I382" s="1"/>
    </row>
    <row r="383" spans="1:9" ht="12.75" customHeight="1">
      <c r="A383" s="174" t="s">
        <v>198</v>
      </c>
      <c r="B383" s="175"/>
      <c r="C383" s="175"/>
      <c r="D383" s="175"/>
      <c r="E383" s="175"/>
      <c r="F383" s="182">
        <f>SUM(F381:F382)</f>
        <v>0</v>
      </c>
      <c r="G383" s="1"/>
      <c r="H383" s="1"/>
      <c r="I383" s="1"/>
    </row>
    <row r="384" spans="1:9" ht="12.75" customHeight="1" thickBot="1">
      <c r="A384" s="236" t="s">
        <v>199</v>
      </c>
      <c r="B384" s="237"/>
      <c r="C384" s="237"/>
      <c r="D384" s="237"/>
      <c r="E384" s="237"/>
      <c r="F384" s="254">
        <f>F379+F383</f>
        <v>0</v>
      </c>
      <c r="G384" s="1"/>
      <c r="H384" s="1"/>
      <c r="I384" s="1"/>
    </row>
    <row r="385" spans="1:9" ht="40.5" customHeight="1" thickBot="1">
      <c r="A385" s="184"/>
      <c r="B385" s="184"/>
      <c r="C385" s="184"/>
      <c r="D385" s="184"/>
      <c r="E385" s="184"/>
      <c r="F385" s="273"/>
      <c r="G385" s="1"/>
      <c r="H385" s="1"/>
      <c r="I385" s="1"/>
    </row>
    <row r="386" spans="1:9" ht="12.75" customHeight="1">
      <c r="A386" s="194">
        <v>80044</v>
      </c>
      <c r="B386" s="195" t="s">
        <v>210</v>
      </c>
      <c r="C386" s="196" t="s">
        <v>70</v>
      </c>
      <c r="D386" s="197"/>
      <c r="E386" s="197"/>
      <c r="F386" s="198">
        <f>F409</f>
        <v>0</v>
      </c>
      <c r="G386" s="1"/>
      <c r="H386" s="1"/>
      <c r="I386" s="1"/>
    </row>
    <row r="387" spans="1:9" ht="12.75" customHeight="1">
      <c r="A387" s="160" t="s">
        <v>194</v>
      </c>
      <c r="B387" s="161" t="s">
        <v>211</v>
      </c>
      <c r="C387" s="161"/>
      <c r="D387" s="161"/>
      <c r="E387" s="161"/>
      <c r="F387" s="162"/>
      <c r="G387" s="1"/>
      <c r="H387" s="1"/>
      <c r="I387" s="1"/>
    </row>
    <row r="388" spans="1:9" ht="12.75" customHeight="1">
      <c r="A388" s="163"/>
      <c r="B388" s="164"/>
      <c r="C388" s="165"/>
      <c r="D388" s="165"/>
      <c r="E388" s="165"/>
      <c r="F388" s="166"/>
      <c r="G388" s="1"/>
      <c r="H388" s="1"/>
      <c r="I388" s="1"/>
    </row>
    <row r="389" spans="1:9" ht="12.75" customHeight="1">
      <c r="A389" s="160" t="s">
        <v>189</v>
      </c>
      <c r="B389" s="167" t="s">
        <v>66</v>
      </c>
      <c r="C389" s="168" t="s">
        <v>190</v>
      </c>
      <c r="D389" s="168" t="s">
        <v>191</v>
      </c>
      <c r="E389" s="169" t="s">
        <v>192</v>
      </c>
      <c r="F389" s="170" t="s">
        <v>193</v>
      </c>
      <c r="G389" s="1"/>
      <c r="H389" s="1"/>
      <c r="I389" s="1"/>
    </row>
    <row r="390" spans="1:9" ht="12.75" customHeight="1">
      <c r="A390" s="171" t="s">
        <v>195</v>
      </c>
      <c r="B390" s="172"/>
      <c r="C390" s="172"/>
      <c r="D390" s="172"/>
      <c r="E390" s="172"/>
      <c r="F390" s="173"/>
      <c r="G390" s="1"/>
      <c r="H390" s="1"/>
      <c r="I390" s="1"/>
    </row>
    <row r="391" spans="1:9" ht="12.75" customHeight="1">
      <c r="A391" s="177">
        <v>80021</v>
      </c>
      <c r="B391" s="302" t="s">
        <v>144</v>
      </c>
      <c r="C391" s="179" t="s">
        <v>19</v>
      </c>
      <c r="D391" s="191">
        <v>2.7</v>
      </c>
      <c r="E391" s="243">
        <f>F306</f>
        <v>0</v>
      </c>
      <c r="F391" s="321">
        <f t="shared" ref="F391:F403" si="19">D391*E391</f>
        <v>0</v>
      </c>
      <c r="G391" s="1"/>
      <c r="H391" s="1"/>
      <c r="I391" s="1"/>
    </row>
    <row r="392" spans="1:9" ht="12.75" customHeight="1">
      <c r="A392" s="177">
        <v>80022</v>
      </c>
      <c r="B392" s="302" t="s">
        <v>145</v>
      </c>
      <c r="C392" s="179" t="s">
        <v>19</v>
      </c>
      <c r="D392" s="191">
        <v>2.7</v>
      </c>
      <c r="E392" s="243">
        <f>F319</f>
        <v>0</v>
      </c>
      <c r="F392" s="321">
        <f t="shared" si="19"/>
        <v>0</v>
      </c>
      <c r="G392" s="1"/>
      <c r="H392" s="1"/>
      <c r="I392" s="1"/>
    </row>
    <row r="393" spans="1:9" ht="12.75" customHeight="1">
      <c r="A393" s="177">
        <v>2556</v>
      </c>
      <c r="B393" s="302" t="s">
        <v>146</v>
      </c>
      <c r="C393" s="179" t="s">
        <v>18</v>
      </c>
      <c r="D393" s="191">
        <v>2</v>
      </c>
      <c r="E393" s="181"/>
      <c r="F393" s="321">
        <f>D393*E393</f>
        <v>0</v>
      </c>
      <c r="G393" s="1"/>
      <c r="H393" s="1"/>
      <c r="I393" s="1"/>
    </row>
    <row r="394" spans="1:9" ht="12.75" customHeight="1">
      <c r="A394" s="177">
        <v>2676</v>
      </c>
      <c r="B394" s="302" t="s">
        <v>147</v>
      </c>
      <c r="C394" s="179" t="s">
        <v>19</v>
      </c>
      <c r="D394" s="191">
        <v>4.95</v>
      </c>
      <c r="E394" s="181"/>
      <c r="F394" s="321">
        <f t="shared" si="19"/>
        <v>0</v>
      </c>
      <c r="G394" s="1"/>
      <c r="H394" s="1"/>
      <c r="I394" s="1"/>
    </row>
    <row r="395" spans="1:9" ht="12.75" customHeight="1">
      <c r="A395" s="177">
        <v>939</v>
      </c>
      <c r="B395" s="302" t="s">
        <v>148</v>
      </c>
      <c r="C395" s="179" t="s">
        <v>19</v>
      </c>
      <c r="D395" s="191">
        <v>40</v>
      </c>
      <c r="E395" s="181"/>
      <c r="F395" s="321">
        <f t="shared" si="19"/>
        <v>0</v>
      </c>
      <c r="G395" s="1"/>
      <c r="H395" s="1"/>
      <c r="I395" s="1"/>
    </row>
    <row r="396" spans="1:9" ht="12.75" customHeight="1">
      <c r="A396" s="177">
        <v>7528</v>
      </c>
      <c r="B396" s="302" t="s">
        <v>149</v>
      </c>
      <c r="C396" s="179" t="s">
        <v>18</v>
      </c>
      <c r="D396" s="191">
        <v>1</v>
      </c>
      <c r="E396" s="181"/>
      <c r="F396" s="321">
        <f t="shared" si="19"/>
        <v>0</v>
      </c>
      <c r="G396" s="1"/>
      <c r="H396" s="1"/>
      <c r="I396" s="1"/>
    </row>
    <row r="397" spans="1:9" ht="12.75" customHeight="1">
      <c r="A397" s="177">
        <v>7564</v>
      </c>
      <c r="B397" s="302" t="s">
        <v>150</v>
      </c>
      <c r="C397" s="179" t="s">
        <v>18</v>
      </c>
      <c r="D397" s="191">
        <v>1</v>
      </c>
      <c r="E397" s="181"/>
      <c r="F397" s="321">
        <f t="shared" si="19"/>
        <v>0</v>
      </c>
      <c r="G397" s="1"/>
      <c r="H397" s="1"/>
      <c r="I397" s="1"/>
    </row>
    <row r="398" spans="1:9" ht="12.75" customHeight="1">
      <c r="A398" s="177">
        <v>13399</v>
      </c>
      <c r="B398" s="302" t="s">
        <v>151</v>
      </c>
      <c r="C398" s="179" t="s">
        <v>18</v>
      </c>
      <c r="D398" s="191">
        <v>1</v>
      </c>
      <c r="E398" s="181"/>
      <c r="F398" s="321">
        <f t="shared" si="19"/>
        <v>0</v>
      </c>
      <c r="G398" s="1"/>
      <c r="H398" s="1"/>
      <c r="I398" s="1"/>
    </row>
    <row r="399" spans="1:9" ht="12.75" customHeight="1">
      <c r="A399" s="177">
        <v>2369</v>
      </c>
      <c r="B399" s="302" t="s">
        <v>152</v>
      </c>
      <c r="C399" s="179" t="s">
        <v>18</v>
      </c>
      <c r="D399" s="191">
        <v>1</v>
      </c>
      <c r="E399" s="181"/>
      <c r="F399" s="321">
        <f t="shared" si="19"/>
        <v>0</v>
      </c>
      <c r="G399" s="1"/>
      <c r="H399" s="1"/>
      <c r="I399" s="1"/>
    </row>
    <row r="400" spans="1:9" ht="12.75" customHeight="1">
      <c r="A400" s="177">
        <v>2370</v>
      </c>
      <c r="B400" s="302" t="s">
        <v>153</v>
      </c>
      <c r="C400" s="179" t="s">
        <v>18</v>
      </c>
      <c r="D400" s="191">
        <v>1</v>
      </c>
      <c r="E400" s="181"/>
      <c r="F400" s="321">
        <f>D400*E400</f>
        <v>0</v>
      </c>
      <c r="G400" s="1"/>
      <c r="H400" s="1"/>
      <c r="I400" s="1"/>
    </row>
    <row r="401" spans="1:9" ht="12.75" customHeight="1">
      <c r="A401" s="177">
        <v>3376</v>
      </c>
      <c r="B401" s="302" t="s">
        <v>154</v>
      </c>
      <c r="C401" s="179" t="s">
        <v>18</v>
      </c>
      <c r="D401" s="191">
        <v>1</v>
      </c>
      <c r="E401" s="181"/>
      <c r="F401" s="321">
        <f t="shared" si="19"/>
        <v>0</v>
      </c>
      <c r="G401" s="1"/>
      <c r="H401" s="1"/>
      <c r="I401" s="1"/>
    </row>
    <row r="402" spans="1:9" ht="12.75" customHeight="1">
      <c r="A402" s="177">
        <v>12296</v>
      </c>
      <c r="B402" s="302" t="s">
        <v>155</v>
      </c>
      <c r="C402" s="179" t="s">
        <v>18</v>
      </c>
      <c r="D402" s="191">
        <v>1</v>
      </c>
      <c r="E402" s="181"/>
      <c r="F402" s="321">
        <f t="shared" si="19"/>
        <v>0</v>
      </c>
      <c r="G402" s="1"/>
      <c r="H402" s="1"/>
      <c r="I402" s="1"/>
    </row>
    <row r="403" spans="1:9" ht="12.75" customHeight="1">
      <c r="A403" s="177">
        <v>3764</v>
      </c>
      <c r="B403" s="302" t="s">
        <v>156</v>
      </c>
      <c r="C403" s="179" t="s">
        <v>18</v>
      </c>
      <c r="D403" s="191">
        <v>1</v>
      </c>
      <c r="E403" s="181"/>
      <c r="F403" s="321">
        <f t="shared" si="19"/>
        <v>0</v>
      </c>
      <c r="G403" s="1"/>
      <c r="H403" s="1"/>
      <c r="I403" s="1"/>
    </row>
    <row r="404" spans="1:9" ht="12.75" customHeight="1">
      <c r="A404" s="174" t="s">
        <v>196</v>
      </c>
      <c r="B404" s="175"/>
      <c r="C404" s="175"/>
      <c r="D404" s="175"/>
      <c r="E404" s="175"/>
      <c r="F404" s="182">
        <f>SUM(F391:F403)</f>
        <v>0</v>
      </c>
      <c r="G404" s="1"/>
      <c r="H404" s="1"/>
      <c r="I404" s="1"/>
    </row>
    <row r="405" spans="1:9" ht="12.75" customHeight="1">
      <c r="A405" s="171" t="s">
        <v>197</v>
      </c>
      <c r="B405" s="172"/>
      <c r="C405" s="172"/>
      <c r="D405" s="172"/>
      <c r="E405" s="172"/>
      <c r="F405" s="173"/>
      <c r="G405" s="1"/>
      <c r="H405" s="1"/>
      <c r="I405" s="1"/>
    </row>
    <row r="406" spans="1:9" ht="12.75" customHeight="1">
      <c r="A406" s="177">
        <v>2436</v>
      </c>
      <c r="B406" s="178" t="s">
        <v>157</v>
      </c>
      <c r="C406" s="179" t="s">
        <v>20</v>
      </c>
      <c r="D406" s="180">
        <v>1</v>
      </c>
      <c r="E406" s="181"/>
      <c r="F406" s="321">
        <f>D406*E406</f>
        <v>0</v>
      </c>
      <c r="G406" s="1"/>
      <c r="H406" s="1"/>
      <c r="I406" s="1"/>
    </row>
    <row r="407" spans="1:9" ht="12.75" customHeight="1">
      <c r="A407" s="177">
        <v>6111</v>
      </c>
      <c r="B407" s="178" t="s">
        <v>130</v>
      </c>
      <c r="C407" s="179" t="s">
        <v>20</v>
      </c>
      <c r="D407" s="180">
        <v>2</v>
      </c>
      <c r="E407" s="181"/>
      <c r="F407" s="321">
        <f t="shared" ref="F407" si="20">D407*E407</f>
        <v>0</v>
      </c>
      <c r="G407" s="1"/>
      <c r="H407" s="1"/>
      <c r="I407" s="1"/>
    </row>
    <row r="408" spans="1:9" ht="12.75" customHeight="1">
      <c r="A408" s="174" t="s">
        <v>198</v>
      </c>
      <c r="B408" s="175"/>
      <c r="C408" s="175"/>
      <c r="D408" s="175"/>
      <c r="E408" s="175"/>
      <c r="F408" s="182">
        <f>SUM(F406:F407)</f>
        <v>0</v>
      </c>
      <c r="G408" s="1"/>
      <c r="H408" s="1"/>
      <c r="I408" s="1"/>
    </row>
    <row r="409" spans="1:9" ht="12.75" customHeight="1" thickBot="1">
      <c r="A409" s="236" t="s">
        <v>199</v>
      </c>
      <c r="B409" s="237"/>
      <c r="C409" s="237"/>
      <c r="D409" s="237"/>
      <c r="E409" s="237"/>
      <c r="F409" s="254">
        <f>F404+F408</f>
        <v>0</v>
      </c>
      <c r="G409" s="1"/>
      <c r="H409" s="1"/>
      <c r="I409" s="1"/>
    </row>
    <row r="410" spans="1:9" ht="31.5" customHeight="1" thickBot="1">
      <c r="A410" s="184"/>
      <c r="B410" s="184"/>
      <c r="C410" s="184"/>
      <c r="D410" s="184"/>
      <c r="E410" s="184"/>
      <c r="F410" s="273"/>
      <c r="G410" s="1"/>
      <c r="H410" s="1"/>
      <c r="I410" s="1"/>
    </row>
    <row r="411" spans="1:9" ht="12.75" customHeight="1">
      <c r="A411" s="194">
        <v>80027</v>
      </c>
      <c r="B411" s="195" t="s">
        <v>207</v>
      </c>
      <c r="C411" s="196" t="s">
        <v>69</v>
      </c>
      <c r="D411" s="197"/>
      <c r="E411" s="197"/>
      <c r="F411" s="198">
        <f>F424</f>
        <v>0</v>
      </c>
      <c r="G411" s="1"/>
      <c r="H411" s="1"/>
      <c r="I411" s="1"/>
    </row>
    <row r="412" spans="1:9" ht="12.75" customHeight="1">
      <c r="A412" s="160" t="s">
        <v>194</v>
      </c>
      <c r="B412" s="161"/>
      <c r="C412" s="161"/>
      <c r="D412" s="161"/>
      <c r="E412" s="161"/>
      <c r="F412" s="162"/>
      <c r="G412" s="1"/>
      <c r="H412" s="1"/>
      <c r="I412" s="1"/>
    </row>
    <row r="413" spans="1:9" ht="12.75" customHeight="1">
      <c r="A413" s="163"/>
      <c r="B413" s="164"/>
      <c r="C413" s="165"/>
      <c r="D413" s="165"/>
      <c r="E413" s="165"/>
      <c r="F413" s="166"/>
      <c r="G413" s="1"/>
      <c r="H413" s="1"/>
      <c r="I413" s="1"/>
    </row>
    <row r="414" spans="1:9" ht="12.75" customHeight="1">
      <c r="A414" s="160" t="s">
        <v>189</v>
      </c>
      <c r="B414" s="167" t="s">
        <v>66</v>
      </c>
      <c r="C414" s="168" t="s">
        <v>190</v>
      </c>
      <c r="D414" s="168" t="s">
        <v>191</v>
      </c>
      <c r="E414" s="169" t="s">
        <v>192</v>
      </c>
      <c r="F414" s="170" t="s">
        <v>193</v>
      </c>
      <c r="G414" s="1"/>
      <c r="H414" s="1"/>
      <c r="I414" s="1"/>
    </row>
    <row r="415" spans="1:9" ht="12.75" customHeight="1">
      <c r="A415" s="171" t="s">
        <v>195</v>
      </c>
      <c r="B415" s="172"/>
      <c r="C415" s="172"/>
      <c r="D415" s="172"/>
      <c r="E415" s="172"/>
      <c r="F415" s="173"/>
      <c r="G415" s="1"/>
      <c r="H415" s="1"/>
      <c r="I415" s="1"/>
    </row>
    <row r="416" spans="1:9" ht="12.75" customHeight="1">
      <c r="A416" s="177">
        <v>10420</v>
      </c>
      <c r="B416" s="178" t="s">
        <v>178</v>
      </c>
      <c r="C416" s="179" t="s">
        <v>18</v>
      </c>
      <c r="D416" s="191">
        <v>1</v>
      </c>
      <c r="E416" s="181"/>
      <c r="F416" s="321">
        <f>D416*E416</f>
        <v>0</v>
      </c>
      <c r="G416" s="1"/>
      <c r="H416" s="1"/>
      <c r="I416" s="1"/>
    </row>
    <row r="417" spans="1:9" ht="12.75" customHeight="1">
      <c r="A417" s="177">
        <v>6140</v>
      </c>
      <c r="B417" s="178" t="s">
        <v>179</v>
      </c>
      <c r="C417" s="179" t="s">
        <v>18</v>
      </c>
      <c r="D417" s="191">
        <v>1</v>
      </c>
      <c r="E417" s="181"/>
      <c r="F417" s="321">
        <f t="shared" ref="F417:F418" si="21">D417*E417</f>
        <v>0</v>
      </c>
      <c r="G417" s="1"/>
      <c r="H417" s="1"/>
      <c r="I417" s="1"/>
    </row>
    <row r="418" spans="1:9" ht="12.75" customHeight="1">
      <c r="A418" s="177">
        <v>4350</v>
      </c>
      <c r="B418" s="302" t="s">
        <v>180</v>
      </c>
      <c r="C418" s="179" t="s">
        <v>18</v>
      </c>
      <c r="D418" s="191">
        <v>2</v>
      </c>
      <c r="E418" s="181"/>
      <c r="F418" s="321">
        <f t="shared" si="21"/>
        <v>0</v>
      </c>
      <c r="G418" s="1"/>
      <c r="H418" s="1"/>
      <c r="I418" s="1"/>
    </row>
    <row r="419" spans="1:9" ht="12.75" customHeight="1">
      <c r="A419" s="174" t="s">
        <v>196</v>
      </c>
      <c r="B419" s="175"/>
      <c r="C419" s="175"/>
      <c r="D419" s="175"/>
      <c r="E419" s="175"/>
      <c r="F419" s="182">
        <f>SUM(F416:F418)</f>
        <v>0</v>
      </c>
      <c r="G419" s="1"/>
      <c r="H419" s="1"/>
      <c r="I419" s="1"/>
    </row>
    <row r="420" spans="1:9" ht="12.75" customHeight="1">
      <c r="A420" s="171" t="s">
        <v>197</v>
      </c>
      <c r="B420" s="172"/>
      <c r="C420" s="172"/>
      <c r="D420" s="172"/>
      <c r="E420" s="172"/>
      <c r="F420" s="173"/>
      <c r="G420" s="1"/>
      <c r="H420" s="1"/>
      <c r="I420" s="1"/>
    </row>
    <row r="421" spans="1:9" ht="12.75" customHeight="1">
      <c r="A421" s="177">
        <v>2696</v>
      </c>
      <c r="B421" s="178" t="s">
        <v>215</v>
      </c>
      <c r="C421" s="179" t="s">
        <v>20</v>
      </c>
      <c r="D421" s="180">
        <v>0.58823529411764708</v>
      </c>
      <c r="E421" s="181"/>
      <c r="F421" s="321">
        <f>D421*E421</f>
        <v>0</v>
      </c>
      <c r="G421" s="1"/>
      <c r="H421" s="1"/>
      <c r="I421" s="1"/>
    </row>
    <row r="422" spans="1:9" ht="12.75" customHeight="1">
      <c r="A422" s="177">
        <v>6111</v>
      </c>
      <c r="B422" s="178" t="s">
        <v>130</v>
      </c>
      <c r="C422" s="179" t="s">
        <v>20</v>
      </c>
      <c r="D422" s="180">
        <v>0.58823529411764708</v>
      </c>
      <c r="E422" s="181"/>
      <c r="F422" s="321">
        <f>D422*E422</f>
        <v>0</v>
      </c>
      <c r="G422" s="1"/>
      <c r="H422" s="1"/>
      <c r="I422" s="1"/>
    </row>
    <row r="423" spans="1:9" ht="12.75" customHeight="1">
      <c r="A423" s="174" t="s">
        <v>198</v>
      </c>
      <c r="B423" s="175"/>
      <c r="C423" s="175"/>
      <c r="D423" s="175"/>
      <c r="E423" s="175"/>
      <c r="F423" s="182">
        <f>SUM(F421:F422)</f>
        <v>0</v>
      </c>
      <c r="G423" s="1"/>
      <c r="H423" s="1"/>
      <c r="I423" s="1"/>
    </row>
    <row r="424" spans="1:9" ht="12.75" customHeight="1" thickBot="1">
      <c r="A424" s="236" t="s">
        <v>199</v>
      </c>
      <c r="B424" s="237"/>
      <c r="C424" s="237"/>
      <c r="D424" s="237"/>
      <c r="E424" s="237"/>
      <c r="F424" s="254">
        <f>F423+F419</f>
        <v>0</v>
      </c>
      <c r="G424" s="1"/>
      <c r="H424" s="1"/>
      <c r="I424" s="1"/>
    </row>
    <row r="425" spans="1:9" ht="41.25" customHeight="1" thickBot="1">
      <c r="A425" s="184"/>
      <c r="B425" s="184"/>
      <c r="C425" s="184"/>
      <c r="D425" s="184"/>
      <c r="E425" s="184"/>
      <c r="F425" s="273"/>
      <c r="G425" s="1"/>
      <c r="H425" s="1"/>
      <c r="I425" s="1"/>
    </row>
    <row r="426" spans="1:9" ht="12.75" customHeight="1">
      <c r="A426" s="194">
        <v>80026</v>
      </c>
      <c r="B426" s="195" t="s">
        <v>205</v>
      </c>
      <c r="C426" s="196" t="s">
        <v>69</v>
      </c>
      <c r="D426" s="197">
        <v>0</v>
      </c>
      <c r="E426" s="197"/>
      <c r="F426" s="198">
        <f>F443</f>
        <v>0</v>
      </c>
      <c r="G426" s="1"/>
      <c r="H426" s="1"/>
      <c r="I426" s="1"/>
    </row>
    <row r="427" spans="1:9" ht="12.75" customHeight="1">
      <c r="A427" s="160" t="s">
        <v>194</v>
      </c>
      <c r="B427" s="161" t="s">
        <v>206</v>
      </c>
      <c r="C427" s="161"/>
      <c r="D427" s="161"/>
      <c r="E427" s="161"/>
      <c r="F427" s="162"/>
      <c r="G427" s="1"/>
      <c r="H427" s="1"/>
      <c r="I427" s="1"/>
    </row>
    <row r="428" spans="1:9" ht="12.75" customHeight="1">
      <c r="A428" s="163"/>
      <c r="B428" s="164"/>
      <c r="C428" s="165"/>
      <c r="D428" s="165"/>
      <c r="E428" s="165"/>
      <c r="F428" s="166"/>
      <c r="G428" s="1"/>
      <c r="H428" s="1"/>
      <c r="I428" s="1"/>
    </row>
    <row r="429" spans="1:9" ht="12.75" customHeight="1">
      <c r="A429" s="160" t="s">
        <v>189</v>
      </c>
      <c r="B429" s="167" t="s">
        <v>66</v>
      </c>
      <c r="C429" s="168" t="s">
        <v>190</v>
      </c>
      <c r="D429" s="168" t="s">
        <v>191</v>
      </c>
      <c r="E429" s="169" t="s">
        <v>192</v>
      </c>
      <c r="F429" s="170" t="s">
        <v>193</v>
      </c>
      <c r="G429" s="1"/>
      <c r="H429" s="1"/>
      <c r="I429" s="1"/>
    </row>
    <row r="430" spans="1:9" ht="12.75" customHeight="1">
      <c r="A430" s="171" t="s">
        <v>195</v>
      </c>
      <c r="B430" s="172"/>
      <c r="C430" s="172"/>
      <c r="D430" s="172"/>
      <c r="E430" s="172"/>
      <c r="F430" s="173"/>
      <c r="G430" s="1"/>
      <c r="H430" s="1"/>
      <c r="I430" s="1"/>
    </row>
    <row r="431" spans="1:9" ht="12.75" customHeight="1">
      <c r="A431" s="177">
        <v>10425</v>
      </c>
      <c r="B431" s="178" t="s">
        <v>181</v>
      </c>
      <c r="C431" s="179" t="s">
        <v>18</v>
      </c>
      <c r="D431" s="191">
        <v>1</v>
      </c>
      <c r="E431" s="181"/>
      <c r="F431" s="321">
        <f>D431*E431</f>
        <v>0</v>
      </c>
      <c r="G431" s="1"/>
      <c r="H431" s="1"/>
      <c r="I431" s="1"/>
    </row>
    <row r="432" spans="1:9" ht="12.75" customHeight="1">
      <c r="A432" s="177">
        <v>7603</v>
      </c>
      <c r="B432" s="178" t="s">
        <v>182</v>
      </c>
      <c r="C432" s="179" t="s">
        <v>18</v>
      </c>
      <c r="D432" s="191">
        <v>1</v>
      </c>
      <c r="E432" s="181"/>
      <c r="F432" s="321">
        <f t="shared" ref="F432:F437" si="22">D432*E432</f>
        <v>0</v>
      </c>
      <c r="G432" s="1"/>
      <c r="H432" s="1"/>
      <c r="I432" s="1"/>
    </row>
    <row r="433" spans="1:9" ht="12.75" customHeight="1">
      <c r="A433" s="177">
        <v>84</v>
      </c>
      <c r="B433" s="178" t="s">
        <v>183</v>
      </c>
      <c r="C433" s="179" t="s">
        <v>18</v>
      </c>
      <c r="D433" s="191">
        <v>1</v>
      </c>
      <c r="E433" s="181"/>
      <c r="F433" s="321">
        <f t="shared" si="22"/>
        <v>0</v>
      </c>
      <c r="G433" s="1"/>
      <c r="H433" s="1"/>
      <c r="I433" s="1"/>
    </row>
    <row r="434" spans="1:9" ht="12.75" customHeight="1">
      <c r="A434" s="177">
        <v>6158</v>
      </c>
      <c r="B434" s="178" t="s">
        <v>184</v>
      </c>
      <c r="C434" s="179" t="s">
        <v>18</v>
      </c>
      <c r="D434" s="191">
        <v>1</v>
      </c>
      <c r="E434" s="181"/>
      <c r="F434" s="321">
        <f t="shared" si="22"/>
        <v>0</v>
      </c>
      <c r="G434" s="1"/>
      <c r="H434" s="1"/>
      <c r="I434" s="1"/>
    </row>
    <row r="435" spans="1:9" ht="12.75" customHeight="1">
      <c r="A435" s="177">
        <v>3148</v>
      </c>
      <c r="B435" s="178" t="s">
        <v>185</v>
      </c>
      <c r="C435" s="179" t="s">
        <v>18</v>
      </c>
      <c r="D435" s="191">
        <v>1.6799999999999999E-2</v>
      </c>
      <c r="E435" s="181"/>
      <c r="F435" s="321">
        <f t="shared" si="22"/>
        <v>0</v>
      </c>
      <c r="G435" s="1"/>
      <c r="H435" s="1"/>
      <c r="I435" s="1"/>
    </row>
    <row r="436" spans="1:9" ht="12.75" customHeight="1">
      <c r="A436" s="177">
        <v>4350</v>
      </c>
      <c r="B436" s="302" t="s">
        <v>180</v>
      </c>
      <c r="C436" s="179" t="s">
        <v>18</v>
      </c>
      <c r="D436" s="191">
        <v>2</v>
      </c>
      <c r="E436" s="181"/>
      <c r="F436" s="321">
        <f t="shared" si="22"/>
        <v>0</v>
      </c>
      <c r="G436" s="1"/>
      <c r="H436" s="1"/>
      <c r="I436" s="1"/>
    </row>
    <row r="437" spans="1:9" ht="12.75" customHeight="1">
      <c r="A437" s="177">
        <v>9835</v>
      </c>
      <c r="B437" s="178" t="s">
        <v>131</v>
      </c>
      <c r="C437" s="179" t="s">
        <v>19</v>
      </c>
      <c r="D437" s="191">
        <v>0.9</v>
      </c>
      <c r="E437" s="181"/>
      <c r="F437" s="321">
        <f t="shared" si="22"/>
        <v>0</v>
      </c>
      <c r="G437" s="1"/>
      <c r="H437" s="1"/>
      <c r="I437" s="1"/>
    </row>
    <row r="438" spans="1:9" ht="12.75" customHeight="1">
      <c r="A438" s="174" t="s">
        <v>196</v>
      </c>
      <c r="B438" s="175"/>
      <c r="C438" s="175"/>
      <c r="D438" s="175"/>
      <c r="E438" s="175"/>
      <c r="F438" s="182">
        <f>SUM(F431:F437)</f>
        <v>0</v>
      </c>
      <c r="G438" s="1"/>
      <c r="H438" s="1"/>
      <c r="I438" s="1"/>
    </row>
    <row r="439" spans="1:9" ht="12.75" customHeight="1">
      <c r="A439" s="171" t="s">
        <v>197</v>
      </c>
      <c r="B439" s="172"/>
      <c r="C439" s="172"/>
      <c r="D439" s="172"/>
      <c r="E439" s="172"/>
      <c r="F439" s="173"/>
      <c r="G439" s="1"/>
      <c r="H439" s="1"/>
      <c r="I439" s="1"/>
    </row>
    <row r="440" spans="1:9" ht="12.75" customHeight="1">
      <c r="A440" s="177">
        <v>2696</v>
      </c>
      <c r="B440" s="178" t="s">
        <v>215</v>
      </c>
      <c r="C440" s="179" t="s">
        <v>20</v>
      </c>
      <c r="D440" s="180">
        <v>0.58823529411764708</v>
      </c>
      <c r="E440" s="181"/>
      <c r="F440" s="321">
        <f t="shared" ref="F440:F441" si="23">D440*E440</f>
        <v>0</v>
      </c>
      <c r="G440" s="1"/>
      <c r="H440" s="1"/>
      <c r="I440" s="1"/>
    </row>
    <row r="441" spans="1:9" ht="12.75" customHeight="1">
      <c r="A441" s="177">
        <v>6111</v>
      </c>
      <c r="B441" s="178" t="s">
        <v>130</v>
      </c>
      <c r="C441" s="179" t="s">
        <v>20</v>
      </c>
      <c r="D441" s="180">
        <v>0.58823529411764708</v>
      </c>
      <c r="E441" s="181"/>
      <c r="F441" s="321">
        <f t="shared" si="23"/>
        <v>0</v>
      </c>
      <c r="G441" s="1"/>
      <c r="H441" s="1"/>
      <c r="I441" s="1"/>
    </row>
    <row r="442" spans="1:9" ht="12.75" customHeight="1">
      <c r="A442" s="174" t="s">
        <v>198</v>
      </c>
      <c r="B442" s="175"/>
      <c r="C442" s="175"/>
      <c r="D442" s="175"/>
      <c r="E442" s="175"/>
      <c r="F442" s="182">
        <f>SUM(F440:F441)</f>
        <v>0</v>
      </c>
      <c r="G442" s="1"/>
      <c r="H442" s="1"/>
      <c r="I442" s="1"/>
    </row>
    <row r="443" spans="1:9" ht="12.75" customHeight="1" thickBot="1">
      <c r="A443" s="236" t="s">
        <v>199</v>
      </c>
      <c r="B443" s="237"/>
      <c r="C443" s="237"/>
      <c r="D443" s="237"/>
      <c r="E443" s="237"/>
      <c r="F443" s="254">
        <f>F438+F442</f>
        <v>0</v>
      </c>
      <c r="G443" s="1"/>
      <c r="H443" s="1"/>
      <c r="I443" s="1"/>
    </row>
    <row r="444" spans="1:9" ht="33" customHeight="1" thickBot="1">
      <c r="A444" s="189"/>
      <c r="B444" s="190"/>
      <c r="C444" s="189"/>
      <c r="D444" s="189"/>
      <c r="E444" s="189"/>
      <c r="F444" s="189"/>
      <c r="G444" s="1"/>
      <c r="H444" s="1"/>
      <c r="I444" s="1"/>
    </row>
    <row r="445" spans="1:9" s="75" customFormat="1" ht="12.75" customHeight="1">
      <c r="A445" s="194">
        <v>80025</v>
      </c>
      <c r="B445" s="195" t="s">
        <v>203</v>
      </c>
      <c r="C445" s="196" t="s">
        <v>69</v>
      </c>
      <c r="D445" s="197"/>
      <c r="E445" s="197"/>
      <c r="F445" s="198">
        <f>F456</f>
        <v>0</v>
      </c>
      <c r="G445" s="74"/>
      <c r="H445" s="74"/>
      <c r="I445" s="74"/>
    </row>
    <row r="446" spans="1:9" ht="12.75" customHeight="1">
      <c r="A446" s="160" t="s">
        <v>194</v>
      </c>
      <c r="B446" s="304" t="s">
        <v>204</v>
      </c>
      <c r="C446" s="305"/>
      <c r="D446" s="305"/>
      <c r="E446" s="305"/>
      <c r="F446" s="306"/>
      <c r="G446" s="1"/>
      <c r="H446" s="1"/>
      <c r="I446" s="1"/>
    </row>
    <row r="447" spans="1:9" ht="12.75" customHeight="1">
      <c r="A447" s="163"/>
      <c r="B447" s="164"/>
      <c r="C447" s="165"/>
      <c r="D447" s="165"/>
      <c r="E447" s="165"/>
      <c r="F447" s="166"/>
      <c r="G447" s="1"/>
      <c r="H447" s="1"/>
      <c r="I447" s="1"/>
    </row>
    <row r="448" spans="1:9" ht="12.75" customHeight="1">
      <c r="A448" s="160" t="s">
        <v>189</v>
      </c>
      <c r="B448" s="167" t="s">
        <v>66</v>
      </c>
      <c r="C448" s="168" t="s">
        <v>190</v>
      </c>
      <c r="D448" s="168" t="s">
        <v>191</v>
      </c>
      <c r="E448" s="169" t="s">
        <v>192</v>
      </c>
      <c r="F448" s="170" t="s">
        <v>193</v>
      </c>
      <c r="G448" s="1"/>
      <c r="H448" s="1"/>
      <c r="I448" s="1"/>
    </row>
    <row r="449" spans="1:9" ht="12.75" customHeight="1">
      <c r="A449" s="203" t="s">
        <v>195</v>
      </c>
      <c r="B449" s="221"/>
      <c r="C449" s="221"/>
      <c r="D449" s="221"/>
      <c r="E449" s="221"/>
      <c r="F449" s="222"/>
      <c r="G449" s="1"/>
      <c r="H449" s="1"/>
      <c r="I449" s="1"/>
    </row>
    <row r="450" spans="1:9" ht="12.75" customHeight="1">
      <c r="A450" s="177">
        <v>11865</v>
      </c>
      <c r="B450" s="178" t="s">
        <v>216</v>
      </c>
      <c r="C450" s="179" t="s">
        <v>18</v>
      </c>
      <c r="D450" s="191">
        <v>1</v>
      </c>
      <c r="E450" s="181"/>
      <c r="F450" s="321">
        <f t="shared" ref="F450" si="24">D450*E450</f>
        <v>0</v>
      </c>
      <c r="G450" s="1"/>
      <c r="H450" s="1"/>
      <c r="I450" s="1"/>
    </row>
    <row r="451" spans="1:9" ht="12.75" customHeight="1">
      <c r="A451" s="174" t="s">
        <v>196</v>
      </c>
      <c r="B451" s="175"/>
      <c r="C451" s="175"/>
      <c r="D451" s="175"/>
      <c r="E451" s="175"/>
      <c r="F451" s="182">
        <f>SUM(F450)</f>
        <v>0</v>
      </c>
      <c r="G451" s="1"/>
      <c r="H451" s="1"/>
      <c r="I451" s="1"/>
    </row>
    <row r="452" spans="1:9" ht="12.75" customHeight="1">
      <c r="A452" s="171" t="s">
        <v>197</v>
      </c>
      <c r="B452" s="172"/>
      <c r="C452" s="172"/>
      <c r="D452" s="172"/>
      <c r="E452" s="172"/>
      <c r="F452" s="173"/>
      <c r="G452" s="1"/>
      <c r="H452" s="1"/>
      <c r="I452" s="1"/>
    </row>
    <row r="453" spans="1:9" ht="12.75" customHeight="1">
      <c r="A453" s="177">
        <v>2696</v>
      </c>
      <c r="B453" s="178" t="s">
        <v>217</v>
      </c>
      <c r="C453" s="179" t="s">
        <v>20</v>
      </c>
      <c r="D453" s="180">
        <v>1.76470588235294</v>
      </c>
      <c r="E453" s="181"/>
      <c r="F453" s="176">
        <f>D453*E453</f>
        <v>0</v>
      </c>
      <c r="G453" s="1"/>
      <c r="H453" s="1"/>
      <c r="I453" s="1"/>
    </row>
    <row r="454" spans="1:9" ht="12.75" customHeight="1">
      <c r="A454" s="177">
        <v>6111</v>
      </c>
      <c r="B454" s="178" t="s">
        <v>130</v>
      </c>
      <c r="C454" s="179" t="s">
        <v>20</v>
      </c>
      <c r="D454" s="180">
        <v>1.76</v>
      </c>
      <c r="E454" s="181"/>
      <c r="F454" s="176">
        <f>D454*E454</f>
        <v>0</v>
      </c>
      <c r="G454" s="1"/>
      <c r="H454" s="1"/>
      <c r="I454" s="1"/>
    </row>
    <row r="455" spans="1:9" ht="12.75" customHeight="1">
      <c r="A455" s="174" t="s">
        <v>198</v>
      </c>
      <c r="B455" s="175"/>
      <c r="C455" s="175"/>
      <c r="D455" s="175"/>
      <c r="E455" s="175"/>
      <c r="F455" s="182">
        <f>SUM(F453:F454)</f>
        <v>0</v>
      </c>
      <c r="G455" s="1"/>
      <c r="H455" s="1"/>
      <c r="I455" s="1"/>
    </row>
    <row r="456" spans="1:9" ht="12.75" customHeight="1" thickBot="1">
      <c r="A456" s="236" t="s">
        <v>199</v>
      </c>
      <c r="B456" s="237"/>
      <c r="C456" s="237"/>
      <c r="D456" s="237"/>
      <c r="E456" s="237"/>
      <c r="F456" s="254">
        <f>F451+F455</f>
        <v>0</v>
      </c>
      <c r="G456" s="1"/>
      <c r="H456" s="1"/>
      <c r="I456" s="1"/>
    </row>
    <row r="457" spans="1:9" ht="42.75" customHeight="1" thickBot="1">
      <c r="A457" s="189"/>
      <c r="B457" s="190"/>
      <c r="C457" s="189"/>
      <c r="D457" s="189"/>
      <c r="E457" s="189"/>
      <c r="F457" s="189"/>
      <c r="G457" s="1"/>
      <c r="H457" s="1"/>
      <c r="I457" s="1"/>
    </row>
    <row r="458" spans="1:9" s="75" customFormat="1" ht="12.75" customHeight="1">
      <c r="A458" s="194">
        <v>80031</v>
      </c>
      <c r="B458" s="195" t="s">
        <v>208</v>
      </c>
      <c r="C458" s="196" t="s">
        <v>69</v>
      </c>
      <c r="D458" s="197">
        <v>0</v>
      </c>
      <c r="E458" s="197"/>
      <c r="F458" s="331">
        <f>F471</f>
        <v>0</v>
      </c>
      <c r="G458" s="74"/>
      <c r="H458" s="74"/>
      <c r="I458" s="74"/>
    </row>
    <row r="459" spans="1:9" ht="12.75" customHeight="1">
      <c r="A459" s="160" t="s">
        <v>194</v>
      </c>
      <c r="B459" s="304"/>
      <c r="C459" s="305"/>
      <c r="D459" s="305"/>
      <c r="E459" s="305"/>
      <c r="F459" s="306"/>
      <c r="G459" s="1"/>
      <c r="H459" s="1"/>
      <c r="I459" s="1"/>
    </row>
    <row r="460" spans="1:9" ht="12.75" customHeight="1">
      <c r="A460" s="163"/>
      <c r="B460" s="164"/>
      <c r="C460" s="165"/>
      <c r="D460" s="165"/>
      <c r="E460" s="165"/>
      <c r="F460" s="166"/>
      <c r="G460" s="1"/>
      <c r="H460" s="1"/>
      <c r="I460" s="1"/>
    </row>
    <row r="461" spans="1:9" ht="12.75" customHeight="1">
      <c r="A461" s="160" t="s">
        <v>189</v>
      </c>
      <c r="B461" s="167" t="s">
        <v>66</v>
      </c>
      <c r="C461" s="168" t="s">
        <v>190</v>
      </c>
      <c r="D461" s="168" t="s">
        <v>191</v>
      </c>
      <c r="E461" s="169" t="s">
        <v>192</v>
      </c>
      <c r="F461" s="170" t="s">
        <v>193</v>
      </c>
      <c r="G461" s="1"/>
      <c r="H461" s="1"/>
      <c r="I461" s="1"/>
    </row>
    <row r="462" spans="1:9" ht="12.75" customHeight="1">
      <c r="A462" s="171" t="s">
        <v>195</v>
      </c>
      <c r="B462" s="172"/>
      <c r="C462" s="172"/>
      <c r="D462" s="172"/>
      <c r="E462" s="172"/>
      <c r="F462" s="173"/>
      <c r="G462" s="1"/>
      <c r="H462" s="1"/>
      <c r="I462" s="1"/>
    </row>
    <row r="463" spans="1:9" ht="12.75" customHeight="1">
      <c r="A463" s="177">
        <v>1030</v>
      </c>
      <c r="B463" s="178" t="s">
        <v>186</v>
      </c>
      <c r="C463" s="179" t="s">
        <v>18</v>
      </c>
      <c r="D463" s="191">
        <v>1</v>
      </c>
      <c r="E463" s="181"/>
      <c r="F463" s="176">
        <f>D463*E463</f>
        <v>0</v>
      </c>
      <c r="G463" s="1"/>
      <c r="H463" s="1"/>
      <c r="I463" s="1"/>
    </row>
    <row r="464" spans="1:9" ht="12.75" customHeight="1">
      <c r="A464" s="177">
        <v>11950</v>
      </c>
      <c r="B464" s="178" t="s">
        <v>187</v>
      </c>
      <c r="C464" s="179" t="s">
        <v>18</v>
      </c>
      <c r="D464" s="191">
        <v>2</v>
      </c>
      <c r="E464" s="181"/>
      <c r="F464" s="176">
        <f t="shared" ref="F464:F465" si="25">D464*E464</f>
        <v>0</v>
      </c>
      <c r="G464" s="1"/>
      <c r="H464" s="1"/>
      <c r="I464" s="1"/>
    </row>
    <row r="465" spans="1:9" ht="12.75" customHeight="1">
      <c r="A465" s="177">
        <v>6141</v>
      </c>
      <c r="B465" s="178" t="s">
        <v>188</v>
      </c>
      <c r="C465" s="179" t="s">
        <v>18</v>
      </c>
      <c r="D465" s="191">
        <v>1</v>
      </c>
      <c r="E465" s="181"/>
      <c r="F465" s="176">
        <f t="shared" si="25"/>
        <v>0</v>
      </c>
      <c r="G465" s="1"/>
      <c r="H465" s="1"/>
      <c r="I465" s="1"/>
    </row>
    <row r="466" spans="1:9" ht="12.75" customHeight="1">
      <c r="A466" s="174" t="s">
        <v>196</v>
      </c>
      <c r="B466" s="175"/>
      <c r="C466" s="175"/>
      <c r="D466" s="175"/>
      <c r="E466" s="175"/>
      <c r="F466" s="182">
        <f>SUM(F463:F465)</f>
        <v>0</v>
      </c>
      <c r="G466" s="1"/>
      <c r="H466" s="1"/>
      <c r="I466" s="1"/>
    </row>
    <row r="467" spans="1:9" ht="12.75" customHeight="1">
      <c r="A467" s="171" t="s">
        <v>197</v>
      </c>
      <c r="B467" s="172"/>
      <c r="C467" s="172"/>
      <c r="D467" s="172"/>
      <c r="E467" s="172"/>
      <c r="F467" s="173"/>
      <c r="G467" s="1"/>
      <c r="H467" s="1"/>
      <c r="I467" s="1"/>
    </row>
    <row r="468" spans="1:9" ht="12.75" customHeight="1">
      <c r="A468" s="177">
        <v>2696</v>
      </c>
      <c r="B468" s="178" t="s">
        <v>215</v>
      </c>
      <c r="C468" s="179" t="s">
        <v>20</v>
      </c>
      <c r="D468" s="180">
        <v>0.88235294117647112</v>
      </c>
      <c r="E468" s="181"/>
      <c r="F468" s="176">
        <f t="shared" ref="F468:F469" si="26">D468*E468</f>
        <v>0</v>
      </c>
      <c r="G468" s="1"/>
      <c r="H468" s="1"/>
      <c r="I468" s="1"/>
    </row>
    <row r="469" spans="1:9" ht="12.75" customHeight="1">
      <c r="A469" s="177">
        <v>6111</v>
      </c>
      <c r="B469" s="178" t="s">
        <v>130</v>
      </c>
      <c r="C469" s="179" t="s">
        <v>20</v>
      </c>
      <c r="D469" s="180">
        <v>0.88235294117647112</v>
      </c>
      <c r="E469" s="181"/>
      <c r="F469" s="176">
        <f t="shared" si="26"/>
        <v>0</v>
      </c>
      <c r="G469" s="1"/>
      <c r="H469" s="1"/>
      <c r="I469" s="1"/>
    </row>
    <row r="470" spans="1:9" ht="12.75" customHeight="1">
      <c r="A470" s="174" t="s">
        <v>198</v>
      </c>
      <c r="B470" s="175"/>
      <c r="C470" s="175"/>
      <c r="D470" s="175"/>
      <c r="E470" s="175"/>
      <c r="F470" s="182">
        <f>SUM(F468:F469)</f>
        <v>0</v>
      </c>
      <c r="G470" s="1"/>
      <c r="H470" s="1"/>
      <c r="I470" s="1"/>
    </row>
    <row r="471" spans="1:9" ht="12.75" customHeight="1" thickBot="1">
      <c r="A471" s="236" t="s">
        <v>199</v>
      </c>
      <c r="B471" s="237"/>
      <c r="C471" s="237"/>
      <c r="D471" s="237"/>
      <c r="E471" s="237"/>
      <c r="F471" s="254">
        <f>F466+F470</f>
        <v>0</v>
      </c>
      <c r="G471" s="1"/>
      <c r="H471" s="1"/>
      <c r="I471" s="1"/>
    </row>
    <row r="472" spans="1:9" ht="12.75" customHeight="1">
      <c r="A472" s="189"/>
      <c r="B472" s="190"/>
      <c r="C472" s="189"/>
      <c r="D472" s="189"/>
      <c r="E472" s="189"/>
      <c r="F472" s="189"/>
      <c r="G472" s="1"/>
      <c r="H472" s="1"/>
      <c r="I472" s="1"/>
    </row>
    <row r="473" spans="1:9" ht="45" customHeight="1">
      <c r="A473" s="189"/>
      <c r="B473" s="190"/>
      <c r="C473" s="189"/>
      <c r="D473" s="189"/>
      <c r="E473" s="189"/>
      <c r="F473" s="189"/>
      <c r="G473" s="1"/>
      <c r="H473" s="1"/>
      <c r="I473" s="1"/>
    </row>
    <row r="474" spans="1:9" ht="42.75" customHeight="1">
      <c r="A474" s="119"/>
      <c r="B474" s="190"/>
      <c r="C474" s="119"/>
      <c r="D474" s="120"/>
      <c r="E474" s="120"/>
      <c r="F474" s="120"/>
      <c r="G474" s="1"/>
      <c r="H474" s="1"/>
      <c r="I474" s="1"/>
    </row>
    <row r="475" spans="1:9" s="75" customFormat="1" ht="12.75" customHeight="1">
      <c r="A475" s="376"/>
      <c r="B475" s="376"/>
      <c r="C475" s="376"/>
      <c r="D475" s="376"/>
      <c r="E475" s="376"/>
      <c r="F475" s="376"/>
      <c r="G475" s="74"/>
      <c r="H475" s="74"/>
      <c r="I475" s="74"/>
    </row>
    <row r="476" spans="1:9" ht="12.75" customHeight="1">
      <c r="G476" s="1"/>
      <c r="H476" s="1"/>
      <c r="I476" s="1"/>
    </row>
    <row r="477" spans="1:9" ht="12.75" customHeight="1">
      <c r="G477" s="1"/>
      <c r="H477" s="1"/>
      <c r="I477" s="1"/>
    </row>
    <row r="478" spans="1:9" ht="12.75" customHeight="1">
      <c r="G478" s="1"/>
      <c r="H478" s="1"/>
      <c r="I478" s="1"/>
    </row>
    <row r="479" spans="1:9" ht="12.75" customHeight="1">
      <c r="G479" s="1"/>
      <c r="H479" s="1"/>
      <c r="I479" s="1"/>
    </row>
    <row r="480" spans="1:9" ht="12.75" customHeight="1">
      <c r="G480" s="1"/>
      <c r="H480" s="1"/>
      <c r="I480" s="1"/>
    </row>
    <row r="481" spans="7:9" ht="12.75" customHeight="1">
      <c r="G481" s="1"/>
      <c r="H481" s="1"/>
      <c r="I481" s="1"/>
    </row>
    <row r="482" spans="7:9" ht="12.75" customHeight="1">
      <c r="G482" s="1"/>
      <c r="H482" s="1"/>
      <c r="I482" s="1"/>
    </row>
    <row r="483" spans="7:9" ht="12.75" customHeight="1">
      <c r="G483" s="1"/>
      <c r="H483" s="1"/>
      <c r="I483" s="1"/>
    </row>
    <row r="484" spans="7:9" ht="12.75" customHeight="1">
      <c r="G484" s="1"/>
      <c r="H484" s="1"/>
      <c r="I484" s="1"/>
    </row>
    <row r="485" spans="7:9" ht="25.5" customHeight="1">
      <c r="G485" s="1"/>
      <c r="H485" s="1"/>
      <c r="I485" s="1"/>
    </row>
    <row r="486" spans="7:9" ht="25.5" customHeight="1">
      <c r="G486" s="1"/>
      <c r="H486" s="1"/>
      <c r="I486" s="1"/>
    </row>
    <row r="487" spans="7:9" ht="25.5" customHeight="1">
      <c r="G487" s="1"/>
      <c r="H487" s="1"/>
      <c r="I487" s="1"/>
    </row>
    <row r="488" spans="7:9" ht="12.75" customHeight="1">
      <c r="G488" s="1"/>
      <c r="H488" s="1"/>
      <c r="I488" s="1"/>
    </row>
    <row r="489" spans="7:9" ht="12.75" customHeight="1">
      <c r="G489" s="1"/>
      <c r="H489" s="1"/>
      <c r="I489" s="1"/>
    </row>
    <row r="490" spans="7:9" ht="25.5" customHeight="1">
      <c r="G490" s="1"/>
      <c r="H490" s="1"/>
      <c r="I490" s="1"/>
    </row>
    <row r="491" spans="7:9" ht="12.75" customHeight="1">
      <c r="G491" s="1"/>
      <c r="H491" s="1"/>
      <c r="I491" s="1"/>
    </row>
    <row r="492" spans="7:9" ht="12.75" customHeight="1">
      <c r="G492" s="1"/>
      <c r="H492" s="1"/>
      <c r="I492" s="1"/>
    </row>
    <row r="493" spans="7:9" ht="12.75" customHeight="1">
      <c r="G493" s="1"/>
      <c r="H493" s="1"/>
      <c r="I493" s="1"/>
    </row>
    <row r="494" spans="7:9" ht="12.75" customHeight="1">
      <c r="G494" s="1"/>
      <c r="H494" s="1"/>
      <c r="I494" s="1"/>
    </row>
    <row r="495" spans="7:9" ht="12.75" customHeight="1">
      <c r="G495" s="1"/>
      <c r="H495" s="1"/>
      <c r="I495" s="1"/>
    </row>
    <row r="496" spans="7:9" ht="12.75" customHeight="1">
      <c r="G496" s="1"/>
      <c r="H496" s="1"/>
      <c r="I496" s="1"/>
    </row>
    <row r="497" spans="7:9" ht="12.75" customHeight="1">
      <c r="G497" s="1"/>
      <c r="H497" s="1"/>
      <c r="I497" s="1"/>
    </row>
    <row r="498" spans="7:9" ht="12.75" customHeight="1">
      <c r="G498" s="1"/>
      <c r="H498" s="1"/>
      <c r="I498" s="1"/>
    </row>
    <row r="499" spans="7:9" ht="12.75" customHeight="1">
      <c r="G499" s="1"/>
      <c r="H499" s="1"/>
      <c r="I499" s="1"/>
    </row>
  </sheetData>
  <mergeCells count="184">
    <mergeCell ref="A286:E286"/>
    <mergeCell ref="B307:F307"/>
    <mergeCell ref="A310:F310"/>
    <mergeCell ref="A312:E312"/>
    <mergeCell ref="A313:F313"/>
    <mergeCell ref="B255:F255"/>
    <mergeCell ref="A275:B275"/>
    <mergeCell ref="A282:B282"/>
    <mergeCell ref="A281:B281"/>
    <mergeCell ref="A285:E285"/>
    <mergeCell ref="A258:F258"/>
    <mergeCell ref="A263:E263"/>
    <mergeCell ref="A264:F264"/>
    <mergeCell ref="A268:E268"/>
    <mergeCell ref="A269:E269"/>
    <mergeCell ref="A248:F248"/>
    <mergeCell ref="A251:E251"/>
    <mergeCell ref="A252:E252"/>
    <mergeCell ref="A236:E236"/>
    <mergeCell ref="A237:E237"/>
    <mergeCell ref="B240:F240"/>
    <mergeCell ref="A243:F243"/>
    <mergeCell ref="A247:E247"/>
    <mergeCell ref="A224:F224"/>
    <mergeCell ref="B226:F226"/>
    <mergeCell ref="A229:F229"/>
    <mergeCell ref="A233:E233"/>
    <mergeCell ref="A234:F234"/>
    <mergeCell ref="A216:F216"/>
    <mergeCell ref="A218:E218"/>
    <mergeCell ref="A219:F219"/>
    <mergeCell ref="A222:E222"/>
    <mergeCell ref="A223:E223"/>
    <mergeCell ref="A206:E206"/>
    <mergeCell ref="A207:F207"/>
    <mergeCell ref="A209:E209"/>
    <mergeCell ref="A210:E210"/>
    <mergeCell ref="B213:F213"/>
    <mergeCell ref="A192:F192"/>
    <mergeCell ref="A195:E195"/>
    <mergeCell ref="A196:E196"/>
    <mergeCell ref="B199:F199"/>
    <mergeCell ref="A202:F202"/>
    <mergeCell ref="A182:E182"/>
    <mergeCell ref="A183:E183"/>
    <mergeCell ref="B186:F186"/>
    <mergeCell ref="A189:F189"/>
    <mergeCell ref="A191:E191"/>
    <mergeCell ref="A171:E171"/>
    <mergeCell ref="B173:F173"/>
    <mergeCell ref="A176:F176"/>
    <mergeCell ref="A179:E179"/>
    <mergeCell ref="A180:F180"/>
    <mergeCell ref="B161:F161"/>
    <mergeCell ref="A164:F164"/>
    <mergeCell ref="A166:E166"/>
    <mergeCell ref="A167:F167"/>
    <mergeCell ref="A170:E170"/>
    <mergeCell ref="A150:F150"/>
    <mergeCell ref="A154:E154"/>
    <mergeCell ref="A155:F155"/>
    <mergeCell ref="A157:E157"/>
    <mergeCell ref="A158:E158"/>
    <mergeCell ref="A140:F140"/>
    <mergeCell ref="A143:E143"/>
    <mergeCell ref="A144:E144"/>
    <mergeCell ref="A145:F145"/>
    <mergeCell ref="B147:F147"/>
    <mergeCell ref="A130:E130"/>
    <mergeCell ref="B117:F117"/>
    <mergeCell ref="B133:F133"/>
    <mergeCell ref="A136:F136"/>
    <mergeCell ref="A139:E139"/>
    <mergeCell ref="A120:F120"/>
    <mergeCell ref="A124:E124"/>
    <mergeCell ref="A125:F125"/>
    <mergeCell ref="A129:E129"/>
    <mergeCell ref="A110:F110"/>
    <mergeCell ref="A113:E113"/>
    <mergeCell ref="A114:E114"/>
    <mergeCell ref="A99:E99"/>
    <mergeCell ref="A100:E100"/>
    <mergeCell ref="B102:F102"/>
    <mergeCell ref="A105:F105"/>
    <mergeCell ref="A109:E109"/>
    <mergeCell ref="B88:F88"/>
    <mergeCell ref="A91:F91"/>
    <mergeCell ref="A94:E94"/>
    <mergeCell ref="A95:F95"/>
    <mergeCell ref="A76:F76"/>
    <mergeCell ref="A81:E81"/>
    <mergeCell ref="A82:F82"/>
    <mergeCell ref="A84:E84"/>
    <mergeCell ref="A85:E85"/>
    <mergeCell ref="A65:E65"/>
    <mergeCell ref="A66:F66"/>
    <mergeCell ref="A69:E69"/>
    <mergeCell ref="A70:E70"/>
    <mergeCell ref="B73:F73"/>
    <mergeCell ref="A54:F54"/>
    <mergeCell ref="A56:E56"/>
    <mergeCell ref="A57:E57"/>
    <mergeCell ref="B60:F60"/>
    <mergeCell ref="A63:F63"/>
    <mergeCell ref="A40:F40"/>
    <mergeCell ref="A43:E43"/>
    <mergeCell ref="A44:E44"/>
    <mergeCell ref="A49:F49"/>
    <mergeCell ref="A53:E53"/>
    <mergeCell ref="A30:E30"/>
    <mergeCell ref="A31:E31"/>
    <mergeCell ref="B34:F34"/>
    <mergeCell ref="A36:F36"/>
    <mergeCell ref="A39:E39"/>
    <mergeCell ref="B21:F21"/>
    <mergeCell ref="A24:F24"/>
    <mergeCell ref="A26:E26"/>
    <mergeCell ref="A27:F27"/>
    <mergeCell ref="B3:F3"/>
    <mergeCell ref="A5:G5"/>
    <mergeCell ref="A7:F7"/>
    <mergeCell ref="B10:F10"/>
    <mergeCell ref="A13:F13"/>
    <mergeCell ref="A14:E14"/>
    <mergeCell ref="A15:F15"/>
    <mergeCell ref="A17:E17"/>
    <mergeCell ref="A18:E18"/>
    <mergeCell ref="B289:F289"/>
    <mergeCell ref="B335:F335"/>
    <mergeCell ref="A338:F338"/>
    <mergeCell ref="A352:E352"/>
    <mergeCell ref="A353:F353"/>
    <mergeCell ref="A317:E317"/>
    <mergeCell ref="A318:E318"/>
    <mergeCell ref="B320:F320"/>
    <mergeCell ref="A323:F323"/>
    <mergeCell ref="A327:F327"/>
    <mergeCell ref="A331:E331"/>
    <mergeCell ref="A332:E332"/>
    <mergeCell ref="A326:E326"/>
    <mergeCell ref="A356:E356"/>
    <mergeCell ref="A292:F292"/>
    <mergeCell ref="A299:E299"/>
    <mergeCell ref="A300:F300"/>
    <mergeCell ref="A303:E303"/>
    <mergeCell ref="A304:E304"/>
    <mergeCell ref="A305:E305"/>
    <mergeCell ref="A439:F439"/>
    <mergeCell ref="A357:E357"/>
    <mergeCell ref="B446:F446"/>
    <mergeCell ref="A449:F449"/>
    <mergeCell ref="A451:E451"/>
    <mergeCell ref="A452:F452"/>
    <mergeCell ref="A455:E455"/>
    <mergeCell ref="A456:E456"/>
    <mergeCell ref="B427:F427"/>
    <mergeCell ref="A430:F430"/>
    <mergeCell ref="A438:E438"/>
    <mergeCell ref="A420:F420"/>
    <mergeCell ref="A423:E423"/>
    <mergeCell ref="A424:E424"/>
    <mergeCell ref="A442:E442"/>
    <mergeCell ref="A443:E443"/>
    <mergeCell ref="B412:F412"/>
    <mergeCell ref="A415:F415"/>
    <mergeCell ref="A419:E419"/>
    <mergeCell ref="A408:E408"/>
    <mergeCell ref="A409:E409"/>
    <mergeCell ref="B387:F387"/>
    <mergeCell ref="A390:F390"/>
    <mergeCell ref="A404:E404"/>
    <mergeCell ref="A405:F405"/>
    <mergeCell ref="B459:F459"/>
    <mergeCell ref="A462:F462"/>
    <mergeCell ref="A466:E466"/>
    <mergeCell ref="A467:F467"/>
    <mergeCell ref="A383:E383"/>
    <mergeCell ref="A384:E384"/>
    <mergeCell ref="A470:E470"/>
    <mergeCell ref="A471:E471"/>
    <mergeCell ref="B360:F360"/>
    <mergeCell ref="A363:F363"/>
    <mergeCell ref="A379:E379"/>
    <mergeCell ref="A380:F38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83"/>
  <sheetViews>
    <sheetView showGridLines="0" workbookViewId="0">
      <selection activeCell="J79" sqref="J79"/>
    </sheetView>
  </sheetViews>
  <sheetFormatPr defaultRowHeight="15"/>
  <cols>
    <col min="1" max="2" width="11.42578125" style="117" customWidth="1"/>
    <col min="3" max="3" width="66.28515625" style="94" customWidth="1"/>
    <col min="4" max="4" width="6.7109375" style="94" customWidth="1"/>
    <col min="5" max="5" width="9.5703125" style="118" customWidth="1"/>
    <col min="6" max="6" width="9" style="95" customWidth="1"/>
    <col min="7" max="7" width="11.7109375" style="94" bestFit="1" customWidth="1"/>
    <col min="8" max="8" width="4.85546875" style="94" customWidth="1"/>
    <col min="9" max="9" width="9.140625" style="94"/>
    <col min="10" max="10" width="9" style="95" customWidth="1"/>
    <col min="11" max="16384" width="9.140625" style="94"/>
  </cols>
  <sheetData>
    <row r="1" spans="1:13" ht="15.75" thickBot="1">
      <c r="A1" s="91"/>
      <c r="B1" s="92" t="s">
        <v>247</v>
      </c>
      <c r="C1" s="92"/>
      <c r="D1" s="92"/>
      <c r="E1" s="92"/>
      <c r="F1" s="92"/>
      <c r="G1" s="92"/>
      <c r="H1" s="93"/>
    </row>
    <row r="2" spans="1:13">
      <c r="A2" s="92"/>
      <c r="B2" s="92"/>
      <c r="C2" s="92"/>
      <c r="D2" s="92"/>
      <c r="E2" s="92"/>
      <c r="F2" s="92"/>
      <c r="G2" s="92"/>
      <c r="H2" s="93"/>
    </row>
    <row r="3" spans="1:13">
      <c r="A3" s="96"/>
      <c r="B3" s="96"/>
      <c r="C3" s="97"/>
      <c r="D3" s="97"/>
      <c r="E3" s="98"/>
      <c r="F3" s="99"/>
      <c r="G3" s="97"/>
      <c r="H3" s="97"/>
    </row>
    <row r="4" spans="1:13" s="101" customFormat="1">
      <c r="A4" s="127" t="s">
        <v>92</v>
      </c>
      <c r="B4" s="127"/>
      <c r="C4" s="127"/>
      <c r="D4" s="127"/>
      <c r="E4" s="127"/>
      <c r="F4" s="127"/>
      <c r="G4" s="127"/>
      <c r="H4" s="100"/>
      <c r="J4" s="102"/>
    </row>
    <row r="5" spans="1:13" s="101" customFormat="1">
      <c r="A5" s="12"/>
      <c r="B5" s="12"/>
      <c r="C5" s="14"/>
      <c r="D5" s="15"/>
      <c r="E5" s="16"/>
      <c r="F5" s="17"/>
      <c r="G5" s="16"/>
      <c r="H5" s="100"/>
      <c r="J5" s="102"/>
      <c r="K5" s="102"/>
      <c r="L5" s="102"/>
      <c r="M5" s="102"/>
    </row>
    <row r="6" spans="1:13" s="101" customFormat="1">
      <c r="A6" s="83" t="s">
        <v>90</v>
      </c>
      <c r="B6" s="83"/>
      <c r="C6" s="356" t="str">
        <f>'Composições-PREENCHER'!B6</f>
        <v>XXXXXXX</v>
      </c>
      <c r="D6" s="15"/>
      <c r="E6" s="128" t="s">
        <v>0</v>
      </c>
      <c r="F6" s="128"/>
      <c r="G6" s="358" t="str">
        <f>'Composições-PREENCHER'!D6</f>
        <v>XX</v>
      </c>
      <c r="H6" s="100"/>
      <c r="J6" s="102"/>
    </row>
    <row r="7" spans="1:13" s="101" customFormat="1">
      <c r="A7" s="12"/>
      <c r="B7" s="12"/>
      <c r="C7" s="14"/>
      <c r="D7" s="15"/>
      <c r="E7" s="16"/>
      <c r="F7" s="17"/>
      <c r="G7" s="16"/>
      <c r="H7" s="100"/>
      <c r="J7" s="102"/>
    </row>
    <row r="8" spans="1:13" s="101" customFormat="1" ht="14.85" customHeight="1">
      <c r="A8" s="83" t="s">
        <v>1</v>
      </c>
      <c r="B8" s="83"/>
      <c r="C8" s="129" t="s">
        <v>71</v>
      </c>
      <c r="D8" s="129"/>
      <c r="E8" s="129"/>
      <c r="F8" s="129"/>
      <c r="G8" s="129"/>
      <c r="H8" s="100"/>
      <c r="J8" s="102"/>
    </row>
    <row r="9" spans="1:13" s="101" customFormat="1">
      <c r="A9" s="12"/>
      <c r="B9" s="12"/>
      <c r="C9" s="14"/>
      <c r="D9" s="15"/>
      <c r="E9" s="16"/>
      <c r="F9" s="17"/>
      <c r="G9" s="16"/>
      <c r="H9" s="100"/>
      <c r="J9" s="102"/>
    </row>
    <row r="10" spans="1:13" s="101" customFormat="1">
      <c r="A10" s="83" t="s">
        <v>2</v>
      </c>
      <c r="B10" s="83"/>
      <c r="C10" s="357" t="str">
        <f>'Composição BDI  - PREENCHER'!C8</f>
        <v>XX/XX/XXXX</v>
      </c>
      <c r="D10" s="128" t="s">
        <v>6</v>
      </c>
      <c r="E10" s="128"/>
      <c r="F10" s="128"/>
      <c r="G10" s="20">
        <f>'Encargos Sociais - PREENCHER'!C50</f>
        <v>0</v>
      </c>
      <c r="H10" s="100"/>
      <c r="J10" s="102"/>
    </row>
    <row r="11" spans="1:13" s="101" customFormat="1">
      <c r="A11" s="12"/>
      <c r="B11" s="12"/>
      <c r="C11" s="14"/>
      <c r="D11" s="15"/>
      <c r="E11" s="16"/>
      <c r="F11" s="13" t="s">
        <v>7</v>
      </c>
      <c r="G11" s="20">
        <f>'Composição BDI  - PREENCHER'!D19</f>
        <v>0</v>
      </c>
      <c r="H11" s="100"/>
      <c r="J11" s="102"/>
    </row>
    <row r="12" spans="1:13" s="101" customFormat="1">
      <c r="A12" s="100"/>
      <c r="B12" s="100"/>
      <c r="C12" s="18"/>
      <c r="D12" s="15"/>
      <c r="E12" s="133" t="s">
        <v>91</v>
      </c>
      <c r="F12" s="133"/>
      <c r="G12" s="64">
        <v>1</v>
      </c>
      <c r="H12" s="100"/>
      <c r="J12" s="102"/>
    </row>
    <row r="13" spans="1:13" s="101" customFormat="1">
      <c r="A13" s="12"/>
      <c r="B13" s="12"/>
      <c r="C13" s="14"/>
      <c r="D13" s="15"/>
      <c r="E13" s="16"/>
      <c r="F13" s="17"/>
      <c r="G13" s="16"/>
      <c r="H13" s="100"/>
      <c r="J13" s="102"/>
    </row>
    <row r="14" spans="1:13" s="101" customFormat="1" ht="14.85" customHeight="1">
      <c r="A14" s="131" t="s">
        <v>3</v>
      </c>
      <c r="B14" s="84"/>
      <c r="C14" s="130" t="s">
        <v>4</v>
      </c>
      <c r="D14" s="130" t="s">
        <v>8</v>
      </c>
      <c r="E14" s="134" t="s">
        <v>9</v>
      </c>
      <c r="F14" s="135" t="s">
        <v>10</v>
      </c>
      <c r="G14" s="135"/>
      <c r="H14" s="125"/>
      <c r="I14" s="126"/>
      <c r="J14" s="102"/>
    </row>
    <row r="15" spans="1:13" s="101" customFormat="1" ht="60">
      <c r="A15" s="132"/>
      <c r="B15" s="85" t="s">
        <v>213</v>
      </c>
      <c r="C15" s="130"/>
      <c r="D15" s="130"/>
      <c r="E15" s="134"/>
      <c r="F15" s="86" t="s">
        <v>11</v>
      </c>
      <c r="G15" s="21" t="s">
        <v>12</v>
      </c>
      <c r="H15" s="125"/>
      <c r="I15" s="126"/>
      <c r="J15" s="102"/>
    </row>
    <row r="16" spans="1:13" s="101" customFormat="1">
      <c r="A16" s="103" t="s">
        <v>13</v>
      </c>
      <c r="B16" s="103"/>
      <c r="C16" s="104" t="s">
        <v>71</v>
      </c>
      <c r="D16" s="105"/>
      <c r="E16" s="106"/>
      <c r="F16" s="107"/>
      <c r="G16" s="108"/>
      <c r="H16" s="100"/>
      <c r="I16" s="102"/>
      <c r="J16" s="102"/>
    </row>
    <row r="17" spans="1:10" s="101" customFormat="1">
      <c r="A17" s="255" t="s">
        <v>14</v>
      </c>
      <c r="B17" s="255"/>
      <c r="C17" s="256" t="s">
        <v>72</v>
      </c>
      <c r="D17" s="257"/>
      <c r="E17" s="258"/>
      <c r="F17" s="259"/>
      <c r="G17" s="260">
        <f>SUM(G18)</f>
        <v>0</v>
      </c>
      <c r="H17" s="100"/>
      <c r="I17" s="102"/>
      <c r="J17" s="102"/>
    </row>
    <row r="18" spans="1:10" s="101" customFormat="1" ht="30">
      <c r="A18" s="22" t="s">
        <v>93</v>
      </c>
      <c r="B18" s="76">
        <v>80000</v>
      </c>
      <c r="C18" s="23" t="s">
        <v>234</v>
      </c>
      <c r="D18" s="24" t="s">
        <v>67</v>
      </c>
      <c r="E18" s="122">
        <f>(3+0.5)*(2.2+0.5)</f>
        <v>9.4500000000000011</v>
      </c>
      <c r="F18" s="122">
        <f>'Composições-PREENCHER'!F9</f>
        <v>0</v>
      </c>
      <c r="G18" s="38">
        <f>E18*F18</f>
        <v>0</v>
      </c>
      <c r="H18" s="97"/>
      <c r="I18" s="102"/>
      <c r="J18" s="102"/>
    </row>
    <row r="19" spans="1:10" s="101" customFormat="1">
      <c r="A19" s="25"/>
      <c r="B19" s="77"/>
      <c r="C19" s="26"/>
      <c r="D19" s="26"/>
      <c r="E19" s="36"/>
      <c r="F19" s="123"/>
      <c r="G19" s="37"/>
      <c r="H19" s="100"/>
      <c r="I19" s="102"/>
      <c r="J19" s="102"/>
    </row>
    <row r="20" spans="1:10" s="101" customFormat="1">
      <c r="A20" s="255" t="s">
        <v>15</v>
      </c>
      <c r="B20" s="261"/>
      <c r="C20" s="256" t="s">
        <v>73</v>
      </c>
      <c r="D20" s="262"/>
      <c r="E20" s="263"/>
      <c r="F20" s="264"/>
      <c r="G20" s="260">
        <f>SUM(G21:G24)</f>
        <v>0</v>
      </c>
      <c r="H20" s="100"/>
      <c r="I20" s="102"/>
      <c r="J20" s="102"/>
    </row>
    <row r="21" spans="1:10" s="101" customFormat="1">
      <c r="A21" s="22" t="s">
        <v>94</v>
      </c>
      <c r="B21" s="109">
        <v>73481</v>
      </c>
      <c r="C21" s="110" t="s">
        <v>214</v>
      </c>
      <c r="D21" s="24" t="s">
        <v>68</v>
      </c>
      <c r="E21" s="122">
        <f>6.6*0.3*0.3</f>
        <v>0.59399999999999986</v>
      </c>
      <c r="F21" s="188"/>
      <c r="G21" s="38">
        <f>E21*F21</f>
        <v>0</v>
      </c>
      <c r="H21" s="100"/>
      <c r="I21" s="102"/>
      <c r="J21" s="102"/>
    </row>
    <row r="22" spans="1:10" s="101" customFormat="1">
      <c r="A22" s="22" t="s">
        <v>95</v>
      </c>
      <c r="B22" s="22">
        <v>5622</v>
      </c>
      <c r="C22" s="23" t="s">
        <v>233</v>
      </c>
      <c r="D22" s="24" t="s">
        <v>67</v>
      </c>
      <c r="E22" s="122">
        <f>((2.19*2)+(0.91*2))*0.3</f>
        <v>1.8599999999999999</v>
      </c>
      <c r="F22" s="188"/>
      <c r="G22" s="38">
        <f>E22*F22</f>
        <v>0</v>
      </c>
      <c r="H22" s="100"/>
      <c r="I22" s="102"/>
      <c r="J22" s="102"/>
    </row>
    <row r="23" spans="1:10" s="101" customFormat="1">
      <c r="A23" s="22" t="s">
        <v>96</v>
      </c>
      <c r="B23" s="76">
        <v>80003</v>
      </c>
      <c r="C23" s="23" t="s">
        <v>235</v>
      </c>
      <c r="D23" s="24" t="s">
        <v>68</v>
      </c>
      <c r="E23" s="122">
        <f>0.59*0.3</f>
        <v>0.17699999999999999</v>
      </c>
      <c r="F23" s="122">
        <f>'Composições-PREENCHER'!F20</f>
        <v>0</v>
      </c>
      <c r="G23" s="38">
        <f>E23*F23</f>
        <v>0</v>
      </c>
      <c r="H23" s="100"/>
      <c r="I23" s="102"/>
      <c r="J23" s="102"/>
    </row>
    <row r="24" spans="1:10" s="101" customFormat="1">
      <c r="A24" s="22" t="s">
        <v>97</v>
      </c>
      <c r="B24" s="76">
        <v>80011</v>
      </c>
      <c r="C24" s="23" t="s">
        <v>236</v>
      </c>
      <c r="D24" s="24" t="s">
        <v>67</v>
      </c>
      <c r="E24" s="122">
        <f>6.6*0.3</f>
        <v>1.9799999999999998</v>
      </c>
      <c r="F24" s="122">
        <f>'Composições-PREENCHER'!F33</f>
        <v>0</v>
      </c>
      <c r="G24" s="38">
        <f>E24*F24</f>
        <v>0</v>
      </c>
      <c r="H24" s="100"/>
      <c r="I24" s="102"/>
      <c r="J24" s="102"/>
    </row>
    <row r="25" spans="1:10" s="101" customFormat="1">
      <c r="A25" s="25"/>
      <c r="B25" s="77"/>
      <c r="C25" s="26"/>
      <c r="D25" s="26"/>
      <c r="E25" s="36"/>
      <c r="F25" s="123"/>
      <c r="G25" s="37"/>
      <c r="H25" s="100"/>
      <c r="I25" s="102"/>
      <c r="J25" s="102"/>
    </row>
    <row r="26" spans="1:10" s="101" customFormat="1">
      <c r="A26" s="255" t="s">
        <v>16</v>
      </c>
      <c r="B26" s="261"/>
      <c r="C26" s="256" t="s">
        <v>74</v>
      </c>
      <c r="D26" s="262"/>
      <c r="E26" s="265"/>
      <c r="F26" s="264"/>
      <c r="G26" s="260">
        <f>SUM(G27:G29)</f>
        <v>0</v>
      </c>
      <c r="H26" s="100"/>
      <c r="I26" s="102"/>
      <c r="J26" s="102"/>
    </row>
    <row r="27" spans="1:10" s="101" customFormat="1" ht="30">
      <c r="A27" s="22" t="s">
        <v>29</v>
      </c>
      <c r="B27" s="76">
        <v>80005</v>
      </c>
      <c r="C27" s="23" t="s">
        <v>237</v>
      </c>
      <c r="D27" s="24" t="s">
        <v>67</v>
      </c>
      <c r="E27" s="122">
        <f>1.7*1.1</f>
        <v>1.87</v>
      </c>
      <c r="F27" s="122">
        <f>'Composições-PREENCHER'!F59</f>
        <v>0</v>
      </c>
      <c r="G27" s="38">
        <f>E27*F27</f>
        <v>0</v>
      </c>
      <c r="H27" s="100"/>
      <c r="I27" s="102"/>
      <c r="J27" s="102"/>
    </row>
    <row r="28" spans="1:10" s="101" customFormat="1">
      <c r="A28" s="22" t="s">
        <v>31</v>
      </c>
      <c r="B28" s="76">
        <v>80007</v>
      </c>
      <c r="C28" s="70" t="s">
        <v>128</v>
      </c>
      <c r="D28" s="24" t="s">
        <v>67</v>
      </c>
      <c r="E28" s="122">
        <f>1.7*1.1</f>
        <v>1.87</v>
      </c>
      <c r="F28" s="122">
        <f>'Composições-PREENCHER'!F87</f>
        <v>0</v>
      </c>
      <c r="G28" s="38">
        <f>E28*F28</f>
        <v>0</v>
      </c>
      <c r="H28" s="100"/>
      <c r="I28" s="102"/>
      <c r="J28" s="102"/>
    </row>
    <row r="29" spans="1:10" s="101" customFormat="1" ht="30">
      <c r="A29" s="22" t="s">
        <v>33</v>
      </c>
      <c r="B29" s="76">
        <v>80005</v>
      </c>
      <c r="C29" s="23" t="s">
        <v>238</v>
      </c>
      <c r="D29" s="24" t="s">
        <v>67</v>
      </c>
      <c r="E29" s="122">
        <f>(3+1.4+1.4)*0.5+3*0.3</f>
        <v>3.8000000000000003</v>
      </c>
      <c r="F29" s="122">
        <f>'Composições-PREENCHER'!F59</f>
        <v>0</v>
      </c>
      <c r="G29" s="38">
        <f>E29*F29</f>
        <v>0</v>
      </c>
      <c r="H29" s="100"/>
      <c r="I29" s="102"/>
      <c r="J29" s="102"/>
    </row>
    <row r="30" spans="1:10" s="101" customFormat="1">
      <c r="A30" s="25"/>
      <c r="B30" s="77"/>
      <c r="C30" s="26"/>
      <c r="D30" s="26"/>
      <c r="E30" s="36"/>
      <c r="F30" s="123"/>
      <c r="G30" s="37"/>
      <c r="H30" s="100"/>
      <c r="I30" s="102"/>
      <c r="J30" s="102"/>
    </row>
    <row r="31" spans="1:10" s="101" customFormat="1">
      <c r="A31" s="255" t="s">
        <v>17</v>
      </c>
      <c r="B31" s="261"/>
      <c r="C31" s="256" t="s">
        <v>75</v>
      </c>
      <c r="D31" s="262"/>
      <c r="E31" s="265"/>
      <c r="F31" s="264"/>
      <c r="G31" s="260">
        <f>SUM(G32:G33)</f>
        <v>0</v>
      </c>
      <c r="H31" s="100"/>
      <c r="I31" s="102"/>
      <c r="J31" s="102"/>
    </row>
    <row r="32" spans="1:10" s="101" customFormat="1" ht="30">
      <c r="A32" s="73" t="s">
        <v>98</v>
      </c>
      <c r="B32" s="80">
        <v>80045</v>
      </c>
      <c r="C32" s="31" t="s">
        <v>239</v>
      </c>
      <c r="D32" s="72" t="s">
        <v>18</v>
      </c>
      <c r="E32" s="122">
        <v>1</v>
      </c>
      <c r="F32" s="122">
        <f>'Composições-PREENCHER'!F116</f>
        <v>0</v>
      </c>
      <c r="G32" s="38">
        <f>E32*F32</f>
        <v>0</v>
      </c>
      <c r="H32" s="100"/>
      <c r="I32" s="102"/>
      <c r="J32" s="102"/>
    </row>
    <row r="33" spans="1:10" s="101" customFormat="1" ht="60">
      <c r="A33" s="73" t="s">
        <v>99</v>
      </c>
      <c r="B33" s="80">
        <v>80010</v>
      </c>
      <c r="C33" s="31" t="s">
        <v>240</v>
      </c>
      <c r="D33" s="72" t="s">
        <v>67</v>
      </c>
      <c r="E33" s="122">
        <f>(2*2+1.1*2)*(1.77+0.83)</f>
        <v>16.12</v>
      </c>
      <c r="F33" s="122">
        <f>'Composições-PREENCHER'!F132</f>
        <v>0</v>
      </c>
      <c r="G33" s="38">
        <f>E33*F33</f>
        <v>0</v>
      </c>
      <c r="H33" s="100"/>
      <c r="I33" s="102"/>
      <c r="J33" s="102"/>
    </row>
    <row r="34" spans="1:10" s="101" customFormat="1">
      <c r="A34" s="25"/>
      <c r="B34" s="77"/>
      <c r="C34" s="26"/>
      <c r="D34" s="26"/>
      <c r="E34" s="36"/>
      <c r="F34" s="123"/>
      <c r="G34" s="37"/>
      <c r="H34" s="100"/>
      <c r="I34" s="102"/>
      <c r="J34" s="102"/>
    </row>
    <row r="35" spans="1:10" s="101" customFormat="1">
      <c r="A35" s="255" t="s">
        <v>100</v>
      </c>
      <c r="B35" s="261"/>
      <c r="C35" s="256" t="s">
        <v>76</v>
      </c>
      <c r="D35" s="262"/>
      <c r="E35" s="265"/>
      <c r="F35" s="264"/>
      <c r="G35" s="260">
        <f>SUM(G36:G39)</f>
        <v>0</v>
      </c>
      <c r="H35" s="100"/>
      <c r="I35" s="102"/>
      <c r="J35" s="102"/>
    </row>
    <row r="36" spans="1:10" s="101" customFormat="1" ht="30">
      <c r="A36" s="22" t="s">
        <v>101</v>
      </c>
      <c r="B36" s="76">
        <v>80013</v>
      </c>
      <c r="C36" s="31" t="s">
        <v>241</v>
      </c>
      <c r="D36" s="24" t="s">
        <v>67</v>
      </c>
      <c r="E36" s="122">
        <f>16.12*2</f>
        <v>32.24</v>
      </c>
      <c r="F36" s="122">
        <f>'Composições-PREENCHER'!F160</f>
        <v>0</v>
      </c>
      <c r="G36" s="38">
        <f>E36*F36</f>
        <v>0</v>
      </c>
      <c r="H36" s="100"/>
      <c r="I36" s="102"/>
      <c r="J36" s="102"/>
    </row>
    <row r="37" spans="1:10" s="101" customFormat="1" ht="45">
      <c r="A37" s="22" t="s">
        <v>102</v>
      </c>
      <c r="B37" s="76">
        <v>80016</v>
      </c>
      <c r="C37" s="32" t="s">
        <v>242</v>
      </c>
      <c r="D37" s="24" t="s">
        <v>67</v>
      </c>
      <c r="E37" s="122">
        <f>16.12*2</f>
        <v>32.24</v>
      </c>
      <c r="F37" s="122">
        <f>'Composições-PREENCHER'!F185</f>
        <v>0</v>
      </c>
      <c r="G37" s="38">
        <f>E37*F37</f>
        <v>0</v>
      </c>
      <c r="H37" s="100"/>
      <c r="I37" s="102"/>
      <c r="J37" s="102"/>
    </row>
    <row r="38" spans="1:10" s="101" customFormat="1" ht="45">
      <c r="A38" s="22" t="s">
        <v>103</v>
      </c>
      <c r="B38" s="76">
        <v>80017</v>
      </c>
      <c r="C38" s="32" t="s">
        <v>243</v>
      </c>
      <c r="D38" s="24" t="s">
        <v>67</v>
      </c>
      <c r="E38" s="122">
        <f>32.24-10.08</f>
        <v>22.160000000000004</v>
      </c>
      <c r="F38" s="122">
        <f>'Composições-PREENCHER'!F212</f>
        <v>0</v>
      </c>
      <c r="G38" s="38">
        <f>E38*F38</f>
        <v>0</v>
      </c>
      <c r="H38" s="100"/>
      <c r="I38" s="102"/>
      <c r="J38" s="102"/>
    </row>
    <row r="39" spans="1:10" s="101" customFormat="1" ht="30">
      <c r="A39" s="22" t="s">
        <v>104</v>
      </c>
      <c r="B39" s="73" t="s">
        <v>225</v>
      </c>
      <c r="C39" s="71" t="s">
        <v>226</v>
      </c>
      <c r="D39" s="24" t="s">
        <v>67</v>
      </c>
      <c r="E39" s="122">
        <f>((1.7*2+1.1*2)*1.8)</f>
        <v>10.08</v>
      </c>
      <c r="F39" s="188"/>
      <c r="G39" s="38">
        <f>E39*F39</f>
        <v>0</v>
      </c>
      <c r="H39" s="100"/>
      <c r="I39" s="102"/>
      <c r="J39" s="102"/>
    </row>
    <row r="40" spans="1:10" s="101" customFormat="1">
      <c r="A40" s="25"/>
      <c r="B40" s="77"/>
      <c r="C40" s="26"/>
      <c r="D40" s="26"/>
      <c r="E40" s="36"/>
      <c r="F40" s="123"/>
      <c r="G40" s="37"/>
      <c r="H40" s="100"/>
      <c r="I40" s="102"/>
      <c r="J40" s="102"/>
    </row>
    <row r="41" spans="1:10" s="101" customFormat="1">
      <c r="A41" s="255" t="s">
        <v>105</v>
      </c>
      <c r="B41" s="261"/>
      <c r="C41" s="327" t="s">
        <v>77</v>
      </c>
      <c r="D41" s="262"/>
      <c r="E41" s="328"/>
      <c r="F41" s="329"/>
      <c r="G41" s="260">
        <f>SUM(G42:G43)</f>
        <v>0</v>
      </c>
      <c r="H41" s="100"/>
      <c r="I41" s="102"/>
      <c r="J41" s="102"/>
    </row>
    <row r="42" spans="1:10" s="101" customFormat="1">
      <c r="A42" s="22" t="s">
        <v>106</v>
      </c>
      <c r="B42" s="73" t="s">
        <v>224</v>
      </c>
      <c r="C42" s="82" t="s">
        <v>78</v>
      </c>
      <c r="D42" s="24" t="s">
        <v>67</v>
      </c>
      <c r="E42" s="122">
        <f>32.24-10.08</f>
        <v>22.160000000000004</v>
      </c>
      <c r="F42" s="188"/>
      <c r="G42" s="38">
        <f>E42*F42</f>
        <v>0</v>
      </c>
      <c r="H42" s="100"/>
      <c r="I42" s="102"/>
      <c r="J42" s="102"/>
    </row>
    <row r="43" spans="1:10" s="101" customFormat="1" ht="30">
      <c r="A43" s="22" t="s">
        <v>107</v>
      </c>
      <c r="B43" s="73" t="s">
        <v>222</v>
      </c>
      <c r="C43" s="70" t="s">
        <v>223</v>
      </c>
      <c r="D43" s="24" t="s">
        <v>67</v>
      </c>
      <c r="E43" s="122">
        <f>((2.1*0.6)*2)+(2.1*0.15*2)</f>
        <v>3.15</v>
      </c>
      <c r="F43" s="188"/>
      <c r="G43" s="38">
        <f>E43*F43</f>
        <v>0</v>
      </c>
      <c r="H43" s="100"/>
      <c r="I43" s="102"/>
      <c r="J43" s="102"/>
    </row>
    <row r="44" spans="1:10" s="101" customFormat="1">
      <c r="A44" s="25"/>
      <c r="B44" s="77"/>
      <c r="C44" s="26"/>
      <c r="D44" s="26"/>
      <c r="E44" s="36"/>
      <c r="F44" s="123"/>
      <c r="G44" s="37"/>
      <c r="H44" s="100"/>
      <c r="I44" s="102"/>
      <c r="J44" s="102"/>
    </row>
    <row r="45" spans="1:10" s="101" customFormat="1">
      <c r="A45" s="255" t="s">
        <v>108</v>
      </c>
      <c r="B45" s="261"/>
      <c r="C45" s="256" t="s">
        <v>79</v>
      </c>
      <c r="D45" s="262"/>
      <c r="E45" s="265"/>
      <c r="F45" s="264"/>
      <c r="G45" s="260">
        <f>SUM(G46:G47)</f>
        <v>0</v>
      </c>
      <c r="H45" s="100"/>
      <c r="I45" s="102"/>
      <c r="J45" s="102"/>
    </row>
    <row r="46" spans="1:10" s="101" customFormat="1" ht="16.5" customHeight="1">
      <c r="A46" s="22" t="s">
        <v>109</v>
      </c>
      <c r="B46" s="76">
        <v>80019</v>
      </c>
      <c r="C46" s="70" t="s">
        <v>248</v>
      </c>
      <c r="D46" s="24" t="s">
        <v>67</v>
      </c>
      <c r="E46" s="122">
        <v>4.4729999999999999</v>
      </c>
      <c r="F46" s="122">
        <f>'Composições-PREENCHER'!F239</f>
        <v>0</v>
      </c>
      <c r="G46" s="38">
        <f>E46*F46</f>
        <v>0</v>
      </c>
      <c r="H46" s="100"/>
      <c r="I46" s="102"/>
      <c r="J46" s="102"/>
    </row>
    <row r="47" spans="1:10" s="101" customFormat="1" ht="30">
      <c r="A47" s="22" t="s">
        <v>110</v>
      </c>
      <c r="B47" s="76">
        <v>80020</v>
      </c>
      <c r="C47" s="31" t="s">
        <v>249</v>
      </c>
      <c r="D47" s="24" t="s">
        <v>67</v>
      </c>
      <c r="E47" s="122">
        <v>4.4729999999999999</v>
      </c>
      <c r="F47" s="122">
        <f>'Composições-PREENCHER'!F254</f>
        <v>0</v>
      </c>
      <c r="G47" s="38">
        <f>E47*F47</f>
        <v>0</v>
      </c>
      <c r="H47" s="100"/>
      <c r="I47" s="102"/>
      <c r="J47" s="102"/>
    </row>
    <row r="48" spans="1:10" s="101" customFormat="1">
      <c r="A48" s="25"/>
      <c r="B48" s="77"/>
      <c r="C48" s="26"/>
      <c r="D48" s="26"/>
      <c r="E48" s="36"/>
      <c r="F48" s="123"/>
      <c r="G48" s="37"/>
      <c r="H48" s="100"/>
      <c r="I48" s="102"/>
      <c r="J48" s="102"/>
    </row>
    <row r="49" spans="1:10" s="101" customFormat="1">
      <c r="A49" s="255" t="s">
        <v>111</v>
      </c>
      <c r="B49" s="261"/>
      <c r="C49" s="256" t="s">
        <v>80</v>
      </c>
      <c r="D49" s="262"/>
      <c r="E49" s="265"/>
      <c r="F49" s="264"/>
      <c r="G49" s="260">
        <f>G50</f>
        <v>0</v>
      </c>
      <c r="H49" s="100"/>
      <c r="I49" s="102"/>
      <c r="J49" s="102"/>
    </row>
    <row r="50" spans="1:10" s="101" customFormat="1" ht="30" customHeight="1">
      <c r="A50" s="73" t="s">
        <v>112</v>
      </c>
      <c r="B50" s="80">
        <v>80042</v>
      </c>
      <c r="C50" s="31" t="s">
        <v>250</v>
      </c>
      <c r="D50" s="72" t="s">
        <v>69</v>
      </c>
      <c r="E50" s="122">
        <v>1</v>
      </c>
      <c r="F50" s="122">
        <f>'Composições-PREENCHER'!F271</f>
        <v>0</v>
      </c>
      <c r="G50" s="38">
        <f>E50*F50</f>
        <v>0</v>
      </c>
      <c r="H50" s="100"/>
      <c r="I50" s="102"/>
      <c r="J50" s="102"/>
    </row>
    <row r="51" spans="1:10" s="101" customFormat="1">
      <c r="A51" s="25"/>
      <c r="B51" s="77"/>
      <c r="C51" s="26"/>
      <c r="D51" s="26"/>
      <c r="E51" s="36"/>
      <c r="F51" s="123"/>
      <c r="G51" s="37"/>
      <c r="H51" s="100"/>
      <c r="I51" s="102"/>
      <c r="J51" s="102"/>
    </row>
    <row r="52" spans="1:10" s="101" customFormat="1">
      <c r="A52" s="255" t="s">
        <v>113</v>
      </c>
      <c r="B52" s="261"/>
      <c r="C52" s="256" t="s">
        <v>81</v>
      </c>
      <c r="D52" s="257"/>
      <c r="E52" s="258"/>
      <c r="F52" s="265"/>
      <c r="G52" s="260">
        <f>G53+G57+G60</f>
        <v>0</v>
      </c>
      <c r="H52" s="100"/>
      <c r="I52" s="102"/>
      <c r="J52" s="102"/>
    </row>
    <row r="53" spans="1:10" s="101" customFormat="1">
      <c r="A53" s="39" t="s">
        <v>114</v>
      </c>
      <c r="B53" s="78"/>
      <c r="C53" s="28" t="s">
        <v>82</v>
      </c>
      <c r="D53" s="30"/>
      <c r="E53" s="122"/>
      <c r="F53" s="185"/>
      <c r="G53" s="37">
        <f>SUM(G54:G55)</f>
        <v>0</v>
      </c>
      <c r="H53" s="100"/>
      <c r="I53" s="102"/>
      <c r="J53" s="102"/>
    </row>
    <row r="54" spans="1:10" s="101" customFormat="1">
      <c r="A54" s="73" t="s">
        <v>115</v>
      </c>
      <c r="B54" s="80">
        <v>80023</v>
      </c>
      <c r="C54" s="82" t="s">
        <v>251</v>
      </c>
      <c r="D54" s="72" t="s">
        <v>69</v>
      </c>
      <c r="E54" s="122">
        <v>1</v>
      </c>
      <c r="F54" s="122">
        <f>'Composições-PREENCHER'!F288</f>
        <v>0</v>
      </c>
      <c r="G54" s="38">
        <f>E54*F54</f>
        <v>0</v>
      </c>
      <c r="H54" s="100"/>
      <c r="I54" s="102"/>
      <c r="J54" s="102"/>
    </row>
    <row r="55" spans="1:10" s="101" customFormat="1" ht="30">
      <c r="A55" s="73" t="s">
        <v>116</v>
      </c>
      <c r="B55" s="80">
        <v>80024</v>
      </c>
      <c r="C55" s="31" t="s">
        <v>83</v>
      </c>
      <c r="D55" s="72" t="s">
        <v>69</v>
      </c>
      <c r="E55" s="122">
        <v>1</v>
      </c>
      <c r="F55" s="122">
        <f>'Composições-PREENCHER'!F334</f>
        <v>0</v>
      </c>
      <c r="G55" s="38">
        <f>E55*F55</f>
        <v>0</v>
      </c>
      <c r="H55" s="100"/>
      <c r="I55" s="102"/>
      <c r="J55" s="102"/>
    </row>
    <row r="56" spans="1:10" s="101" customFormat="1">
      <c r="A56" s="25"/>
      <c r="B56" s="77"/>
      <c r="C56" s="26"/>
      <c r="D56" s="26"/>
      <c r="E56" s="36"/>
      <c r="F56" s="123"/>
      <c r="G56" s="37"/>
      <c r="H56" s="100"/>
      <c r="I56" s="102"/>
      <c r="J56" s="102"/>
    </row>
    <row r="57" spans="1:10" s="101" customFormat="1">
      <c r="A57" s="39" t="s">
        <v>117</v>
      </c>
      <c r="B57" s="78"/>
      <c r="C57" s="28" t="s">
        <v>84</v>
      </c>
      <c r="D57" s="30"/>
      <c r="E57" s="122"/>
      <c r="F57" s="185"/>
      <c r="G57" s="37">
        <f>SUM(G58)</f>
        <v>0</v>
      </c>
      <c r="H57" s="100"/>
      <c r="I57" s="102"/>
      <c r="J57" s="102"/>
    </row>
    <row r="58" spans="1:10" s="101" customFormat="1" ht="30">
      <c r="A58" s="73" t="s">
        <v>118</v>
      </c>
      <c r="B58" s="80">
        <v>80032</v>
      </c>
      <c r="C58" s="31" t="s">
        <v>252</v>
      </c>
      <c r="D58" s="72" t="s">
        <v>69</v>
      </c>
      <c r="E58" s="122">
        <v>1</v>
      </c>
      <c r="F58" s="122">
        <f>'Composições-PREENCHER'!F359</f>
        <v>0</v>
      </c>
      <c r="G58" s="38">
        <f>E58*F58</f>
        <v>0</v>
      </c>
      <c r="H58" s="100"/>
      <c r="I58" s="102"/>
      <c r="J58" s="102"/>
    </row>
    <row r="59" spans="1:10" s="101" customFormat="1">
      <c r="A59" s="25"/>
      <c r="B59" s="77"/>
      <c r="C59" s="26"/>
      <c r="D59" s="26"/>
      <c r="E59" s="36"/>
      <c r="F59" s="123"/>
      <c r="G59" s="37"/>
      <c r="H59" s="100"/>
      <c r="I59" s="102"/>
      <c r="J59" s="102"/>
    </row>
    <row r="60" spans="1:10" s="101" customFormat="1">
      <c r="A60" s="39" t="s">
        <v>119</v>
      </c>
      <c r="B60" s="78"/>
      <c r="C60" s="33" t="s">
        <v>85</v>
      </c>
      <c r="D60" s="29"/>
      <c r="E60" s="36"/>
      <c r="F60" s="122"/>
      <c r="G60" s="37">
        <f>SUM(G61)</f>
        <v>0</v>
      </c>
      <c r="H60" s="100"/>
      <c r="I60" s="102"/>
      <c r="J60" s="102"/>
    </row>
    <row r="61" spans="1:10" s="101" customFormat="1" ht="45">
      <c r="A61" s="73" t="s">
        <v>120</v>
      </c>
      <c r="B61" s="80">
        <v>80044</v>
      </c>
      <c r="C61" s="31" t="s">
        <v>253</v>
      </c>
      <c r="D61" s="72" t="s">
        <v>69</v>
      </c>
      <c r="E61" s="122">
        <v>1</v>
      </c>
      <c r="F61" s="122">
        <f>'Composições-PREENCHER'!F386</f>
        <v>0</v>
      </c>
      <c r="G61" s="38">
        <f>E61*F61</f>
        <v>0</v>
      </c>
      <c r="H61" s="100"/>
      <c r="I61" s="102"/>
      <c r="J61" s="102"/>
    </row>
    <row r="62" spans="1:10" s="101" customFormat="1">
      <c r="A62" s="34"/>
      <c r="B62" s="79"/>
      <c r="C62" s="35"/>
      <c r="D62" s="35"/>
      <c r="E62" s="124"/>
      <c r="F62" s="186"/>
      <c r="G62" s="37"/>
      <c r="H62" s="100"/>
      <c r="I62" s="102"/>
      <c r="J62" s="102"/>
    </row>
    <row r="63" spans="1:10" s="101" customFormat="1">
      <c r="A63" s="255" t="s">
        <v>121</v>
      </c>
      <c r="B63" s="261"/>
      <c r="C63" s="256" t="s">
        <v>86</v>
      </c>
      <c r="D63" s="262"/>
      <c r="E63" s="265"/>
      <c r="F63" s="264"/>
      <c r="G63" s="260">
        <f>SUM(G64:G71)</f>
        <v>0</v>
      </c>
      <c r="H63" s="100"/>
      <c r="I63" s="102"/>
      <c r="J63" s="102"/>
    </row>
    <row r="64" spans="1:10" s="101" customFormat="1" ht="30">
      <c r="A64" s="22" t="s">
        <v>122</v>
      </c>
      <c r="B64" s="76">
        <v>80027</v>
      </c>
      <c r="C64" s="81" t="s">
        <v>254</v>
      </c>
      <c r="D64" s="72" t="s">
        <v>69</v>
      </c>
      <c r="E64" s="122">
        <v>1</v>
      </c>
      <c r="F64" s="122">
        <f>'Composições-PREENCHER'!F411</f>
        <v>0</v>
      </c>
      <c r="G64" s="38">
        <f t="shared" ref="G64:G68" si="0">E64*F64</f>
        <v>0</v>
      </c>
      <c r="H64" s="100"/>
      <c r="I64" s="102"/>
      <c r="J64" s="102"/>
    </row>
    <row r="65" spans="1:10" s="101" customFormat="1" ht="30">
      <c r="A65" s="22" t="s">
        <v>123</v>
      </c>
      <c r="B65" s="76">
        <v>80026</v>
      </c>
      <c r="C65" s="81" t="s">
        <v>255</v>
      </c>
      <c r="D65" s="72" t="s">
        <v>69</v>
      </c>
      <c r="E65" s="122">
        <v>1</v>
      </c>
      <c r="F65" s="122">
        <f>'Composições-PREENCHER'!F426</f>
        <v>0</v>
      </c>
      <c r="G65" s="38">
        <f t="shared" si="0"/>
        <v>0</v>
      </c>
      <c r="H65" s="100"/>
      <c r="I65" s="102"/>
      <c r="J65" s="102"/>
    </row>
    <row r="66" spans="1:10" s="101" customFormat="1" ht="30">
      <c r="A66" s="22" t="s">
        <v>124</v>
      </c>
      <c r="B66" s="76">
        <v>80025</v>
      </c>
      <c r="C66" s="81" t="s">
        <v>256</v>
      </c>
      <c r="D66" s="72" t="s">
        <v>69</v>
      </c>
      <c r="E66" s="122">
        <v>1</v>
      </c>
      <c r="F66" s="122">
        <f>'Composições-PREENCHER'!F445</f>
        <v>0</v>
      </c>
      <c r="G66" s="38">
        <f t="shared" si="0"/>
        <v>0</v>
      </c>
      <c r="H66" s="100"/>
      <c r="I66" s="102"/>
      <c r="J66" s="102"/>
    </row>
    <row r="67" spans="1:10" s="101" customFormat="1" ht="45">
      <c r="A67" s="22" t="s">
        <v>125</v>
      </c>
      <c r="B67" s="76">
        <v>80031</v>
      </c>
      <c r="C67" s="81" t="s">
        <v>257</v>
      </c>
      <c r="D67" s="72" t="s">
        <v>69</v>
      </c>
      <c r="E67" s="122">
        <v>1</v>
      </c>
      <c r="F67" s="122">
        <f>'Composições-PREENCHER'!F458</f>
        <v>0</v>
      </c>
      <c r="G67" s="38">
        <f t="shared" si="0"/>
        <v>0</v>
      </c>
      <c r="H67" s="100"/>
      <c r="I67" s="102"/>
      <c r="J67" s="102"/>
    </row>
    <row r="68" spans="1:10" s="101" customFormat="1" ht="30">
      <c r="A68" s="22" t="s">
        <v>126</v>
      </c>
      <c r="B68" s="22">
        <v>9535</v>
      </c>
      <c r="C68" s="71" t="s">
        <v>227</v>
      </c>
      <c r="D68" s="72" t="s">
        <v>69</v>
      </c>
      <c r="E68" s="122">
        <v>1</v>
      </c>
      <c r="F68" s="188"/>
      <c r="G68" s="38">
        <f t="shared" si="0"/>
        <v>0</v>
      </c>
      <c r="H68" s="100"/>
      <c r="I68" s="102"/>
      <c r="J68" s="102"/>
    </row>
    <row r="69" spans="1:10" s="101" customFormat="1">
      <c r="A69" s="22" t="s">
        <v>127</v>
      </c>
      <c r="B69" s="22">
        <v>6004</v>
      </c>
      <c r="C69" s="32" t="s">
        <v>228</v>
      </c>
      <c r="D69" s="24" t="s">
        <v>69</v>
      </c>
      <c r="E69" s="122">
        <v>1</v>
      </c>
      <c r="F69" s="188"/>
      <c r="G69" s="38">
        <f t="shared" ref="G69:G71" si="1">E69*F69</f>
        <v>0</v>
      </c>
      <c r="H69" s="100"/>
      <c r="I69" s="102"/>
      <c r="J69" s="102"/>
    </row>
    <row r="70" spans="1:10" s="101" customFormat="1">
      <c r="A70" s="22" t="s">
        <v>231</v>
      </c>
      <c r="B70" s="22">
        <v>6007</v>
      </c>
      <c r="C70" s="32" t="s">
        <v>229</v>
      </c>
      <c r="D70" s="24" t="s">
        <v>69</v>
      </c>
      <c r="E70" s="122">
        <v>1</v>
      </c>
      <c r="F70" s="188"/>
      <c r="G70" s="38">
        <f t="shared" si="1"/>
        <v>0</v>
      </c>
      <c r="H70" s="100"/>
      <c r="I70" s="102"/>
      <c r="J70" s="102"/>
    </row>
    <row r="71" spans="1:10" s="101" customFormat="1">
      <c r="A71" s="22" t="s">
        <v>232</v>
      </c>
      <c r="B71" s="22">
        <v>6008</v>
      </c>
      <c r="C71" s="32" t="s">
        <v>230</v>
      </c>
      <c r="D71" s="24" t="s">
        <v>69</v>
      </c>
      <c r="E71" s="122">
        <v>2</v>
      </c>
      <c r="F71" s="188"/>
      <c r="G71" s="38">
        <f t="shared" si="1"/>
        <v>0</v>
      </c>
      <c r="H71" s="100"/>
      <c r="I71" s="102"/>
      <c r="J71" s="102"/>
    </row>
    <row r="72" spans="1:10" s="101" customFormat="1">
      <c r="A72" s="25"/>
      <c r="B72" s="25"/>
      <c r="C72" s="26"/>
      <c r="D72" s="26"/>
      <c r="E72" s="26"/>
      <c r="F72" s="187"/>
      <c r="G72" s="27"/>
      <c r="H72" s="100"/>
      <c r="I72" s="102"/>
      <c r="J72" s="102"/>
    </row>
    <row r="73" spans="1:10" s="101" customFormat="1">
      <c r="A73" s="334" t="s">
        <v>308</v>
      </c>
      <c r="B73" s="335"/>
      <c r="C73" s="335"/>
      <c r="D73" s="335"/>
      <c r="E73" s="335"/>
      <c r="F73" s="335"/>
      <c r="G73" s="336">
        <f>G17+G20+G26+G31+G35+G41+G45+G49+G52+G63</f>
        <v>0</v>
      </c>
      <c r="H73" s="100"/>
      <c r="I73" s="111"/>
      <c r="J73" s="102"/>
    </row>
    <row r="74" spans="1:10" s="101" customFormat="1">
      <c r="A74" s="337"/>
      <c r="B74" s="338"/>
      <c r="C74" s="335" t="s">
        <v>309</v>
      </c>
      <c r="D74" s="335"/>
      <c r="E74" s="339">
        <f>G11</f>
        <v>0</v>
      </c>
      <c r="F74" s="338"/>
      <c r="G74" s="336">
        <f>SUM(G73*(E74))</f>
        <v>0</v>
      </c>
      <c r="H74" s="100"/>
      <c r="I74" s="111"/>
      <c r="J74" s="102"/>
    </row>
    <row r="75" spans="1:10" s="101" customFormat="1">
      <c r="A75" s="340" t="s">
        <v>311</v>
      </c>
      <c r="B75" s="341"/>
      <c r="C75" s="341"/>
      <c r="D75" s="341"/>
      <c r="E75" s="341"/>
      <c r="F75" s="341"/>
      <c r="G75" s="342">
        <f>G73+G74</f>
        <v>0</v>
      </c>
      <c r="H75" s="100"/>
      <c r="J75" s="102"/>
    </row>
    <row r="76" spans="1:10" s="101" customFormat="1">
      <c r="A76" s="343"/>
      <c r="B76" s="344"/>
      <c r="C76" s="345"/>
      <c r="D76" s="345"/>
      <c r="E76" s="345"/>
      <c r="F76" s="345"/>
      <c r="G76" s="346"/>
      <c r="H76" s="100"/>
      <c r="J76" s="102"/>
    </row>
    <row r="77" spans="1:10" s="101" customFormat="1">
      <c r="A77" s="343"/>
      <c r="B77" s="344"/>
      <c r="C77" s="344"/>
      <c r="D77" s="344"/>
      <c r="E77" s="347"/>
      <c r="F77" s="344"/>
      <c r="G77" s="348"/>
      <c r="H77" s="100"/>
      <c r="J77" s="102"/>
    </row>
    <row r="78" spans="1:10" s="101" customFormat="1">
      <c r="A78" s="340" t="s">
        <v>312</v>
      </c>
      <c r="B78" s="341"/>
      <c r="C78" s="341"/>
      <c r="D78" s="341"/>
      <c r="E78" s="341"/>
      <c r="F78" s="341"/>
      <c r="G78" s="336">
        <f>G61+G75</f>
        <v>0</v>
      </c>
      <c r="H78" s="100"/>
      <c r="J78" s="102"/>
    </row>
    <row r="79" spans="1:10" s="101" customFormat="1">
      <c r="A79" s="343"/>
      <c r="B79" s="344"/>
      <c r="C79" s="344"/>
      <c r="D79" s="344"/>
      <c r="E79" s="347"/>
      <c r="F79" s="344"/>
      <c r="G79" s="348"/>
      <c r="H79" s="100"/>
      <c r="J79" s="102"/>
    </row>
    <row r="80" spans="1:10" s="101" customFormat="1">
      <c r="A80" s="349" t="s">
        <v>310</v>
      </c>
      <c r="B80" s="350"/>
      <c r="C80" s="350"/>
      <c r="D80" s="350"/>
      <c r="E80" s="350"/>
      <c r="F80" s="350"/>
      <c r="G80" s="351">
        <f>G12*G78</f>
        <v>0</v>
      </c>
      <c r="H80" s="100"/>
      <c r="J80" s="102"/>
    </row>
    <row r="81" spans="1:10" s="101" customFormat="1">
      <c r="A81" s="343"/>
      <c r="B81" s="344"/>
      <c r="C81" s="344"/>
      <c r="D81" s="344"/>
      <c r="E81" s="347"/>
      <c r="F81" s="344"/>
      <c r="G81" s="348"/>
      <c r="H81" s="100"/>
      <c r="J81" s="102"/>
    </row>
    <row r="82" spans="1:10">
      <c r="A82" s="10"/>
      <c r="B82" s="10"/>
      <c r="C82" s="11"/>
      <c r="D82" s="11"/>
      <c r="E82" s="45"/>
      <c r="F82" s="112"/>
      <c r="G82" s="11"/>
      <c r="H82" s="97"/>
      <c r="J82" s="94"/>
    </row>
    <row r="83" spans="1:10">
      <c r="A83" s="113"/>
      <c r="B83" s="113"/>
      <c r="C83" s="114"/>
      <c r="D83" s="114"/>
      <c r="E83" s="115"/>
      <c r="F83" s="116"/>
      <c r="G83" s="114"/>
      <c r="H83" s="114"/>
      <c r="J83" s="94"/>
    </row>
  </sheetData>
  <sheetProtection selectLockedCells="1"/>
  <mergeCells count="17">
    <mergeCell ref="A73:F73"/>
    <mergeCell ref="C74:D74"/>
    <mergeCell ref="A75:F75"/>
    <mergeCell ref="A78:F78"/>
    <mergeCell ref="A80:F80"/>
    <mergeCell ref="H14:H15"/>
    <mergeCell ref="I14:I15"/>
    <mergeCell ref="A4:G4"/>
    <mergeCell ref="E6:F6"/>
    <mergeCell ref="C8:G8"/>
    <mergeCell ref="D10:F10"/>
    <mergeCell ref="C14:C15"/>
    <mergeCell ref="A14:A15"/>
    <mergeCell ref="E12:F12"/>
    <mergeCell ref="D14:D15"/>
    <mergeCell ref="E14:E15"/>
    <mergeCell ref="F14:G14"/>
  </mergeCells>
  <pageMargins left="0.19685039370078741" right="0.19685039370078741" top="1.9291338582677167" bottom="0.98425196850393704" header="0.98425196850393704" footer="0.51181102362204722"/>
  <pageSetup paperSize="9" scale="82" firstPageNumber="0" orientation="portrait" verticalDpi="300" r:id="rId1"/>
  <headerFooter scaleWithDoc="0" alignWithMargins="0">
    <oddHeader>&amp;C&amp;"Arial,Negrito"&amp;12FUNDAÇÃO NACIONAL  DA SAÚDE
&amp;11Melhorias Sanitárias Domiciliares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 - PREENCHER</vt:lpstr>
      <vt:lpstr>Encargos Sociais - PREENCHER</vt:lpstr>
      <vt:lpstr>Composições-PREENCHER</vt:lpstr>
      <vt:lpstr>Planilha Orçament - PREENCHER</vt:lpstr>
      <vt:lpstr>'Composição BDI  - PREENCHER'!Area_de_impressao</vt:lpstr>
      <vt:lpstr>'Encargos Sociais - PREENCHER'!Area_de_impressao</vt:lpstr>
      <vt:lpstr>'Planilha Orçament - PREENCHER'!Area_de_impressao</vt:lpstr>
      <vt:lpstr>'Planilha Orçament - PREENCHER'!Excel_BuiltIn_Criteria</vt:lpstr>
      <vt:lpstr>'Planilha Orçament - PREENCHER'!Excel_BuiltIn_Print_Area_1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2013-11-13T14:30:47Z</cp:lastPrinted>
  <dcterms:created xsi:type="dcterms:W3CDTF">2013-10-03T16:05:10Z</dcterms:created>
  <dcterms:modified xsi:type="dcterms:W3CDTF">2013-11-29T20:41:57Z</dcterms:modified>
</cp:coreProperties>
</file>