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EDMUNDO EM COLED\Dados ABRELIVROS\2025\"/>
    </mc:Choice>
  </mc:AlternateContent>
  <xr:revisionPtr revIDLastSave="0" documentId="13_ncr:1_{B1B22040-4B5F-46C6-8D55-22BA840E4BC5}" xr6:coauthVersionLast="47" xr6:coauthVersionMax="47" xr10:uidLastSave="{00000000-0000-0000-0000-000000000000}"/>
  <bookViews>
    <workbookView xWindow="-120" yWindow="-120" windowWidth="29040" windowHeight="15720" tabRatio="771" firstSheet="1" activeTab="1" xr2:uid="{403FA528-B623-4298-9FEA-263D7B4282FD}"/>
  </bookViews>
  <sheets>
    <sheet name="Planilha1" sheetId="64" state="hidden" r:id="rId1"/>
    <sheet name="ANUÁRIO ABRELIVROS" sheetId="65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65" l="1"/>
  <c r="AJ36" i="65" l="1"/>
  <c r="Q36" i="65"/>
  <c r="J36" i="65" l="1"/>
  <c r="B36" i="65"/>
  <c r="AH36" i="65"/>
  <c r="AG36" i="65" l="1"/>
  <c r="Y36" i="65"/>
  <c r="Z10" i="65"/>
  <c r="Z11" i="65"/>
  <c r="Z13" i="65"/>
  <c r="Z14" i="65"/>
  <c r="Z15" i="65"/>
  <c r="Z16" i="65"/>
  <c r="Z17" i="65"/>
  <c r="Z18" i="65"/>
  <c r="Z19" i="65"/>
  <c r="Z20" i="65"/>
  <c r="Z21" i="65"/>
  <c r="Z22" i="65"/>
  <c r="Z23" i="65"/>
  <c r="Z24" i="65"/>
  <c r="Z25" i="65"/>
  <c r="Z26" i="65"/>
  <c r="Z27" i="65"/>
  <c r="Z28" i="65"/>
  <c r="Z29" i="65"/>
  <c r="Z31" i="65"/>
  <c r="Z32" i="65"/>
  <c r="Z33" i="65"/>
  <c r="Z34" i="65"/>
  <c r="Z35" i="65"/>
  <c r="Z9" i="65"/>
  <c r="W36" i="65" l="1"/>
  <c r="X36" i="65"/>
  <c r="Z36" i="65"/>
  <c r="AF36" i="65" l="1"/>
  <c r="AE36" i="65"/>
  <c r="V36" i="65" l="1"/>
  <c r="AD36" i="65"/>
  <c r="R36" i="65" l="1"/>
  <c r="P36" i="65"/>
  <c r="O36" i="65"/>
  <c r="I36" i="65" l="1"/>
  <c r="H36" i="65"/>
  <c r="G36" i="65"/>
  <c r="AC36" i="65"/>
  <c r="AB36" i="65"/>
  <c r="AA36" i="65"/>
  <c r="U36" i="65"/>
  <c r="T36" i="65"/>
  <c r="S36" i="65"/>
  <c r="N36" i="65"/>
  <c r="M36" i="65"/>
  <c r="L36" i="65"/>
  <c r="K36" i="65"/>
  <c r="D36" i="65"/>
  <c r="C36" i="65"/>
  <c r="B8" i="64"/>
</calcChain>
</file>

<file path=xl/sharedStrings.xml><?xml version="1.0" encoding="utf-8"?>
<sst xmlns="http://schemas.openxmlformats.org/spreadsheetml/2006/main" count="94" uniqueCount="65">
  <si>
    <t>TOTAL</t>
  </si>
  <si>
    <t>UF</t>
  </si>
  <si>
    <t>QTDE ESCOLA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</si>
  <si>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</si>
  <si>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</si>
  <si>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</si>
  <si>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</si>
  <si>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</si>
  <si>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</si>
  <si>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</si>
  <si>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</si>
  <si>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</si>
  <si>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</si>
  <si>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</si>
  <si>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</si>
  <si>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</si>
  <si>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</si>
  <si>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</si>
  <si>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</si>
  <si>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</si>
  <si>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</si>
  <si>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</si>
  <si>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</si>
  <si>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</si>
  <si>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</si>
  <si>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</si>
  <si>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</si>
  <si>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</si>
  <si>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</si>
  <si>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</si>
  <si>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EJA 2026-2029</t>
  </si>
  <si>
    <t>ANOS FINAIS 2024-2027</t>
  </si>
  <si>
    <t>Objeto</t>
  </si>
  <si>
    <t>QTD</t>
  </si>
  <si>
    <t>OBS</t>
  </si>
  <si>
    <t>PNLD Anos Iniciais - DIDÁTICO</t>
  </si>
  <si>
    <t>aquisição em 2025 para uso em 2026</t>
  </si>
  <si>
    <t>PNLD Anos Iniciais -LITERÁRIO</t>
  </si>
  <si>
    <t>ENSINO MÉDIO 2026-2029 - Categoria 1</t>
  </si>
  <si>
    <t>ENSINO MÉDIO 2026-2029 - Categoria 2</t>
  </si>
  <si>
    <t>aquisição em 2026 para uso em 2026</t>
  </si>
  <si>
    <t>PNLD Educação Infantil -LITERÁRIO</t>
  </si>
  <si>
    <t>aquisição em 2024 para uso em 2025</t>
  </si>
  <si>
    <t>ENSINO FUNDAMENTAL - ANOS FINAIS</t>
  </si>
  <si>
    <t>ENSINO MÉDIO</t>
  </si>
  <si>
    <t>QTDE ALUNO</t>
  </si>
  <si>
    <t>QTDE EXEMPLARES</t>
  </si>
  <si>
    <t>VALOR</t>
  </si>
  <si>
    <t>TOTAL BRASIL</t>
  </si>
  <si>
    <t>EDUCAÇÃO INFANTIL LITERÁRIO</t>
  </si>
  <si>
    <t>EDUCAÇÃO INFANTIL DIDÁTICO</t>
  </si>
  <si>
    <t>ENSINO FUNDAMENTAL - ANOS INICIAIS - DIDÁTICO (OBJETO 1)</t>
  </si>
  <si>
    <t>ENSINO FUNDAMENTAL - ANOS INICIAIS - PRÁTICAS (OBJETO 2)</t>
  </si>
  <si>
    <t>VALOR  TOTAL</t>
  </si>
  <si>
    <t>VALOR TOTAL</t>
  </si>
  <si>
    <t>VALOR - DIGITAL (OBJETO 4)</t>
  </si>
  <si>
    <t xml:space="preserve">VALOR TOTAL </t>
  </si>
  <si>
    <t>VALOR - IMPRESSO (OBJETO 2)</t>
  </si>
  <si>
    <t>VALOR - BRAILLE</t>
  </si>
  <si>
    <t>ENSINO FUNDAMENTAL - ANOS FINAIS - BRAILLE</t>
  </si>
  <si>
    <t xml:space="preserve">VALOR </t>
  </si>
  <si>
    <t>FUNDO NACIONAL DE DESENVOLVIMENTO DA EDUCAÇÃO - FNDE</t>
  </si>
  <si>
    <t>PROGRAMA NACIONAL DO LIVRO E DO MATERIAL DIDÁTICO - PNLD</t>
  </si>
  <si>
    <t>DADOS ESTATÍSTICOS POR UNIDADE DA FEDERAÇÃO</t>
  </si>
  <si>
    <t>PNLD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</si>
</sst>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[$R$-416]\ * #,##0.00_-;\-[$R$-416]\ * #,##0.00_-;_-[$R$-416]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sz val="11"/>
      <color rgb="FF000000"/>
      <name val="Aptos Narrow"/>
      <family val="2"/>
      <charset val="1"/>
    </font>
    <font>
      <b/>
      <sz val="15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3" fontId="0" fillId="0" borderId="1" xfId="3" applyFont="1" applyBorder="1"/>
    <xf numFmtId="164" fontId="0" fillId="0" borderId="1" xfId="3" applyNumberFormat="1" applyFont="1" applyBorder="1"/>
    <xf numFmtId="164" fontId="1" fillId="0" borderId="1" xfId="3" applyNumberFormat="1" applyFont="1" applyBorder="1" applyAlignment="1">
      <alignment horizontal="center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3" fontId="5" fillId="10" borderId="6" xfId="0" applyNumberFormat="1" applyFont="1" applyFill="1" applyBorder="1" applyAlignment="1">
      <alignment horizontal="center"/>
    </xf>
    <xf numFmtId="44" fontId="5" fillId="10" borderId="6" xfId="2" applyFont="1" applyFill="1" applyBorder="1" applyAlignment="1">
      <alignment horizontal="center"/>
    </xf>
    <xf numFmtId="3" fontId="5" fillId="0" borderId="14" xfId="0" applyNumberFormat="1" applyFont="1" applyBorder="1" applyAlignment="1">
      <alignment horizontal="center" vertical="center"/>
    </xf>
    <xf numFmtId="3" fontId="6" fillId="6" borderId="8" xfId="0" applyNumberFormat="1" applyFont="1" applyFill="1" applyBorder="1" applyAlignment="1">
      <alignment horizontal="center"/>
    </xf>
    <xf numFmtId="165" fontId="6" fillId="6" borderId="8" xfId="0" applyNumberFormat="1" applyFont="1" applyFill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3" fontId="6" fillId="6" borderId="6" xfId="0" applyNumberFormat="1" applyFont="1" applyFill="1" applyBorder="1" applyAlignment="1">
      <alignment horizontal="center"/>
    </xf>
    <xf numFmtId="165" fontId="6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6" fillId="5" borderId="11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 wrapText="1"/>
    </xf>
    <xf numFmtId="165" fontId="6" fillId="5" borderId="8" xfId="0" applyNumberFormat="1" applyFont="1" applyFill="1" applyBorder="1" applyAlignment="1">
      <alignment horizontal="center"/>
    </xf>
    <xf numFmtId="3" fontId="6" fillId="7" borderId="8" xfId="0" applyNumberFormat="1" applyFont="1" applyFill="1" applyBorder="1" applyAlignment="1">
      <alignment horizontal="center"/>
    </xf>
    <xf numFmtId="3" fontId="6" fillId="8" borderId="8" xfId="0" applyNumberFormat="1" applyFont="1" applyFill="1" applyBorder="1" applyAlignment="1">
      <alignment horizontal="center"/>
    </xf>
    <xf numFmtId="165" fontId="6" fillId="8" borderId="8" xfId="0" applyNumberFormat="1" applyFont="1" applyFill="1" applyBorder="1" applyAlignment="1">
      <alignment horizontal="center"/>
    </xf>
    <xf numFmtId="3" fontId="6" fillId="9" borderId="8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 wrapText="1"/>
    </xf>
    <xf numFmtId="165" fontId="6" fillId="3" borderId="8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44" fontId="6" fillId="7" borderId="8" xfId="2" applyFont="1" applyFill="1" applyBorder="1" applyAlignment="1">
      <alignment horizontal="center"/>
    </xf>
    <xf numFmtId="44" fontId="6" fillId="3" borderId="8" xfId="2" applyFont="1" applyFill="1" applyBorder="1" applyAlignment="1">
      <alignment horizontal="center"/>
    </xf>
    <xf numFmtId="44" fontId="6" fillId="5" borderId="8" xfId="2" applyFont="1" applyFill="1" applyBorder="1" applyAlignment="1">
      <alignment horizontal="center" wrapText="1"/>
    </xf>
    <xf numFmtId="44" fontId="6" fillId="3" borderId="8" xfId="2" applyFont="1" applyFill="1" applyBorder="1" applyAlignment="1">
      <alignment horizontal="center" wrapText="1"/>
    </xf>
    <xf numFmtId="44" fontId="6" fillId="9" borderId="8" xfId="2" applyFont="1" applyFill="1" applyBorder="1" applyAlignment="1">
      <alignment horizontal="center"/>
    </xf>
    <xf numFmtId="44" fontId="6" fillId="0" borderId="8" xfId="2" applyFont="1" applyBorder="1" applyAlignment="1">
      <alignment horizontal="center"/>
    </xf>
    <xf numFmtId="44" fontId="0" fillId="0" borderId="0" xfId="0" applyNumberFormat="1" applyAlignment="1">
      <alignment horizontal="center"/>
    </xf>
    <xf numFmtId="3" fontId="6" fillId="5" borderId="8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</cellXfs>
  <cellStyles count="7">
    <cellStyle name="Moeda" xfId="2" builtinId="4"/>
    <cellStyle name="Moeda 2" xfId="6" xr:uid="{0F1CF902-1873-4D55-BE8B-B61DDBF3C36F}"/>
    <cellStyle name="Normal" xfId="0" builtinId="0"/>
    <cellStyle name="Normal 2" xfId="5" xr:uid="{4342E191-C7C6-4D26-BFED-596DEED186FB}"/>
    <cellStyle name="Vírgula" xfId="3" builtinId="3"/>
    <cellStyle name="Vírgula 2" xfId="1" xr:uid="{049EDBE6-E235-4027-B8F6-ADA847030A92}"/>
    <cellStyle name="Vírgula 2 2" xfId="4" xr:uid="{F06B3871-9C8C-4CFA-A66D-D1242C206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2060479169\Downloads\DISTRIBUI&#199;&#195;O%20BRAILLE%202023%20+%202024.xlsx" TargetMode="External"/><Relationship Id="rId1" Type="http://schemas.openxmlformats.org/officeDocument/2006/relationships/externalLinkPath" Target="file:///C:\Users\02060479169\Downloads\DISTRIBUI&#199;&#195;O%20BRAILLE%202023%20+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2"/>
      <sheetName val="DISTR BRAILLE 2024"/>
      <sheetName val="Planilha3"/>
      <sheetName val="Planilha1"/>
      <sheetName val="DISTR BRAILLE 2023"/>
    </sheetNames>
    <sheetDataSet>
      <sheetData sheetId="0">
        <row r="5">
          <cell r="F5" t="str">
            <v>AC</v>
          </cell>
          <cell r="G5">
            <v>276594.23999999976</v>
          </cell>
          <cell r="H5">
            <v>571916.69999999995</v>
          </cell>
        </row>
        <row r="6">
          <cell r="F6" t="str">
            <v>AL</v>
          </cell>
          <cell r="G6">
            <v>100960.08000000007</v>
          </cell>
          <cell r="H6">
            <v>208756.17</v>
          </cell>
        </row>
        <row r="7">
          <cell r="F7" t="str">
            <v>AM</v>
          </cell>
          <cell r="G7">
            <v>70814.640000000014</v>
          </cell>
          <cell r="H7">
            <v>146424.14000000001</v>
          </cell>
        </row>
        <row r="8">
          <cell r="F8" t="str">
            <v>BA</v>
          </cell>
          <cell r="G8">
            <v>243384.95999999985</v>
          </cell>
          <cell r="H8">
            <v>503249.53</v>
          </cell>
        </row>
        <row r="9">
          <cell r="F9" t="str">
            <v>CE</v>
          </cell>
          <cell r="G9">
            <v>851552.51999999711</v>
          </cell>
          <cell r="H9">
            <v>1760763.72</v>
          </cell>
        </row>
        <row r="10">
          <cell r="F10" t="str">
            <v>DF</v>
          </cell>
          <cell r="G10">
            <v>126285.12000000004</v>
          </cell>
          <cell r="H10">
            <v>261121.01</v>
          </cell>
        </row>
        <row r="11">
          <cell r="F11" t="str">
            <v>ES</v>
          </cell>
          <cell r="G11">
            <v>651388.92000000132</v>
          </cell>
          <cell r="H11">
            <v>1346883.43</v>
          </cell>
        </row>
        <row r="12">
          <cell r="F12" t="str">
            <v>GO</v>
          </cell>
          <cell r="G12">
            <v>153861.24000000008</v>
          </cell>
          <cell r="H12">
            <v>318140.44</v>
          </cell>
        </row>
        <row r="13">
          <cell r="F13" t="str">
            <v>MA</v>
          </cell>
          <cell r="G13">
            <v>24956.880000000001</v>
          </cell>
          <cell r="H13">
            <v>51603.59</v>
          </cell>
        </row>
        <row r="14">
          <cell r="F14" t="str">
            <v>MG</v>
          </cell>
          <cell r="G14">
            <v>767256.35999999964</v>
          </cell>
          <cell r="H14">
            <v>1586463.7</v>
          </cell>
        </row>
        <row r="15">
          <cell r="F15" t="str">
            <v>MS</v>
          </cell>
          <cell r="G15">
            <v>14401.92</v>
          </cell>
          <cell r="H15">
            <v>29779</v>
          </cell>
        </row>
        <row r="16">
          <cell r="F16" t="str">
            <v>MT</v>
          </cell>
          <cell r="G16">
            <v>9132.24</v>
          </cell>
          <cell r="H16">
            <v>18882.82</v>
          </cell>
        </row>
        <row r="17">
          <cell r="F17" t="str">
            <v>PA</v>
          </cell>
          <cell r="G17">
            <v>121480.32000000001</v>
          </cell>
          <cell r="H17">
            <v>251186.08</v>
          </cell>
        </row>
        <row r="18">
          <cell r="F18" t="str">
            <v>PB</v>
          </cell>
          <cell r="G18">
            <v>66736.800000000003</v>
          </cell>
          <cell r="H18">
            <v>137992.35</v>
          </cell>
        </row>
        <row r="19">
          <cell r="F19" t="str">
            <v>PE</v>
          </cell>
          <cell r="G19">
            <v>389340.1200000004</v>
          </cell>
          <cell r="H19">
            <v>805042.49</v>
          </cell>
        </row>
        <row r="20">
          <cell r="F20" t="str">
            <v>PI</v>
          </cell>
          <cell r="G20">
            <v>77881.440000000031</v>
          </cell>
          <cell r="H20">
            <v>161036.24</v>
          </cell>
        </row>
        <row r="21">
          <cell r="F21" t="str">
            <v>PR</v>
          </cell>
          <cell r="G21">
            <v>250227.11999999973</v>
          </cell>
          <cell r="H21">
            <v>517397.14</v>
          </cell>
        </row>
        <row r="22">
          <cell r="F22" t="str">
            <v>RJ</v>
          </cell>
          <cell r="G22">
            <v>207093.11999999979</v>
          </cell>
          <cell r="H22">
            <v>428208.53</v>
          </cell>
        </row>
        <row r="23">
          <cell r="F23" t="str">
            <v>RN</v>
          </cell>
          <cell r="G23">
            <v>160786.08000000013</v>
          </cell>
          <cell r="H23">
            <v>332459</v>
          </cell>
        </row>
        <row r="24">
          <cell r="F24" t="str">
            <v>RO</v>
          </cell>
          <cell r="G24">
            <v>168838.79999999993</v>
          </cell>
          <cell r="H24">
            <v>349109.69</v>
          </cell>
        </row>
        <row r="25">
          <cell r="F25" t="str">
            <v>RS</v>
          </cell>
          <cell r="G25">
            <v>28891.200000000001</v>
          </cell>
          <cell r="H25">
            <v>59738.63</v>
          </cell>
        </row>
        <row r="26">
          <cell r="F26" t="str">
            <v>SC</v>
          </cell>
          <cell r="G26">
            <v>159831.35999999999</v>
          </cell>
          <cell r="H26">
            <v>330484.92</v>
          </cell>
        </row>
        <row r="27">
          <cell r="F27" t="str">
            <v>SE</v>
          </cell>
          <cell r="G27">
            <v>234171.60000000015</v>
          </cell>
          <cell r="H27">
            <v>484198.98</v>
          </cell>
        </row>
        <row r="28">
          <cell r="F28" t="str">
            <v>SP</v>
          </cell>
          <cell r="G28">
            <v>4554304.5599999959</v>
          </cell>
          <cell r="H28">
            <v>9416981.4199999999</v>
          </cell>
        </row>
        <row r="29">
          <cell r="F29" t="str">
            <v>TO</v>
          </cell>
          <cell r="G29">
            <v>430569.35999999964</v>
          </cell>
          <cell r="H29">
            <v>890292.6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F362-6D2A-4605-8CA9-546FC5515057}">
  <dimension ref="A1:C11"/>
  <sheetViews>
    <sheetView workbookViewId="0">
      <selection activeCell="D9" sqref="D9"/>
    </sheetView>
  </sheetViews>
  <sheetFormatPr defaultRowHeight="15" x14ac:dyDescent="0.25"/>
  <cols>
    <col min="1" max="1" width="33.28515625" bestFit="1" customWidth="1"/>
    <col min="2" max="2" width="18.5703125" bestFit="1" customWidth="1"/>
    <col min="3" max="3" width="30.7109375" bestFit="1" customWidth="1"/>
    <col min="7" max="7" width="11.140625" bestFit="1" customWidth="1"/>
  </cols>
  <sheetData>
    <row r="1" spans="1:3" x14ac:dyDescent="0.25">
      <c r="A1" s="3" t="s">
        <v>32</v>
      </c>
      <c r="B1" s="3" t="s">
        <v>33</v>
      </c>
      <c r="C1" s="3" t="s">
        <v>34</v>
      </c>
    </row>
    <row r="2" spans="1:3" x14ac:dyDescent="0.25">
      <c r="A2" s="1" t="s">
        <v>35</v>
      </c>
      <c r="B2" s="5">
        <v>57287564.999999836</v>
      </c>
      <c r="C2" s="1" t="s">
        <v>36</v>
      </c>
    </row>
    <row r="3" spans="1:3" x14ac:dyDescent="0.25">
      <c r="A3" s="1" t="s">
        <v>37</v>
      </c>
      <c r="B3" s="5">
        <v>31148787.000000007</v>
      </c>
      <c r="C3" s="1" t="s">
        <v>36</v>
      </c>
    </row>
    <row r="4" spans="1:3" x14ac:dyDescent="0.25">
      <c r="A4" s="1" t="s">
        <v>30</v>
      </c>
      <c r="B4" s="5">
        <v>11434085</v>
      </c>
      <c r="C4" s="1" t="s">
        <v>36</v>
      </c>
    </row>
    <row r="5" spans="1:3" x14ac:dyDescent="0.25">
      <c r="A5" s="1" t="s">
        <v>31</v>
      </c>
      <c r="B5" s="5">
        <v>3654279.9999999925</v>
      </c>
      <c r="C5" s="1" t="s">
        <v>36</v>
      </c>
    </row>
    <row r="6" spans="1:3" x14ac:dyDescent="0.25">
      <c r="A6" s="1" t="s">
        <v>38</v>
      </c>
      <c r="B6" s="5">
        <v>109861492</v>
      </c>
      <c r="C6" s="1" t="s">
        <v>36</v>
      </c>
    </row>
    <row r="7" spans="1:3" x14ac:dyDescent="0.25">
      <c r="A7" s="1" t="s">
        <v>39</v>
      </c>
      <c r="B7" s="5">
        <v>26977865</v>
      </c>
      <c r="C7" s="1" t="s">
        <v>40</v>
      </c>
    </row>
    <row r="8" spans="1:3" x14ac:dyDescent="0.25">
      <c r="A8" s="3" t="s">
        <v>0</v>
      </c>
      <c r="B8" s="6">
        <f>SUM(B2:B7)</f>
        <v>240364073.99999985</v>
      </c>
      <c r="C8" s="3"/>
    </row>
    <row r="11" spans="1:3" x14ac:dyDescent="0.25">
      <c r="A11" s="1" t="s">
        <v>41</v>
      </c>
      <c r="B11" s="4">
        <v>14550231</v>
      </c>
      <c r="C11" s="1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55A4-AD11-44B3-816A-CF5058F69E49}">
  <dimension ref="A1:AN38"/>
  <sheetViews>
    <sheetView tabSelected="1" topLeftCell="P1" zoomScale="70" zoomScaleNormal="70" workbookViewId="0">
      <selection activeCell="P39" sqref="P39"/>
    </sheetView>
  </sheetViews>
  <sheetFormatPr defaultColWidth="8.85546875" defaultRowHeight="15" x14ac:dyDescent="0.25"/>
  <cols>
    <col min="1" max="1" width="14.140625" style="2" bestFit="1" customWidth="1"/>
    <col min="2" max="2" width="13" style="23" bestFit="1" customWidth="1"/>
    <col min="3" max="3" width="12.140625" style="23" bestFit="1" customWidth="1"/>
    <col min="4" max="4" width="12.42578125" style="23" bestFit="1" customWidth="1"/>
    <col min="5" max="5" width="19.28515625" style="23" customWidth="1"/>
    <col min="6" max="6" width="23.140625" style="24" bestFit="1" customWidth="1"/>
    <col min="7" max="7" width="13" style="23" bestFit="1" customWidth="1"/>
    <col min="8" max="8" width="12.140625" style="23" bestFit="1" customWidth="1"/>
    <col min="9" max="9" width="18.7109375" style="23" bestFit="1" customWidth="1"/>
    <col min="10" max="10" width="19.28515625" style="23" customWidth="1"/>
    <col min="11" max="11" width="13" style="23" bestFit="1" customWidth="1"/>
    <col min="12" max="12" width="12.140625" style="23" bestFit="1" customWidth="1"/>
    <col min="13" max="13" width="17.7109375" style="23" bestFit="1" customWidth="1"/>
    <col min="14" max="14" width="20.5703125" style="24" bestFit="1" customWidth="1"/>
    <col min="15" max="15" width="13" style="24" bestFit="1" customWidth="1"/>
    <col min="16" max="16" width="12.140625" style="24" bestFit="1" customWidth="1"/>
    <col min="17" max="17" width="17.7109375" style="24" customWidth="1"/>
    <col min="18" max="18" width="20.5703125" style="24" bestFit="1" customWidth="1"/>
    <col min="19" max="19" width="13" style="23" bestFit="1" customWidth="1"/>
    <col min="20" max="20" width="12.140625" style="23" bestFit="1" customWidth="1"/>
    <col min="21" max="21" width="17.7109375" style="23" bestFit="1" customWidth="1"/>
    <col min="22" max="22" width="20.5703125" style="23" bestFit="1" customWidth="1"/>
    <col min="23" max="23" width="13" style="23" bestFit="1" customWidth="1"/>
    <col min="24" max="24" width="12.140625" style="23" bestFit="1" customWidth="1"/>
    <col min="25" max="25" width="17.7109375" style="23" bestFit="1" customWidth="1"/>
    <col min="26" max="26" width="19.28515625" style="24" bestFit="1" customWidth="1"/>
    <col min="27" max="27" width="13.140625" style="23" bestFit="1" customWidth="1"/>
    <col min="28" max="28" width="12.140625" style="23" bestFit="1" customWidth="1"/>
    <col min="29" max="29" width="17.7109375" style="23" bestFit="1" customWidth="1"/>
    <col min="30" max="30" width="24.7109375" style="24" bestFit="1" customWidth="1"/>
    <col min="31" max="31" width="18.7109375" style="24" bestFit="1" customWidth="1"/>
    <col min="32" max="32" width="20.5703125" style="24" bestFit="1" customWidth="1"/>
    <col min="33" max="33" width="13" style="2" bestFit="1" customWidth="1"/>
    <col min="34" max="34" width="12.140625" style="2" bestFit="1" customWidth="1"/>
    <col min="35" max="35" width="17.7109375" style="2" customWidth="1"/>
    <col min="36" max="36" width="22.42578125" style="2" customWidth="1"/>
    <col min="37" max="16384" width="8.85546875" style="2"/>
  </cols>
  <sheetData>
    <row r="1" spans="1:40" ht="19.5" x14ac:dyDescent="0.3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40" ht="17.25" x14ac:dyDescent="0.3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1:40" ht="17.25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40" ht="17.25" x14ac:dyDescent="0.3">
      <c r="A4" s="57" t="s">
        <v>63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40" ht="17.25" x14ac:dyDescent="0.3">
      <c r="A5" s="57" t="s">
        <v>64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</row>
    <row r="6" spans="1:40" ht="15.75" thickBot="1" x14ac:dyDescent="0.3"/>
    <row r="7" spans="1:40" ht="15" customHeight="1" thickBot="1" x14ac:dyDescent="0.3">
      <c r="A7" s="47" t="s">
        <v>1</v>
      </c>
      <c r="B7" s="52" t="s">
        <v>49</v>
      </c>
      <c r="C7" s="50"/>
      <c r="D7" s="50"/>
      <c r="E7" s="50"/>
      <c r="F7" s="55"/>
      <c r="G7" s="52" t="s">
        <v>50</v>
      </c>
      <c r="H7" s="50"/>
      <c r="I7" s="50"/>
      <c r="J7" s="50"/>
      <c r="K7" s="49" t="s">
        <v>51</v>
      </c>
      <c r="L7" s="50"/>
      <c r="M7" s="50"/>
      <c r="N7" s="50"/>
      <c r="O7" s="49" t="s">
        <v>52</v>
      </c>
      <c r="P7" s="50"/>
      <c r="Q7" s="50"/>
      <c r="R7" s="50"/>
      <c r="S7" s="53" t="s">
        <v>43</v>
      </c>
      <c r="T7" s="54"/>
      <c r="U7" s="54"/>
      <c r="V7" s="54"/>
      <c r="W7" s="52" t="s">
        <v>59</v>
      </c>
      <c r="X7" s="50"/>
      <c r="Y7" s="50"/>
      <c r="Z7" s="55"/>
      <c r="AA7" s="51" t="s">
        <v>44</v>
      </c>
      <c r="AB7" s="51"/>
      <c r="AC7" s="51"/>
      <c r="AD7" s="51"/>
      <c r="AE7" s="15"/>
      <c r="AF7" s="15"/>
      <c r="AG7" s="45" t="s">
        <v>0</v>
      </c>
      <c r="AH7" s="46"/>
      <c r="AI7" s="46"/>
      <c r="AJ7" s="46"/>
    </row>
    <row r="8" spans="1:40" s="25" customFormat="1" ht="45.75" thickBot="1" x14ac:dyDescent="0.3">
      <c r="A8" s="48"/>
      <c r="B8" s="7" t="s">
        <v>2</v>
      </c>
      <c r="C8" s="8" t="s">
        <v>45</v>
      </c>
      <c r="D8" s="8" t="s">
        <v>46</v>
      </c>
      <c r="E8" s="8" t="s">
        <v>46</v>
      </c>
      <c r="F8" s="9" t="s">
        <v>54</v>
      </c>
      <c r="G8" s="7" t="s">
        <v>2</v>
      </c>
      <c r="H8" s="8" t="s">
        <v>45</v>
      </c>
      <c r="I8" s="8" t="s">
        <v>46</v>
      </c>
      <c r="J8" s="9" t="s">
        <v>54</v>
      </c>
      <c r="K8" s="7" t="s">
        <v>2</v>
      </c>
      <c r="L8" s="8" t="s">
        <v>45</v>
      </c>
      <c r="M8" s="8" t="s">
        <v>46</v>
      </c>
      <c r="N8" s="9" t="s">
        <v>47</v>
      </c>
      <c r="O8" s="7" t="s">
        <v>2</v>
      </c>
      <c r="P8" s="8" t="s">
        <v>45</v>
      </c>
      <c r="Q8" s="8" t="s">
        <v>46</v>
      </c>
      <c r="R8" s="9" t="s">
        <v>47</v>
      </c>
      <c r="S8" s="7" t="s">
        <v>2</v>
      </c>
      <c r="T8" s="8" t="s">
        <v>45</v>
      </c>
      <c r="U8" s="8" t="s">
        <v>46</v>
      </c>
      <c r="V8" s="9" t="s">
        <v>53</v>
      </c>
      <c r="W8" s="7" t="s">
        <v>2</v>
      </c>
      <c r="X8" s="8" t="s">
        <v>45</v>
      </c>
      <c r="Y8" s="8" t="s">
        <v>46</v>
      </c>
      <c r="Z8" s="9" t="s">
        <v>58</v>
      </c>
      <c r="AA8" s="7" t="s">
        <v>2</v>
      </c>
      <c r="AB8" s="8" t="s">
        <v>45</v>
      </c>
      <c r="AC8" s="8" t="s">
        <v>46</v>
      </c>
      <c r="AD8" s="9" t="s">
        <v>57</v>
      </c>
      <c r="AE8" s="9" t="s">
        <v>55</v>
      </c>
      <c r="AF8" s="9" t="s">
        <v>56</v>
      </c>
      <c r="AG8" s="7" t="s">
        <v>2</v>
      </c>
      <c r="AH8" s="8" t="s">
        <v>45</v>
      </c>
      <c r="AI8" s="8" t="s">
        <v>46</v>
      </c>
      <c r="AJ8" s="9" t="s">
        <v>60</v>
      </c>
    </row>
    <row r="9" spans="1:40" ht="15.75" thickBot="1" x14ac:dyDescent="0.3">
      <c r="A9" s="10" t="s">
        <v>3</v>
      </c>
      <c r="B9" s="26">
        <v>491</v>
      </c>
      <c r="C9" s="27">
        <v>36209</v>
      </c>
      <c r="D9" s="27">
        <v>63985</v>
      </c>
      <c r="E9" s="44">
        <v>82775</v>
      </c>
      <c r="F9" s="28">
        <v>559063.75</v>
      </c>
      <c r="G9" s="26">
        <v>222</v>
      </c>
      <c r="H9" s="27">
        <v>17633</v>
      </c>
      <c r="I9" s="27">
        <v>17633</v>
      </c>
      <c r="J9" s="39">
        <v>375578.15</v>
      </c>
      <c r="K9" s="16">
        <v>1426</v>
      </c>
      <c r="L9" s="16">
        <v>94892</v>
      </c>
      <c r="M9" s="16">
        <v>347505</v>
      </c>
      <c r="N9" s="17">
        <v>4400982.952614747</v>
      </c>
      <c r="O9" s="16">
        <v>1148</v>
      </c>
      <c r="P9" s="16">
        <v>63535</v>
      </c>
      <c r="Q9" s="16">
        <v>265478.78554874466</v>
      </c>
      <c r="R9" s="17">
        <v>1483020.867120696</v>
      </c>
      <c r="S9" s="29">
        <v>657</v>
      </c>
      <c r="T9" s="29">
        <v>53261</v>
      </c>
      <c r="U9" s="29">
        <v>78578</v>
      </c>
      <c r="V9" s="37">
        <v>1341338.2943308374</v>
      </c>
      <c r="W9" s="29">
        <v>1</v>
      </c>
      <c r="X9" s="29">
        <v>7</v>
      </c>
      <c r="Y9" s="29">
        <v>7</v>
      </c>
      <c r="Z9" s="37">
        <f>VLOOKUP(A9,[1]Planilha2!$F$5:$H$29,3,)</f>
        <v>571916.69999999995</v>
      </c>
      <c r="AA9" s="30">
        <v>219</v>
      </c>
      <c r="AB9" s="30">
        <v>31381</v>
      </c>
      <c r="AC9" s="30">
        <v>77062</v>
      </c>
      <c r="AD9" s="31">
        <v>1618062.55</v>
      </c>
      <c r="AE9" s="31">
        <v>60224.15</v>
      </c>
      <c r="AF9" s="31">
        <v>1678286.7</v>
      </c>
      <c r="AG9" s="32">
        <v>1615</v>
      </c>
      <c r="AH9" s="32">
        <v>215743</v>
      </c>
      <c r="AI9" s="32">
        <v>869039</v>
      </c>
      <c r="AJ9" s="41">
        <v>10473688.18</v>
      </c>
      <c r="AN9" s="23"/>
    </row>
    <row r="10" spans="1:40" ht="15.75" thickBot="1" x14ac:dyDescent="0.3">
      <c r="A10" s="11" t="s">
        <v>4</v>
      </c>
      <c r="B10" s="33">
        <v>1415</v>
      </c>
      <c r="C10" s="34">
        <v>107996</v>
      </c>
      <c r="D10" s="34">
        <v>220706</v>
      </c>
      <c r="E10" s="36">
        <v>285519</v>
      </c>
      <c r="F10" s="35">
        <v>1913782.16</v>
      </c>
      <c r="G10" s="33">
        <v>1189</v>
      </c>
      <c r="H10" s="34">
        <v>47644</v>
      </c>
      <c r="I10" s="34">
        <v>47644</v>
      </c>
      <c r="J10" s="40">
        <v>1278199.19</v>
      </c>
      <c r="K10" s="18">
        <v>1622</v>
      </c>
      <c r="L10" s="18">
        <v>187131</v>
      </c>
      <c r="M10" s="18">
        <v>1029653</v>
      </c>
      <c r="N10" s="19">
        <v>12989337.236513216</v>
      </c>
      <c r="O10" s="18">
        <v>1476</v>
      </c>
      <c r="P10" s="18">
        <v>181672</v>
      </c>
      <c r="Q10" s="18">
        <v>754351.44738710008</v>
      </c>
      <c r="R10" s="19">
        <v>4118149.7292384403</v>
      </c>
      <c r="S10" s="36">
        <v>592</v>
      </c>
      <c r="T10" s="36">
        <v>171292</v>
      </c>
      <c r="U10" s="36">
        <v>252652</v>
      </c>
      <c r="V10" s="38">
        <v>5109093.6280915486</v>
      </c>
      <c r="W10" s="36">
        <v>20</v>
      </c>
      <c r="X10" s="36">
        <v>17</v>
      </c>
      <c r="Y10" s="36">
        <v>154</v>
      </c>
      <c r="Z10" s="38">
        <f>VLOOKUP(A10,[1]Planilha2!$F$5:$H$29,3,)</f>
        <v>208756.17</v>
      </c>
      <c r="AA10" s="36">
        <v>246</v>
      </c>
      <c r="AB10" s="36">
        <v>97037</v>
      </c>
      <c r="AC10" s="36">
        <v>219078</v>
      </c>
      <c r="AD10" s="35">
        <v>3528758.46</v>
      </c>
      <c r="AE10" s="35">
        <v>131340.09</v>
      </c>
      <c r="AF10" s="35">
        <v>3660098.55</v>
      </c>
      <c r="AG10" s="18">
        <v>2394</v>
      </c>
      <c r="AH10" s="18">
        <v>563456</v>
      </c>
      <c r="AI10" s="18">
        <v>2589051</v>
      </c>
      <c r="AJ10" s="42">
        <v>29491301.969999999</v>
      </c>
      <c r="AN10" s="23"/>
    </row>
    <row r="11" spans="1:40" ht="15.75" thickBot="1" x14ac:dyDescent="0.3">
      <c r="A11" s="10" t="s">
        <v>5</v>
      </c>
      <c r="B11" s="26">
        <v>3541</v>
      </c>
      <c r="C11" s="27">
        <v>130139</v>
      </c>
      <c r="D11" s="27">
        <v>365822</v>
      </c>
      <c r="E11" s="44">
        <v>473250</v>
      </c>
      <c r="F11" s="28">
        <v>3148052</v>
      </c>
      <c r="G11" s="26">
        <v>1430</v>
      </c>
      <c r="H11" s="27">
        <v>74808</v>
      </c>
      <c r="I11" s="27">
        <v>74808</v>
      </c>
      <c r="J11" s="39">
        <v>1640595.08</v>
      </c>
      <c r="K11" s="16">
        <v>4398</v>
      </c>
      <c r="L11" s="16">
        <v>306315</v>
      </c>
      <c r="M11" s="16">
        <v>1644259</v>
      </c>
      <c r="N11" s="17">
        <v>22951458.050007563</v>
      </c>
      <c r="O11" s="16">
        <v>4176</v>
      </c>
      <c r="P11" s="16">
        <v>300387</v>
      </c>
      <c r="Q11" s="16">
        <v>1252135.7592475039</v>
      </c>
      <c r="R11" s="17">
        <v>6952560.7476628311</v>
      </c>
      <c r="S11" s="29">
        <v>2776</v>
      </c>
      <c r="T11" s="29">
        <v>259045</v>
      </c>
      <c r="U11" s="29">
        <v>385572</v>
      </c>
      <c r="V11" s="37">
        <v>8160714.0635453695</v>
      </c>
      <c r="W11" s="29">
        <v>32</v>
      </c>
      <c r="X11" s="29">
        <v>30</v>
      </c>
      <c r="Y11" s="29">
        <v>229</v>
      </c>
      <c r="Z11" s="37">
        <f>VLOOKUP(A11,[1]Planilha2!$F$5:$H$29,3,)</f>
        <v>146424.14000000001</v>
      </c>
      <c r="AA11" s="30">
        <v>419</v>
      </c>
      <c r="AB11" s="30">
        <v>180256</v>
      </c>
      <c r="AC11" s="30">
        <v>383288</v>
      </c>
      <c r="AD11" s="31">
        <v>7470459.4800000004</v>
      </c>
      <c r="AE11" s="31">
        <v>278049.88</v>
      </c>
      <c r="AF11" s="31">
        <v>7748509.3600000003</v>
      </c>
      <c r="AG11" s="32">
        <v>5163</v>
      </c>
      <c r="AH11" s="32">
        <v>875755</v>
      </c>
      <c r="AI11" s="32">
        <v>4213542</v>
      </c>
      <c r="AJ11" s="41">
        <v>50884505.049999997</v>
      </c>
      <c r="AN11" s="23"/>
    </row>
    <row r="12" spans="1:40" ht="15.75" thickBot="1" x14ac:dyDescent="0.3">
      <c r="A12" s="11" t="s">
        <v>6</v>
      </c>
      <c r="B12" s="33">
        <v>332</v>
      </c>
      <c r="C12" s="34">
        <v>21852</v>
      </c>
      <c r="D12" s="34">
        <v>41245</v>
      </c>
      <c r="E12" s="36">
        <v>53357</v>
      </c>
      <c r="F12" s="35">
        <v>355484.83999999997</v>
      </c>
      <c r="G12" s="33">
        <v>142</v>
      </c>
      <c r="H12" s="34">
        <v>12666</v>
      </c>
      <c r="I12" s="34">
        <v>12666</v>
      </c>
      <c r="J12" s="40">
        <v>298558.31</v>
      </c>
      <c r="K12" s="18">
        <v>669</v>
      </c>
      <c r="L12" s="18">
        <v>69242</v>
      </c>
      <c r="M12" s="18">
        <v>340903</v>
      </c>
      <c r="N12" s="19">
        <v>5588724.3147368953</v>
      </c>
      <c r="O12" s="18">
        <v>536</v>
      </c>
      <c r="P12" s="18">
        <v>64583</v>
      </c>
      <c r="Q12" s="18">
        <v>263052.83065313444</v>
      </c>
      <c r="R12" s="19">
        <v>1974548.2087763532</v>
      </c>
      <c r="S12" s="36">
        <v>239</v>
      </c>
      <c r="T12" s="36">
        <v>51421</v>
      </c>
      <c r="U12" s="36">
        <v>77228</v>
      </c>
      <c r="V12" s="38">
        <v>1846421.1483499785</v>
      </c>
      <c r="W12" s="36">
        <v>7</v>
      </c>
      <c r="X12" s="36">
        <v>2</v>
      </c>
      <c r="Y12" s="36">
        <v>48</v>
      </c>
      <c r="Z12" s="38">
        <v>0</v>
      </c>
      <c r="AA12" s="36">
        <v>126</v>
      </c>
      <c r="AB12" s="36">
        <v>28637</v>
      </c>
      <c r="AC12" s="36">
        <v>59488</v>
      </c>
      <c r="AD12" s="35">
        <v>1288609.05</v>
      </c>
      <c r="AE12" s="35">
        <v>47961.919999999998</v>
      </c>
      <c r="AF12" s="35">
        <v>1336570.97</v>
      </c>
      <c r="AG12" s="18">
        <v>858</v>
      </c>
      <c r="AH12" s="18">
        <v>171152</v>
      </c>
      <c r="AI12" s="18">
        <v>806743</v>
      </c>
      <c r="AJ12" s="42">
        <v>11468572.779999999</v>
      </c>
      <c r="AN12" s="23"/>
    </row>
    <row r="13" spans="1:40" ht="15.75" thickBot="1" x14ac:dyDescent="0.3">
      <c r="A13" s="10" t="s">
        <v>7</v>
      </c>
      <c r="B13" s="26">
        <v>8769</v>
      </c>
      <c r="C13" s="27">
        <v>436481</v>
      </c>
      <c r="D13" s="27">
        <v>1102747</v>
      </c>
      <c r="E13" s="44">
        <v>1426583</v>
      </c>
      <c r="F13" s="28">
        <v>9545797.9500000011</v>
      </c>
      <c r="G13" s="26">
        <v>6543</v>
      </c>
      <c r="H13" s="27">
        <v>199249</v>
      </c>
      <c r="I13" s="27">
        <v>199249</v>
      </c>
      <c r="J13" s="39">
        <v>4196844.17</v>
      </c>
      <c r="K13" s="16">
        <v>9486</v>
      </c>
      <c r="L13" s="16">
        <v>733587</v>
      </c>
      <c r="M13" s="16">
        <v>4057631</v>
      </c>
      <c r="N13" s="17">
        <v>53167701.52481541</v>
      </c>
      <c r="O13" s="16">
        <v>8956</v>
      </c>
      <c r="P13" s="16">
        <v>720147</v>
      </c>
      <c r="Q13" s="16">
        <v>3056985.423942938</v>
      </c>
      <c r="R13" s="17">
        <v>16544801.437754573</v>
      </c>
      <c r="S13" s="29">
        <v>3177</v>
      </c>
      <c r="T13" s="29">
        <v>739047</v>
      </c>
      <c r="U13" s="29">
        <v>1130410</v>
      </c>
      <c r="V13" s="37">
        <v>22608529.280166373</v>
      </c>
      <c r="W13" s="29">
        <v>67</v>
      </c>
      <c r="X13" s="29">
        <v>83</v>
      </c>
      <c r="Y13" s="29">
        <v>497</v>
      </c>
      <c r="Z13" s="37">
        <f>VLOOKUP(A13,[1]Planilha2!$F$5:$H$29,3,)</f>
        <v>503249.53</v>
      </c>
      <c r="AA13" s="30">
        <v>1005</v>
      </c>
      <c r="AB13" s="30">
        <v>400832</v>
      </c>
      <c r="AC13" s="30">
        <v>1016123</v>
      </c>
      <c r="AD13" s="31">
        <v>19074570.18</v>
      </c>
      <c r="AE13" s="31">
        <v>709953.9</v>
      </c>
      <c r="AF13" s="31">
        <v>19784524.079999998</v>
      </c>
      <c r="AG13" s="32">
        <v>13763</v>
      </c>
      <c r="AH13" s="32">
        <v>2309947</v>
      </c>
      <c r="AI13" s="32">
        <v>10887478</v>
      </c>
      <c r="AJ13" s="41">
        <v>126401304.18000001</v>
      </c>
      <c r="AN13" s="23"/>
    </row>
    <row r="14" spans="1:40" ht="15.75" thickBot="1" x14ac:dyDescent="0.3">
      <c r="A14" s="11" t="s">
        <v>8</v>
      </c>
      <c r="B14" s="33">
        <v>3649</v>
      </c>
      <c r="C14" s="34">
        <v>321993</v>
      </c>
      <c r="D14" s="34">
        <v>681618</v>
      </c>
      <c r="E14" s="36">
        <v>881783</v>
      </c>
      <c r="F14" s="35">
        <v>5918149.0500000007</v>
      </c>
      <c r="G14" s="33">
        <v>3103</v>
      </c>
      <c r="H14" s="34">
        <v>132745</v>
      </c>
      <c r="I14" s="34">
        <v>132745</v>
      </c>
      <c r="J14" s="40">
        <v>2754376.4</v>
      </c>
      <c r="K14" s="18">
        <v>3700</v>
      </c>
      <c r="L14" s="18">
        <v>466021</v>
      </c>
      <c r="M14" s="18">
        <v>2655689</v>
      </c>
      <c r="N14" s="19">
        <v>34535455.230100684</v>
      </c>
      <c r="O14" s="18">
        <v>3491</v>
      </c>
      <c r="P14" s="18">
        <v>461752</v>
      </c>
      <c r="Q14" s="18">
        <v>1952272.5228974193</v>
      </c>
      <c r="R14" s="20">
        <v>10056752.734544244</v>
      </c>
      <c r="S14" s="33">
        <v>2480</v>
      </c>
      <c r="T14" s="36">
        <v>428103</v>
      </c>
      <c r="U14" s="36">
        <v>665790</v>
      </c>
      <c r="V14" s="38">
        <v>12847255.200513637</v>
      </c>
      <c r="W14" s="36">
        <v>42</v>
      </c>
      <c r="X14" s="36">
        <v>63</v>
      </c>
      <c r="Y14" s="36">
        <v>329</v>
      </c>
      <c r="Z14" s="38">
        <f>VLOOKUP(A14,[1]Planilha2!$F$5:$H$29,3,)</f>
        <v>1760763.72</v>
      </c>
      <c r="AA14" s="36">
        <v>704</v>
      </c>
      <c r="AB14" s="36">
        <v>264582</v>
      </c>
      <c r="AC14" s="36">
        <v>717313</v>
      </c>
      <c r="AD14" s="35">
        <v>12992356.4</v>
      </c>
      <c r="AE14" s="35">
        <v>483574.41</v>
      </c>
      <c r="AF14" s="35">
        <v>13475930.810000001</v>
      </c>
      <c r="AG14" s="18">
        <v>6011</v>
      </c>
      <c r="AH14" s="18">
        <v>1480699</v>
      </c>
      <c r="AI14" s="18">
        <v>7005922</v>
      </c>
      <c r="AJ14" s="42">
        <v>81450749.609999999</v>
      </c>
      <c r="AN14" s="23"/>
    </row>
    <row r="15" spans="1:40" ht="15.75" thickBot="1" x14ac:dyDescent="0.3">
      <c r="A15" s="10" t="s">
        <v>9</v>
      </c>
      <c r="B15" s="26">
        <v>387</v>
      </c>
      <c r="C15" s="27">
        <v>46619</v>
      </c>
      <c r="D15" s="27">
        <v>82438</v>
      </c>
      <c r="E15" s="44">
        <v>106647</v>
      </c>
      <c r="F15" s="28">
        <v>721932.56</v>
      </c>
      <c r="G15" s="26">
        <v>180</v>
      </c>
      <c r="H15" s="27">
        <v>25605</v>
      </c>
      <c r="I15" s="27">
        <v>25605</v>
      </c>
      <c r="J15" s="39">
        <v>585518.19999999995</v>
      </c>
      <c r="K15" s="16">
        <v>440</v>
      </c>
      <c r="L15" s="16">
        <v>149538</v>
      </c>
      <c r="M15" s="21">
        <v>778785</v>
      </c>
      <c r="N15" s="17">
        <v>12853138.43135922</v>
      </c>
      <c r="O15" s="16">
        <v>391</v>
      </c>
      <c r="P15" s="16">
        <v>149538</v>
      </c>
      <c r="Q15" s="21">
        <v>581160.9306888117</v>
      </c>
      <c r="R15" s="22">
        <v>3253805.1653435803</v>
      </c>
      <c r="S15" s="29">
        <v>196</v>
      </c>
      <c r="T15" s="29">
        <v>120713</v>
      </c>
      <c r="U15" s="29">
        <v>131467</v>
      </c>
      <c r="V15" s="37">
        <v>2762857.1206779168</v>
      </c>
      <c r="W15" s="29">
        <v>9</v>
      </c>
      <c r="X15" s="29">
        <v>4</v>
      </c>
      <c r="Y15" s="29">
        <v>77</v>
      </c>
      <c r="Z15" s="37">
        <f>VLOOKUP(A15,[1]Planilha2!$F$5:$H$29,3,)</f>
        <v>261121.01</v>
      </c>
      <c r="AA15" s="30">
        <v>106</v>
      </c>
      <c r="AB15" s="30">
        <v>82160</v>
      </c>
      <c r="AC15" s="30">
        <v>140877</v>
      </c>
      <c r="AD15" s="31">
        <v>2535501.2599999998</v>
      </c>
      <c r="AE15" s="31">
        <v>94371.14</v>
      </c>
      <c r="AF15" s="31">
        <v>2629872.4</v>
      </c>
      <c r="AG15" s="32">
        <v>816</v>
      </c>
      <c r="AH15" s="32">
        <v>399030</v>
      </c>
      <c r="AI15" s="32">
        <v>1764619</v>
      </c>
      <c r="AJ15" s="41">
        <v>23197168.359999999</v>
      </c>
      <c r="AN15" s="23"/>
    </row>
    <row r="16" spans="1:40" ht="15.75" thickBot="1" x14ac:dyDescent="0.3">
      <c r="A16" s="11" t="s">
        <v>10</v>
      </c>
      <c r="B16" s="33">
        <v>1389</v>
      </c>
      <c r="C16" s="34">
        <v>163048</v>
      </c>
      <c r="D16" s="34">
        <v>268068</v>
      </c>
      <c r="E16" s="36">
        <v>346789</v>
      </c>
      <c r="F16" s="35">
        <v>2360031.25</v>
      </c>
      <c r="G16" s="33">
        <v>824</v>
      </c>
      <c r="H16" s="34">
        <v>43628</v>
      </c>
      <c r="I16" s="34">
        <v>43628</v>
      </c>
      <c r="J16" s="40">
        <v>997982.23</v>
      </c>
      <c r="K16" s="18">
        <v>1654</v>
      </c>
      <c r="L16" s="18">
        <v>233041</v>
      </c>
      <c r="M16" s="18">
        <v>1290185</v>
      </c>
      <c r="N16" s="19">
        <v>16321432.507328512</v>
      </c>
      <c r="O16" s="18">
        <v>1577</v>
      </c>
      <c r="P16" s="18">
        <v>231502</v>
      </c>
      <c r="Q16" s="18">
        <v>965222.03974213195</v>
      </c>
      <c r="R16" s="19">
        <v>5104380.8551125117</v>
      </c>
      <c r="S16" s="36">
        <v>825</v>
      </c>
      <c r="T16" s="36">
        <v>189095</v>
      </c>
      <c r="U16" s="36">
        <v>214013</v>
      </c>
      <c r="V16" s="38">
        <v>3655979.8224547207</v>
      </c>
      <c r="W16" s="36">
        <v>27</v>
      </c>
      <c r="X16" s="36">
        <v>20</v>
      </c>
      <c r="Y16" s="36">
        <v>196</v>
      </c>
      <c r="Z16" s="38">
        <f>VLOOKUP(A16,[1]Planilha2!$F$5:$H$29,3,)</f>
        <v>1346883.43</v>
      </c>
      <c r="AA16" s="36">
        <v>310</v>
      </c>
      <c r="AB16" s="36">
        <v>82196</v>
      </c>
      <c r="AC16" s="36">
        <v>193897</v>
      </c>
      <c r="AD16" s="35">
        <v>3300101.04</v>
      </c>
      <c r="AE16" s="35">
        <v>122829.48</v>
      </c>
      <c r="AF16" s="35">
        <v>3422930.52</v>
      </c>
      <c r="AG16" s="18">
        <v>2731</v>
      </c>
      <c r="AH16" s="18">
        <v>667380</v>
      </c>
      <c r="AI16" s="18">
        <v>3053930</v>
      </c>
      <c r="AJ16" s="42">
        <v>33203455.57</v>
      </c>
      <c r="AN16" s="23"/>
    </row>
    <row r="17" spans="1:40" ht="15.75" thickBot="1" x14ac:dyDescent="0.3">
      <c r="A17" s="10" t="s">
        <v>11</v>
      </c>
      <c r="B17" s="26">
        <v>2038</v>
      </c>
      <c r="C17" s="27">
        <v>211639</v>
      </c>
      <c r="D17" s="27">
        <v>372984</v>
      </c>
      <c r="E17" s="44">
        <v>482516</v>
      </c>
      <c r="F17" s="28">
        <v>3261118.46</v>
      </c>
      <c r="G17" s="26">
        <v>1383</v>
      </c>
      <c r="H17" s="27">
        <v>105788</v>
      </c>
      <c r="I17" s="27">
        <v>105788</v>
      </c>
      <c r="J17" s="39">
        <v>2261501.35</v>
      </c>
      <c r="K17" s="16">
        <v>1731</v>
      </c>
      <c r="L17" s="16">
        <v>368262</v>
      </c>
      <c r="M17" s="16">
        <v>1987224</v>
      </c>
      <c r="N17" s="17">
        <v>28284766.214441404</v>
      </c>
      <c r="O17" s="16">
        <v>1669</v>
      </c>
      <c r="P17" s="16">
        <v>380749</v>
      </c>
      <c r="Q17" s="16">
        <v>1572623.4583527609</v>
      </c>
      <c r="R17" s="17">
        <v>8607597.6064320095</v>
      </c>
      <c r="S17" s="29">
        <v>1325</v>
      </c>
      <c r="T17" s="29">
        <v>320532</v>
      </c>
      <c r="U17" s="29">
        <v>397319</v>
      </c>
      <c r="V17" s="37">
        <v>8625442.2857517414</v>
      </c>
      <c r="W17" s="29">
        <v>40</v>
      </c>
      <c r="X17" s="29">
        <v>46</v>
      </c>
      <c r="Y17" s="29">
        <v>300</v>
      </c>
      <c r="Z17" s="37">
        <f>VLOOKUP(A17,[1]Planilha2!$F$5:$H$29,3,)</f>
        <v>318140.44</v>
      </c>
      <c r="AA17" s="30">
        <v>754</v>
      </c>
      <c r="AB17" s="30">
        <v>195517</v>
      </c>
      <c r="AC17" s="30">
        <v>320547</v>
      </c>
      <c r="AD17" s="31">
        <v>5300612.22</v>
      </c>
      <c r="AE17" s="31">
        <v>197288.34</v>
      </c>
      <c r="AF17" s="31">
        <v>5497900.5599999996</v>
      </c>
      <c r="AG17" s="32">
        <v>3655</v>
      </c>
      <c r="AH17" s="32">
        <v>1095950</v>
      </c>
      <c r="AI17" s="32">
        <v>4866317</v>
      </c>
      <c r="AJ17" s="41">
        <v>57259873.770000003</v>
      </c>
      <c r="AN17" s="23"/>
    </row>
    <row r="18" spans="1:40" ht="15.75" thickBot="1" x14ac:dyDescent="0.3">
      <c r="A18" s="11" t="s">
        <v>12</v>
      </c>
      <c r="B18" s="33">
        <v>7255</v>
      </c>
      <c r="C18" s="34">
        <v>286671</v>
      </c>
      <c r="D18" s="34">
        <v>918477</v>
      </c>
      <c r="E18" s="36">
        <v>1188199</v>
      </c>
      <c r="F18" s="35">
        <v>7855070.0800000001</v>
      </c>
      <c r="G18" s="33">
        <v>5246</v>
      </c>
      <c r="H18" s="34">
        <v>120521</v>
      </c>
      <c r="I18" s="34">
        <v>120521</v>
      </c>
      <c r="J18" s="40">
        <v>2577826.7799999998</v>
      </c>
      <c r="K18" s="18">
        <v>8348</v>
      </c>
      <c r="L18" s="18">
        <v>406268</v>
      </c>
      <c r="M18" s="18">
        <v>2181938</v>
      </c>
      <c r="N18" s="19">
        <v>29140909.722235151</v>
      </c>
      <c r="O18" s="18">
        <v>7837</v>
      </c>
      <c r="P18" s="18">
        <v>387521</v>
      </c>
      <c r="Q18" s="18">
        <v>1654374.5328816897</v>
      </c>
      <c r="R18" s="19">
        <v>8880305.7019108459</v>
      </c>
      <c r="S18" s="36">
        <v>3868</v>
      </c>
      <c r="T18" s="36">
        <v>421784</v>
      </c>
      <c r="U18" s="36">
        <v>651144</v>
      </c>
      <c r="V18" s="38">
        <v>12617650.596046174</v>
      </c>
      <c r="W18" s="36">
        <v>55</v>
      </c>
      <c r="X18" s="36">
        <v>49</v>
      </c>
      <c r="Y18" s="36">
        <v>511</v>
      </c>
      <c r="Z18" s="38">
        <f>VLOOKUP(A18,[1]Planilha2!$F$5:$H$29,3,)</f>
        <v>51603.59</v>
      </c>
      <c r="AA18" s="36">
        <v>845</v>
      </c>
      <c r="AB18" s="36">
        <v>240574</v>
      </c>
      <c r="AC18" s="36">
        <v>569386</v>
      </c>
      <c r="AD18" s="35">
        <v>9045161.2300000004</v>
      </c>
      <c r="AE18" s="35">
        <v>336660.14</v>
      </c>
      <c r="AF18" s="35">
        <v>9381821.370000001</v>
      </c>
      <c r="AG18" s="18">
        <v>10875</v>
      </c>
      <c r="AH18" s="18">
        <v>1355297</v>
      </c>
      <c r="AI18" s="18">
        <v>6366074</v>
      </c>
      <c r="AJ18" s="42">
        <v>70137459.719999999</v>
      </c>
      <c r="AN18" s="23"/>
    </row>
    <row r="19" spans="1:40" ht="15.75" thickBot="1" x14ac:dyDescent="0.3">
      <c r="A19" s="10" t="s">
        <v>13</v>
      </c>
      <c r="B19" s="26">
        <v>6918</v>
      </c>
      <c r="C19" s="27">
        <v>692692</v>
      </c>
      <c r="D19" s="27">
        <v>1230665</v>
      </c>
      <c r="E19" s="44">
        <v>1592065</v>
      </c>
      <c r="F19" s="28">
        <v>10784093.210000001</v>
      </c>
      <c r="G19" s="26">
        <v>3762</v>
      </c>
      <c r="H19" s="27">
        <v>251546</v>
      </c>
      <c r="I19" s="27">
        <v>251546</v>
      </c>
      <c r="J19" s="39">
        <v>5749884.5</v>
      </c>
      <c r="K19" s="16">
        <v>7150</v>
      </c>
      <c r="L19" s="16">
        <v>1029015</v>
      </c>
      <c r="M19" s="16">
        <v>5579905</v>
      </c>
      <c r="N19" s="17">
        <v>77859431.166827008</v>
      </c>
      <c r="O19" s="16">
        <v>6700</v>
      </c>
      <c r="P19" s="16">
        <v>899469</v>
      </c>
      <c r="Q19" s="16">
        <v>4213259.3952177474</v>
      </c>
      <c r="R19" s="17">
        <v>23066728.447221674</v>
      </c>
      <c r="S19" s="29">
        <v>4326</v>
      </c>
      <c r="T19" s="29">
        <v>958540</v>
      </c>
      <c r="U19" s="29">
        <v>1084705</v>
      </c>
      <c r="V19" s="37">
        <v>21803494.232823111</v>
      </c>
      <c r="W19" s="29">
        <v>55</v>
      </c>
      <c r="X19" s="29">
        <v>86</v>
      </c>
      <c r="Y19" s="29">
        <v>391</v>
      </c>
      <c r="Z19" s="37">
        <f>VLOOKUP(A19,[1]Planilha2!$F$5:$H$29,3,)</f>
        <v>1586463.7</v>
      </c>
      <c r="AA19" s="30">
        <v>2478</v>
      </c>
      <c r="AB19" s="30">
        <v>577869</v>
      </c>
      <c r="AC19" s="30">
        <v>1030251</v>
      </c>
      <c r="AD19" s="31">
        <v>18722956.530000001</v>
      </c>
      <c r="AE19" s="31">
        <v>696866.87</v>
      </c>
      <c r="AF19" s="31">
        <v>19419823.400000002</v>
      </c>
      <c r="AG19" s="32">
        <v>12849</v>
      </c>
      <c r="AH19" s="32">
        <v>3258116</v>
      </c>
      <c r="AI19" s="32">
        <v>13752122</v>
      </c>
      <c r="AJ19" s="41">
        <v>160797048.75999999</v>
      </c>
      <c r="AN19" s="23"/>
    </row>
    <row r="20" spans="1:40" ht="15.75" thickBot="1" x14ac:dyDescent="0.3">
      <c r="A20" s="11" t="s">
        <v>14</v>
      </c>
      <c r="B20" s="33">
        <v>922</v>
      </c>
      <c r="C20" s="34">
        <v>120379</v>
      </c>
      <c r="D20" s="34">
        <v>189759</v>
      </c>
      <c r="E20" s="36">
        <v>245484</v>
      </c>
      <c r="F20" s="35">
        <v>1669878.44</v>
      </c>
      <c r="G20" s="33">
        <v>539</v>
      </c>
      <c r="H20" s="34">
        <v>49502</v>
      </c>
      <c r="I20" s="34">
        <v>49502</v>
      </c>
      <c r="J20" s="40">
        <v>1196788.6499999999</v>
      </c>
      <c r="K20" s="18">
        <v>851</v>
      </c>
      <c r="L20" s="18">
        <v>200967</v>
      </c>
      <c r="M20" s="18">
        <v>958087</v>
      </c>
      <c r="N20" s="19">
        <v>12511049.032654075</v>
      </c>
      <c r="O20" s="18">
        <v>705</v>
      </c>
      <c r="P20" s="18">
        <v>168018</v>
      </c>
      <c r="Q20" s="18">
        <v>749096.75697414565</v>
      </c>
      <c r="R20" s="19">
        <v>4557388.5705937156</v>
      </c>
      <c r="S20" s="36">
        <v>651</v>
      </c>
      <c r="T20" s="36">
        <v>148694</v>
      </c>
      <c r="U20" s="36">
        <v>169182</v>
      </c>
      <c r="V20" s="38">
        <v>3426029.2635633526</v>
      </c>
      <c r="W20" s="36">
        <v>21</v>
      </c>
      <c r="X20" s="36">
        <v>23</v>
      </c>
      <c r="Y20" s="36">
        <v>147</v>
      </c>
      <c r="Z20" s="38">
        <f>VLOOKUP(A20,[1]Planilha2!$F$5:$H$29,3,)</f>
        <v>29779</v>
      </c>
      <c r="AA20" s="36">
        <v>323</v>
      </c>
      <c r="AB20" s="36">
        <v>85665</v>
      </c>
      <c r="AC20" s="36">
        <v>141580</v>
      </c>
      <c r="AD20" s="35">
        <v>2782475.11</v>
      </c>
      <c r="AE20" s="35">
        <v>103563.49</v>
      </c>
      <c r="AF20" s="35">
        <v>2886038.6</v>
      </c>
      <c r="AG20" s="18">
        <v>1450</v>
      </c>
      <c r="AH20" s="18">
        <v>555705</v>
      </c>
      <c r="AI20" s="18">
        <v>2313079</v>
      </c>
      <c r="AJ20" s="42">
        <v>26501616.550000001</v>
      </c>
      <c r="AN20" s="23"/>
    </row>
    <row r="21" spans="1:40" ht="15.75" thickBot="1" x14ac:dyDescent="0.3">
      <c r="A21" s="10" t="s">
        <v>15</v>
      </c>
      <c r="B21" s="26">
        <v>1297</v>
      </c>
      <c r="C21" s="27">
        <v>163014</v>
      </c>
      <c r="D21" s="27">
        <v>243080</v>
      </c>
      <c r="E21" s="44">
        <v>314463</v>
      </c>
      <c r="F21" s="28">
        <v>2132117.02</v>
      </c>
      <c r="G21" s="26">
        <v>748</v>
      </c>
      <c r="H21" s="27">
        <v>64453</v>
      </c>
      <c r="I21" s="27">
        <v>64453</v>
      </c>
      <c r="J21" s="39">
        <v>1528127.78</v>
      </c>
      <c r="K21" s="16">
        <v>1045</v>
      </c>
      <c r="L21" s="16">
        <v>199639</v>
      </c>
      <c r="M21" s="16">
        <v>1085376</v>
      </c>
      <c r="N21" s="17">
        <v>15296796.981255719</v>
      </c>
      <c r="O21" s="16">
        <v>1002</v>
      </c>
      <c r="P21" s="16">
        <v>185982</v>
      </c>
      <c r="Q21" s="16">
        <v>785536.55675219919</v>
      </c>
      <c r="R21" s="17">
        <v>4639482.7638910664</v>
      </c>
      <c r="S21" s="29">
        <v>457</v>
      </c>
      <c r="T21" s="29">
        <v>31173</v>
      </c>
      <c r="U21" s="29">
        <v>38004</v>
      </c>
      <c r="V21" s="37">
        <v>1001327.3976717732</v>
      </c>
      <c r="W21" s="29">
        <v>4</v>
      </c>
      <c r="X21" s="29">
        <v>43</v>
      </c>
      <c r="Y21" s="29">
        <v>28</v>
      </c>
      <c r="Z21" s="37">
        <f>VLOOKUP(A21,[1]Planilha2!$F$5:$H$29,3,)</f>
        <v>18882.82</v>
      </c>
      <c r="AA21" s="30">
        <v>16</v>
      </c>
      <c r="AB21" s="30">
        <v>7472</v>
      </c>
      <c r="AC21" s="30">
        <v>7506</v>
      </c>
      <c r="AD21" s="31">
        <v>172893.72</v>
      </c>
      <c r="AE21" s="31">
        <v>6435.09</v>
      </c>
      <c r="AF21" s="31">
        <v>179328.81</v>
      </c>
      <c r="AG21" s="32">
        <v>1659</v>
      </c>
      <c r="AH21" s="32">
        <v>401298</v>
      </c>
      <c r="AI21" s="32">
        <v>2295367</v>
      </c>
      <c r="AJ21" s="41">
        <v>25082944.350000001</v>
      </c>
      <c r="AN21" s="23"/>
    </row>
    <row r="22" spans="1:40" ht="15.75" thickBot="1" x14ac:dyDescent="0.3">
      <c r="A22" s="11" t="s">
        <v>16</v>
      </c>
      <c r="B22" s="33">
        <v>6534</v>
      </c>
      <c r="C22" s="34">
        <v>274094</v>
      </c>
      <c r="D22" s="34">
        <v>718733</v>
      </c>
      <c r="E22" s="36">
        <v>929798</v>
      </c>
      <c r="F22" s="35">
        <v>6183659.9100000001</v>
      </c>
      <c r="G22" s="33">
        <v>3867</v>
      </c>
      <c r="H22" s="34">
        <v>137414</v>
      </c>
      <c r="I22" s="34">
        <v>137414</v>
      </c>
      <c r="J22" s="40">
        <v>3278169.09</v>
      </c>
      <c r="K22" s="18">
        <v>8161</v>
      </c>
      <c r="L22" s="18">
        <v>536999</v>
      </c>
      <c r="M22" s="18">
        <v>2866866</v>
      </c>
      <c r="N22" s="19">
        <v>39582055.498129994</v>
      </c>
      <c r="O22" s="18">
        <v>7815</v>
      </c>
      <c r="P22" s="18">
        <v>445398</v>
      </c>
      <c r="Q22" s="18">
        <v>2216910.7228008057</v>
      </c>
      <c r="R22" s="19">
        <v>12199145.715475593</v>
      </c>
      <c r="S22" s="36">
        <v>3753</v>
      </c>
      <c r="T22" s="36">
        <v>544519</v>
      </c>
      <c r="U22" s="36">
        <v>821144</v>
      </c>
      <c r="V22" s="38">
        <v>17330773.254780065</v>
      </c>
      <c r="W22" s="36">
        <v>107</v>
      </c>
      <c r="X22" s="36">
        <v>92</v>
      </c>
      <c r="Y22" s="36">
        <v>784</v>
      </c>
      <c r="Z22" s="38">
        <f>VLOOKUP(A22,[1]Planilha2!$F$5:$H$29,3,)</f>
        <v>251186.08</v>
      </c>
      <c r="AA22" s="36">
        <v>634</v>
      </c>
      <c r="AB22" s="36">
        <v>319192</v>
      </c>
      <c r="AC22" s="36">
        <v>626583</v>
      </c>
      <c r="AD22" s="35">
        <v>19247281.59</v>
      </c>
      <c r="AE22" s="35">
        <v>716382.2</v>
      </c>
      <c r="AF22" s="35">
        <v>19963663.789999999</v>
      </c>
      <c r="AG22" s="18">
        <v>10033</v>
      </c>
      <c r="AH22" s="18">
        <v>1674804</v>
      </c>
      <c r="AI22" s="18">
        <v>7599500</v>
      </c>
      <c r="AJ22" s="42">
        <v>99082115.189999998</v>
      </c>
      <c r="AN22" s="23"/>
    </row>
    <row r="23" spans="1:40" ht="15.75" thickBot="1" x14ac:dyDescent="0.3">
      <c r="A23" s="10" t="s">
        <v>17</v>
      </c>
      <c r="B23" s="26">
        <v>2496</v>
      </c>
      <c r="C23" s="27">
        <v>114839</v>
      </c>
      <c r="D23" s="27">
        <v>303092</v>
      </c>
      <c r="E23" s="44">
        <v>392099</v>
      </c>
      <c r="F23" s="28">
        <v>2638077.0099999998</v>
      </c>
      <c r="G23" s="26">
        <v>1915</v>
      </c>
      <c r="H23" s="27">
        <v>46897</v>
      </c>
      <c r="I23" s="27">
        <v>46897</v>
      </c>
      <c r="J23" s="39">
        <v>1107567.06</v>
      </c>
      <c r="K23" s="16">
        <v>2676</v>
      </c>
      <c r="L23" s="16">
        <v>193112</v>
      </c>
      <c r="M23" s="16">
        <v>1042101</v>
      </c>
      <c r="N23" s="17">
        <v>13553801.662079446</v>
      </c>
      <c r="O23" s="16">
        <v>2493</v>
      </c>
      <c r="P23" s="16">
        <v>165616</v>
      </c>
      <c r="Q23" s="16">
        <v>798404.93405834062</v>
      </c>
      <c r="R23" s="17">
        <v>4318166.2990429662</v>
      </c>
      <c r="S23" s="29">
        <v>978</v>
      </c>
      <c r="T23" s="29">
        <v>203459</v>
      </c>
      <c r="U23" s="29">
        <v>302958</v>
      </c>
      <c r="V23" s="37">
        <v>6054278.7411442483</v>
      </c>
      <c r="W23" s="29">
        <v>23</v>
      </c>
      <c r="X23" s="29">
        <v>30</v>
      </c>
      <c r="Y23" s="29">
        <v>196</v>
      </c>
      <c r="Z23" s="37">
        <f>VLOOKUP(A23,[1]Planilha2!$F$5:$H$29,3,)</f>
        <v>137992.35</v>
      </c>
      <c r="AA23" s="30">
        <v>482</v>
      </c>
      <c r="AB23" s="30">
        <v>84874</v>
      </c>
      <c r="AC23" s="30">
        <v>252771</v>
      </c>
      <c r="AD23" s="31">
        <v>4043559.72</v>
      </c>
      <c r="AE23" s="31">
        <v>150500.95000000001</v>
      </c>
      <c r="AF23" s="31">
        <v>4194060.6700000004</v>
      </c>
      <c r="AG23" s="32">
        <v>3888</v>
      </c>
      <c r="AH23" s="32">
        <v>596284</v>
      </c>
      <c r="AI23" s="32">
        <v>2835427</v>
      </c>
      <c r="AJ23" s="41">
        <v>31993321.940000001</v>
      </c>
      <c r="AN23" s="23"/>
    </row>
    <row r="24" spans="1:40" ht="15.75" thickBot="1" x14ac:dyDescent="0.3">
      <c r="A24" s="11" t="s">
        <v>18</v>
      </c>
      <c r="B24" s="33">
        <v>4074</v>
      </c>
      <c r="C24" s="34">
        <v>214063</v>
      </c>
      <c r="D24" s="34">
        <v>511357</v>
      </c>
      <c r="E24" s="36">
        <v>661523</v>
      </c>
      <c r="F24" s="35">
        <v>4430822.93</v>
      </c>
      <c r="G24" s="33">
        <v>3405</v>
      </c>
      <c r="H24" s="34">
        <v>116502</v>
      </c>
      <c r="I24" s="34">
        <v>116502</v>
      </c>
      <c r="J24" s="40">
        <v>2406216.86</v>
      </c>
      <c r="K24" s="18">
        <v>4357</v>
      </c>
      <c r="L24" s="18">
        <v>455197</v>
      </c>
      <c r="M24" s="18">
        <v>2485859</v>
      </c>
      <c r="N24" s="19">
        <v>32302142.230528377</v>
      </c>
      <c r="O24" s="18">
        <v>4058</v>
      </c>
      <c r="P24" s="18">
        <v>374706</v>
      </c>
      <c r="Q24" s="18">
        <v>1881060.7029489523</v>
      </c>
      <c r="R24" s="19">
        <v>9815222.5931031816</v>
      </c>
      <c r="S24" s="36">
        <v>1561</v>
      </c>
      <c r="T24" s="36">
        <v>453842</v>
      </c>
      <c r="U24" s="36">
        <v>663518</v>
      </c>
      <c r="V24" s="38">
        <v>13179022.003128521</v>
      </c>
      <c r="W24" s="36">
        <v>59</v>
      </c>
      <c r="X24" s="36">
        <v>37</v>
      </c>
      <c r="Y24" s="36">
        <v>455</v>
      </c>
      <c r="Z24" s="38">
        <f>VLOOKUP(A24,[1]Planilha2!$F$5:$H$29,3,)</f>
        <v>805042.49</v>
      </c>
      <c r="AA24" s="36">
        <v>799</v>
      </c>
      <c r="AB24" s="36">
        <v>265808</v>
      </c>
      <c r="AC24" s="36">
        <v>644169</v>
      </c>
      <c r="AD24" s="35">
        <v>11984510.66</v>
      </c>
      <c r="AE24" s="35">
        <v>446062.48</v>
      </c>
      <c r="AF24" s="35">
        <v>12430573.140000001</v>
      </c>
      <c r="AG24" s="18">
        <v>6204</v>
      </c>
      <c r="AH24" s="18">
        <v>1388910</v>
      </c>
      <c r="AI24" s="18">
        <v>6453087</v>
      </c>
      <c r="AJ24" s="42">
        <v>75606058.950000003</v>
      </c>
      <c r="AN24" s="23"/>
    </row>
    <row r="25" spans="1:40" ht="15.75" thickBot="1" x14ac:dyDescent="0.3">
      <c r="A25" s="10" t="s">
        <v>19</v>
      </c>
      <c r="B25" s="26">
        <v>2167</v>
      </c>
      <c r="C25" s="27">
        <v>119960</v>
      </c>
      <c r="D25" s="27">
        <v>319402</v>
      </c>
      <c r="E25" s="44">
        <v>413198</v>
      </c>
      <c r="F25" s="28">
        <v>2752899.1199999996</v>
      </c>
      <c r="G25" s="26">
        <v>1974</v>
      </c>
      <c r="H25" s="27">
        <v>66329</v>
      </c>
      <c r="I25" s="27">
        <v>66329</v>
      </c>
      <c r="J25" s="39">
        <v>1408598.69</v>
      </c>
      <c r="K25" s="16">
        <v>2472</v>
      </c>
      <c r="L25" s="16">
        <v>188555</v>
      </c>
      <c r="M25" s="16">
        <v>1049701</v>
      </c>
      <c r="N25" s="17">
        <v>13775808.429749796</v>
      </c>
      <c r="O25" s="16">
        <v>2243</v>
      </c>
      <c r="P25" s="16">
        <v>163539</v>
      </c>
      <c r="Q25" s="16">
        <v>780398.27096905536</v>
      </c>
      <c r="R25" s="17">
        <v>4165868.5154060815</v>
      </c>
      <c r="S25" s="29">
        <v>1287</v>
      </c>
      <c r="T25" s="29">
        <v>175811</v>
      </c>
      <c r="U25" s="29">
        <v>261807</v>
      </c>
      <c r="V25" s="37">
        <v>4917026.8665737705</v>
      </c>
      <c r="W25" s="29">
        <v>33</v>
      </c>
      <c r="X25" s="29">
        <v>15</v>
      </c>
      <c r="Y25" s="29">
        <v>231</v>
      </c>
      <c r="Z25" s="37">
        <f>VLOOKUP(A25,[1]Planilha2!$F$5:$H$29,3,)</f>
        <v>161036.24</v>
      </c>
      <c r="AA25" s="30">
        <v>515</v>
      </c>
      <c r="AB25" s="30">
        <v>90071</v>
      </c>
      <c r="AC25" s="30">
        <v>247268</v>
      </c>
      <c r="AD25" s="31">
        <v>4120845.73</v>
      </c>
      <c r="AE25" s="31">
        <v>153377.53</v>
      </c>
      <c r="AF25" s="31">
        <v>4274223.26</v>
      </c>
      <c r="AG25" s="32">
        <v>3831</v>
      </c>
      <c r="AH25" s="32">
        <v>574397</v>
      </c>
      <c r="AI25" s="32">
        <v>2818932</v>
      </c>
      <c r="AJ25" s="41">
        <v>31562391.32</v>
      </c>
      <c r="AN25" s="23"/>
    </row>
    <row r="26" spans="1:40" ht="15.75" thickBot="1" x14ac:dyDescent="0.3">
      <c r="A26" s="11" t="s">
        <v>20</v>
      </c>
      <c r="B26" s="33">
        <v>4994</v>
      </c>
      <c r="C26" s="34">
        <v>446318</v>
      </c>
      <c r="D26" s="34">
        <v>842678</v>
      </c>
      <c r="E26" s="36">
        <v>1090141</v>
      </c>
      <c r="F26" s="35">
        <v>7410140.1299999999</v>
      </c>
      <c r="G26" s="33">
        <v>3044</v>
      </c>
      <c r="H26" s="34">
        <v>194705</v>
      </c>
      <c r="I26" s="34">
        <v>194705</v>
      </c>
      <c r="J26" s="40">
        <v>4738545.6900000004</v>
      </c>
      <c r="K26" s="18">
        <v>3180</v>
      </c>
      <c r="L26" s="18">
        <v>645869</v>
      </c>
      <c r="M26" s="18">
        <v>3502217</v>
      </c>
      <c r="N26" s="19">
        <v>44122803.474644057</v>
      </c>
      <c r="O26" s="18">
        <v>3075</v>
      </c>
      <c r="P26" s="18">
        <v>637509</v>
      </c>
      <c r="Q26" s="18">
        <v>2642190.4022312183</v>
      </c>
      <c r="R26" s="19">
        <v>14190275.844121268</v>
      </c>
      <c r="S26" s="36">
        <v>1925</v>
      </c>
      <c r="T26" s="36">
        <v>517963</v>
      </c>
      <c r="U26" s="36">
        <v>394835</v>
      </c>
      <c r="V26" s="38">
        <v>5845822.6145934016</v>
      </c>
      <c r="W26" s="36">
        <v>26</v>
      </c>
      <c r="X26" s="36">
        <v>110</v>
      </c>
      <c r="Y26" s="36">
        <v>180</v>
      </c>
      <c r="Z26" s="38">
        <f>VLOOKUP(A26,[1]Planilha2!$F$5:$H$29,3,)</f>
        <v>517397.14</v>
      </c>
      <c r="AA26" s="36">
        <v>1607</v>
      </c>
      <c r="AB26" s="36">
        <v>296000</v>
      </c>
      <c r="AC26" s="36">
        <v>424487</v>
      </c>
      <c r="AD26" s="35">
        <v>7354006.2999999998</v>
      </c>
      <c r="AE26" s="35">
        <v>273715.5</v>
      </c>
      <c r="AF26" s="35">
        <v>7627721.7999999998</v>
      </c>
      <c r="AG26" s="18">
        <v>7905</v>
      </c>
      <c r="AH26" s="18">
        <v>1906150</v>
      </c>
      <c r="AI26" s="18">
        <v>8248755</v>
      </c>
      <c r="AJ26" s="42">
        <v>85182551.560000002</v>
      </c>
      <c r="AN26" s="23"/>
    </row>
    <row r="27" spans="1:40" ht="15.75" thickBot="1" x14ac:dyDescent="0.3">
      <c r="A27" s="10" t="s">
        <v>21</v>
      </c>
      <c r="B27" s="26">
        <v>4280</v>
      </c>
      <c r="C27" s="27">
        <v>442530</v>
      </c>
      <c r="D27" s="27">
        <v>781411</v>
      </c>
      <c r="E27" s="44">
        <v>1010882</v>
      </c>
      <c r="F27" s="28">
        <v>6864756.3799999999</v>
      </c>
      <c r="G27" s="26">
        <v>1520</v>
      </c>
      <c r="H27" s="27">
        <v>92092</v>
      </c>
      <c r="I27" s="27">
        <v>92092</v>
      </c>
      <c r="J27" s="39">
        <v>2102176.16</v>
      </c>
      <c r="K27" s="16">
        <v>3339</v>
      </c>
      <c r="L27" s="16">
        <v>737545</v>
      </c>
      <c r="M27" s="16">
        <v>3682880</v>
      </c>
      <c r="N27" s="17">
        <v>51617685.444847062</v>
      </c>
      <c r="O27" s="16">
        <v>3213</v>
      </c>
      <c r="P27" s="16">
        <v>729683</v>
      </c>
      <c r="Q27" s="16">
        <v>2824268.8759738063</v>
      </c>
      <c r="R27" s="17">
        <v>15840349.757603288</v>
      </c>
      <c r="S27" s="29">
        <v>2090</v>
      </c>
      <c r="T27" s="29">
        <v>605828</v>
      </c>
      <c r="U27" s="29">
        <v>674864</v>
      </c>
      <c r="V27" s="37">
        <v>13151159.308405111</v>
      </c>
      <c r="W27" s="29">
        <v>100</v>
      </c>
      <c r="X27" s="29">
        <v>162</v>
      </c>
      <c r="Y27" s="29">
        <v>763</v>
      </c>
      <c r="Z27" s="37">
        <f>VLOOKUP(A27,[1]Planilha2!$F$5:$H$29,3,)</f>
        <v>428208.53</v>
      </c>
      <c r="AA27" s="30">
        <v>1169</v>
      </c>
      <c r="AB27" s="30">
        <v>412313</v>
      </c>
      <c r="AC27" s="30">
        <v>715872</v>
      </c>
      <c r="AD27" s="31">
        <v>13326022.83</v>
      </c>
      <c r="AE27" s="31">
        <v>495993.45</v>
      </c>
      <c r="AF27" s="31">
        <v>13822016.279999999</v>
      </c>
      <c r="AG27" s="32">
        <v>6967</v>
      </c>
      <c r="AH27" s="32">
        <v>2198216</v>
      </c>
      <c r="AI27" s="32">
        <v>9001622</v>
      </c>
      <c r="AJ27" s="41">
        <v>103434660.81999999</v>
      </c>
      <c r="AN27" s="23"/>
    </row>
    <row r="28" spans="1:40" ht="15.75" thickBot="1" x14ac:dyDescent="0.3">
      <c r="A28" s="11" t="s">
        <v>22</v>
      </c>
      <c r="B28" s="33">
        <v>1433</v>
      </c>
      <c r="C28" s="34">
        <v>104012</v>
      </c>
      <c r="D28" s="34">
        <v>227711</v>
      </c>
      <c r="E28" s="36">
        <v>294581</v>
      </c>
      <c r="F28" s="35">
        <v>1972851.6</v>
      </c>
      <c r="G28" s="33">
        <v>1212</v>
      </c>
      <c r="H28" s="34">
        <v>42806</v>
      </c>
      <c r="I28" s="34">
        <v>42806</v>
      </c>
      <c r="J28" s="40">
        <v>969751.59</v>
      </c>
      <c r="K28" s="18">
        <v>1770</v>
      </c>
      <c r="L28" s="18">
        <v>169537</v>
      </c>
      <c r="M28" s="18">
        <v>917984</v>
      </c>
      <c r="N28" s="19">
        <v>11819364.234159891</v>
      </c>
      <c r="O28" s="18">
        <v>1662</v>
      </c>
      <c r="P28" s="18">
        <v>163934</v>
      </c>
      <c r="Q28" s="18">
        <v>696885.67505095724</v>
      </c>
      <c r="R28" s="19">
        <v>3706769.4387687449</v>
      </c>
      <c r="S28" s="36">
        <v>811</v>
      </c>
      <c r="T28" s="36">
        <v>163844</v>
      </c>
      <c r="U28" s="36">
        <v>240946</v>
      </c>
      <c r="V28" s="38">
        <v>4822127.1553475512</v>
      </c>
      <c r="W28" s="36">
        <v>21</v>
      </c>
      <c r="X28" s="36">
        <v>18</v>
      </c>
      <c r="Y28" s="36">
        <v>168</v>
      </c>
      <c r="Z28" s="38">
        <f>VLOOKUP(A28,[1]Planilha2!$F$5:$H$29,3,)</f>
        <v>332459</v>
      </c>
      <c r="AA28" s="36">
        <v>330</v>
      </c>
      <c r="AB28" s="36">
        <v>90820</v>
      </c>
      <c r="AC28" s="36">
        <v>234661</v>
      </c>
      <c r="AD28" s="35">
        <v>4234464.58</v>
      </c>
      <c r="AE28" s="35">
        <v>157606.42000000001</v>
      </c>
      <c r="AF28" s="35">
        <v>4392071</v>
      </c>
      <c r="AG28" s="18">
        <v>2749</v>
      </c>
      <c r="AH28" s="18">
        <v>528213</v>
      </c>
      <c r="AI28" s="18">
        <v>2428032</v>
      </c>
      <c r="AJ28" s="42">
        <v>28073487.32</v>
      </c>
      <c r="AN28" s="23"/>
    </row>
    <row r="29" spans="1:40" ht="15.75" thickBot="1" x14ac:dyDescent="0.3">
      <c r="A29" s="10" t="s">
        <v>23</v>
      </c>
      <c r="B29" s="26">
        <v>446</v>
      </c>
      <c r="C29" s="27">
        <v>52571</v>
      </c>
      <c r="D29" s="27">
        <v>78674</v>
      </c>
      <c r="E29" s="44">
        <v>101778</v>
      </c>
      <c r="F29" s="28">
        <v>682180.05</v>
      </c>
      <c r="G29" s="26">
        <v>235</v>
      </c>
      <c r="H29" s="27">
        <v>21626</v>
      </c>
      <c r="I29" s="27">
        <v>21626</v>
      </c>
      <c r="J29" s="39">
        <v>503842.53</v>
      </c>
      <c r="K29" s="16">
        <v>743</v>
      </c>
      <c r="L29" s="16">
        <v>107018</v>
      </c>
      <c r="M29" s="16">
        <v>534290</v>
      </c>
      <c r="N29" s="17">
        <v>6812496.6038226625</v>
      </c>
      <c r="O29" s="16">
        <v>642</v>
      </c>
      <c r="P29" s="16">
        <v>98024</v>
      </c>
      <c r="Q29" s="16">
        <v>406341.77930264233</v>
      </c>
      <c r="R29" s="17">
        <v>2365402.5036725714</v>
      </c>
      <c r="S29" s="29">
        <v>445</v>
      </c>
      <c r="T29" s="29">
        <v>100581</v>
      </c>
      <c r="U29" s="29">
        <v>146766</v>
      </c>
      <c r="V29" s="37">
        <v>2550370.3479860481</v>
      </c>
      <c r="W29" s="29">
        <v>18</v>
      </c>
      <c r="X29" s="29">
        <v>14</v>
      </c>
      <c r="Y29" s="29">
        <v>140</v>
      </c>
      <c r="Z29" s="37">
        <f>VLOOKUP(A29,[1]Planilha2!$F$5:$H$29,3,)</f>
        <v>349109.69</v>
      </c>
      <c r="AA29" s="30">
        <v>208</v>
      </c>
      <c r="AB29" s="30">
        <v>62093</v>
      </c>
      <c r="AC29" s="30">
        <v>136498</v>
      </c>
      <c r="AD29" s="31">
        <v>2137707.0699999998</v>
      </c>
      <c r="AE29" s="31">
        <v>79565.279999999999</v>
      </c>
      <c r="AF29" s="31">
        <v>2217272.3499999996</v>
      </c>
      <c r="AG29" s="32">
        <v>1072</v>
      </c>
      <c r="AH29" s="32">
        <v>322263</v>
      </c>
      <c r="AI29" s="32">
        <v>1347440</v>
      </c>
      <c r="AJ29" s="41">
        <v>15579423.23</v>
      </c>
      <c r="AN29" s="23"/>
    </row>
    <row r="30" spans="1:40" ht="15.75" thickBot="1" x14ac:dyDescent="0.3">
      <c r="A30" s="11" t="s">
        <v>24</v>
      </c>
      <c r="B30" s="33">
        <v>401</v>
      </c>
      <c r="C30" s="34">
        <v>24770</v>
      </c>
      <c r="D30" s="34">
        <v>51648</v>
      </c>
      <c r="E30" s="36">
        <v>66815</v>
      </c>
      <c r="F30" s="35">
        <v>450399.80000000005</v>
      </c>
      <c r="G30" s="33">
        <v>92</v>
      </c>
      <c r="H30" s="34">
        <v>3940</v>
      </c>
      <c r="I30" s="34">
        <v>3940</v>
      </c>
      <c r="J30" s="40">
        <v>137983.07</v>
      </c>
      <c r="K30" s="18">
        <v>603</v>
      </c>
      <c r="L30" s="18">
        <v>60092</v>
      </c>
      <c r="M30" s="18">
        <v>194647</v>
      </c>
      <c r="N30" s="19">
        <v>3099608.047893215</v>
      </c>
      <c r="O30" s="18">
        <v>512</v>
      </c>
      <c r="P30" s="18">
        <v>53207</v>
      </c>
      <c r="Q30" s="18">
        <v>162170.19165657365</v>
      </c>
      <c r="R30" s="19">
        <v>860942.45348905481</v>
      </c>
      <c r="S30" s="36">
        <v>239</v>
      </c>
      <c r="T30" s="36">
        <v>40945</v>
      </c>
      <c r="U30" s="36">
        <v>62529</v>
      </c>
      <c r="V30" s="38">
        <v>1705564.2188489099</v>
      </c>
      <c r="W30" s="36">
        <v>3</v>
      </c>
      <c r="X30" s="36">
        <v>11</v>
      </c>
      <c r="Y30" s="36">
        <v>21</v>
      </c>
      <c r="Z30" s="38">
        <v>0</v>
      </c>
      <c r="AA30" s="36">
        <v>159</v>
      </c>
      <c r="AB30" s="36">
        <v>25347</v>
      </c>
      <c r="AC30" s="36">
        <v>53327</v>
      </c>
      <c r="AD30" s="35">
        <v>1205775.8999999999</v>
      </c>
      <c r="AE30" s="35">
        <v>44878.879999999997</v>
      </c>
      <c r="AF30" s="35">
        <v>1250654.7799999998</v>
      </c>
      <c r="AG30" s="18">
        <v>873</v>
      </c>
      <c r="AH30" s="18">
        <v>151154</v>
      </c>
      <c r="AI30" s="18">
        <v>543449</v>
      </c>
      <c r="AJ30" s="42">
        <v>7479480.5700000003</v>
      </c>
      <c r="AN30" s="23"/>
    </row>
    <row r="31" spans="1:40" ht="15.75" thickBot="1" x14ac:dyDescent="0.3">
      <c r="A31" s="10" t="s">
        <v>25</v>
      </c>
      <c r="B31" s="26">
        <v>4969</v>
      </c>
      <c r="C31" s="27">
        <v>369348</v>
      </c>
      <c r="D31" s="27">
        <v>800701</v>
      </c>
      <c r="E31" s="44">
        <v>1035837</v>
      </c>
      <c r="F31" s="28">
        <v>6950497.5099999998</v>
      </c>
      <c r="G31" s="26">
        <v>1744</v>
      </c>
      <c r="H31" s="27">
        <v>75980</v>
      </c>
      <c r="I31" s="27">
        <v>75980</v>
      </c>
      <c r="J31" s="39">
        <v>1984837.71</v>
      </c>
      <c r="K31" s="16">
        <v>4955</v>
      </c>
      <c r="L31" s="16">
        <v>574273</v>
      </c>
      <c r="M31" s="16">
        <v>2940192</v>
      </c>
      <c r="N31" s="17">
        <v>45346701.534455411</v>
      </c>
      <c r="O31" s="16">
        <v>4701</v>
      </c>
      <c r="P31" s="16">
        <v>560412</v>
      </c>
      <c r="Q31" s="16">
        <v>2239163.5795545094</v>
      </c>
      <c r="R31" s="17">
        <v>12684356.061375622</v>
      </c>
      <c r="S31" s="29">
        <v>3923</v>
      </c>
      <c r="T31" s="29">
        <v>449369</v>
      </c>
      <c r="U31" s="29">
        <v>357040</v>
      </c>
      <c r="V31" s="37">
        <v>7853243.9204180352</v>
      </c>
      <c r="W31" s="29">
        <v>55</v>
      </c>
      <c r="X31" s="29">
        <v>75</v>
      </c>
      <c r="Y31" s="29">
        <v>437</v>
      </c>
      <c r="Z31" s="37">
        <f>VLOOKUP(A31,[1]Planilha2!$F$5:$H$29,3,)</f>
        <v>59738.63</v>
      </c>
      <c r="AA31" s="30">
        <v>1174</v>
      </c>
      <c r="AB31" s="30">
        <v>275140</v>
      </c>
      <c r="AC31" s="30">
        <v>328363</v>
      </c>
      <c r="AD31" s="31">
        <v>6156709.1500000004</v>
      </c>
      <c r="AE31" s="31">
        <v>229152.2</v>
      </c>
      <c r="AF31" s="31">
        <v>6385861.3500000006</v>
      </c>
      <c r="AG31" s="32">
        <v>8025</v>
      </c>
      <c r="AH31" s="32">
        <v>1668130</v>
      </c>
      <c r="AI31" s="32">
        <v>6977013</v>
      </c>
      <c r="AJ31" s="41">
        <v>80801625.859999999</v>
      </c>
      <c r="AN31" s="23"/>
    </row>
    <row r="32" spans="1:40" ht="15.75" thickBot="1" x14ac:dyDescent="0.3">
      <c r="A32" s="11" t="s">
        <v>26</v>
      </c>
      <c r="B32" s="33">
        <v>3232</v>
      </c>
      <c r="C32" s="34">
        <v>345736</v>
      </c>
      <c r="D32" s="34">
        <v>626101</v>
      </c>
      <c r="E32" s="36">
        <v>809963</v>
      </c>
      <c r="F32" s="35">
        <v>5492344.4299999997</v>
      </c>
      <c r="G32" s="33">
        <v>970</v>
      </c>
      <c r="H32" s="34">
        <v>54253</v>
      </c>
      <c r="I32" s="34">
        <v>54253</v>
      </c>
      <c r="J32" s="40">
        <v>1327285.6499999999</v>
      </c>
      <c r="K32" s="18">
        <v>2366</v>
      </c>
      <c r="L32" s="18">
        <v>428990</v>
      </c>
      <c r="M32" s="18">
        <v>2230002</v>
      </c>
      <c r="N32" s="19">
        <v>29810391.429832507</v>
      </c>
      <c r="O32" s="18">
        <v>2273</v>
      </c>
      <c r="P32" s="18">
        <v>424867</v>
      </c>
      <c r="Q32" s="18">
        <v>1717566.7949268336</v>
      </c>
      <c r="R32" s="19">
        <v>9635506.9370665643</v>
      </c>
      <c r="S32" s="36">
        <v>1685</v>
      </c>
      <c r="T32" s="36">
        <v>346848</v>
      </c>
      <c r="U32" s="36">
        <v>277743</v>
      </c>
      <c r="V32" s="38">
        <v>5838628.4632866038</v>
      </c>
      <c r="W32" s="36">
        <v>43</v>
      </c>
      <c r="X32" s="36">
        <v>36</v>
      </c>
      <c r="Y32" s="36">
        <v>333</v>
      </c>
      <c r="Z32" s="38">
        <f>VLOOKUP(A32,[1]Planilha2!$F$5:$H$29,3,)</f>
        <v>330484.92</v>
      </c>
      <c r="AA32" s="36">
        <v>757</v>
      </c>
      <c r="AB32" s="36">
        <v>208837</v>
      </c>
      <c r="AC32" s="36">
        <v>246049</v>
      </c>
      <c r="AD32" s="35">
        <v>4670906.62</v>
      </c>
      <c r="AE32" s="35">
        <v>173850.75</v>
      </c>
      <c r="AF32" s="35">
        <v>4844757.37</v>
      </c>
      <c r="AG32" s="18">
        <v>5095</v>
      </c>
      <c r="AH32" s="18">
        <v>1330411</v>
      </c>
      <c r="AI32" s="18">
        <v>5335910</v>
      </c>
      <c r="AJ32" s="42">
        <v>56800484.780000001</v>
      </c>
      <c r="AN32" s="23"/>
    </row>
    <row r="33" spans="1:40" ht="15.75" thickBot="1" x14ac:dyDescent="0.3">
      <c r="A33" s="10" t="s">
        <v>27</v>
      </c>
      <c r="B33" s="26">
        <v>1038</v>
      </c>
      <c r="C33" s="27">
        <v>61906</v>
      </c>
      <c r="D33" s="27">
        <v>142137</v>
      </c>
      <c r="E33" s="44">
        <v>183879</v>
      </c>
      <c r="F33" s="28">
        <v>1224620.43</v>
      </c>
      <c r="G33" s="26">
        <v>908</v>
      </c>
      <c r="H33" s="27">
        <v>34359</v>
      </c>
      <c r="I33" s="27">
        <v>34359</v>
      </c>
      <c r="J33" s="39">
        <v>718298.74</v>
      </c>
      <c r="K33" s="16">
        <v>1268</v>
      </c>
      <c r="L33" s="16">
        <v>114714</v>
      </c>
      <c r="M33" s="16">
        <v>621665</v>
      </c>
      <c r="N33" s="17">
        <v>7686407.7613470918</v>
      </c>
      <c r="O33" s="16">
        <v>1114</v>
      </c>
      <c r="P33" s="16">
        <v>110166</v>
      </c>
      <c r="Q33" s="16">
        <v>465214.70849118585</v>
      </c>
      <c r="R33" s="17">
        <v>2408625.9482057071</v>
      </c>
      <c r="S33" s="29">
        <v>586</v>
      </c>
      <c r="T33" s="29">
        <v>114481</v>
      </c>
      <c r="U33" s="29">
        <v>172557</v>
      </c>
      <c r="V33" s="37">
        <v>3036867.7581527233</v>
      </c>
      <c r="W33" s="29">
        <v>9</v>
      </c>
      <c r="X33" s="29">
        <v>4</v>
      </c>
      <c r="Y33" s="29">
        <v>70</v>
      </c>
      <c r="Z33" s="37">
        <f>VLOOKUP(A33,[1]Planilha2!$F$5:$H$29,3,)</f>
        <v>484198.98</v>
      </c>
      <c r="AA33" s="30">
        <v>194</v>
      </c>
      <c r="AB33" s="30">
        <v>68703</v>
      </c>
      <c r="AC33" s="30">
        <v>155533</v>
      </c>
      <c r="AD33" s="31">
        <v>2552100.7599999998</v>
      </c>
      <c r="AE33" s="31">
        <v>94988.98</v>
      </c>
      <c r="AF33" s="31">
        <v>2647089.7399999998</v>
      </c>
      <c r="AG33" s="32">
        <v>1720</v>
      </c>
      <c r="AH33" s="32">
        <v>359804</v>
      </c>
      <c r="AI33" s="32">
        <v>1633278</v>
      </c>
      <c r="AJ33" s="41">
        <v>18296474.960000001</v>
      </c>
      <c r="AN33" s="23"/>
    </row>
    <row r="34" spans="1:40" ht="15.75" thickBot="1" x14ac:dyDescent="0.3">
      <c r="A34" s="11" t="s">
        <v>28</v>
      </c>
      <c r="B34" s="33">
        <v>12244</v>
      </c>
      <c r="C34" s="34">
        <v>1869513</v>
      </c>
      <c r="D34" s="34">
        <v>2741369</v>
      </c>
      <c r="E34" s="36">
        <v>3546406</v>
      </c>
      <c r="F34" s="35">
        <v>24518409.780000001</v>
      </c>
      <c r="G34" s="33">
        <v>2349</v>
      </c>
      <c r="H34" s="34">
        <v>244923</v>
      </c>
      <c r="I34" s="34">
        <v>244923</v>
      </c>
      <c r="J34" s="40">
        <v>5917829.9000000004</v>
      </c>
      <c r="K34" s="18">
        <v>6810</v>
      </c>
      <c r="L34" s="18">
        <v>2224730</v>
      </c>
      <c r="M34" s="18">
        <v>11246602</v>
      </c>
      <c r="N34" s="19">
        <v>158144962.05812415</v>
      </c>
      <c r="O34" s="18">
        <v>6515</v>
      </c>
      <c r="P34" s="18">
        <v>2179194</v>
      </c>
      <c r="Q34" s="18">
        <v>8457712.140836332</v>
      </c>
      <c r="R34" s="19">
        <v>50901924.729617111</v>
      </c>
      <c r="S34" s="36">
        <v>5428</v>
      </c>
      <c r="T34" s="36">
        <v>1838598</v>
      </c>
      <c r="U34" s="36">
        <v>2027549</v>
      </c>
      <c r="V34" s="38">
        <v>42874035.129361331</v>
      </c>
      <c r="W34" s="36">
        <v>129</v>
      </c>
      <c r="X34" s="36">
        <v>308</v>
      </c>
      <c r="Y34" s="36">
        <v>951</v>
      </c>
      <c r="Z34" s="38">
        <f>VLOOKUP(A34,[1]Planilha2!$F$5:$H$29,3,)</f>
        <v>9416981.4199999999</v>
      </c>
      <c r="AA34" s="36">
        <v>3960</v>
      </c>
      <c r="AB34" s="36">
        <v>1349294</v>
      </c>
      <c r="AC34" s="36">
        <v>2329592</v>
      </c>
      <c r="AD34" s="35">
        <v>45145610.479999997</v>
      </c>
      <c r="AE34" s="35">
        <v>1680315.83</v>
      </c>
      <c r="AF34" s="35">
        <v>46825926.309999995</v>
      </c>
      <c r="AG34" s="18">
        <v>21462</v>
      </c>
      <c r="AH34" s="18">
        <v>7282135</v>
      </c>
      <c r="AI34" s="18">
        <v>27853735</v>
      </c>
      <c r="AJ34" s="42">
        <v>336458730.19999999</v>
      </c>
      <c r="AN34" s="23"/>
    </row>
    <row r="35" spans="1:40" ht="15.75" thickBot="1" x14ac:dyDescent="0.3">
      <c r="A35" s="10" t="s">
        <v>29</v>
      </c>
      <c r="B35" s="26">
        <v>667</v>
      </c>
      <c r="C35" s="27">
        <v>67142</v>
      </c>
      <c r="D35" s="27">
        <v>116783</v>
      </c>
      <c r="E35" s="44">
        <v>151078</v>
      </c>
      <c r="F35" s="28">
        <v>1017170.31</v>
      </c>
      <c r="G35" s="26">
        <v>475</v>
      </c>
      <c r="H35" s="27">
        <v>24642</v>
      </c>
      <c r="I35" s="27">
        <v>24642</v>
      </c>
      <c r="J35" s="39">
        <v>578305.29</v>
      </c>
      <c r="K35" s="16">
        <v>952</v>
      </c>
      <c r="L35" s="16">
        <v>97503</v>
      </c>
      <c r="M35" s="16">
        <v>522011</v>
      </c>
      <c r="N35" s="17">
        <v>6718347.1654966325</v>
      </c>
      <c r="O35" s="16">
        <v>862</v>
      </c>
      <c r="P35" s="16">
        <v>96019</v>
      </c>
      <c r="Q35" s="16">
        <v>398238.78091246396</v>
      </c>
      <c r="R35" s="17">
        <v>2142347.2374496609</v>
      </c>
      <c r="S35" s="29">
        <v>642</v>
      </c>
      <c r="T35" s="29">
        <v>100088</v>
      </c>
      <c r="U35" s="29">
        <v>160513</v>
      </c>
      <c r="V35" s="37">
        <v>2779477.9739870951</v>
      </c>
      <c r="W35" s="29">
        <v>10</v>
      </c>
      <c r="X35" s="29">
        <v>16</v>
      </c>
      <c r="Y35" s="29">
        <v>70</v>
      </c>
      <c r="Z35" s="37">
        <f>VLOOKUP(A35,[1]Planilha2!$F$5:$H$29,3,)</f>
        <v>890292.6</v>
      </c>
      <c r="AA35" s="30">
        <v>311</v>
      </c>
      <c r="AB35" s="30">
        <v>58867</v>
      </c>
      <c r="AC35" s="30">
        <v>133731</v>
      </c>
      <c r="AD35" s="31">
        <v>2176566.75</v>
      </c>
      <c r="AE35" s="31">
        <v>81011.63</v>
      </c>
      <c r="AF35" s="31">
        <v>2257578.38</v>
      </c>
      <c r="AG35" s="32">
        <v>1497</v>
      </c>
      <c r="AH35" s="32">
        <v>323600</v>
      </c>
      <c r="AI35" s="32">
        <v>1390284</v>
      </c>
      <c r="AJ35" s="41">
        <v>16450028.029999999</v>
      </c>
      <c r="AN35" s="23"/>
    </row>
    <row r="36" spans="1:40" ht="16.5" thickBot="1" x14ac:dyDescent="0.3">
      <c r="A36" s="12" t="s">
        <v>48</v>
      </c>
      <c r="B36" s="13">
        <f>SUM(B9:B35)</f>
        <v>87378</v>
      </c>
      <c r="C36" s="13">
        <f t="shared" ref="C36:AJ36" si="0">SUM(C9:C35)</f>
        <v>7245534</v>
      </c>
      <c r="D36" s="13">
        <f t="shared" si="0"/>
        <v>14043391</v>
      </c>
      <c r="E36" s="13">
        <v>18167408</v>
      </c>
      <c r="F36" s="14">
        <v>122813400.16</v>
      </c>
      <c r="G36" s="13">
        <f>SUM(G9:G35)</f>
        <v>49021</v>
      </c>
      <c r="H36" s="13">
        <f t="shared" ref="H36:J36" si="1">SUM(H9:H35)</f>
        <v>2302256</v>
      </c>
      <c r="I36" s="13">
        <f t="shared" si="1"/>
        <v>2302256</v>
      </c>
      <c r="J36" s="14">
        <f t="shared" si="1"/>
        <v>52621188.819999993</v>
      </c>
      <c r="K36" s="13">
        <f t="shared" si="0"/>
        <v>86172</v>
      </c>
      <c r="L36" s="13">
        <f t="shared" si="0"/>
        <v>10978052</v>
      </c>
      <c r="M36" s="13">
        <f t="shared" si="0"/>
        <v>57774157</v>
      </c>
      <c r="N36" s="14">
        <f t="shared" si="0"/>
        <v>790293758.9399997</v>
      </c>
      <c r="O36" s="13">
        <f t="shared" ref="O36:R36" si="2">SUM(O9:O35)</f>
        <v>80842</v>
      </c>
      <c r="P36" s="13">
        <f t="shared" si="2"/>
        <v>10397129</v>
      </c>
      <c r="Q36" s="13">
        <f t="shared" si="2"/>
        <v>43752078.000000007</v>
      </c>
      <c r="R36" s="14">
        <f t="shared" si="2"/>
        <v>244474426.86999995</v>
      </c>
      <c r="S36" s="13">
        <f t="shared" si="0"/>
        <v>46922</v>
      </c>
      <c r="T36" s="13">
        <f t="shared" si="0"/>
        <v>9548876</v>
      </c>
      <c r="U36" s="13">
        <f t="shared" si="0"/>
        <v>11840833</v>
      </c>
      <c r="V36" s="14">
        <f t="shared" si="0"/>
        <v>237744530.09</v>
      </c>
      <c r="W36" s="13">
        <f t="shared" si="0"/>
        <v>1016</v>
      </c>
      <c r="X36" s="13">
        <f t="shared" si="0"/>
        <v>1401</v>
      </c>
      <c r="Y36" s="13">
        <f t="shared" si="0"/>
        <v>7713</v>
      </c>
      <c r="Z36" s="14">
        <f>SUM(Z9:Z35)</f>
        <v>20968112.32</v>
      </c>
      <c r="AA36" s="13">
        <f t="shared" si="0"/>
        <v>19850</v>
      </c>
      <c r="AB36" s="13">
        <f t="shared" si="0"/>
        <v>5881537</v>
      </c>
      <c r="AC36" s="13">
        <f t="shared" si="0"/>
        <v>11405300</v>
      </c>
      <c r="AD36" s="14">
        <f t="shared" si="0"/>
        <v>216188585.37</v>
      </c>
      <c r="AE36" s="14">
        <f t="shared" si="0"/>
        <v>8046520.9800000004</v>
      </c>
      <c r="AF36" s="14">
        <f t="shared" si="0"/>
        <v>224235106.35000002</v>
      </c>
      <c r="AG36" s="13">
        <f t="shared" si="0"/>
        <v>145160</v>
      </c>
      <c r="AH36" s="13">
        <f t="shared" si="0"/>
        <v>33653999</v>
      </c>
      <c r="AI36" s="13">
        <f t="shared" si="0"/>
        <v>145249747</v>
      </c>
      <c r="AJ36" s="14">
        <f t="shared" si="0"/>
        <v>1693150523.5799999</v>
      </c>
      <c r="AN36" s="23"/>
    </row>
    <row r="38" spans="1:40" x14ac:dyDescent="0.25">
      <c r="AJ38" s="43"/>
    </row>
  </sheetData>
  <mergeCells count="13">
    <mergeCell ref="A1:AJ1"/>
    <mergeCell ref="A2:AJ2"/>
    <mergeCell ref="A4:AJ4"/>
    <mergeCell ref="A5:AJ5"/>
    <mergeCell ref="AG7:AJ7"/>
    <mergeCell ref="A7:A8"/>
    <mergeCell ref="K7:N7"/>
    <mergeCell ref="AA7:AD7"/>
    <mergeCell ref="G7:J7"/>
    <mergeCell ref="O7:R7"/>
    <mergeCell ref="S7:V7"/>
    <mergeCell ref="W7:Z7"/>
    <mergeCell ref="B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73192-0439-41ef-829a-21c3e02675bd" xsi:nil="true"/>
    <lcf76f155ced4ddcb4097134ff3c332f xmlns="43515c31-e9aa-416b-993c-5164448ff1f5">
      <Terms xmlns="http://schemas.microsoft.com/office/infopath/2007/PartnerControls"/>
    </lcf76f155ced4ddcb4097134ff3c332f>
    <SEI xmlns="43515c31-e9aa-416b-993c-5164448ff1f5">OK</SE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403B91376330459875B88196372419" ma:contentTypeVersion="11" ma:contentTypeDescription="Crie um novo documento." ma:contentTypeScope="" ma:versionID="1af01eff84cc1864d971d82031485802">
  <xsd:schema xmlns:xsd="http://www.w3.org/2001/XMLSchema" xmlns:xs="http://www.w3.org/2001/XMLSchema" xmlns:p="http://schemas.microsoft.com/office/2006/metadata/properties" xmlns:ns2="43515c31-e9aa-416b-993c-5164448ff1f5" xmlns:ns3="03a73192-0439-41ef-829a-21c3e02675bd" targetNamespace="http://schemas.microsoft.com/office/2006/metadata/properties" ma:root="true" ma:fieldsID="c6e6432686732580358e21ad504ad438" ns2:_="" ns3:_="">
    <xsd:import namespace="43515c31-e9aa-416b-993c-5164448ff1f5"/>
    <xsd:import namespace="03a73192-0439-41ef-829a-21c3e0267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E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5c31-e9aa-416b-993c-5164448ff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a3a2a4c-ea7f-4eb4-8a63-1504674d7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SEI" ma:index="18" nillable="true" ma:displayName="SEI" ma:default="OK" ma:format="Dropdown" ma:internalName="SEI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3192-0439-41ef-829a-21c3e02675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28561f-f1cc-4240-a183-8efc3def3015}" ma:internalName="TaxCatchAll" ma:showField="CatchAllData" ma:web="03a73192-0439-41ef-829a-21c3e0267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54B83-FFC4-4FEF-8B51-0A761FEB0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53DBDE-3077-412C-9AC6-21E8218B428B}">
  <ds:schemaRefs>
    <ds:schemaRef ds:uri="http://schemas.microsoft.com/office/2006/metadata/properties"/>
    <ds:schemaRef ds:uri="http://schemas.microsoft.com/office/infopath/2007/PartnerControls"/>
    <ds:schemaRef ds:uri="03a73192-0439-41ef-829a-21c3e02675bd"/>
    <ds:schemaRef ds:uri="43515c31-e9aa-416b-993c-5164448ff1f5"/>
  </ds:schemaRefs>
</ds:datastoreItem>
</file>

<file path=customXml/itemProps3.xml><?xml version="1.0" encoding="utf-8"?>
<ds:datastoreItem xmlns:ds="http://schemas.openxmlformats.org/officeDocument/2006/customXml" ds:itemID="{F712B54D-D9E3-4723-A7BA-40D912CB9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5c31-e9aa-416b-993c-5164448ff1f5"/>
    <ds:schemaRef ds:uri="03a73192-0439-41ef-829a-21c3e0267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ANUÁRIO ABRELIVROS</vt:lpstr>
    </vt:vector>
  </TitlesOfParts>
  <Manager/>
  <Company>FNDE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PEREIRA SOARES DE OLIVEIRA</dc:creator>
  <cp:keywords/>
  <dc:description/>
  <cp:lastModifiedBy>EDMUNDO BEZERRA DA SILVA</cp:lastModifiedBy>
  <cp:revision/>
  <dcterms:created xsi:type="dcterms:W3CDTF">2025-01-02T15:58:25Z</dcterms:created>
  <dcterms:modified xsi:type="dcterms:W3CDTF">2026-02-26T18:02:42Z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0x0101008E403B91376330459875B88196372419</vt:lpwstr>
  </property>
  <property fmtid="{D5CDD505-2E9C-101B-9397-08002B2CF9AE}" pid="3" name="MediaServiceImageTags">
    <vt:lpwstr/>
  </property>
</Properties>
</file>