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DMUNDO EM COLED\Dados ABRELIVROS\2019\"/>
    </mc:Choice>
  </mc:AlternateContent>
  <xr:revisionPtr revIDLastSave="0" documentId="13_ncr:1_{685145A4-5AEF-4705-8219-38292FACBC9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STR POR UF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7" i="1" l="1"/>
  <c r="O37" i="1"/>
  <c r="N37" i="1"/>
  <c r="M37" i="1"/>
  <c r="L37" i="1"/>
  <c r="K37" i="1"/>
  <c r="J37" i="1"/>
  <c r="H37" i="1"/>
  <c r="G37" i="1"/>
  <c r="F37" i="1"/>
  <c r="E37" i="1"/>
  <c r="D37" i="1"/>
  <c r="C37" i="1"/>
  <c r="B37" i="1"/>
  <c r="R36" i="1"/>
  <c r="Q36" i="1"/>
  <c r="R35" i="1"/>
  <c r="Q35" i="1"/>
  <c r="I35" i="1"/>
  <c r="R34" i="1"/>
  <c r="Q34" i="1"/>
  <c r="I34" i="1"/>
  <c r="R33" i="1"/>
  <c r="Q33" i="1"/>
  <c r="I33" i="1"/>
  <c r="R32" i="1"/>
  <c r="Q32" i="1"/>
  <c r="I32" i="1"/>
  <c r="R31" i="1"/>
  <c r="Q31" i="1"/>
  <c r="I31" i="1"/>
  <c r="R30" i="1"/>
  <c r="Q30" i="1"/>
  <c r="I30" i="1"/>
  <c r="R29" i="1"/>
  <c r="Q29" i="1"/>
  <c r="I29" i="1"/>
  <c r="R28" i="1"/>
  <c r="Q28" i="1"/>
  <c r="I28" i="1"/>
  <c r="R27" i="1"/>
  <c r="Q27" i="1"/>
  <c r="I27" i="1"/>
  <c r="R26" i="1"/>
  <c r="Q26" i="1"/>
  <c r="I26" i="1"/>
  <c r="R25" i="1"/>
  <c r="Q25" i="1"/>
  <c r="I25" i="1"/>
  <c r="R24" i="1"/>
  <c r="Q24" i="1"/>
  <c r="I24" i="1"/>
  <c r="R23" i="1"/>
  <c r="Q23" i="1"/>
  <c r="I23" i="1"/>
  <c r="R22" i="1"/>
  <c r="Q22" i="1"/>
  <c r="I22" i="1"/>
  <c r="R21" i="1"/>
  <c r="Q21" i="1"/>
  <c r="I21" i="1"/>
  <c r="R20" i="1"/>
  <c r="Q20" i="1"/>
  <c r="I20" i="1"/>
  <c r="R19" i="1"/>
  <c r="Q19" i="1"/>
  <c r="I19" i="1"/>
  <c r="R18" i="1"/>
  <c r="Q18" i="1"/>
  <c r="I18" i="1"/>
  <c r="R17" i="1"/>
  <c r="Q17" i="1"/>
  <c r="I17" i="1"/>
  <c r="R16" i="1"/>
  <c r="Q16" i="1"/>
  <c r="I16" i="1"/>
  <c r="R15" i="1"/>
  <c r="Q15" i="1"/>
  <c r="I15" i="1"/>
  <c r="R14" i="1"/>
  <c r="Q14" i="1"/>
  <c r="I14" i="1"/>
  <c r="R13" i="1"/>
  <c r="Q13" i="1"/>
  <c r="I13" i="1"/>
  <c r="R12" i="1"/>
  <c r="Q12" i="1"/>
  <c r="I12" i="1"/>
  <c r="R11" i="1"/>
  <c r="Q11" i="1"/>
  <c r="I11" i="1"/>
  <c r="R10" i="1"/>
  <c r="Q10" i="1"/>
  <c r="I10" i="1"/>
  <c r="R9" i="1"/>
  <c r="Q9" i="1"/>
  <c r="I9" i="1"/>
  <c r="R37" i="1" l="1"/>
  <c r="I37" i="1"/>
  <c r="Q37" i="1"/>
</calcChain>
</file>

<file path=xl/sharedStrings.xml><?xml version="1.0" encoding="utf-8"?>
<sst xmlns="http://schemas.openxmlformats.org/spreadsheetml/2006/main" count="56" uniqueCount="43">
  <si>
    <t>UF</t>
  </si>
  <si>
    <t>ANOS INICIAIS</t>
  </si>
  <si>
    <t>EDUCAÇÃO INFANTIL</t>
  </si>
  <si>
    <t>ANOS FINAIS</t>
  </si>
  <si>
    <t>ENSINO MÉDIO</t>
  </si>
  <si>
    <t>TOTAL GERAL</t>
  </si>
  <si>
    <t>Qtde Escolas</t>
  </si>
  <si>
    <t>Qtde alunos</t>
  </si>
  <si>
    <t>Qtde. exemplares</t>
  </si>
  <si>
    <t xml:space="preserve"> valor total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</si>
  <si>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</si>
  <si>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</si>
  <si>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</si>
  <si>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</si>
  <si>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</si>
  <si>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</si>
  <si>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</si>
  <si>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</si>
  <si>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</si>
  <si>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</si>
  <si>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</si>
  <si>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</si>
  <si>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</si>
  <si>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</si>
  <si>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</si>
  <si>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</si>
  <si>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</si>
  <si>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</si>
  <si>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</si>
  <si>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</si>
  <si>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</si>
  <si>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</si>
  <si>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</si>
  <si>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</si>
  <si>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</si>
  <si>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</si>
  <si>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</si>
  <si>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RT</t>
  </si>
  <si>
    <t>TOTAL</t>
  </si>
  <si>
    <t>FUNDO NACIONAL DE DESENVOLVIMENTO DA EDUCAÇÃO - FNDE</t>
  </si>
  <si>
    <t>PROGRAMA NACIONAL DO LIVRO E DO MATERIAL DIDÁTICO - PNLD</t>
  </si>
  <si>
    <t>DADOS ESTATÍSTICOS POR UNIDADE DA FEDERAÇÃO</t>
  </si>
  <si>
    <t>PNLD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</si>
</sst>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indexed="64"/>
      <name val="Arial"/>
      <family val="2"/>
    </font>
    <font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color indexed="64"/>
      <name val="Arial"/>
      <family val="2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4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8">
    <xf numFmtId="0" fontId="0" fillId="0" borderId="0" xfId="0"/>
    <xf numFmtId="43" fontId="0" fillId="0" borderId="0" xfId="1" applyFont="1"/>
    <xf numFmtId="0" fontId="3" fillId="3" borderId="13" xfId="0" applyFont="1" applyFill="1" applyBorder="1" applyAlignment="1">
      <alignment horizontal="left"/>
    </xf>
    <xf numFmtId="164" fontId="3" fillId="3" borderId="14" xfId="1" applyNumberFormat="1" applyFont="1" applyFill="1" applyBorder="1" applyAlignment="1">
      <alignment horizontal="left"/>
    </xf>
    <xf numFmtId="164" fontId="3" fillId="3" borderId="3" xfId="1" applyNumberFormat="1" applyFont="1" applyFill="1" applyBorder="1" applyAlignment="1">
      <alignment horizontal="left"/>
    </xf>
    <xf numFmtId="164" fontId="3" fillId="3" borderId="3" xfId="1" applyNumberFormat="1" applyFont="1" applyFill="1" applyBorder="1"/>
    <xf numFmtId="43" fontId="3" fillId="3" borderId="15" xfId="1" applyFont="1" applyFill="1" applyBorder="1"/>
    <xf numFmtId="0" fontId="3" fillId="0" borderId="13" xfId="0" applyFont="1" applyBorder="1"/>
    <xf numFmtId="164" fontId="3" fillId="0" borderId="16" xfId="1" applyNumberFormat="1" applyFont="1" applyBorder="1"/>
    <xf numFmtId="164" fontId="3" fillId="0" borderId="1" xfId="1" applyNumberFormat="1" applyFont="1" applyBorder="1"/>
    <xf numFmtId="43" fontId="3" fillId="0" borderId="17" xfId="1" applyFont="1" applyBorder="1"/>
    <xf numFmtId="164" fontId="3" fillId="3" borderId="16" xfId="1" applyNumberFormat="1" applyFont="1" applyFill="1" applyBorder="1" applyAlignment="1">
      <alignment horizontal="left"/>
    </xf>
    <xf numFmtId="164" fontId="3" fillId="3" borderId="1" xfId="1" applyNumberFormat="1" applyFont="1" applyFill="1" applyBorder="1"/>
    <xf numFmtId="43" fontId="3" fillId="3" borderId="17" xfId="1" applyFont="1" applyFill="1" applyBorder="1"/>
    <xf numFmtId="0" fontId="3" fillId="0" borderId="2" xfId="0" applyFont="1" applyBorder="1"/>
    <xf numFmtId="164" fontId="3" fillId="0" borderId="2" xfId="1" applyNumberFormat="1" applyFont="1" applyBorder="1"/>
    <xf numFmtId="43" fontId="3" fillId="0" borderId="18" xfId="1" applyFont="1" applyBorder="1"/>
    <xf numFmtId="0" fontId="3" fillId="0" borderId="19" xfId="0" applyFon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2" fillId="2" borderId="10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20" xfId="0" applyFont="1" applyFill="1" applyBorder="1"/>
    <xf numFmtId="164" fontId="10" fillId="2" borderId="10" xfId="1" applyNumberFormat="1" applyFont="1" applyFill="1" applyBorder="1"/>
    <xf numFmtId="164" fontId="10" fillId="2" borderId="11" xfId="1" applyNumberFormat="1" applyFont="1" applyFill="1" applyBorder="1"/>
    <xf numFmtId="43" fontId="10" fillId="2" borderId="12" xfId="1" applyFont="1" applyFill="1" applyBorder="1"/>
    <xf numFmtId="43" fontId="11" fillId="2" borderId="12" xfId="1" applyFont="1" applyFill="1" applyBorder="1"/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Título 5" xfId="4" xr:uid="{00000000-0005-0000-0000-000003000000}"/>
    <cellStyle name="Vírgula" xfId="1" builtinId="3"/>
    <cellStyle name="Vírgula 2" xfId="5" xr:uid="{00000000-0005-0000-0000-000005000000}"/>
    <cellStyle name="Vírgula 2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ALETIZA&#199;&#213;ES\..%2000%20Distribui&#231;&#245;es%202010%20a%202020\DISTRIBUI&#199;&#195;O%20PNLD%202019%20TODAS%20ETAPAS_v2022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 POR UF"/>
      <sheetName val="AF AC-MT"/>
      <sheetName val="AF  PA A TO"/>
      <sheetName val="medio complem"/>
      <sheetName val="MEDIO"/>
      <sheetName val="INFANTIL"/>
      <sheetName val="AI AC ATÉ BA"/>
      <sheetName val="AI CE ATÉ MA E TO"/>
      <sheetName val="AI MG ATÉ PA"/>
      <sheetName val="AI PA ATÉ RJ"/>
      <sheetName val="AI RN A SP"/>
      <sheetName val="AI COMPL_2op_COMP1 E 2"/>
      <sheetName val="ESCOLAS INF"/>
      <sheetName val="ESCOLAS AI"/>
      <sheetName val="ESCOLAS AF"/>
      <sheetName val="ESCOLA ME"/>
      <sheetName val="20 QR"/>
      <sheetName val="RESUMO SITIO COMPR"/>
      <sheetName val="Plan6"/>
      <sheetName val="valores pnld 2019"/>
      <sheetName val="PROJEÇÃO SIMEC 2019"/>
      <sheetName val="CENSO 2018"/>
      <sheetName val="DEMANDA INFANT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L2" t="str">
            <v>AC</v>
          </cell>
          <cell r="M2">
            <v>514</v>
          </cell>
          <cell r="N2">
            <v>67299</v>
          </cell>
          <cell r="O2">
            <v>171102</v>
          </cell>
          <cell r="P2">
            <v>1574391.5700000199</v>
          </cell>
        </row>
        <row r="3">
          <cell r="L3" t="str">
            <v>AL</v>
          </cell>
          <cell r="M3">
            <v>574</v>
          </cell>
          <cell r="N3">
            <v>192593</v>
          </cell>
          <cell r="O3">
            <v>464410</v>
          </cell>
          <cell r="P3">
            <v>4276778.1799999736</v>
          </cell>
        </row>
        <row r="4">
          <cell r="L4" t="str">
            <v>AM</v>
          </cell>
          <cell r="M4">
            <v>2094</v>
          </cell>
          <cell r="N4">
            <v>285033</v>
          </cell>
          <cell r="O4">
            <v>723477</v>
          </cell>
          <cell r="P4">
            <v>6968006.7499993667</v>
          </cell>
        </row>
        <row r="5">
          <cell r="L5" t="str">
            <v>AP</v>
          </cell>
          <cell r="M5">
            <v>221</v>
          </cell>
          <cell r="N5">
            <v>51960</v>
          </cell>
          <cell r="O5">
            <v>112573</v>
          </cell>
          <cell r="P5">
            <v>1054925.2200000056</v>
          </cell>
        </row>
        <row r="6">
          <cell r="L6" t="str">
            <v>BA</v>
          </cell>
          <cell r="M6">
            <v>3318</v>
          </cell>
          <cell r="N6">
            <v>846498</v>
          </cell>
          <cell r="O6">
            <v>2026597</v>
          </cell>
          <cell r="P6">
            <v>18346626.529999513</v>
          </cell>
        </row>
        <row r="7">
          <cell r="L7" t="str">
            <v>CE</v>
          </cell>
          <cell r="M7">
            <v>2664</v>
          </cell>
          <cell r="N7">
            <v>450915</v>
          </cell>
          <cell r="O7">
            <v>1103426</v>
          </cell>
          <cell r="P7">
            <v>9849137.970000159</v>
          </cell>
        </row>
        <row r="8">
          <cell r="L8" t="str">
            <v>DF</v>
          </cell>
          <cell r="M8">
            <v>209</v>
          </cell>
          <cell r="N8">
            <v>130849</v>
          </cell>
          <cell r="O8">
            <v>273010</v>
          </cell>
          <cell r="P8">
            <v>2474619.4400000041</v>
          </cell>
        </row>
        <row r="9">
          <cell r="L9" t="str">
            <v>ES</v>
          </cell>
          <cell r="M9">
            <v>828</v>
          </cell>
          <cell r="N9">
            <v>214070</v>
          </cell>
          <cell r="O9">
            <v>431637</v>
          </cell>
          <cell r="P9">
            <v>3950243.2499999618</v>
          </cell>
        </row>
        <row r="10">
          <cell r="L10" t="str">
            <v>GO</v>
          </cell>
          <cell r="M10">
            <v>1449</v>
          </cell>
          <cell r="N10">
            <v>333911</v>
          </cell>
          <cell r="O10">
            <v>727001</v>
          </cell>
          <cell r="P10">
            <v>6620145.0199998971</v>
          </cell>
        </row>
        <row r="11">
          <cell r="L11" t="str">
            <v>MA</v>
          </cell>
          <cell r="M11">
            <v>3763</v>
          </cell>
          <cell r="N11">
            <v>494443</v>
          </cell>
          <cell r="O11">
            <v>1220354</v>
          </cell>
          <cell r="P11">
            <v>10911705.619999288</v>
          </cell>
        </row>
        <row r="12">
          <cell r="L12" t="str">
            <v>MG</v>
          </cell>
          <cell r="M12">
            <v>4439</v>
          </cell>
          <cell r="N12">
            <v>997637</v>
          </cell>
          <cell r="O12">
            <v>2354935</v>
          </cell>
          <cell r="P12">
            <v>21322735.140002105</v>
          </cell>
        </row>
        <row r="13">
          <cell r="L13" t="str">
            <v>MS</v>
          </cell>
          <cell r="M13">
            <v>680</v>
          </cell>
          <cell r="N13">
            <v>159757</v>
          </cell>
          <cell r="O13">
            <v>350950</v>
          </cell>
          <cell r="P13">
            <v>3158692.6799999964</v>
          </cell>
        </row>
        <row r="14">
          <cell r="L14" t="str">
            <v>MT</v>
          </cell>
          <cell r="M14">
            <v>1228</v>
          </cell>
          <cell r="N14">
            <v>189776</v>
          </cell>
          <cell r="O14">
            <v>437021</v>
          </cell>
          <cell r="P14">
            <v>3981462.8000000427</v>
          </cell>
        </row>
        <row r="15">
          <cell r="L15" t="str">
            <v>PA</v>
          </cell>
          <cell r="M15">
            <v>3232</v>
          </cell>
          <cell r="N15">
            <v>601343</v>
          </cell>
          <cell r="O15">
            <v>1402299</v>
          </cell>
          <cell r="P15">
            <v>13366156.369998215</v>
          </cell>
        </row>
        <row r="16">
          <cell r="L16" t="str">
            <v>PB</v>
          </cell>
          <cell r="M16">
            <v>1008</v>
          </cell>
          <cell r="N16">
            <v>229383</v>
          </cell>
          <cell r="O16">
            <v>533985</v>
          </cell>
          <cell r="P16">
            <v>4961049.4699999979</v>
          </cell>
        </row>
        <row r="17">
          <cell r="L17" t="str">
            <v>PE</v>
          </cell>
          <cell r="M17">
            <v>1534</v>
          </cell>
          <cell r="N17">
            <v>529325</v>
          </cell>
          <cell r="O17">
            <v>1172817</v>
          </cell>
          <cell r="P17">
            <v>10795076.129999921</v>
          </cell>
        </row>
        <row r="18">
          <cell r="L18" t="str">
            <v>PI</v>
          </cell>
          <cell r="M18">
            <v>1350</v>
          </cell>
          <cell r="N18">
            <v>198136</v>
          </cell>
          <cell r="O18">
            <v>460142</v>
          </cell>
          <cell r="P18">
            <v>4100793.4900001362</v>
          </cell>
        </row>
        <row r="19">
          <cell r="L19" t="str">
            <v>PR</v>
          </cell>
          <cell r="M19">
            <v>1944</v>
          </cell>
          <cell r="N19">
            <v>627806</v>
          </cell>
          <cell r="O19">
            <v>1025772</v>
          </cell>
          <cell r="P19">
            <v>9123501.4299999457</v>
          </cell>
        </row>
        <row r="20">
          <cell r="L20" t="str">
            <v>RJ</v>
          </cell>
          <cell r="M20">
            <v>2214</v>
          </cell>
          <cell r="N20">
            <v>656749</v>
          </cell>
          <cell r="O20">
            <v>1394145</v>
          </cell>
          <cell r="P20">
            <v>12805628.730000135</v>
          </cell>
        </row>
        <row r="21">
          <cell r="L21" t="str">
            <v>RN</v>
          </cell>
          <cell r="M21">
            <v>840</v>
          </cell>
          <cell r="N21">
            <v>177149</v>
          </cell>
          <cell r="O21">
            <v>421014</v>
          </cell>
          <cell r="P21">
            <v>3791377.5699999509</v>
          </cell>
        </row>
        <row r="22">
          <cell r="L22" t="str">
            <v>RO</v>
          </cell>
          <cell r="M22">
            <v>495</v>
          </cell>
          <cell r="N22">
            <v>111228</v>
          </cell>
          <cell r="O22">
            <v>321368</v>
          </cell>
          <cell r="P22">
            <v>2994315.7900000005</v>
          </cell>
        </row>
        <row r="23">
          <cell r="L23" t="str">
            <v>RR</v>
          </cell>
          <cell r="M23">
            <v>232</v>
          </cell>
          <cell r="N23">
            <v>37407</v>
          </cell>
          <cell r="O23">
            <v>105342</v>
          </cell>
          <cell r="P23">
            <v>1019496.9199999978</v>
          </cell>
        </row>
        <row r="24">
          <cell r="L24" t="str">
            <v>RS</v>
          </cell>
          <cell r="M24">
            <v>4188</v>
          </cell>
          <cell r="N24">
            <v>557559</v>
          </cell>
          <cell r="O24">
            <v>994804</v>
          </cell>
          <cell r="P24">
            <v>8820441.8900000341</v>
          </cell>
        </row>
        <row r="25">
          <cell r="L25" t="str">
            <v>SC</v>
          </cell>
          <cell r="M25">
            <v>1708</v>
          </cell>
          <cell r="N25">
            <v>347364</v>
          </cell>
          <cell r="O25">
            <v>628635</v>
          </cell>
          <cell r="P25">
            <v>5525365.1500002146</v>
          </cell>
        </row>
        <row r="26">
          <cell r="L26" t="str">
            <v>SE</v>
          </cell>
          <cell r="M26">
            <v>582</v>
          </cell>
          <cell r="N26">
            <v>121332</v>
          </cell>
          <cell r="O26">
            <v>292915</v>
          </cell>
          <cell r="P26">
            <v>2648494.5099999942</v>
          </cell>
        </row>
        <row r="27">
          <cell r="L27" t="str">
            <v>SP</v>
          </cell>
          <cell r="M27">
            <v>5441</v>
          </cell>
          <cell r="N27">
            <v>1867787</v>
          </cell>
          <cell r="O27">
            <v>4516813</v>
          </cell>
          <cell r="P27">
            <v>41524014.089998193</v>
          </cell>
        </row>
        <row r="28">
          <cell r="L28" t="str">
            <v>TO</v>
          </cell>
          <cell r="M28">
            <v>608</v>
          </cell>
          <cell r="N28">
            <v>100934</v>
          </cell>
          <cell r="O28">
            <v>252350</v>
          </cell>
          <cell r="P28">
            <v>2342593.400000033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S37"/>
  <sheetViews>
    <sheetView tabSelected="1" topLeftCell="A13" workbookViewId="0">
      <selection activeCell="K15" sqref="K15"/>
    </sheetView>
  </sheetViews>
  <sheetFormatPr defaultRowHeight="15" x14ac:dyDescent="0.25"/>
  <cols>
    <col min="2" max="2" width="9.28515625" bestFit="1" customWidth="1"/>
    <col min="3" max="3" width="12.7109375" bestFit="1" customWidth="1"/>
    <col min="4" max="4" width="16.42578125" bestFit="1" customWidth="1"/>
    <col min="5" max="5" width="16.85546875" bestFit="1" customWidth="1"/>
    <col min="6" max="6" width="12.28515625" customWidth="1"/>
    <col min="7" max="7" width="11.7109375" bestFit="1" customWidth="1"/>
    <col min="8" max="8" width="14.28515625" customWidth="1"/>
    <col min="9" max="9" width="9.28515625" bestFit="1" customWidth="1"/>
    <col min="10" max="10" width="12.7109375" bestFit="1" customWidth="1"/>
    <col min="11" max="11" width="14.42578125" bestFit="1" customWidth="1"/>
    <col min="12" max="12" width="16.85546875" bestFit="1" customWidth="1"/>
    <col min="13" max="13" width="12.140625" customWidth="1"/>
    <col min="14" max="14" width="11.5703125" bestFit="1" customWidth="1"/>
    <col min="15" max="15" width="14.42578125" bestFit="1" customWidth="1"/>
    <col min="16" max="16" width="16.85546875" bestFit="1" customWidth="1"/>
    <col min="17" max="17" width="15.42578125" bestFit="1" customWidth="1"/>
    <col min="18" max="18" width="18.7109375" bestFit="1" customWidth="1"/>
    <col min="19" max="19" width="13.28515625" bestFit="1" customWidth="1"/>
  </cols>
  <sheetData>
    <row r="1" spans="1:19" ht="19.5" x14ac:dyDescent="0.3">
      <c r="A1" s="18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9" x14ac:dyDescent="0.25">
      <c r="A2" s="19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9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9" x14ac:dyDescent="0.25">
      <c r="A4" s="19" t="s">
        <v>41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9" x14ac:dyDescent="0.25">
      <c r="A5" s="19" t="s">
        <v>42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9" ht="15.75" thickBot="1" x14ac:dyDescent="0.3"/>
    <row r="7" spans="1:19" ht="15.75" thickBot="1" x14ac:dyDescent="0.3">
      <c r="A7" s="31" t="s">
        <v>0</v>
      </c>
      <c r="B7" s="21" t="s">
        <v>1</v>
      </c>
      <c r="C7" s="22"/>
      <c r="D7" s="22"/>
      <c r="E7" s="23"/>
      <c r="F7" s="21" t="s">
        <v>2</v>
      </c>
      <c r="G7" s="22"/>
      <c r="H7" s="23"/>
      <c r="I7" s="21" t="s">
        <v>3</v>
      </c>
      <c r="J7" s="22"/>
      <c r="K7" s="22"/>
      <c r="L7" s="23"/>
      <c r="M7" s="21" t="s">
        <v>4</v>
      </c>
      <c r="N7" s="22"/>
      <c r="O7" s="22"/>
      <c r="P7" s="23"/>
      <c r="Q7" s="24" t="s">
        <v>5</v>
      </c>
      <c r="R7" s="25"/>
    </row>
    <row r="8" spans="1:19" ht="30.75" thickBot="1" x14ac:dyDescent="0.3">
      <c r="A8" s="32"/>
      <c r="B8" s="26" t="s">
        <v>6</v>
      </c>
      <c r="C8" s="27" t="s">
        <v>7</v>
      </c>
      <c r="D8" s="28" t="s">
        <v>8</v>
      </c>
      <c r="E8" s="29" t="s">
        <v>9</v>
      </c>
      <c r="F8" s="26" t="s">
        <v>6</v>
      </c>
      <c r="G8" s="28" t="s">
        <v>8</v>
      </c>
      <c r="H8" s="29" t="s">
        <v>9</v>
      </c>
      <c r="I8" s="26" t="s">
        <v>6</v>
      </c>
      <c r="J8" s="27" t="s">
        <v>7</v>
      </c>
      <c r="K8" s="28" t="s">
        <v>8</v>
      </c>
      <c r="L8" s="29" t="s">
        <v>9</v>
      </c>
      <c r="M8" s="26" t="s">
        <v>6</v>
      </c>
      <c r="N8" s="27" t="s">
        <v>7</v>
      </c>
      <c r="O8" s="28" t="s">
        <v>8</v>
      </c>
      <c r="P8" s="29" t="s">
        <v>9</v>
      </c>
      <c r="Q8" s="30" t="s">
        <v>8</v>
      </c>
      <c r="R8" s="29" t="s">
        <v>9</v>
      </c>
    </row>
    <row r="9" spans="1:19" x14ac:dyDescent="0.25">
      <c r="A9" s="2" t="s">
        <v>10</v>
      </c>
      <c r="B9" s="3">
        <v>1217</v>
      </c>
      <c r="C9" s="4">
        <v>94277</v>
      </c>
      <c r="D9" s="5">
        <v>595513</v>
      </c>
      <c r="E9" s="6">
        <v>4749836.2199998461</v>
      </c>
      <c r="F9" s="3">
        <v>479</v>
      </c>
      <c r="G9" s="5">
        <v>2535</v>
      </c>
      <c r="H9" s="6">
        <v>33597.219999999841</v>
      </c>
      <c r="I9" s="3">
        <f>VLOOKUP(A9,'[1]ESCOLAS AF'!$L$2:$P$28,2,FALSE)</f>
        <v>514</v>
      </c>
      <c r="J9" s="4">
        <v>67299</v>
      </c>
      <c r="K9" s="5">
        <v>171102</v>
      </c>
      <c r="L9" s="6">
        <v>1574391.5700000199</v>
      </c>
      <c r="M9" s="3">
        <v>197</v>
      </c>
      <c r="N9" s="4">
        <v>42076</v>
      </c>
      <c r="O9" s="5">
        <v>143947</v>
      </c>
      <c r="P9" s="6">
        <v>1716294.7200000109</v>
      </c>
      <c r="Q9" s="5">
        <f>O9+K9+G9+D9</f>
        <v>913097</v>
      </c>
      <c r="R9" s="6">
        <f>P9+L9+H9+E9</f>
        <v>8074119.7299998766</v>
      </c>
      <c r="S9" s="1"/>
    </row>
    <row r="10" spans="1:19" x14ac:dyDescent="0.25">
      <c r="A10" s="7" t="s">
        <v>11</v>
      </c>
      <c r="B10" s="8">
        <v>1666</v>
      </c>
      <c r="C10" s="9">
        <v>232451</v>
      </c>
      <c r="D10" s="9">
        <v>1532563</v>
      </c>
      <c r="E10" s="10">
        <v>10145240.920000898</v>
      </c>
      <c r="F10" s="8">
        <v>1924</v>
      </c>
      <c r="G10" s="9">
        <v>9860</v>
      </c>
      <c r="H10" s="10">
        <v>130313.19000000684</v>
      </c>
      <c r="I10" s="8">
        <f>VLOOKUP(A10,'[1]ESCOLAS AF'!$L$2:$P$28,2,FALSE)</f>
        <v>574</v>
      </c>
      <c r="J10" s="9">
        <v>192593</v>
      </c>
      <c r="K10" s="9">
        <v>464410</v>
      </c>
      <c r="L10" s="10">
        <v>4276778.1799999736</v>
      </c>
      <c r="M10" s="8">
        <v>237</v>
      </c>
      <c r="N10" s="9">
        <v>102219</v>
      </c>
      <c r="O10" s="9">
        <v>359789</v>
      </c>
      <c r="P10" s="10">
        <v>4351687.2400000114</v>
      </c>
      <c r="Q10" s="9">
        <f>O10+K10+G10+D10</f>
        <v>2366622</v>
      </c>
      <c r="R10" s="10">
        <f>P10+L10+H10+E10</f>
        <v>18904019.530000888</v>
      </c>
      <c r="S10" s="1"/>
    </row>
    <row r="11" spans="1:19" x14ac:dyDescent="0.25">
      <c r="A11" s="2" t="s">
        <v>12</v>
      </c>
      <c r="B11" s="3">
        <v>4181</v>
      </c>
      <c r="C11" s="4">
        <v>375575</v>
      </c>
      <c r="D11" s="5">
        <v>2534942</v>
      </c>
      <c r="E11" s="6">
        <v>19909980.68000035</v>
      </c>
      <c r="F11" s="11">
        <v>2328</v>
      </c>
      <c r="G11" s="12">
        <v>9756</v>
      </c>
      <c r="H11" s="13">
        <v>127104.71000000693</v>
      </c>
      <c r="I11" s="3">
        <f>VLOOKUP(A11,'[1]ESCOLAS AF'!$L$2:$P$28,2,FALSE)</f>
        <v>2094</v>
      </c>
      <c r="J11" s="4">
        <v>285033</v>
      </c>
      <c r="K11" s="5">
        <v>723477</v>
      </c>
      <c r="L11" s="6">
        <v>6968006.7499993667</v>
      </c>
      <c r="M11" s="3">
        <v>404</v>
      </c>
      <c r="N11" s="4">
        <v>187487</v>
      </c>
      <c r="O11" s="5">
        <v>653127</v>
      </c>
      <c r="P11" s="6">
        <v>7871997.6400000025</v>
      </c>
      <c r="Q11" s="5">
        <f>O11+K11+G11+D11</f>
        <v>3921302</v>
      </c>
      <c r="R11" s="6">
        <f>P11+L11+H11+E11</f>
        <v>34877089.779999726</v>
      </c>
      <c r="S11" s="1"/>
    </row>
    <row r="12" spans="1:19" x14ac:dyDescent="0.25">
      <c r="A12" s="7" t="s">
        <v>13</v>
      </c>
      <c r="B12" s="8">
        <v>544</v>
      </c>
      <c r="C12" s="9">
        <v>77085</v>
      </c>
      <c r="D12" s="9">
        <v>487105</v>
      </c>
      <c r="E12" s="10">
        <v>3606108.2800000696</v>
      </c>
      <c r="F12" s="8">
        <v>391</v>
      </c>
      <c r="G12" s="9">
        <v>1503</v>
      </c>
      <c r="H12" s="10">
        <v>20147.199999999913</v>
      </c>
      <c r="I12" s="8">
        <f>VLOOKUP(A12,'[1]ESCOLAS AF'!$L$2:$P$28,2,FALSE)</f>
        <v>221</v>
      </c>
      <c r="J12" s="9">
        <v>51960</v>
      </c>
      <c r="K12" s="9">
        <v>112573</v>
      </c>
      <c r="L12" s="10">
        <v>1054925.2200000056</v>
      </c>
      <c r="M12" s="8">
        <v>119</v>
      </c>
      <c r="N12" s="9">
        <v>34379</v>
      </c>
      <c r="O12" s="9">
        <v>116463</v>
      </c>
      <c r="P12" s="10">
        <v>1429907.6400000064</v>
      </c>
      <c r="Q12" s="9">
        <f>O12+K12+G12+D12</f>
        <v>717644</v>
      </c>
      <c r="R12" s="10">
        <f>P12+L12+H12+E12</f>
        <v>6111088.3400000818</v>
      </c>
      <c r="S12" s="1"/>
    </row>
    <row r="13" spans="1:19" x14ac:dyDescent="0.25">
      <c r="A13" s="2" t="s">
        <v>14</v>
      </c>
      <c r="B13" s="3">
        <v>10148</v>
      </c>
      <c r="C13" s="4">
        <v>929671</v>
      </c>
      <c r="D13" s="5">
        <v>6628200</v>
      </c>
      <c r="E13" s="6">
        <v>44409981.479988515</v>
      </c>
      <c r="F13" s="11">
        <v>11065</v>
      </c>
      <c r="G13" s="12">
        <v>46280</v>
      </c>
      <c r="H13" s="13">
        <v>618632.09000000206</v>
      </c>
      <c r="I13" s="3">
        <f>VLOOKUP(A13,'[1]ESCOLAS AF'!$L$2:$P$28,2,FALSE)</f>
        <v>3318</v>
      </c>
      <c r="J13" s="4">
        <v>846498</v>
      </c>
      <c r="K13" s="5">
        <v>2026597</v>
      </c>
      <c r="L13" s="6">
        <v>18346626.529999513</v>
      </c>
      <c r="M13" s="3">
        <v>1136</v>
      </c>
      <c r="N13" s="4">
        <v>511112</v>
      </c>
      <c r="O13" s="5">
        <v>1696126</v>
      </c>
      <c r="P13" s="6">
        <v>20183067.350000054</v>
      </c>
      <c r="Q13" s="5">
        <f>O13+K13+G13+D13</f>
        <v>10397203</v>
      </c>
      <c r="R13" s="6">
        <f>P13+L13+H13+E13</f>
        <v>83558307.449988082</v>
      </c>
      <c r="S13" s="1"/>
    </row>
    <row r="14" spans="1:19" x14ac:dyDescent="0.25">
      <c r="A14" s="7" t="s">
        <v>15</v>
      </c>
      <c r="B14" s="8">
        <v>3760</v>
      </c>
      <c r="C14" s="9">
        <v>493488</v>
      </c>
      <c r="D14" s="9">
        <v>3635039</v>
      </c>
      <c r="E14" s="10">
        <v>24431270.449996315</v>
      </c>
      <c r="F14" s="8">
        <v>4721</v>
      </c>
      <c r="G14" s="9">
        <v>29687</v>
      </c>
      <c r="H14" s="10">
        <v>400207.17000002903</v>
      </c>
      <c r="I14" s="8">
        <f>VLOOKUP(A14,'[1]ESCOLAS AF'!$L$2:$P$28,2,FALSE)</f>
        <v>2664</v>
      </c>
      <c r="J14" s="9">
        <v>450915</v>
      </c>
      <c r="K14" s="9">
        <v>1103426</v>
      </c>
      <c r="L14" s="10">
        <v>9849137.970000159</v>
      </c>
      <c r="M14" s="8">
        <v>669</v>
      </c>
      <c r="N14" s="9">
        <v>335363</v>
      </c>
      <c r="O14" s="9">
        <v>1161728</v>
      </c>
      <c r="P14" s="10">
        <v>13607183.240000028</v>
      </c>
      <c r="Q14" s="9">
        <f>O14+K14+G14+D14</f>
        <v>5929880</v>
      </c>
      <c r="R14" s="10">
        <f>P14+L14+H14+E14</f>
        <v>48287798.829996526</v>
      </c>
      <c r="S14" s="1"/>
    </row>
    <row r="15" spans="1:19" x14ac:dyDescent="0.25">
      <c r="A15" s="2" t="s">
        <v>16</v>
      </c>
      <c r="B15" s="3">
        <v>387</v>
      </c>
      <c r="C15" s="4">
        <v>154257</v>
      </c>
      <c r="D15" s="5">
        <v>974906</v>
      </c>
      <c r="E15" s="6">
        <v>7521581.0600000918</v>
      </c>
      <c r="F15" s="11">
        <v>373</v>
      </c>
      <c r="G15" s="12">
        <v>4237</v>
      </c>
      <c r="H15" s="13">
        <v>57291.439999999777</v>
      </c>
      <c r="I15" s="3">
        <f>VLOOKUP(A15,'[1]ESCOLAS AF'!$L$2:$P$28,2,FALSE)</f>
        <v>209</v>
      </c>
      <c r="J15" s="4">
        <v>130849</v>
      </c>
      <c r="K15" s="5">
        <v>273010</v>
      </c>
      <c r="L15" s="6">
        <v>2474619.4400000041</v>
      </c>
      <c r="M15" s="3">
        <v>102</v>
      </c>
      <c r="N15" s="4">
        <v>84947</v>
      </c>
      <c r="O15" s="5">
        <v>229298</v>
      </c>
      <c r="P15" s="6">
        <v>2830798.9100000123</v>
      </c>
      <c r="Q15" s="5">
        <f>O15+K15+G15+D15</f>
        <v>1481451</v>
      </c>
      <c r="R15" s="6">
        <f>P15+L15+H15+E15</f>
        <v>12884290.850000108</v>
      </c>
      <c r="S15" s="1"/>
    </row>
    <row r="16" spans="1:19" x14ac:dyDescent="0.25">
      <c r="A16" s="7" t="s">
        <v>17</v>
      </c>
      <c r="B16" s="8">
        <v>1682</v>
      </c>
      <c r="C16" s="9">
        <v>250444</v>
      </c>
      <c r="D16" s="9">
        <v>1686415</v>
      </c>
      <c r="E16" s="10">
        <v>11666202.230001049</v>
      </c>
      <c r="F16" s="8">
        <v>1715</v>
      </c>
      <c r="G16" s="9">
        <v>13560</v>
      </c>
      <c r="H16" s="10">
        <v>178596.8300000072</v>
      </c>
      <c r="I16" s="8">
        <f>VLOOKUP(A16,'[1]ESCOLAS AF'!$L$2:$P$28,2,FALSE)</f>
        <v>828</v>
      </c>
      <c r="J16" s="9">
        <v>214070</v>
      </c>
      <c r="K16" s="9">
        <v>431637</v>
      </c>
      <c r="L16" s="10">
        <v>3950243.2499999618</v>
      </c>
      <c r="M16" s="8">
        <v>306</v>
      </c>
      <c r="N16" s="9">
        <v>111210</v>
      </c>
      <c r="O16" s="9">
        <v>315981</v>
      </c>
      <c r="P16" s="10">
        <v>3850298.5500000063</v>
      </c>
      <c r="Q16" s="9">
        <f>O16+K16+G16+D16</f>
        <v>2447593</v>
      </c>
      <c r="R16" s="10">
        <f>P16+L16+H16+E16</f>
        <v>19645340.860001024</v>
      </c>
      <c r="S16" s="1"/>
    </row>
    <row r="17" spans="1:19" x14ac:dyDescent="0.25">
      <c r="A17" s="2" t="s">
        <v>18</v>
      </c>
      <c r="B17" s="3">
        <v>1803</v>
      </c>
      <c r="C17" s="4">
        <v>396668</v>
      </c>
      <c r="D17" s="5">
        <v>2584937</v>
      </c>
      <c r="E17" s="6">
        <v>18604723.66000057</v>
      </c>
      <c r="F17" s="11">
        <v>2105</v>
      </c>
      <c r="G17" s="12">
        <v>17978</v>
      </c>
      <c r="H17" s="13">
        <v>237730.05000000753</v>
      </c>
      <c r="I17" s="3">
        <f>VLOOKUP(A17,'[1]ESCOLAS AF'!$L$2:$P$28,2,FALSE)</f>
        <v>1449</v>
      </c>
      <c r="J17" s="4">
        <v>333911</v>
      </c>
      <c r="K17" s="5">
        <v>727001</v>
      </c>
      <c r="L17" s="6">
        <v>6620145.0199998971</v>
      </c>
      <c r="M17" s="3">
        <v>669</v>
      </c>
      <c r="N17" s="4">
        <v>175446</v>
      </c>
      <c r="O17" s="5">
        <v>658139</v>
      </c>
      <c r="P17" s="6">
        <v>7920429.5800001211</v>
      </c>
      <c r="Q17" s="5">
        <f>O17+K17+G17+D17</f>
        <v>3988055</v>
      </c>
      <c r="R17" s="6">
        <f>P17+L17+H17+E17</f>
        <v>33383028.310000598</v>
      </c>
      <c r="S17" s="1"/>
    </row>
    <row r="18" spans="1:19" x14ac:dyDescent="0.25">
      <c r="A18" s="7" t="s">
        <v>19</v>
      </c>
      <c r="B18" s="8">
        <v>8363</v>
      </c>
      <c r="C18" s="9">
        <v>591376</v>
      </c>
      <c r="D18" s="9">
        <v>4159063</v>
      </c>
      <c r="E18" s="10">
        <v>28957686.619987801</v>
      </c>
      <c r="F18" s="8">
        <v>7967</v>
      </c>
      <c r="G18" s="9">
        <v>31813</v>
      </c>
      <c r="H18" s="10">
        <v>424341.82000005426</v>
      </c>
      <c r="I18" s="8">
        <f>VLOOKUP(A18,'[1]ESCOLAS AF'!$L$2:$P$28,2,FALSE)</f>
        <v>3763</v>
      </c>
      <c r="J18" s="9">
        <v>494443</v>
      </c>
      <c r="K18" s="9">
        <v>1220354</v>
      </c>
      <c r="L18" s="10">
        <v>10911705.619999288</v>
      </c>
      <c r="M18" s="8">
        <v>866</v>
      </c>
      <c r="N18" s="9">
        <v>302652</v>
      </c>
      <c r="O18" s="9">
        <v>1009111</v>
      </c>
      <c r="P18" s="10">
        <v>11689354.150000036</v>
      </c>
      <c r="Q18" s="9">
        <f>O18+K18+G18+D18</f>
        <v>6420341</v>
      </c>
      <c r="R18" s="10">
        <f>P18+L18+H18+E18</f>
        <v>51983088.209987178</v>
      </c>
      <c r="S18" s="1"/>
    </row>
    <row r="19" spans="1:19" x14ac:dyDescent="0.25">
      <c r="A19" s="2" t="s">
        <v>20</v>
      </c>
      <c r="B19" s="3">
        <v>7248</v>
      </c>
      <c r="C19" s="4">
        <v>1179188</v>
      </c>
      <c r="D19" s="5">
        <v>7950694</v>
      </c>
      <c r="E19" s="6">
        <v>56519150.969971344</v>
      </c>
      <c r="F19" s="11">
        <v>7887</v>
      </c>
      <c r="G19" s="12">
        <v>66495</v>
      </c>
      <c r="H19" s="13">
        <v>886131.75999993132</v>
      </c>
      <c r="I19" s="3">
        <f>VLOOKUP(A19,'[1]ESCOLAS AF'!$L$2:$P$28,2,FALSE)</f>
        <v>4439</v>
      </c>
      <c r="J19" s="4">
        <v>997637</v>
      </c>
      <c r="K19" s="5">
        <v>2354935</v>
      </c>
      <c r="L19" s="6">
        <v>21322735.140002105</v>
      </c>
      <c r="M19" s="3">
        <v>2412</v>
      </c>
      <c r="N19" s="4">
        <v>748652</v>
      </c>
      <c r="O19" s="5">
        <v>1970277</v>
      </c>
      <c r="P19" s="6">
        <v>24174784.519998789</v>
      </c>
      <c r="Q19" s="5">
        <f>O19+K19+G19+D19</f>
        <v>12342401</v>
      </c>
      <c r="R19" s="6">
        <f>P19+L19+H19+E19</f>
        <v>102902802.38997217</v>
      </c>
      <c r="S19" s="1"/>
    </row>
    <row r="20" spans="1:19" x14ac:dyDescent="0.25">
      <c r="A20" s="7" t="s">
        <v>21</v>
      </c>
      <c r="B20" s="8">
        <v>782</v>
      </c>
      <c r="C20" s="9">
        <v>205743</v>
      </c>
      <c r="D20" s="9">
        <v>1355847</v>
      </c>
      <c r="E20" s="10">
        <v>9225101.4900005125</v>
      </c>
      <c r="F20" s="8">
        <v>942</v>
      </c>
      <c r="G20" s="9">
        <v>15283</v>
      </c>
      <c r="H20" s="10">
        <v>208814.38000000195</v>
      </c>
      <c r="I20" s="8">
        <f>VLOOKUP(A20,'[1]ESCOLAS AF'!$L$2:$P$28,2,FALSE)</f>
        <v>680</v>
      </c>
      <c r="J20" s="9">
        <v>159757</v>
      </c>
      <c r="K20" s="9">
        <v>350950</v>
      </c>
      <c r="L20" s="10">
        <v>3158692.6799999964</v>
      </c>
      <c r="M20" s="8">
        <v>321</v>
      </c>
      <c r="N20" s="9">
        <v>94901</v>
      </c>
      <c r="O20" s="9">
        <v>281923</v>
      </c>
      <c r="P20" s="10">
        <v>3362393.1700000176</v>
      </c>
      <c r="Q20" s="9">
        <f>O20+K20+G20+D20</f>
        <v>2004003</v>
      </c>
      <c r="R20" s="10">
        <f>P20+L20+H20+E20</f>
        <v>15955001.720000528</v>
      </c>
      <c r="S20" s="1"/>
    </row>
    <row r="21" spans="1:19" x14ac:dyDescent="0.25">
      <c r="A21" s="2" t="s">
        <v>22</v>
      </c>
      <c r="B21" s="3">
        <v>1443</v>
      </c>
      <c r="C21" s="4">
        <v>231896</v>
      </c>
      <c r="D21" s="5">
        <v>1498458</v>
      </c>
      <c r="E21" s="6">
        <v>10825807.330000643</v>
      </c>
      <c r="F21" s="11">
        <v>1419</v>
      </c>
      <c r="G21" s="12">
        <v>12963</v>
      </c>
      <c r="H21" s="13">
        <v>172611.49000000433</v>
      </c>
      <c r="I21" s="3">
        <f>VLOOKUP(A21,'[1]ESCOLAS AF'!$L$2:$P$28,2,FALSE)</f>
        <v>1228</v>
      </c>
      <c r="J21" s="4">
        <v>189776</v>
      </c>
      <c r="K21" s="5">
        <v>437021</v>
      </c>
      <c r="L21" s="6">
        <v>3981462.8000000427</v>
      </c>
      <c r="M21" s="3">
        <v>508</v>
      </c>
      <c r="N21" s="4">
        <v>130154</v>
      </c>
      <c r="O21" s="5">
        <v>385662</v>
      </c>
      <c r="P21" s="6">
        <v>4782886.7800000412</v>
      </c>
      <c r="Q21" s="5">
        <f>O21+K21+G21+D21</f>
        <v>2334104</v>
      </c>
      <c r="R21" s="6">
        <f>P21+L21+H21+E21</f>
        <v>19762768.400000729</v>
      </c>
      <c r="S21" s="1"/>
    </row>
    <row r="22" spans="1:19" x14ac:dyDescent="0.25">
      <c r="A22" s="7" t="s">
        <v>23</v>
      </c>
      <c r="B22" s="8">
        <v>8142</v>
      </c>
      <c r="C22" s="9">
        <v>799380</v>
      </c>
      <c r="D22" s="9">
        <v>5011149</v>
      </c>
      <c r="E22" s="10">
        <v>37588083.749994293</v>
      </c>
      <c r="F22" s="8">
        <v>6278</v>
      </c>
      <c r="G22" s="9">
        <v>22281</v>
      </c>
      <c r="H22" s="10">
        <v>295982.73000003787</v>
      </c>
      <c r="I22" s="8">
        <f>VLOOKUP(A22,'[1]ESCOLAS AF'!$L$2:$P$28,2,FALSE)</f>
        <v>3232</v>
      </c>
      <c r="J22" s="9">
        <v>601343</v>
      </c>
      <c r="K22" s="9">
        <v>1402299</v>
      </c>
      <c r="L22" s="10">
        <v>13366156.369998215</v>
      </c>
      <c r="M22" s="8">
        <v>608</v>
      </c>
      <c r="N22" s="9">
        <v>349790</v>
      </c>
      <c r="O22" s="9">
        <v>1117893</v>
      </c>
      <c r="P22" s="10">
        <v>13283568.540000137</v>
      </c>
      <c r="Q22" s="9">
        <f>O22+K22+G22+D22</f>
        <v>7553622</v>
      </c>
      <c r="R22" s="10">
        <f>P22+L22+H22+E22</f>
        <v>64533791.389992684</v>
      </c>
      <c r="S22" s="1"/>
    </row>
    <row r="23" spans="1:19" x14ac:dyDescent="0.25">
      <c r="A23" s="2" t="s">
        <v>24</v>
      </c>
      <c r="B23" s="3">
        <v>2833</v>
      </c>
      <c r="C23" s="4">
        <v>245305</v>
      </c>
      <c r="D23" s="5">
        <v>1668397</v>
      </c>
      <c r="E23" s="6">
        <v>11361084.380001491</v>
      </c>
      <c r="F23" s="11">
        <v>3188</v>
      </c>
      <c r="G23" s="12">
        <v>11221</v>
      </c>
      <c r="H23" s="13">
        <v>147794.36000001314</v>
      </c>
      <c r="I23" s="3">
        <f>VLOOKUP(A23,'[1]ESCOLAS AF'!$L$2:$P$28,2,FALSE)</f>
        <v>1008</v>
      </c>
      <c r="J23" s="4">
        <v>229383</v>
      </c>
      <c r="K23" s="5">
        <v>533985</v>
      </c>
      <c r="L23" s="6">
        <v>4961049.4699999979</v>
      </c>
      <c r="M23" s="3">
        <v>420</v>
      </c>
      <c r="N23" s="4">
        <v>131454</v>
      </c>
      <c r="O23" s="5">
        <v>452606</v>
      </c>
      <c r="P23" s="6">
        <v>5491134.9500000281</v>
      </c>
      <c r="Q23" s="5">
        <f>O23+K23+G23+D23</f>
        <v>2666209</v>
      </c>
      <c r="R23" s="6">
        <f>P23+L23+H23+E23</f>
        <v>21961063.160001531</v>
      </c>
      <c r="S23" s="1"/>
    </row>
    <row r="24" spans="1:19" x14ac:dyDescent="0.25">
      <c r="A24" s="7" t="s">
        <v>25</v>
      </c>
      <c r="B24" s="8">
        <v>4599</v>
      </c>
      <c r="C24" s="9">
        <v>559573</v>
      </c>
      <c r="D24" s="9">
        <v>3724765</v>
      </c>
      <c r="E24" s="10">
        <v>24826678.389997564</v>
      </c>
      <c r="F24" s="8">
        <v>4952</v>
      </c>
      <c r="G24" s="9">
        <v>20515</v>
      </c>
      <c r="H24" s="10">
        <v>273832.25000002608</v>
      </c>
      <c r="I24" s="8">
        <f>VLOOKUP(A24,'[1]ESCOLAS AF'!$L$2:$P$28,2,FALSE)</f>
        <v>1534</v>
      </c>
      <c r="J24" s="9">
        <v>529325</v>
      </c>
      <c r="K24" s="9">
        <v>1172817</v>
      </c>
      <c r="L24" s="10">
        <v>10795076.129999921</v>
      </c>
      <c r="M24" s="8">
        <v>809</v>
      </c>
      <c r="N24" s="9">
        <v>373625</v>
      </c>
      <c r="O24" s="9">
        <v>1034483</v>
      </c>
      <c r="P24" s="10">
        <v>12213989.730000068</v>
      </c>
      <c r="Q24" s="9">
        <f>O24+K24+G24+D24</f>
        <v>5952580</v>
      </c>
      <c r="R24" s="10">
        <f>P24+L24+H24+E24</f>
        <v>48109576.499997579</v>
      </c>
      <c r="S24" s="1"/>
    </row>
    <row r="25" spans="1:19" x14ac:dyDescent="0.25">
      <c r="A25" s="2" t="s">
        <v>26</v>
      </c>
      <c r="B25" s="3">
        <v>2677</v>
      </c>
      <c r="C25" s="4">
        <v>236369</v>
      </c>
      <c r="D25" s="5">
        <v>1604513</v>
      </c>
      <c r="E25" s="6">
        <v>11264160.250002109</v>
      </c>
      <c r="F25" s="11">
        <v>3084</v>
      </c>
      <c r="G25" s="12">
        <v>13025</v>
      </c>
      <c r="H25" s="13">
        <v>167262.12000001501</v>
      </c>
      <c r="I25" s="3">
        <f>VLOOKUP(A25,'[1]ESCOLAS AF'!$L$2:$P$28,2,FALSE)</f>
        <v>1350</v>
      </c>
      <c r="J25" s="4">
        <v>198136</v>
      </c>
      <c r="K25" s="5">
        <v>460142</v>
      </c>
      <c r="L25" s="6">
        <v>4100793.4900001362</v>
      </c>
      <c r="M25" s="3">
        <v>515</v>
      </c>
      <c r="N25" s="4">
        <v>134003</v>
      </c>
      <c r="O25" s="5">
        <v>444999</v>
      </c>
      <c r="P25" s="6">
        <v>5150090.2400000384</v>
      </c>
      <c r="Q25" s="5">
        <f>O25+K25+G25+D25</f>
        <v>2522679</v>
      </c>
      <c r="R25" s="6">
        <f>P25+L25+H25+E25</f>
        <v>20682306.1000023</v>
      </c>
      <c r="S25" s="1"/>
    </row>
    <row r="26" spans="1:19" x14ac:dyDescent="0.25">
      <c r="A26" s="7" t="s">
        <v>27</v>
      </c>
      <c r="B26" s="8">
        <v>3107</v>
      </c>
      <c r="C26" s="9">
        <v>736774</v>
      </c>
      <c r="D26" s="9">
        <v>4297288</v>
      </c>
      <c r="E26" s="10">
        <v>30437636.210000224</v>
      </c>
      <c r="F26" s="8">
        <v>5204</v>
      </c>
      <c r="G26" s="9">
        <v>48100</v>
      </c>
      <c r="H26" s="10">
        <v>649040.95000000298</v>
      </c>
      <c r="I26" s="8">
        <f>VLOOKUP(A26,'[1]ESCOLAS AF'!$L$2:$P$28,2,FALSE)</f>
        <v>1944</v>
      </c>
      <c r="J26" s="9">
        <v>627806</v>
      </c>
      <c r="K26" s="9">
        <v>1025772</v>
      </c>
      <c r="L26" s="10">
        <v>9123501.4299999457</v>
      </c>
      <c r="M26" s="8">
        <v>1559</v>
      </c>
      <c r="N26" s="9">
        <v>374910</v>
      </c>
      <c r="O26" s="9">
        <v>860207</v>
      </c>
      <c r="P26" s="10">
        <v>10733032.850000232</v>
      </c>
      <c r="Q26" s="9">
        <f>O26+K26+G26+D26</f>
        <v>6231367</v>
      </c>
      <c r="R26" s="10">
        <f>P26+L26+H26+E26</f>
        <v>50943211.440000407</v>
      </c>
      <c r="S26" s="1"/>
    </row>
    <row r="27" spans="1:19" x14ac:dyDescent="0.25">
      <c r="A27" s="2" t="s">
        <v>28</v>
      </c>
      <c r="B27" s="3">
        <v>3033</v>
      </c>
      <c r="C27" s="4">
        <v>736038</v>
      </c>
      <c r="D27" s="5">
        <v>4141256</v>
      </c>
      <c r="E27" s="6">
        <v>32100336.279996898</v>
      </c>
      <c r="F27" s="11">
        <v>3581</v>
      </c>
      <c r="G27" s="12">
        <v>29174</v>
      </c>
      <c r="H27" s="13">
        <v>394911.23000001704</v>
      </c>
      <c r="I27" s="3">
        <f>VLOOKUP(A27,'[1]ESCOLAS AF'!$L$2:$P$28,2,FALSE)</f>
        <v>2214</v>
      </c>
      <c r="J27" s="4">
        <v>656749</v>
      </c>
      <c r="K27" s="5">
        <v>1394145</v>
      </c>
      <c r="L27" s="6">
        <v>12805628.730000135</v>
      </c>
      <c r="M27" s="3">
        <v>1189</v>
      </c>
      <c r="N27" s="4">
        <v>446783</v>
      </c>
      <c r="O27" s="5">
        <v>1338266</v>
      </c>
      <c r="P27" s="6">
        <v>16585518.469999989</v>
      </c>
      <c r="Q27" s="5">
        <f>O27+K27+G27+D27</f>
        <v>6902841</v>
      </c>
      <c r="R27" s="6">
        <f>P27+L27+H27+E27</f>
        <v>61886394.709997036</v>
      </c>
      <c r="S27" s="1"/>
    </row>
    <row r="28" spans="1:19" x14ac:dyDescent="0.25">
      <c r="A28" s="7" t="s">
        <v>29</v>
      </c>
      <c r="B28" s="8">
        <v>1961</v>
      </c>
      <c r="C28" s="9">
        <v>198009</v>
      </c>
      <c r="D28" s="9">
        <v>1335828</v>
      </c>
      <c r="E28" s="10">
        <v>9388504.4500015341</v>
      </c>
      <c r="F28" s="8">
        <v>1789</v>
      </c>
      <c r="G28" s="9">
        <v>8833</v>
      </c>
      <c r="H28" s="10">
        <v>118098.17000000281</v>
      </c>
      <c r="I28" s="8">
        <f>VLOOKUP(A28,'[1]ESCOLAS AF'!$L$2:$P$28,2,FALSE)</f>
        <v>840</v>
      </c>
      <c r="J28" s="9">
        <v>177149</v>
      </c>
      <c r="K28" s="9">
        <v>421014</v>
      </c>
      <c r="L28" s="10">
        <v>3791377.5699999509</v>
      </c>
      <c r="M28" s="8">
        <v>311</v>
      </c>
      <c r="N28" s="9">
        <v>111864</v>
      </c>
      <c r="O28" s="9">
        <v>388540</v>
      </c>
      <c r="P28" s="10">
        <v>4576747.8300000271</v>
      </c>
      <c r="Q28" s="9">
        <f>O28+K28+G28+D28</f>
        <v>2154215</v>
      </c>
      <c r="R28" s="10">
        <f>P28+L28+H28+E28</f>
        <v>17874728.020001516</v>
      </c>
      <c r="S28" s="1"/>
    </row>
    <row r="29" spans="1:19" x14ac:dyDescent="0.25">
      <c r="A29" s="2" t="s">
        <v>30</v>
      </c>
      <c r="B29" s="3">
        <v>776</v>
      </c>
      <c r="C29" s="4">
        <v>136482</v>
      </c>
      <c r="D29" s="5">
        <v>856588</v>
      </c>
      <c r="E29" s="6">
        <v>6031531.5500001889</v>
      </c>
      <c r="F29" s="11">
        <v>540</v>
      </c>
      <c r="G29" s="12">
        <v>2814</v>
      </c>
      <c r="H29" s="13">
        <v>35786.169999999787</v>
      </c>
      <c r="I29" s="3">
        <f>VLOOKUP(A29,'[1]ESCOLAS AF'!$L$2:$P$28,2,FALSE)</f>
        <v>495</v>
      </c>
      <c r="J29" s="4">
        <v>111228</v>
      </c>
      <c r="K29" s="5">
        <v>321368</v>
      </c>
      <c r="L29" s="6">
        <v>2994315.7900000005</v>
      </c>
      <c r="M29" s="3">
        <v>195</v>
      </c>
      <c r="N29" s="4">
        <v>60542</v>
      </c>
      <c r="O29" s="5">
        <v>213015</v>
      </c>
      <c r="P29" s="6">
        <v>2513683.5800000038</v>
      </c>
      <c r="Q29" s="5">
        <f>O29+K29+G29+D29</f>
        <v>1393785</v>
      </c>
      <c r="R29" s="6">
        <f>P29+L29+H29+E29</f>
        <v>11575317.090000194</v>
      </c>
      <c r="S29" s="1"/>
    </row>
    <row r="30" spans="1:19" x14ac:dyDescent="0.25">
      <c r="A30" s="7" t="s">
        <v>31</v>
      </c>
      <c r="B30" s="8">
        <v>577</v>
      </c>
      <c r="C30" s="9">
        <v>47448</v>
      </c>
      <c r="D30" s="9">
        <v>239691</v>
      </c>
      <c r="E30" s="10">
        <v>2061573.7800000142</v>
      </c>
      <c r="F30" s="8">
        <v>345</v>
      </c>
      <c r="G30" s="9">
        <v>1524</v>
      </c>
      <c r="H30" s="10">
        <v>20914.019999999928</v>
      </c>
      <c r="I30" s="8">
        <f>VLOOKUP(A30,'[1]ESCOLAS AF'!$L$2:$P$28,2,FALSE)</f>
        <v>232</v>
      </c>
      <c r="J30" s="9">
        <v>37407</v>
      </c>
      <c r="K30" s="9">
        <v>105342</v>
      </c>
      <c r="L30" s="10">
        <v>1019496.9199999978</v>
      </c>
      <c r="M30" s="8">
        <v>148</v>
      </c>
      <c r="N30" s="9">
        <v>21839</v>
      </c>
      <c r="O30" s="9">
        <v>76492</v>
      </c>
      <c r="P30" s="10">
        <v>944296.37999999896</v>
      </c>
      <c r="Q30" s="9">
        <f>O30+K30+G30+D30</f>
        <v>423049</v>
      </c>
      <c r="R30" s="10">
        <f>P30+L30+H30+E30</f>
        <v>4046281.1000000108</v>
      </c>
      <c r="S30" s="1"/>
    </row>
    <row r="31" spans="1:19" x14ac:dyDescent="0.25">
      <c r="A31" s="2" t="s">
        <v>32</v>
      </c>
      <c r="B31" s="3">
        <v>5208</v>
      </c>
      <c r="C31" s="4">
        <v>616773</v>
      </c>
      <c r="D31" s="5">
        <v>3562364</v>
      </c>
      <c r="E31" s="6">
        <v>27173094.209994294</v>
      </c>
      <c r="F31" s="11">
        <v>4887</v>
      </c>
      <c r="G31" s="12">
        <v>42661</v>
      </c>
      <c r="H31" s="13">
        <v>583384.4200000253</v>
      </c>
      <c r="I31" s="3">
        <f>VLOOKUP(A31,'[1]ESCOLAS AF'!$L$2:$P$28,2,FALSE)</f>
        <v>4188</v>
      </c>
      <c r="J31" s="4">
        <v>557559</v>
      </c>
      <c r="K31" s="5">
        <v>994804</v>
      </c>
      <c r="L31" s="6">
        <v>8820441.8900000341</v>
      </c>
      <c r="M31" s="3">
        <v>1176</v>
      </c>
      <c r="N31" s="4">
        <v>309392</v>
      </c>
      <c r="O31" s="5">
        <v>891073</v>
      </c>
      <c r="P31" s="6">
        <v>10930448.910000123</v>
      </c>
      <c r="Q31" s="5">
        <f>O31+K31+G31+D31</f>
        <v>5490902</v>
      </c>
      <c r="R31" s="6">
        <f>P31+L31+H31+E31</f>
        <v>47507369.429994479</v>
      </c>
      <c r="S31" s="1"/>
    </row>
    <row r="32" spans="1:19" x14ac:dyDescent="0.25">
      <c r="A32" s="7" t="s">
        <v>33</v>
      </c>
      <c r="B32" s="8">
        <v>3733</v>
      </c>
      <c r="C32" s="9">
        <v>392395</v>
      </c>
      <c r="D32" s="9">
        <v>2470362</v>
      </c>
      <c r="E32" s="10">
        <v>17739285.540001512</v>
      </c>
      <c r="F32" s="8">
        <v>3355</v>
      </c>
      <c r="G32" s="9">
        <v>41435</v>
      </c>
      <c r="H32" s="10">
        <v>564866.28000001435</v>
      </c>
      <c r="I32" s="8">
        <f>VLOOKUP(A32,'[1]ESCOLAS AF'!$L$2:$P$28,2,FALSE)</f>
        <v>1708</v>
      </c>
      <c r="J32" s="9">
        <v>347364</v>
      </c>
      <c r="K32" s="9">
        <v>628635</v>
      </c>
      <c r="L32" s="10">
        <v>5525365.1500002146</v>
      </c>
      <c r="M32" s="8">
        <v>766</v>
      </c>
      <c r="N32" s="9">
        <v>205885</v>
      </c>
      <c r="O32" s="9">
        <v>545746</v>
      </c>
      <c r="P32" s="10">
        <v>6700687.6300001172</v>
      </c>
      <c r="Q32" s="9">
        <f>O32+K32+G32+D32</f>
        <v>3686178</v>
      </c>
      <c r="R32" s="10">
        <f>P32+L32+H32+E32</f>
        <v>30530204.600001857</v>
      </c>
      <c r="S32" s="1"/>
    </row>
    <row r="33" spans="1:19" x14ac:dyDescent="0.25">
      <c r="A33" s="2" t="s">
        <v>34</v>
      </c>
      <c r="B33" s="3">
        <v>1335</v>
      </c>
      <c r="C33" s="4">
        <v>140437</v>
      </c>
      <c r="D33" s="5">
        <v>916809</v>
      </c>
      <c r="E33" s="6">
        <v>6558064.2400004445</v>
      </c>
      <c r="F33" s="11">
        <v>1206</v>
      </c>
      <c r="G33" s="12">
        <v>4609</v>
      </c>
      <c r="H33" s="13">
        <v>61112.509999999711</v>
      </c>
      <c r="I33" s="3">
        <f>VLOOKUP(A33,'[1]ESCOLAS AF'!$L$2:$P$28,2,FALSE)</f>
        <v>582</v>
      </c>
      <c r="J33" s="4">
        <v>121332</v>
      </c>
      <c r="K33" s="5">
        <v>292915</v>
      </c>
      <c r="L33" s="6">
        <v>2648494.5099999942</v>
      </c>
      <c r="M33" s="3">
        <v>178</v>
      </c>
      <c r="N33" s="4">
        <v>60671</v>
      </c>
      <c r="O33" s="5">
        <v>225684</v>
      </c>
      <c r="P33" s="6">
        <v>2708589.0100000096</v>
      </c>
      <c r="Q33" s="5">
        <f>O33+K33+G33+D33</f>
        <v>1440017</v>
      </c>
      <c r="R33" s="6">
        <f>P33+L33+H33+E33</f>
        <v>11976260.270000447</v>
      </c>
      <c r="S33" s="1"/>
    </row>
    <row r="34" spans="1:19" x14ac:dyDescent="0.25">
      <c r="A34" s="7" t="s">
        <v>35</v>
      </c>
      <c r="B34" s="8">
        <v>10333</v>
      </c>
      <c r="C34" s="9">
        <v>2295508</v>
      </c>
      <c r="D34" s="9">
        <v>12748640</v>
      </c>
      <c r="E34" s="10">
        <v>93822225.209972516</v>
      </c>
      <c r="F34" s="8">
        <v>9661</v>
      </c>
      <c r="G34" s="9">
        <v>125987</v>
      </c>
      <c r="H34" s="10">
        <v>1765133.8999999922</v>
      </c>
      <c r="I34" s="8">
        <f>VLOOKUP(A34,'[1]ESCOLAS AF'!$L$2:$P$28,2,FALSE)</f>
        <v>5441</v>
      </c>
      <c r="J34" s="9">
        <v>1867787</v>
      </c>
      <c r="K34" s="9">
        <v>4516813</v>
      </c>
      <c r="L34" s="10">
        <v>41524014.089998193</v>
      </c>
      <c r="M34" s="8">
        <v>4109</v>
      </c>
      <c r="N34" s="9">
        <v>1459103</v>
      </c>
      <c r="O34" s="9">
        <v>3954562</v>
      </c>
      <c r="P34" s="10">
        <v>47997749.129995301</v>
      </c>
      <c r="Q34" s="9">
        <f>O34+K34+G34+D34</f>
        <v>21346002</v>
      </c>
      <c r="R34" s="10">
        <f>P34+L34+H34+E34</f>
        <v>185109122.32996601</v>
      </c>
      <c r="S34" s="1"/>
    </row>
    <row r="35" spans="1:19" x14ac:dyDescent="0.25">
      <c r="A35" s="2" t="s">
        <v>36</v>
      </c>
      <c r="B35" s="3">
        <v>929</v>
      </c>
      <c r="C35" s="4">
        <v>124872</v>
      </c>
      <c r="D35" s="5">
        <v>764840</v>
      </c>
      <c r="E35" s="6">
        <v>5526777.5100001115</v>
      </c>
      <c r="F35" s="11">
        <v>1019</v>
      </c>
      <c r="G35" s="12">
        <v>5951</v>
      </c>
      <c r="H35" s="13">
        <v>78027.360000000248</v>
      </c>
      <c r="I35" s="3">
        <f>VLOOKUP(A35,'[1]ESCOLAS AF'!$L$2:$P$28,2,FALSE)</f>
        <v>608</v>
      </c>
      <c r="J35" s="4">
        <v>100934</v>
      </c>
      <c r="K35" s="5">
        <v>252350</v>
      </c>
      <c r="L35" s="6">
        <v>2342593.400000033</v>
      </c>
      <c r="M35" s="3">
        <v>300</v>
      </c>
      <c r="N35" s="4">
        <v>61586</v>
      </c>
      <c r="O35" s="5">
        <v>215035</v>
      </c>
      <c r="P35" s="6">
        <v>2620881.8100000056</v>
      </c>
      <c r="Q35" s="5">
        <f>O35+K35+G35+D35</f>
        <v>1238176</v>
      </c>
      <c r="R35" s="6">
        <f>P35+L35+H35+E35</f>
        <v>10568280.080000151</v>
      </c>
      <c r="S35" s="1"/>
    </row>
    <row r="36" spans="1:19" ht="15.75" thickBot="1" x14ac:dyDescent="0.3">
      <c r="A36" s="7" t="s">
        <v>37</v>
      </c>
      <c r="B36" s="14"/>
      <c r="C36" s="14"/>
      <c r="D36" s="15">
        <v>1126198</v>
      </c>
      <c r="E36" s="16">
        <v>7979294.8000417948</v>
      </c>
      <c r="F36" s="17"/>
      <c r="G36" s="15">
        <v>6715</v>
      </c>
      <c r="H36" s="16">
        <v>90368.56999980472</v>
      </c>
      <c r="I36" s="17"/>
      <c r="J36" s="14"/>
      <c r="K36" s="15">
        <v>604997</v>
      </c>
      <c r="L36" s="16">
        <v>6209055.8299871683</v>
      </c>
      <c r="M36" s="17"/>
      <c r="N36" s="14"/>
      <c r="O36" s="15">
        <v>95805</v>
      </c>
      <c r="P36" s="16">
        <v>1609074.8499544589</v>
      </c>
      <c r="Q36" s="9">
        <f>O36+K36+G36+D36</f>
        <v>1833715</v>
      </c>
      <c r="R36" s="10">
        <f>P36+L36+H36+E36</f>
        <v>15887794.049983226</v>
      </c>
    </row>
    <row r="37" spans="1:19" ht="16.5" thickBot="1" x14ac:dyDescent="0.3">
      <c r="A37" s="33" t="s">
        <v>38</v>
      </c>
      <c r="B37" s="34">
        <f t="shared" ref="B37:Q37" si="0">SUM(B9:B36)</f>
        <v>92467</v>
      </c>
      <c r="C37" s="35">
        <f t="shared" si="0"/>
        <v>12477482</v>
      </c>
      <c r="D37" s="35">
        <f t="shared" si="0"/>
        <v>80092370</v>
      </c>
      <c r="E37" s="36">
        <f t="shared" si="0"/>
        <v>574431001.93995297</v>
      </c>
      <c r="F37" s="34">
        <f t="shared" si="0"/>
        <v>92405</v>
      </c>
      <c r="G37" s="35">
        <f t="shared" si="0"/>
        <v>646795</v>
      </c>
      <c r="H37" s="36">
        <f>SUM(H9:H36)</f>
        <v>8742034.3900000006</v>
      </c>
      <c r="I37" s="34">
        <f t="shared" si="0"/>
        <v>47357</v>
      </c>
      <c r="J37" s="35">
        <f>SUM(J9:J36)</f>
        <v>10578243</v>
      </c>
      <c r="K37" s="35">
        <f t="shared" si="0"/>
        <v>24523891</v>
      </c>
      <c r="L37" s="36">
        <f>SUM(L9:L36)</f>
        <v>224516830.93998426</v>
      </c>
      <c r="M37" s="34">
        <f t="shared" si="0"/>
        <v>20229</v>
      </c>
      <c r="N37" s="35">
        <f>SUM(N9:N36)</f>
        <v>6962045</v>
      </c>
      <c r="O37" s="35">
        <f t="shared" si="0"/>
        <v>20835977</v>
      </c>
      <c r="P37" s="36">
        <f>SUM(P9:P36)</f>
        <v>251830577.3999497</v>
      </c>
      <c r="Q37" s="34">
        <f t="shared" si="0"/>
        <v>126099033</v>
      </c>
      <c r="R37" s="37">
        <f>SUM(R9:R36)</f>
        <v>1059520444.6698871</v>
      </c>
    </row>
  </sheetData>
  <mergeCells count="10">
    <mergeCell ref="A1:R1"/>
    <mergeCell ref="A2:R2"/>
    <mergeCell ref="A4:R4"/>
    <mergeCell ref="A5:R5"/>
    <mergeCell ref="I7:L7"/>
    <mergeCell ref="M7:P7"/>
    <mergeCell ref="Q7:R7"/>
    <mergeCell ref="A7:A8"/>
    <mergeCell ref="B7:E7"/>
    <mergeCell ref="F7:H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DISTR POR UF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BARBOSA SANTOS</dc:creator>
  <cp:lastModifiedBy>EDMUNDO BEZERRA DA SILVA</cp:lastModifiedBy>
  <dcterms:created xsi:type="dcterms:W3CDTF">2022-01-21T15:16:21Z</dcterms:created>
  <dcterms:modified xsi:type="dcterms:W3CDTF">2022-01-21T18:47:12Z</dcterms:modified>
</cp:coreProperties>
</file>