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Documents\Documentos 2023\MEC\"/>
    </mc:Choice>
  </mc:AlternateContent>
  <xr:revisionPtr revIDLastSave="0" documentId="13_ncr:1_{51363080-0AC9-4932-91DD-F15DE9261120}" xr6:coauthVersionLast="47" xr6:coauthVersionMax="47" xr10:uidLastSave="{00000000-0000-0000-0000-000000000000}"/>
  <bookViews>
    <workbookView xWindow="-120" yWindow="-120" windowWidth="29040" windowHeight="15840" tabRatio="799" activeTab="2" xr2:uid="{00000000-000D-0000-FFFF-FFFF00000000}"/>
  </bookViews>
  <sheets>
    <sheet name="CAPA" sheetId="1" r:id="rId1"/>
    <sheet name="MENU" sheetId="26" r:id="rId2"/>
    <sheet name="ID" sheetId="2" r:id="rId3"/>
    <sheet name="FF" sheetId="3" r:id="rId4"/>
    <sheet name="PE" sheetId="4" r:id="rId5"/>
    <sheet name="SA" sheetId="5" r:id="rId6"/>
    <sheet name="DE" sheetId="6" r:id="rId7"/>
    <sheet name="DS" sheetId="25" r:id="rId8"/>
    <sheet name="RB" sheetId="7" r:id="rId9"/>
    <sheet name="TD" sheetId="8" r:id="rId10"/>
    <sheet name="CB" sheetId="9" r:id="rId11"/>
    <sheet name="PA" sheetId="22" r:id="rId12"/>
    <sheet name="1" sheetId="10" r:id="rId13"/>
    <sheet name="CO" sheetId="23" r:id="rId14"/>
  </sheets>
  <calcPr calcId="191029"/>
</workbook>
</file>

<file path=xl/calcChain.xml><?xml version="1.0" encoding="utf-8"?>
<calcChain xmlns="http://schemas.openxmlformats.org/spreadsheetml/2006/main">
  <c r="C18" i="1" l="1"/>
  <c r="A107" i="10"/>
  <c r="A51" i="9"/>
  <c r="B66" i="8"/>
  <c r="A66" i="7"/>
  <c r="A26" i="6"/>
  <c r="C4" i="26"/>
  <c r="C3" i="26"/>
  <c r="C22" i="3" l="1"/>
  <c r="K18" i="25" s="1"/>
  <c r="Q34" i="25"/>
  <c r="A10" i="25"/>
  <c r="A8" i="25"/>
  <c r="B17" i="8"/>
  <c r="B18" i="8"/>
  <c r="B19" i="8"/>
  <c r="Q11" i="22"/>
  <c r="Q10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A7" i="22"/>
  <c r="X8" i="7" l="1"/>
  <c r="N61" i="7"/>
  <c r="O61" i="8" s="1"/>
  <c r="F40" i="3"/>
  <c r="F41" i="3"/>
  <c r="F42" i="3"/>
  <c r="F43" i="3"/>
  <c r="I107" i="10"/>
  <c r="V10" i="10"/>
  <c r="A10" i="10"/>
  <c r="AA8" i="10"/>
  <c r="A8" i="10"/>
  <c r="V2" i="10"/>
  <c r="I51" i="9"/>
  <c r="F18" i="9"/>
  <c r="F17" i="9"/>
  <c r="F16" i="9"/>
  <c r="AB12" i="9"/>
  <c r="S12" i="9"/>
  <c r="A12" i="9"/>
  <c r="V10" i="9"/>
  <c r="A10" i="9"/>
  <c r="AA8" i="9"/>
  <c r="A8" i="9"/>
  <c r="J66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O8" i="8"/>
  <c r="G8" i="8"/>
  <c r="C3" i="8"/>
  <c r="C2" i="8"/>
  <c r="C1" i="8"/>
  <c r="I66" i="7"/>
  <c r="AA61" i="7"/>
  <c r="AB61" i="8" s="1"/>
  <c r="Y61" i="7"/>
  <c r="Z61" i="8" s="1"/>
  <c r="W61" i="7"/>
  <c r="X61" i="8" s="1"/>
  <c r="U61" i="7"/>
  <c r="V61" i="8" s="1"/>
  <c r="S61" i="7"/>
  <c r="T61" i="8" s="1"/>
  <c r="Q61" i="7"/>
  <c r="R61" i="8" s="1"/>
  <c r="B61" i="7"/>
  <c r="C61" i="8" s="1"/>
  <c r="AA60" i="7"/>
  <c r="AB60" i="8" s="1"/>
  <c r="Y60" i="7"/>
  <c r="Z60" i="8" s="1"/>
  <c r="W60" i="7"/>
  <c r="X60" i="8" s="1"/>
  <c r="U60" i="7"/>
  <c r="V60" i="8" s="1"/>
  <c r="S60" i="7"/>
  <c r="T60" i="8" s="1"/>
  <c r="Q60" i="7"/>
  <c r="R60" i="8" s="1"/>
  <c r="N60" i="7"/>
  <c r="O60" i="8" s="1"/>
  <c r="B60" i="7"/>
  <c r="C60" i="8" s="1"/>
  <c r="AA59" i="7"/>
  <c r="AB59" i="8" s="1"/>
  <c r="Y59" i="7"/>
  <c r="Z59" i="8" s="1"/>
  <c r="W59" i="7"/>
  <c r="X59" i="8" s="1"/>
  <c r="U59" i="7"/>
  <c r="V59" i="8" s="1"/>
  <c r="S59" i="7"/>
  <c r="T59" i="8" s="1"/>
  <c r="Q59" i="7"/>
  <c r="R59" i="8" s="1"/>
  <c r="N59" i="7"/>
  <c r="O59" i="8" s="1"/>
  <c r="B59" i="7"/>
  <c r="C59" i="8" s="1"/>
  <c r="AA58" i="7"/>
  <c r="AB58" i="8" s="1"/>
  <c r="Y58" i="7"/>
  <c r="Z58" i="8" s="1"/>
  <c r="W58" i="7"/>
  <c r="X58" i="8" s="1"/>
  <c r="U58" i="7"/>
  <c r="V58" i="8" s="1"/>
  <c r="S58" i="7"/>
  <c r="T58" i="8" s="1"/>
  <c r="Q58" i="7"/>
  <c r="R58" i="8" s="1"/>
  <c r="N58" i="7"/>
  <c r="O58" i="8" s="1"/>
  <c r="B58" i="7"/>
  <c r="C58" i="8" s="1"/>
  <c r="AA57" i="7"/>
  <c r="AB57" i="8" s="1"/>
  <c r="Y57" i="7"/>
  <c r="Z57" i="8" s="1"/>
  <c r="W57" i="7"/>
  <c r="X57" i="8" s="1"/>
  <c r="U57" i="7"/>
  <c r="V57" i="8" s="1"/>
  <c r="S57" i="7"/>
  <c r="T57" i="8" s="1"/>
  <c r="Q57" i="7"/>
  <c r="R57" i="8" s="1"/>
  <c r="N57" i="7"/>
  <c r="O57" i="8" s="1"/>
  <c r="B57" i="7"/>
  <c r="C57" i="8" s="1"/>
  <c r="AA56" i="7"/>
  <c r="AB56" i="8" s="1"/>
  <c r="Y56" i="7"/>
  <c r="Z56" i="8" s="1"/>
  <c r="W56" i="7"/>
  <c r="X56" i="8" s="1"/>
  <c r="U56" i="7"/>
  <c r="V56" i="8" s="1"/>
  <c r="S56" i="7"/>
  <c r="T56" i="8" s="1"/>
  <c r="Q56" i="7"/>
  <c r="R56" i="8" s="1"/>
  <c r="N56" i="7"/>
  <c r="O56" i="8" s="1"/>
  <c r="B56" i="7"/>
  <c r="C56" i="8" s="1"/>
  <c r="AA55" i="7"/>
  <c r="AB55" i="8" s="1"/>
  <c r="Y55" i="7"/>
  <c r="Z55" i="8" s="1"/>
  <c r="W55" i="7"/>
  <c r="X55" i="8" s="1"/>
  <c r="U55" i="7"/>
  <c r="V55" i="8" s="1"/>
  <c r="S55" i="7"/>
  <c r="T55" i="8" s="1"/>
  <c r="Q55" i="7"/>
  <c r="R55" i="8" s="1"/>
  <c r="N55" i="7"/>
  <c r="O55" i="8" s="1"/>
  <c r="B55" i="7"/>
  <c r="C55" i="8" s="1"/>
  <c r="AA54" i="7"/>
  <c r="AB54" i="8" s="1"/>
  <c r="Y54" i="7"/>
  <c r="Z54" i="8" s="1"/>
  <c r="W54" i="7"/>
  <c r="X54" i="8" s="1"/>
  <c r="U54" i="7"/>
  <c r="V54" i="8" s="1"/>
  <c r="S54" i="7"/>
  <c r="T54" i="8" s="1"/>
  <c r="Q54" i="7"/>
  <c r="R54" i="8" s="1"/>
  <c r="N54" i="7"/>
  <c r="O54" i="8" s="1"/>
  <c r="B54" i="7"/>
  <c r="C54" i="8" s="1"/>
  <c r="AA53" i="7"/>
  <c r="AB53" i="8" s="1"/>
  <c r="Y53" i="7"/>
  <c r="Z53" i="8" s="1"/>
  <c r="W53" i="7"/>
  <c r="X53" i="8" s="1"/>
  <c r="U53" i="7"/>
  <c r="V53" i="8" s="1"/>
  <c r="S53" i="7"/>
  <c r="T53" i="8" s="1"/>
  <c r="Q53" i="7"/>
  <c r="R53" i="8" s="1"/>
  <c r="N53" i="7"/>
  <c r="O53" i="8" s="1"/>
  <c r="B53" i="7"/>
  <c r="C53" i="8" s="1"/>
  <c r="AA52" i="7"/>
  <c r="AB52" i="8" s="1"/>
  <c r="Y52" i="7"/>
  <c r="Z52" i="8" s="1"/>
  <c r="W52" i="7"/>
  <c r="X52" i="8" s="1"/>
  <c r="U52" i="7"/>
  <c r="V52" i="8" s="1"/>
  <c r="S52" i="7"/>
  <c r="T52" i="8" s="1"/>
  <c r="Q52" i="7"/>
  <c r="R52" i="8" s="1"/>
  <c r="N52" i="7"/>
  <c r="O52" i="8" s="1"/>
  <c r="B52" i="7"/>
  <c r="C52" i="8" s="1"/>
  <c r="AA51" i="7"/>
  <c r="AB51" i="8" s="1"/>
  <c r="Y51" i="7"/>
  <c r="Z51" i="8" s="1"/>
  <c r="W51" i="7"/>
  <c r="X51" i="8" s="1"/>
  <c r="U51" i="7"/>
  <c r="V51" i="8" s="1"/>
  <c r="S51" i="7"/>
  <c r="T51" i="8" s="1"/>
  <c r="Q51" i="7"/>
  <c r="R51" i="8" s="1"/>
  <c r="N51" i="7"/>
  <c r="O51" i="8" s="1"/>
  <c r="B51" i="7"/>
  <c r="C51" i="8" s="1"/>
  <c r="AA50" i="7"/>
  <c r="AB50" i="8" s="1"/>
  <c r="Y50" i="7"/>
  <c r="Z50" i="8" s="1"/>
  <c r="W50" i="7"/>
  <c r="X50" i="8" s="1"/>
  <c r="U50" i="7"/>
  <c r="V50" i="8" s="1"/>
  <c r="S50" i="7"/>
  <c r="T50" i="8" s="1"/>
  <c r="Q50" i="7"/>
  <c r="R50" i="8" s="1"/>
  <c r="N50" i="7"/>
  <c r="O50" i="8" s="1"/>
  <c r="B50" i="7"/>
  <c r="C50" i="8" s="1"/>
  <c r="AA49" i="7"/>
  <c r="AB49" i="8" s="1"/>
  <c r="Y49" i="7"/>
  <c r="Z49" i="8" s="1"/>
  <c r="W49" i="7"/>
  <c r="X49" i="8" s="1"/>
  <c r="U49" i="7"/>
  <c r="V49" i="8" s="1"/>
  <c r="S49" i="7"/>
  <c r="T49" i="8" s="1"/>
  <c r="Q49" i="7"/>
  <c r="R49" i="8" s="1"/>
  <c r="N49" i="7"/>
  <c r="O49" i="8" s="1"/>
  <c r="B49" i="7"/>
  <c r="C49" i="8" s="1"/>
  <c r="AA48" i="7"/>
  <c r="AB48" i="8" s="1"/>
  <c r="Y48" i="7"/>
  <c r="Z48" i="8" s="1"/>
  <c r="W48" i="7"/>
  <c r="X48" i="8" s="1"/>
  <c r="U48" i="7"/>
  <c r="V48" i="8" s="1"/>
  <c r="S48" i="7"/>
  <c r="T48" i="8" s="1"/>
  <c r="Q48" i="7"/>
  <c r="R48" i="8" s="1"/>
  <c r="N48" i="7"/>
  <c r="O48" i="8" s="1"/>
  <c r="B48" i="7"/>
  <c r="C48" i="8" s="1"/>
  <c r="AA47" i="7"/>
  <c r="AB47" i="8" s="1"/>
  <c r="Y47" i="7"/>
  <c r="Z47" i="8" s="1"/>
  <c r="W47" i="7"/>
  <c r="X47" i="8" s="1"/>
  <c r="U47" i="7"/>
  <c r="V47" i="8" s="1"/>
  <c r="S47" i="7"/>
  <c r="T47" i="8" s="1"/>
  <c r="Q47" i="7"/>
  <c r="R47" i="8" s="1"/>
  <c r="N47" i="7"/>
  <c r="O47" i="8" s="1"/>
  <c r="B47" i="7"/>
  <c r="C47" i="8" s="1"/>
  <c r="AA46" i="7"/>
  <c r="AB46" i="8" s="1"/>
  <c r="Y46" i="7"/>
  <c r="Z46" i="8" s="1"/>
  <c r="W46" i="7"/>
  <c r="X46" i="8" s="1"/>
  <c r="U46" i="7"/>
  <c r="V46" i="8" s="1"/>
  <c r="S46" i="7"/>
  <c r="T46" i="8" s="1"/>
  <c r="Q46" i="7"/>
  <c r="R46" i="8" s="1"/>
  <c r="N46" i="7"/>
  <c r="O46" i="8" s="1"/>
  <c r="B46" i="7"/>
  <c r="C46" i="8" s="1"/>
  <c r="AA45" i="7"/>
  <c r="AB45" i="8" s="1"/>
  <c r="Y45" i="7"/>
  <c r="Z45" i="8" s="1"/>
  <c r="W45" i="7"/>
  <c r="X45" i="8" s="1"/>
  <c r="U45" i="7"/>
  <c r="V45" i="8" s="1"/>
  <c r="S45" i="7"/>
  <c r="T45" i="8" s="1"/>
  <c r="Q45" i="7"/>
  <c r="R45" i="8" s="1"/>
  <c r="N45" i="7"/>
  <c r="O45" i="8" s="1"/>
  <c r="B45" i="7"/>
  <c r="C45" i="8" s="1"/>
  <c r="AA44" i="7"/>
  <c r="AB44" i="8" s="1"/>
  <c r="Y44" i="7"/>
  <c r="Z44" i="8" s="1"/>
  <c r="W44" i="7"/>
  <c r="X44" i="8" s="1"/>
  <c r="U44" i="7"/>
  <c r="V44" i="8" s="1"/>
  <c r="S44" i="7"/>
  <c r="T44" i="8" s="1"/>
  <c r="Q44" i="7"/>
  <c r="R44" i="8" s="1"/>
  <c r="N44" i="7"/>
  <c r="O44" i="8" s="1"/>
  <c r="B44" i="7"/>
  <c r="C44" i="8" s="1"/>
  <c r="AA43" i="7"/>
  <c r="AB43" i="8" s="1"/>
  <c r="Y43" i="7"/>
  <c r="Z43" i="8" s="1"/>
  <c r="W43" i="7"/>
  <c r="X43" i="8" s="1"/>
  <c r="U43" i="7"/>
  <c r="V43" i="8" s="1"/>
  <c r="S43" i="7"/>
  <c r="T43" i="8" s="1"/>
  <c r="Q43" i="7"/>
  <c r="R43" i="8" s="1"/>
  <c r="N43" i="7"/>
  <c r="O43" i="8" s="1"/>
  <c r="B43" i="7"/>
  <c r="C43" i="8" s="1"/>
  <c r="AA42" i="7"/>
  <c r="AB42" i="8" s="1"/>
  <c r="Y42" i="7"/>
  <c r="Z42" i="8" s="1"/>
  <c r="W42" i="7"/>
  <c r="X42" i="8" s="1"/>
  <c r="U42" i="7"/>
  <c r="V42" i="8" s="1"/>
  <c r="S42" i="7"/>
  <c r="T42" i="8" s="1"/>
  <c r="Q42" i="7"/>
  <c r="R42" i="8" s="1"/>
  <c r="N42" i="7"/>
  <c r="O42" i="8" s="1"/>
  <c r="B42" i="7"/>
  <c r="C42" i="8" s="1"/>
  <c r="AA41" i="7"/>
  <c r="AB41" i="8" s="1"/>
  <c r="Y41" i="7"/>
  <c r="Z41" i="8" s="1"/>
  <c r="W41" i="7"/>
  <c r="X41" i="8" s="1"/>
  <c r="U41" i="7"/>
  <c r="V41" i="8" s="1"/>
  <c r="S41" i="7"/>
  <c r="T41" i="8" s="1"/>
  <c r="Q41" i="7"/>
  <c r="R41" i="8" s="1"/>
  <c r="N41" i="7"/>
  <c r="O41" i="8" s="1"/>
  <c r="B41" i="7"/>
  <c r="C41" i="8" s="1"/>
  <c r="AA40" i="7"/>
  <c r="AB40" i="8" s="1"/>
  <c r="Y40" i="7"/>
  <c r="Z40" i="8" s="1"/>
  <c r="W40" i="7"/>
  <c r="X40" i="8" s="1"/>
  <c r="U40" i="7"/>
  <c r="V40" i="8" s="1"/>
  <c r="S40" i="7"/>
  <c r="T40" i="8" s="1"/>
  <c r="Q40" i="7"/>
  <c r="R40" i="8" s="1"/>
  <c r="N40" i="7"/>
  <c r="O40" i="8" s="1"/>
  <c r="B40" i="7"/>
  <c r="C40" i="8" s="1"/>
  <c r="AA39" i="7"/>
  <c r="AB39" i="8" s="1"/>
  <c r="Y39" i="7"/>
  <c r="Z39" i="8" s="1"/>
  <c r="W39" i="7"/>
  <c r="X39" i="8" s="1"/>
  <c r="U39" i="7"/>
  <c r="V39" i="8" s="1"/>
  <c r="S39" i="7"/>
  <c r="T39" i="8" s="1"/>
  <c r="Q39" i="7"/>
  <c r="R39" i="8" s="1"/>
  <c r="N39" i="7"/>
  <c r="O39" i="8" s="1"/>
  <c r="B39" i="7"/>
  <c r="C39" i="8" s="1"/>
  <c r="AA38" i="7"/>
  <c r="AB38" i="8" s="1"/>
  <c r="Y38" i="7"/>
  <c r="Z38" i="8" s="1"/>
  <c r="W38" i="7"/>
  <c r="X38" i="8" s="1"/>
  <c r="U38" i="7"/>
  <c r="V38" i="8" s="1"/>
  <c r="S38" i="7"/>
  <c r="T38" i="8" s="1"/>
  <c r="Q38" i="7"/>
  <c r="R38" i="8" s="1"/>
  <c r="N38" i="7"/>
  <c r="O38" i="8" s="1"/>
  <c r="B38" i="7"/>
  <c r="C38" i="8" s="1"/>
  <c r="AA37" i="7"/>
  <c r="AB37" i="8" s="1"/>
  <c r="Y37" i="7"/>
  <c r="Z37" i="8" s="1"/>
  <c r="W37" i="7"/>
  <c r="X37" i="8" s="1"/>
  <c r="U37" i="7"/>
  <c r="V37" i="8" s="1"/>
  <c r="S37" i="7"/>
  <c r="T37" i="8" s="1"/>
  <c r="Q37" i="7"/>
  <c r="R37" i="8" s="1"/>
  <c r="N37" i="7"/>
  <c r="O37" i="8" s="1"/>
  <c r="B37" i="7"/>
  <c r="C37" i="8" s="1"/>
  <c r="AA36" i="7"/>
  <c r="AB36" i="8" s="1"/>
  <c r="Y36" i="7"/>
  <c r="Z36" i="8" s="1"/>
  <c r="W36" i="7"/>
  <c r="X36" i="8" s="1"/>
  <c r="U36" i="7"/>
  <c r="V36" i="8" s="1"/>
  <c r="S36" i="7"/>
  <c r="T36" i="8" s="1"/>
  <c r="Q36" i="7"/>
  <c r="R36" i="8" s="1"/>
  <c r="N36" i="7"/>
  <c r="O36" i="8" s="1"/>
  <c r="B36" i="7"/>
  <c r="C36" i="8" s="1"/>
  <c r="AA35" i="7"/>
  <c r="AB35" i="8" s="1"/>
  <c r="Y35" i="7"/>
  <c r="Z35" i="8" s="1"/>
  <c r="W35" i="7"/>
  <c r="X35" i="8" s="1"/>
  <c r="U35" i="7"/>
  <c r="V35" i="8" s="1"/>
  <c r="S35" i="7"/>
  <c r="T35" i="8" s="1"/>
  <c r="Q35" i="7"/>
  <c r="R35" i="8" s="1"/>
  <c r="N35" i="7"/>
  <c r="O35" i="8" s="1"/>
  <c r="B35" i="7"/>
  <c r="C35" i="8" s="1"/>
  <c r="AA34" i="7"/>
  <c r="AB34" i="8" s="1"/>
  <c r="Y34" i="7"/>
  <c r="Z34" i="8" s="1"/>
  <c r="W34" i="7"/>
  <c r="X34" i="8" s="1"/>
  <c r="U34" i="7"/>
  <c r="V34" i="8" s="1"/>
  <c r="S34" i="7"/>
  <c r="T34" i="8" s="1"/>
  <c r="Q34" i="7"/>
  <c r="R34" i="8" s="1"/>
  <c r="N34" i="7"/>
  <c r="O34" i="8" s="1"/>
  <c r="B34" i="7"/>
  <c r="C34" i="8" s="1"/>
  <c r="AA33" i="7"/>
  <c r="AB33" i="8" s="1"/>
  <c r="Y33" i="7"/>
  <c r="Z33" i="8" s="1"/>
  <c r="W33" i="7"/>
  <c r="X33" i="8" s="1"/>
  <c r="U33" i="7"/>
  <c r="V33" i="8" s="1"/>
  <c r="S33" i="7"/>
  <c r="T33" i="8" s="1"/>
  <c r="Q33" i="7"/>
  <c r="R33" i="8" s="1"/>
  <c r="N33" i="7"/>
  <c r="O33" i="8" s="1"/>
  <c r="B33" i="7"/>
  <c r="C33" i="8" s="1"/>
  <c r="AA32" i="7"/>
  <c r="AB32" i="8" s="1"/>
  <c r="Y32" i="7"/>
  <c r="Z32" i="8" s="1"/>
  <c r="W32" i="7"/>
  <c r="X32" i="8" s="1"/>
  <c r="U32" i="7"/>
  <c r="V32" i="8" s="1"/>
  <c r="S32" i="7"/>
  <c r="T32" i="8" s="1"/>
  <c r="Q32" i="7"/>
  <c r="R32" i="8" s="1"/>
  <c r="N32" i="7"/>
  <c r="O32" i="8" s="1"/>
  <c r="B32" i="7"/>
  <c r="C32" i="8" s="1"/>
  <c r="AA31" i="7"/>
  <c r="AB31" i="8" s="1"/>
  <c r="Y31" i="7"/>
  <c r="Z31" i="8" s="1"/>
  <c r="W31" i="7"/>
  <c r="X31" i="8" s="1"/>
  <c r="U31" i="7"/>
  <c r="V31" i="8" s="1"/>
  <c r="S31" i="7"/>
  <c r="T31" i="8" s="1"/>
  <c r="Q31" i="7"/>
  <c r="R31" i="8" s="1"/>
  <c r="N31" i="7"/>
  <c r="O31" i="8" s="1"/>
  <c r="B31" i="7"/>
  <c r="C31" i="8" s="1"/>
  <c r="AA30" i="7"/>
  <c r="AB30" i="8" s="1"/>
  <c r="Y30" i="7"/>
  <c r="Z30" i="8" s="1"/>
  <c r="W30" i="7"/>
  <c r="X30" i="8" s="1"/>
  <c r="U30" i="7"/>
  <c r="V30" i="8" s="1"/>
  <c r="S30" i="7"/>
  <c r="T30" i="8" s="1"/>
  <c r="Q30" i="7"/>
  <c r="R30" i="8" s="1"/>
  <c r="N30" i="7"/>
  <c r="O30" i="8" s="1"/>
  <c r="B30" i="7"/>
  <c r="C30" i="8" s="1"/>
  <c r="AA29" i="7"/>
  <c r="AB29" i="8" s="1"/>
  <c r="Y29" i="7"/>
  <c r="Z29" i="8" s="1"/>
  <c r="W29" i="7"/>
  <c r="X29" i="8" s="1"/>
  <c r="U29" i="7"/>
  <c r="V29" i="8" s="1"/>
  <c r="S29" i="7"/>
  <c r="T29" i="8" s="1"/>
  <c r="Q29" i="7"/>
  <c r="R29" i="8" s="1"/>
  <c r="N29" i="7"/>
  <c r="O29" i="8" s="1"/>
  <c r="B29" i="7"/>
  <c r="C29" i="8" s="1"/>
  <c r="AA28" i="7"/>
  <c r="AB28" i="8" s="1"/>
  <c r="Y28" i="7"/>
  <c r="Z28" i="8" s="1"/>
  <c r="W28" i="7"/>
  <c r="X28" i="8" s="1"/>
  <c r="U28" i="7"/>
  <c r="V28" i="8" s="1"/>
  <c r="S28" i="7"/>
  <c r="T28" i="8" s="1"/>
  <c r="Q28" i="7"/>
  <c r="R28" i="8" s="1"/>
  <c r="N28" i="7"/>
  <c r="O28" i="8" s="1"/>
  <c r="B28" i="7"/>
  <c r="C28" i="8" s="1"/>
  <c r="AA27" i="7"/>
  <c r="AB27" i="8" s="1"/>
  <c r="Y27" i="7"/>
  <c r="Z27" i="8" s="1"/>
  <c r="W27" i="7"/>
  <c r="X27" i="8" s="1"/>
  <c r="U27" i="7"/>
  <c r="V27" i="8" s="1"/>
  <c r="S27" i="7"/>
  <c r="T27" i="8" s="1"/>
  <c r="Q27" i="7"/>
  <c r="R27" i="8" s="1"/>
  <c r="N27" i="7"/>
  <c r="O27" i="8" s="1"/>
  <c r="B27" i="7"/>
  <c r="C27" i="8" s="1"/>
  <c r="AA26" i="7"/>
  <c r="AB26" i="8" s="1"/>
  <c r="Y26" i="7"/>
  <c r="Z26" i="8" s="1"/>
  <c r="W26" i="7"/>
  <c r="X26" i="8" s="1"/>
  <c r="U26" i="7"/>
  <c r="V26" i="8" s="1"/>
  <c r="S26" i="7"/>
  <c r="T26" i="8" s="1"/>
  <c r="Q26" i="7"/>
  <c r="R26" i="8" s="1"/>
  <c r="N26" i="7"/>
  <c r="O26" i="8" s="1"/>
  <c r="B26" i="7"/>
  <c r="C26" i="8" s="1"/>
  <c r="AA25" i="7"/>
  <c r="AB25" i="8" s="1"/>
  <c r="Y25" i="7"/>
  <c r="Z25" i="8" s="1"/>
  <c r="W25" i="7"/>
  <c r="X25" i="8" s="1"/>
  <c r="U25" i="7"/>
  <c r="V25" i="8" s="1"/>
  <c r="S25" i="7"/>
  <c r="T25" i="8" s="1"/>
  <c r="Q25" i="7"/>
  <c r="R25" i="8" s="1"/>
  <c r="N25" i="7"/>
  <c r="O25" i="8" s="1"/>
  <c r="B25" i="7"/>
  <c r="C25" i="8" s="1"/>
  <c r="AA24" i="7"/>
  <c r="AB24" i="8" s="1"/>
  <c r="Y24" i="7"/>
  <c r="Z24" i="8" s="1"/>
  <c r="W24" i="7"/>
  <c r="X24" i="8" s="1"/>
  <c r="U24" i="7"/>
  <c r="V24" i="8" s="1"/>
  <c r="S24" i="7"/>
  <c r="T24" i="8" s="1"/>
  <c r="Q24" i="7"/>
  <c r="R24" i="8" s="1"/>
  <c r="N24" i="7"/>
  <c r="O24" i="8" s="1"/>
  <c r="B24" i="7"/>
  <c r="C24" i="8" s="1"/>
  <c r="AA23" i="7"/>
  <c r="AB23" i="8" s="1"/>
  <c r="Y23" i="7"/>
  <c r="Z23" i="8" s="1"/>
  <c r="W23" i="7"/>
  <c r="X23" i="8" s="1"/>
  <c r="U23" i="7"/>
  <c r="V23" i="8" s="1"/>
  <c r="S23" i="7"/>
  <c r="T23" i="8" s="1"/>
  <c r="Q23" i="7"/>
  <c r="R23" i="8" s="1"/>
  <c r="N23" i="7"/>
  <c r="O23" i="8" s="1"/>
  <c r="B23" i="7"/>
  <c r="C23" i="8" s="1"/>
  <c r="AA22" i="7"/>
  <c r="AB22" i="8" s="1"/>
  <c r="Y22" i="7"/>
  <c r="Z22" i="8" s="1"/>
  <c r="W22" i="7"/>
  <c r="X22" i="8" s="1"/>
  <c r="U22" i="7"/>
  <c r="V22" i="8" s="1"/>
  <c r="S22" i="7"/>
  <c r="T22" i="8" s="1"/>
  <c r="Q22" i="7"/>
  <c r="R22" i="8" s="1"/>
  <c r="N22" i="7"/>
  <c r="O22" i="8" s="1"/>
  <c r="B22" i="7"/>
  <c r="C22" i="8" s="1"/>
  <c r="AA21" i="7"/>
  <c r="AB21" i="8" s="1"/>
  <c r="Y21" i="7"/>
  <c r="Z21" i="8" s="1"/>
  <c r="W21" i="7"/>
  <c r="X21" i="8" s="1"/>
  <c r="U21" i="7"/>
  <c r="V21" i="8" s="1"/>
  <c r="S21" i="7"/>
  <c r="T21" i="8" s="1"/>
  <c r="Q21" i="7"/>
  <c r="R21" i="8" s="1"/>
  <c r="N21" i="7"/>
  <c r="O21" i="8" s="1"/>
  <c r="B21" i="7"/>
  <c r="C21" i="8" s="1"/>
  <c r="AA20" i="7"/>
  <c r="AB20" i="8" s="1"/>
  <c r="Y20" i="7"/>
  <c r="Z20" i="8" s="1"/>
  <c r="W20" i="7"/>
  <c r="X20" i="8" s="1"/>
  <c r="U20" i="7"/>
  <c r="V20" i="8" s="1"/>
  <c r="S20" i="7"/>
  <c r="T20" i="8" s="1"/>
  <c r="Q20" i="7"/>
  <c r="R20" i="8" s="1"/>
  <c r="N20" i="7"/>
  <c r="O20" i="8" s="1"/>
  <c r="B20" i="7"/>
  <c r="C20" i="8" s="1"/>
  <c r="AA19" i="7"/>
  <c r="AB19" i="8" s="1"/>
  <c r="Y19" i="7"/>
  <c r="Z19" i="8" s="1"/>
  <c r="W19" i="7"/>
  <c r="X19" i="8" s="1"/>
  <c r="U19" i="7"/>
  <c r="V19" i="8" s="1"/>
  <c r="S19" i="7"/>
  <c r="T19" i="8" s="1"/>
  <c r="Q19" i="7"/>
  <c r="R19" i="8" s="1"/>
  <c r="N19" i="7"/>
  <c r="O19" i="8" s="1"/>
  <c r="B19" i="7"/>
  <c r="C19" i="8" s="1"/>
  <c r="AA18" i="7"/>
  <c r="AB18" i="8" s="1"/>
  <c r="Y18" i="7"/>
  <c r="Z18" i="8" s="1"/>
  <c r="W18" i="7"/>
  <c r="X18" i="8" s="1"/>
  <c r="U18" i="7"/>
  <c r="V18" i="8" s="1"/>
  <c r="S18" i="7"/>
  <c r="T18" i="8" s="1"/>
  <c r="Q18" i="7"/>
  <c r="R18" i="8" s="1"/>
  <c r="N18" i="7"/>
  <c r="O18" i="8" s="1"/>
  <c r="B18" i="7"/>
  <c r="C18" i="8" s="1"/>
  <c r="AA17" i="7"/>
  <c r="AB17" i="8" s="1"/>
  <c r="Y17" i="7"/>
  <c r="Z17" i="8" s="1"/>
  <c r="W17" i="7"/>
  <c r="X17" i="8" s="1"/>
  <c r="U17" i="7"/>
  <c r="V17" i="8" s="1"/>
  <c r="S17" i="7"/>
  <c r="T17" i="8" s="1"/>
  <c r="Q17" i="7"/>
  <c r="R17" i="8" s="1"/>
  <c r="N17" i="7"/>
  <c r="O17" i="8" s="1"/>
  <c r="B17" i="7"/>
  <c r="C17" i="8" s="1"/>
  <c r="Y12" i="7"/>
  <c r="P12" i="7"/>
  <c r="A12" i="7"/>
  <c r="S10" i="7"/>
  <c r="A10" i="7"/>
  <c r="A8" i="7"/>
  <c r="I26" i="6"/>
  <c r="AD12" i="6"/>
  <c r="S12" i="6"/>
  <c r="A12" i="6"/>
  <c r="X10" i="6"/>
  <c r="A10" i="6"/>
  <c r="AC8" i="6"/>
  <c r="A8" i="6"/>
  <c r="D21" i="5"/>
  <c r="C21" i="5"/>
  <c r="D18" i="5"/>
  <c r="C18" i="5"/>
  <c r="D17" i="5"/>
  <c r="C17" i="5"/>
  <c r="D16" i="5"/>
  <c r="C16" i="5"/>
  <c r="D15" i="5"/>
  <c r="C15" i="5"/>
  <c r="B13" i="5"/>
  <c r="B124" i="4"/>
  <c r="N124" i="4" s="1"/>
  <c r="I117" i="4"/>
  <c r="AD113" i="4"/>
  <c r="AA8" i="4"/>
  <c r="A8" i="4"/>
  <c r="D118" i="3"/>
  <c r="C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B106" i="3"/>
  <c r="D100" i="3"/>
  <c r="AF17" i="6" s="1"/>
  <c r="C100" i="3"/>
  <c r="AC17" i="6" s="1"/>
  <c r="E99" i="3"/>
  <c r="E98" i="3"/>
  <c r="E97" i="3"/>
  <c r="E96" i="3"/>
  <c r="E95" i="3"/>
  <c r="E94" i="3"/>
  <c r="E93" i="3"/>
  <c r="E92" i="3"/>
  <c r="E91" i="3"/>
  <c r="E90" i="3"/>
  <c r="E89" i="3"/>
  <c r="E88" i="3"/>
  <c r="D84" i="3"/>
  <c r="C84" i="3"/>
  <c r="E83" i="3"/>
  <c r="E82" i="3"/>
  <c r="E81" i="3"/>
  <c r="E80" i="3"/>
  <c r="E79" i="3"/>
  <c r="E78" i="3"/>
  <c r="E77" i="3"/>
  <c r="E76" i="3"/>
  <c r="E75" i="3"/>
  <c r="E74" i="3"/>
  <c r="E73" i="3"/>
  <c r="E72" i="3"/>
  <c r="D65" i="3"/>
  <c r="C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4" i="3"/>
  <c r="D44" i="3"/>
  <c r="F39" i="3"/>
  <c r="F38" i="3"/>
  <c r="F37" i="3"/>
  <c r="F36" i="3"/>
  <c r="F35" i="3"/>
  <c r="F34" i="3"/>
  <c r="F33" i="3"/>
  <c r="F32" i="3"/>
  <c r="F31" i="3"/>
  <c r="F30" i="3"/>
  <c r="F29" i="3"/>
  <c r="F28" i="3"/>
  <c r="D22" i="3"/>
  <c r="A17" i="6"/>
  <c r="E21" i="3"/>
  <c r="E20" i="3"/>
  <c r="E19" i="3"/>
  <c r="E18" i="3"/>
  <c r="E17" i="3"/>
  <c r="E16" i="3"/>
  <c r="E15" i="3"/>
  <c r="E14" i="3"/>
  <c r="E13" i="3"/>
  <c r="E12" i="3"/>
  <c r="E11" i="3"/>
  <c r="E10" i="3"/>
  <c r="E15" i="5" s="1"/>
  <c r="B10" i="3"/>
  <c r="L41" i="1"/>
  <c r="C30" i="1"/>
  <c r="N24" i="25" l="1"/>
  <c r="K24" i="25"/>
  <c r="Q24" i="25" s="1"/>
  <c r="D17" i="6"/>
  <c r="N18" i="25"/>
  <c r="Q18" i="25" s="1"/>
  <c r="G17" i="6"/>
  <c r="K20" i="25"/>
  <c r="J17" i="6"/>
  <c r="N20" i="25"/>
  <c r="L17" i="6"/>
  <c r="K22" i="25"/>
  <c r="N17" i="6"/>
  <c r="N22" i="25"/>
  <c r="W17" i="6"/>
  <c r="S20" i="6" s="1"/>
  <c r="K28" i="25"/>
  <c r="Z17" i="6"/>
  <c r="V20" i="6" s="1"/>
  <c r="N28" i="25"/>
  <c r="H124" i="4"/>
  <c r="C19" i="5" s="1"/>
  <c r="T17" i="6"/>
  <c r="E16" i="5"/>
  <c r="AB62" i="8"/>
  <c r="E17" i="5"/>
  <c r="E84" i="3"/>
  <c r="E18" i="5"/>
  <c r="E118" i="3"/>
  <c r="E65" i="3"/>
  <c r="E100" i="3"/>
  <c r="E22" i="3"/>
  <c r="Q16" i="25" s="1"/>
  <c r="E21" i="5"/>
  <c r="F44" i="3"/>
  <c r="Q17" i="6"/>
  <c r="K124" i="4"/>
  <c r="AA62" i="7"/>
  <c r="C20" i="5"/>
  <c r="D20" i="5"/>
  <c r="Q28" i="25" l="1"/>
  <c r="K26" i="25"/>
  <c r="C20" i="6"/>
  <c r="N26" i="25"/>
  <c r="Q20" i="25"/>
  <c r="A20" i="6"/>
  <c r="Q22" i="25"/>
  <c r="N125" i="4"/>
  <c r="E20" i="5"/>
  <c r="H125" i="4"/>
  <c r="K125" i="4"/>
  <c r="D19" i="5"/>
  <c r="D22" i="5" s="1"/>
  <c r="N36" i="25" s="1"/>
  <c r="C22" i="5"/>
  <c r="K36" i="25" s="1"/>
  <c r="Q26" i="25" l="1"/>
  <c r="H20" i="6"/>
  <c r="M20" i="6" s="1"/>
  <c r="N32" i="25"/>
  <c r="N38" i="25" s="1"/>
  <c r="E20" i="6"/>
  <c r="K20" i="6" s="1"/>
  <c r="K32" i="25"/>
  <c r="R11" i="22"/>
  <c r="R10" i="22"/>
  <c r="E19" i="5"/>
  <c r="E22" i="5" s="1"/>
  <c r="V17" i="9" s="1"/>
  <c r="P20" i="6" l="1"/>
  <c r="Q32" i="25"/>
  <c r="Q38" i="25" s="1"/>
  <c r="K38" i="25"/>
  <c r="AC24" i="9" l="1"/>
  <c r="Q36" i="25" l="1"/>
  <c r="AC48" i="9"/>
</calcChain>
</file>

<file path=xl/sharedStrings.xml><?xml version="1.0" encoding="utf-8"?>
<sst xmlns="http://schemas.openxmlformats.org/spreadsheetml/2006/main" count="485" uniqueCount="233">
  <si>
    <t>PRESTAÇÃO DE CONTA</t>
  </si>
  <si>
    <t>IDENTIFICAÇÃO</t>
  </si>
  <si>
    <t>DADOS DA UNIDADE ESCOLAR</t>
  </si>
  <si>
    <t>IDENTIFICAÇÃO DA ESCOLA</t>
  </si>
  <si>
    <t>BLOCO 1 - IDENTIFICAÇÃO</t>
  </si>
  <si>
    <t>01 - PROGRAMA/AÇÃO:</t>
  </si>
  <si>
    <t>02 - EXERCÍCIO</t>
  </si>
  <si>
    <t xml:space="preserve">03 - NOME DA RAZÃO SOCIAL </t>
  </si>
  <si>
    <t>04 -CNPJ:</t>
  </si>
  <si>
    <t>05 - ENDEREÇO:</t>
  </si>
  <si>
    <t>06 - MUNICÍPIO:</t>
  </si>
  <si>
    <t>07 -UF:</t>
  </si>
  <si>
    <t>08- TELEFONE</t>
  </si>
  <si>
    <t>09- ESCOLA</t>
  </si>
  <si>
    <t>10 - BANCO</t>
  </si>
  <si>
    <t>11 - AGÊNCIA</t>
  </si>
  <si>
    <t>12 - CONTA:</t>
  </si>
  <si>
    <t>13- NOME DO PRESIDENTE DA APP</t>
  </si>
  <si>
    <t xml:space="preserve">FICHA FINANCEIRA </t>
  </si>
  <si>
    <t>1 - SALDO REPROGRAMADO DO ANO ANTERIOR</t>
  </si>
  <si>
    <t>PROGRAMA</t>
  </si>
  <si>
    <t>VALOR CUSTEIO</t>
  </si>
  <si>
    <t>VALOR CAPITAL</t>
  </si>
  <si>
    <t>TOTAL</t>
  </si>
  <si>
    <t>TOTAL REPROGRAMADO</t>
  </si>
  <si>
    <t>2 - TRANSFERÊNCIAS DO FNDE NO CORRENTE ANO</t>
  </si>
  <si>
    <t>DATA</t>
  </si>
  <si>
    <t>VALOR CUSTEIO (R$)</t>
  </si>
  <si>
    <t>VALOR CAPITAL (R$)</t>
  </si>
  <si>
    <t>TOTAL (R$)</t>
  </si>
  <si>
    <t>PARCELA</t>
  </si>
  <si>
    <t>3 - DEPÓSITOS REALIZADOS - RECURSOS PRÓPRIOS</t>
  </si>
  <si>
    <t>JUSTIFICATIVA</t>
  </si>
  <si>
    <t>TOTAL DE DEPÓSITOS</t>
  </si>
  <si>
    <t>4 - LANÇAMENTO DOS RENDIMENTOS E TARIFAS BANCÁRIAS</t>
  </si>
  <si>
    <t>4.1 - RENDIMENTOS BRUTO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</si>
  <si>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</si>
  <si>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</si>
  <si>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</si>
  <si>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</si>
  <si>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</si>
  <si>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</si>
  <si>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</si>
  <si>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</si>
  <si>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</si>
  <si>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</si>
  <si>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</si>
  <si>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</si>
  <si>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 RENDIMENTOS</t>
  </si>
  <si>
    <t>4.2 - TAXAS E TARIFAS BANCÁRIAS</t>
  </si>
  <si>
    <t>TOTAL TARIFAS:</t>
  </si>
  <si>
    <t>5 - DEVOLUÇÃO AO FNDE</t>
  </si>
  <si>
    <t>TOTAL DEVOLUÇÕES</t>
  </si>
  <si>
    <t>PAGAMENTOS EFETUADOS</t>
  </si>
  <si>
    <t>DEMONSTRATIVO DA EXECUÇÃO DE PAGAMENTOS EFETUADOS</t>
  </si>
  <si>
    <t>BLOCO 1 – IDENTIFICAÇÃO</t>
  </si>
  <si>
    <t xml:space="preserve">01 – Programa/Ação </t>
  </si>
  <si>
    <t>02 – Exercício</t>
  </si>
  <si>
    <t>1 – PAGAMENTOS EFETUADOS</t>
  </si>
  <si>
    <t>21 – Item</t>
  </si>
  <si>
    <t xml:space="preserve">22 – Nome do Favorecido  </t>
  </si>
  <si>
    <t>23- CNPJ ou CPF</t>
  </si>
  <si>
    <t>24 – Tipo de Bens e Materiais Adquiridos ou Serviços Contratados</t>
  </si>
  <si>
    <t>26 – Nat. Desp</t>
  </si>
  <si>
    <t>27 – Documento</t>
  </si>
  <si>
    <t>28 – Pagamento</t>
  </si>
  <si>
    <t>29– Valor Pago (R$)</t>
  </si>
  <si>
    <t>Tipo</t>
  </si>
  <si>
    <t>Número</t>
  </si>
  <si>
    <t>Data da Nota</t>
  </si>
  <si>
    <t>Nº Ch/OB</t>
  </si>
  <si>
    <t>Data do Pag.</t>
  </si>
  <si>
    <t>Capital</t>
  </si>
  <si>
    <t>Custeio</t>
  </si>
  <si>
    <t>30 – TOTAL</t>
  </si>
  <si>
    <t>BLOCO 4 – AUTENTICAÇÃO</t>
  </si>
  <si>
    <t>______________________________________________________</t>
  </si>
  <si>
    <t>Local e Data</t>
  </si>
  <si>
    <t>Nome do(a) Dirigente ou do Representante Legal</t>
  </si>
  <si>
    <t>Assinatura do(a) Dirigente ou do Representante Legal</t>
  </si>
  <si>
    <t>2 - VALOR TOTAL  DE PAGAMENTOS EFETUADOS POR PROGRAMA</t>
  </si>
  <si>
    <t>PROGRAMAS</t>
  </si>
  <si>
    <t>CUSTEIO</t>
  </si>
  <si>
    <t>CAPITAL</t>
  </si>
  <si>
    <t>TOTAL DE PAGAMENTOS</t>
  </si>
  <si>
    <t xml:space="preserve">SALDO BANCÁRIO RESUMIDO </t>
  </si>
  <si>
    <t>SALDO</t>
  </si>
  <si>
    <t>REPROGRAMADO</t>
  </si>
  <si>
    <t>TRANSFERÊNCIAS</t>
  </si>
  <si>
    <t>RENDIMENTOS - APLICAÇÃO</t>
  </si>
  <si>
    <t>DEPÓSITOS - REC. PRÓPRIOS</t>
  </si>
  <si>
    <t>PAGAMENTOS</t>
  </si>
  <si>
    <t>TAXAS E IMPOSTOS</t>
  </si>
  <si>
    <t>DEVOLUÇÃO</t>
  </si>
  <si>
    <t>DEMONSTRATIVO DA EXECUÇÃO DA RECEITA E DA DESPESA E DE PAGAMENTOS EFETUADOS</t>
  </si>
  <si>
    <t>03 – Nome</t>
  </si>
  <si>
    <t>04 – Número do CNPJ</t>
  </si>
  <si>
    <t>05 – Endereço</t>
  </si>
  <si>
    <t>06 – Município</t>
  </si>
  <si>
    <t>07 – UF</t>
  </si>
  <si>
    <t>BLOCO 2 – SÍNTESE DA EXECUÇÃO DA RECEITA E DA DESPESA (R$)</t>
  </si>
  <si>
    <t>08 – Saldo Reprogramado do Exercício Anterior</t>
  </si>
  <si>
    <t>09 – Valor Creditado pelo FNDE no Exercício</t>
  </si>
  <si>
    <t>10 – Recursos Próprios</t>
  </si>
  <si>
    <t>11 – Rendimento de Aplicação Financeira Liquida  (debitado o item 13 do formulário)</t>
  </si>
  <si>
    <t>12 – Devolução de Recursos ao FNDE (-)</t>
  </si>
  <si>
    <t>13 – Valor debitado de Taxas (bancárias e imposto de Renda e outras)</t>
  </si>
  <si>
    <t>14 – Valor Total da Receita</t>
  </si>
  <si>
    <t>15 – Valor da Despesa Realizada (-)</t>
  </si>
  <si>
    <t>16 – Saldo a Reprogramar para o Exercício Seguinte</t>
  </si>
  <si>
    <t>17 - Total a Reprogramar</t>
  </si>
  <si>
    <t>18 – Saldo Devolvido</t>
  </si>
  <si>
    <t>19 – Período de Execução</t>
  </si>
  <si>
    <t>20– Nº de Escolas Atendidas</t>
  </si>
  <si>
    <t>Data inicial:</t>
  </si>
  <si>
    <t>Data Final:</t>
  </si>
  <si>
    <t>RELAÇÃO BENS - CAPITAL</t>
  </si>
  <si>
    <t>BLOCO 3 – PAGAMENTOS EFETUADOS</t>
  </si>
  <si>
    <t>07 – Item</t>
  </si>
  <si>
    <t>08 – Especificação dos Bens</t>
  </si>
  <si>
    <t>11 – Documento</t>
  </si>
  <si>
    <t>12 – Pagamento</t>
  </si>
  <si>
    <t>13– Valor (R$)</t>
  </si>
  <si>
    <t>Data</t>
  </si>
  <si>
    <t>14 – TOTAL</t>
  </si>
  <si>
    <t>TERMO DE DOAÇÃO</t>
  </si>
  <si>
    <t>Pelo Presente instrumento a</t>
  </si>
  <si>
    <t>, da Escola</t>
  </si>
  <si>
    <t>faz, em conformidade com a legislação aplicável ao Programa Dinheiro Direto</t>
  </si>
  <si>
    <r>
      <rPr>
        <sz val="16"/>
        <color theme="1"/>
        <rFont val="Calibri"/>
        <family val="2"/>
      </rPr>
      <t xml:space="preserve">   na Escola </t>
    </r>
    <r>
      <rPr>
        <b/>
        <sz val="16"/>
        <color theme="1"/>
        <rFont val="Calibri"/>
        <family val="2"/>
      </rPr>
      <t>(PDDE)</t>
    </r>
    <r>
      <rPr>
        <sz val="16"/>
        <color theme="1"/>
        <rFont val="Calibri"/>
        <family val="2"/>
      </rPr>
      <t xml:space="preserve"> e demais normas pertinentes à matéria, a doação do(s) bem(ns), conforme discriminado(s) abaixo, adquiridos(s) ou produzidos(s) com recursos Programa, à Secretaria Municipal de Educação, para que seja(m)  e incorporados(s) ao seu patrimônio público e destinados(s) à escola acima identificada, à qual cabe a responsabilidade pela guarda e conservação do(s) mesmo(o).</t>
    </r>
  </si>
  <si>
    <t>10- Preço Unitário</t>
  </si>
  <si>
    <t>CONCILIAÇÃO BANCÁRIA</t>
  </si>
  <si>
    <t xml:space="preserve">BLOCO2 – IDENTIFICAÇÃO BANCÁRIA </t>
  </si>
  <si>
    <t>08- BANCO</t>
  </si>
  <si>
    <t>09 - Cód da Agência</t>
  </si>
  <si>
    <t>10 - Nº da Conta Corrente</t>
  </si>
  <si>
    <t>11. Saldo do Extrato Bancário</t>
  </si>
  <si>
    <t>0375 - 1</t>
  </si>
  <si>
    <t>Data:</t>
  </si>
  <si>
    <t>Valor R$:</t>
  </si>
  <si>
    <t>BLOCO3– DEMONSTRAÇÃO CONTÁBIL/FINANCEIRA</t>
  </si>
  <si>
    <t>12 - Créditos não Demonstrados no Extrato</t>
  </si>
  <si>
    <t>13 - Débitos não Demonstrados no Extrato</t>
  </si>
  <si>
    <t>14 - Restos a Pagar Processados</t>
  </si>
  <si>
    <t>15 - Saldo Contábil                             (11 + 12) - (13+ 14)</t>
  </si>
  <si>
    <t>Histórico</t>
  </si>
  <si>
    <t>Valor (R$)</t>
  </si>
  <si>
    <t>16 - Total</t>
  </si>
  <si>
    <t>PROGRAMA:</t>
  </si>
  <si>
    <t>CONSOLIDAÇÃO RESUMIDA DE PESQUISAS DE PREÇOS</t>
  </si>
  <si>
    <t>BLOCO I – IDENTIFICAÇÃO</t>
  </si>
  <si>
    <t>BLOCO II – IDENTIFICAÇÃO DOS PROPONENTES (Fornecedores de produtos ou prestadores de serviços)</t>
  </si>
  <si>
    <t>PRODUTO(S):</t>
  </si>
  <si>
    <t>14 - Empresas Participantes</t>
  </si>
  <si>
    <t>15 - Valor Total dos Itens</t>
  </si>
  <si>
    <t>16 - Resultado - Classificatório</t>
  </si>
  <si>
    <t>Proponente (A)</t>
  </si>
  <si>
    <t>2º Colocado</t>
  </si>
  <si>
    <t>Proponente (B)</t>
  </si>
  <si>
    <t>3º Colocado</t>
  </si>
  <si>
    <t>Proponente (C)</t>
  </si>
  <si>
    <t>1º Colocado</t>
  </si>
  <si>
    <t>Programa</t>
  </si>
  <si>
    <t>Caçador, 31 de dezembro de 2023</t>
  </si>
  <si>
    <t>VALOR TOTAL DAS TRANSFERÊNCIAS</t>
  </si>
  <si>
    <t>PAINEL DE ACOMPANHAMENTO</t>
  </si>
  <si>
    <t>CONFIGURAÇÕES</t>
  </si>
  <si>
    <t>MESES:</t>
  </si>
  <si>
    <t>DT_INICIO</t>
  </si>
  <si>
    <t>DT_FIM</t>
  </si>
  <si>
    <t xml:space="preserve">                                     DEMONSTRATIVO CONSOLIDADO DA EXECUÇÃO FÍSICO-FINANCEIRO - SIGPC</t>
  </si>
  <si>
    <t>Execução Financeira</t>
  </si>
  <si>
    <t>Origem dos Recursos</t>
  </si>
  <si>
    <t>Custeio (R$)</t>
  </si>
  <si>
    <t>Capital (R$)</t>
  </si>
  <si>
    <t>Total (R$)</t>
  </si>
  <si>
    <t>Valor</t>
  </si>
  <si>
    <t xml:space="preserve">(+) Saldo do Exercício Anterior (31/12) </t>
  </si>
  <si>
    <t xml:space="preserve">(+) Saldo Reprogramado do Exercício Anterior </t>
  </si>
  <si>
    <t>(+) Creditado pelo FNDE no Exercício</t>
  </si>
  <si>
    <t xml:space="preserve">(+) Recursos Próprios </t>
  </si>
  <si>
    <t xml:space="preserve">(+) Rendimento de Aplicação Financeira (Auferidos e Não Auferidos) </t>
  </si>
  <si>
    <t>(=) Receita Total</t>
  </si>
  <si>
    <t xml:space="preserve">(-) Devolução de Recursos do FNDE (Valor Principal) </t>
  </si>
  <si>
    <t>(-) Despesa Realizada Aprovada</t>
  </si>
  <si>
    <t>(-) Despesa Realizada Não Aprovada</t>
  </si>
  <si>
    <t>(-) Saldo a Reprogramar para o Exercício Seguinte</t>
  </si>
  <si>
    <t xml:space="preserve">(=) Valor a Comprovar (Sem Prestação de Contas) </t>
  </si>
  <si>
    <t>Recurso Financeiro Devolvido</t>
  </si>
  <si>
    <t>Cadastro de GRU - Devolução de VERBA</t>
  </si>
  <si>
    <t>Saldo</t>
  </si>
  <si>
    <r>
      <rPr>
        <sz val="11"/>
        <color rgb="FFFF0000"/>
        <rFont val="Calibri"/>
        <family val="2"/>
      </rPr>
      <t xml:space="preserve">* </t>
    </r>
    <r>
      <rPr>
        <sz val="11"/>
        <color theme="1"/>
        <rFont val="Calibri"/>
        <family val="2"/>
      </rPr>
      <t>Motivo</t>
    </r>
  </si>
  <si>
    <r>
      <rPr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</rPr>
      <t xml:space="preserve"> Escolha alguma Opção</t>
    </r>
  </si>
  <si>
    <r>
      <rPr>
        <sz val="11"/>
        <color rgb="FFFF0000"/>
        <rFont val="Calibri"/>
        <family val="2"/>
      </rPr>
      <t xml:space="preserve">* </t>
    </r>
    <r>
      <rPr>
        <sz val="11"/>
        <color theme="1"/>
        <rFont val="Calibri"/>
        <family val="2"/>
      </rPr>
      <t>Número do Documento Bancário:</t>
    </r>
  </si>
  <si>
    <r>
      <rPr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</rPr>
      <t xml:space="preserve"> Data do Documento:</t>
    </r>
  </si>
  <si>
    <r>
      <rPr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</rPr>
      <t xml:space="preserve"> Valor Total da Devolução:</t>
    </r>
  </si>
  <si>
    <t>Valor de Custeio (Valor Principal):</t>
  </si>
  <si>
    <t>Valor de Capital  (Valor Principal):</t>
  </si>
  <si>
    <t>MENU</t>
  </si>
  <si>
    <t>FICHA FINANCEIRA</t>
  </si>
  <si>
    <t>SALDOS</t>
  </si>
  <si>
    <t>DEMONSTRATIVO SIGPC</t>
  </si>
  <si>
    <t>RELAÇÃO DE BENS - CAPITAL</t>
  </si>
  <si>
    <t>TERMO DE DOAÇÃO - CAPITAL</t>
  </si>
  <si>
    <t>PAINEL DE DADOS</t>
  </si>
  <si>
    <t>ID</t>
  </si>
  <si>
    <t>FF</t>
  </si>
  <si>
    <t>PE</t>
  </si>
  <si>
    <t>AS</t>
  </si>
  <si>
    <t>DE</t>
  </si>
  <si>
    <t>DS</t>
  </si>
  <si>
    <t>RB</t>
  </si>
  <si>
    <t>TD</t>
  </si>
  <si>
    <t>CB</t>
  </si>
  <si>
    <t>PA</t>
  </si>
  <si>
    <t>CO</t>
  </si>
  <si>
    <t>VOLTAR AO MENU</t>
  </si>
  <si>
    <t>.</t>
  </si>
  <si>
    <t>DEMONSTRATIVO DA EXECUÇÃO DA RECEITA E DA DESPESA</t>
  </si>
  <si>
    <t xml:space="preserve">ESTADO DE SANTA CATARINA </t>
  </si>
  <si>
    <t>PRESTAÇÃO DE CONTAS</t>
  </si>
  <si>
    <t>Informe os dados de cabeçalho</t>
  </si>
  <si>
    <t>Prefeitura:</t>
  </si>
  <si>
    <t>Município</t>
  </si>
  <si>
    <t xml:space="preserve">Digite o nome do seu município .... </t>
  </si>
  <si>
    <r>
      <t>Digite o nome da "Prefeitura de .... (</t>
    </r>
    <r>
      <rPr>
        <i/>
        <sz val="11"/>
        <color theme="1"/>
        <rFont val="Calibri"/>
        <family val="2"/>
        <scheme val="minor"/>
      </rPr>
      <t>apague esse texto e digite por exemplo: Prefeitura de Caçador</t>
    </r>
    <r>
      <rPr>
        <sz val="11"/>
        <color theme="1"/>
        <rFont val="Calibri"/>
        <family val="2"/>
        <scheme val="minor"/>
      </rPr>
      <t>)"</t>
    </r>
  </si>
  <si>
    <t>Estado:</t>
  </si>
  <si>
    <t>Estado de .....</t>
  </si>
  <si>
    <t>Data Final da Prestação de Contas:</t>
  </si>
  <si>
    <t>PDDE - PROGRAMA DINHEIRO DIRETO NA ESCOLA - BÁSICO</t>
  </si>
  <si>
    <t>PDDE - BÁSICO</t>
  </si>
  <si>
    <t>PROGRAMAS DO PDDE</t>
  </si>
  <si>
    <t>PDDE BÁSICO - CONSOLIDAÇÃO RESUMIDA DE PESQUISAS DE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</si>
</sst>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([$R$ -416]* #,##0.00_);_([$R$ -416]* \(#,##0.00\);_([$R$ -416]* &quot;-&quot;??_);_(@_)"/>
  </numFmts>
  <fonts count="7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26"/>
      <color theme="1"/>
      <name val="Calibri"/>
      <family val="2"/>
    </font>
    <font>
      <sz val="11"/>
      <name val="Calibri"/>
      <family val="2"/>
    </font>
    <font>
      <b/>
      <sz val="24"/>
      <color rgb="FF1C4587"/>
      <name val="Arial"/>
      <family val="2"/>
    </font>
    <font>
      <b/>
      <i/>
      <sz val="18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Calibri"/>
      <family val="2"/>
    </font>
    <font>
      <b/>
      <sz val="24"/>
      <color rgb="FFFFFFFF"/>
      <name val="Calibri"/>
      <family val="2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</font>
    <font>
      <sz val="14"/>
      <color rgb="FF000000"/>
      <name val="Calibri"/>
      <family val="2"/>
    </font>
    <font>
      <b/>
      <sz val="18"/>
      <color rgb="FF1C4587"/>
      <name val="Calibri"/>
      <family val="2"/>
    </font>
    <font>
      <b/>
      <sz val="14"/>
      <color rgb="FF073763"/>
      <name val="Calibri"/>
      <family val="2"/>
    </font>
    <font>
      <b/>
      <sz val="14"/>
      <color rgb="FF1C4587"/>
      <name val="Calibri"/>
      <family val="2"/>
    </font>
    <font>
      <b/>
      <sz val="18"/>
      <color rgb="FFFFFFFF"/>
      <name val="Calibri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rgb="FFFFFFFF"/>
      <name val="Calibri"/>
      <family val="2"/>
    </font>
    <font>
      <b/>
      <sz val="18"/>
      <color rgb="FFFFFFFF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20"/>
      <color rgb="FFFFFFFF"/>
      <name val="Calibri"/>
      <family val="2"/>
    </font>
    <font>
      <b/>
      <sz val="24"/>
      <color rgb="FF000000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Arial"/>
      <family val="2"/>
    </font>
    <font>
      <b/>
      <sz val="12"/>
      <color rgb="FF000000"/>
      <name val="Arial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6"/>
      <color rgb="FFFFFFFF"/>
      <name val="Calibri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rgb="FFFFFFFF"/>
      <name val="Calibri"/>
      <family val="2"/>
      <scheme val="minor"/>
    </font>
    <font>
      <sz val="16"/>
      <color theme="1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FFFFFF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6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Arial"/>
      <family val="2"/>
    </font>
    <font>
      <sz val="14"/>
      <color rgb="FF00000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5"/>
      <name val="Calibri"/>
      <family val="2"/>
    </font>
    <font>
      <sz val="11"/>
      <color theme="5"/>
      <name val="Calibri"/>
      <family val="2"/>
    </font>
    <font>
      <b/>
      <sz val="24"/>
      <color theme="5"/>
      <name val="Calibri"/>
      <family val="2"/>
    </font>
    <font>
      <b/>
      <sz val="18"/>
      <color theme="5"/>
      <name val="Arial"/>
      <family val="2"/>
    </font>
    <font>
      <b/>
      <sz val="11"/>
      <color theme="5"/>
      <name val="Calibri"/>
      <family val="2"/>
    </font>
    <font>
      <sz val="11"/>
      <color theme="5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73763"/>
      <name val="Calibri"/>
      <family val="2"/>
    </font>
    <font>
      <b/>
      <sz val="14"/>
      <color rgb="FF1C4587"/>
      <name val="Calibri"/>
      <family val="2"/>
    </font>
    <font>
      <b/>
      <sz val="11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3F3F3"/>
        <bgColor rgb="FFF3F3F3"/>
      </patternFill>
    </fill>
    <fill>
      <patternFill patternType="solid">
        <fgColor theme="8"/>
        <bgColor theme="8"/>
      </patternFill>
    </fill>
    <fill>
      <patternFill patternType="solid">
        <fgColor rgb="FFAEABAB"/>
        <bgColor rgb="FFAEABAB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4.9989318521683403E-2"/>
        <bgColor theme="5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rgb="FFD8D8D8"/>
      </patternFill>
    </fill>
    <fill>
      <patternFill patternType="solid">
        <fgColor theme="2" tint="-4.9989318521683403E-2"/>
        <bgColor rgb="FFF3F3F3"/>
      </patternFill>
    </fill>
    <fill>
      <patternFill patternType="solid">
        <fgColor rgb="FF00B0F0"/>
        <bgColor theme="8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rgb="FFFFC000"/>
        <bgColor theme="5"/>
      </patternFill>
    </fill>
    <fill>
      <patternFill patternType="solid">
        <fgColor rgb="FFFFC000"/>
        <bgColor indexed="64"/>
      </patternFill>
    </fill>
  </fills>
  <borders count="232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theme="1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theme="1"/>
      </bottom>
      <diagonal/>
    </border>
    <border>
      <left/>
      <right/>
      <top style="double">
        <color rgb="FF000000"/>
      </top>
      <bottom style="medium">
        <color theme="1"/>
      </bottom>
      <diagonal/>
    </border>
    <border>
      <left/>
      <right style="double">
        <color theme="1"/>
      </right>
      <top style="double">
        <color rgb="FF000000"/>
      </top>
      <bottom style="medium">
        <color theme="1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theme="1"/>
      </left>
      <right/>
      <top style="double">
        <color theme="1"/>
      </top>
      <bottom style="medium">
        <color rgb="FF000000"/>
      </bottom>
      <diagonal/>
    </border>
    <border>
      <left/>
      <right/>
      <top style="double">
        <color theme="1"/>
      </top>
      <bottom style="medium">
        <color rgb="FF000000"/>
      </bottom>
      <diagonal/>
    </border>
    <border>
      <left/>
      <right style="double">
        <color theme="1"/>
      </right>
      <top style="double">
        <color theme="1"/>
      </top>
      <bottom style="medium">
        <color rgb="FF000000"/>
      </bottom>
      <diagonal/>
    </border>
    <border>
      <left style="double">
        <color theme="1"/>
      </left>
      <right/>
      <top style="medium">
        <color rgb="FF000000"/>
      </top>
      <bottom/>
      <diagonal/>
    </border>
    <border>
      <left/>
      <right style="double">
        <color theme="1"/>
      </right>
      <top style="medium">
        <color rgb="FF000000"/>
      </top>
      <bottom/>
      <diagonal/>
    </border>
    <border>
      <left style="double">
        <color theme="1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theme="1"/>
      </right>
      <top/>
      <bottom style="medium">
        <color rgb="FF000000"/>
      </bottom>
      <diagonal/>
    </border>
    <border>
      <left style="double">
        <color theme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rgb="FF000000"/>
      </right>
      <top/>
      <bottom style="double">
        <color theme="1"/>
      </bottom>
      <diagonal/>
    </border>
    <border>
      <left style="medium">
        <color rgb="FF000000"/>
      </left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theme="1"/>
      </left>
      <right/>
      <top/>
      <bottom style="medium">
        <color rgb="FF000000"/>
      </bottom>
      <diagonal/>
    </border>
    <border>
      <left/>
      <right style="double">
        <color theme="1"/>
      </right>
      <top/>
      <bottom style="medium">
        <color rgb="FF000000"/>
      </bottom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rgb="FF000000"/>
      </right>
      <top/>
      <bottom style="double">
        <color theme="1"/>
      </bottom>
      <diagonal/>
    </border>
    <border>
      <left style="medium">
        <color rgb="FF000000"/>
      </left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medium">
        <color theme="2" tint="-0.14999847407452621"/>
      </left>
      <right/>
      <top style="medium">
        <color theme="2" tint="-0.14999847407452621"/>
      </top>
      <bottom style="medium">
        <color theme="2" tint="-0.14999847407452621"/>
      </bottom>
      <diagonal/>
    </border>
    <border>
      <left/>
      <right/>
      <top style="medium">
        <color theme="2" tint="-0.14999847407452621"/>
      </top>
      <bottom style="medium">
        <color theme="2" tint="-0.14999847407452621"/>
      </bottom>
      <diagonal/>
    </border>
    <border>
      <left/>
      <right style="medium">
        <color theme="2" tint="-0.14999847407452621"/>
      </right>
      <top style="medium">
        <color theme="2" tint="-0.14999847407452621"/>
      </top>
      <bottom style="medium">
        <color theme="2" tint="-0.14999847407452621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63" fillId="0" borderId="0" applyNumberFormat="0" applyFill="0" applyBorder="0" applyAlignment="0" applyProtection="0"/>
  </cellStyleXfs>
  <cellXfs count="734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0" xfId="0" applyFont="1"/>
    <xf numFmtId="0" fontId="7" fillId="2" borderId="1" xfId="0" applyFont="1" applyFill="1" applyBorder="1" applyAlignment="1">
      <alignment vertical="top" wrapText="1"/>
    </xf>
    <xf numFmtId="0" fontId="14" fillId="2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top" wrapText="1"/>
    </xf>
    <xf numFmtId="0" fontId="19" fillId="3" borderId="29" xfId="0" applyFont="1" applyFill="1" applyBorder="1"/>
    <xf numFmtId="0" fontId="21" fillId="7" borderId="30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left"/>
    </xf>
    <xf numFmtId="0" fontId="22" fillId="0" borderId="31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31" xfId="0" applyFont="1" applyFill="1" applyBorder="1"/>
    <xf numFmtId="0" fontId="22" fillId="0" borderId="35" xfId="0" applyFont="1" applyBorder="1" applyAlignment="1">
      <alignment horizontal="center" vertical="center"/>
    </xf>
    <xf numFmtId="0" fontId="19" fillId="3" borderId="36" xfId="0" applyFont="1" applyFill="1" applyBorder="1"/>
    <xf numFmtId="0" fontId="19" fillId="3" borderId="37" xfId="0" applyFont="1" applyFill="1" applyBorder="1"/>
    <xf numFmtId="0" fontId="19" fillId="3" borderId="38" xfId="0" applyFont="1" applyFill="1" applyBorder="1"/>
    <xf numFmtId="0" fontId="19" fillId="3" borderId="41" xfId="0" applyFont="1" applyFill="1" applyBorder="1" applyAlignment="1">
      <alignment horizontal="left"/>
    </xf>
    <xf numFmtId="0" fontId="19" fillId="3" borderId="42" xfId="0" applyFont="1" applyFill="1" applyBorder="1"/>
    <xf numFmtId="0" fontId="22" fillId="0" borderId="42" xfId="0" applyFont="1" applyBorder="1"/>
    <xf numFmtId="0" fontId="4" fillId="2" borderId="16" xfId="0" applyFont="1" applyFill="1" applyBorder="1" applyAlignment="1">
      <alignment vertical="center"/>
    </xf>
    <xf numFmtId="0" fontId="22" fillId="0" borderId="57" xfId="0" applyFont="1" applyBorder="1" applyAlignment="1">
      <alignment vertical="center"/>
    </xf>
    <xf numFmtId="0" fontId="7" fillId="0" borderId="60" xfId="0" applyFont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4" borderId="0" xfId="0" applyFont="1" applyFill="1"/>
    <xf numFmtId="0" fontId="16" fillId="4" borderId="0" xfId="0" applyFont="1" applyFill="1" applyAlignment="1">
      <alignment horizontal="left"/>
    </xf>
    <xf numFmtId="0" fontId="27" fillId="4" borderId="0" xfId="0" applyFont="1" applyFill="1" applyAlignment="1">
      <alignment horizontal="left"/>
    </xf>
    <xf numFmtId="0" fontId="34" fillId="4" borderId="0" xfId="0" applyFont="1" applyFill="1" applyAlignment="1">
      <alignment horizontal="left"/>
    </xf>
    <xf numFmtId="0" fontId="17" fillId="0" borderId="19" xfId="0" applyFont="1" applyBorder="1"/>
    <xf numFmtId="0" fontId="17" fillId="0" borderId="4" xfId="0" applyFont="1" applyBorder="1"/>
    <xf numFmtId="0" fontId="17" fillId="0" borderId="15" xfId="0" applyFont="1" applyBorder="1"/>
    <xf numFmtId="0" fontId="8" fillId="0" borderId="0" xfId="0" applyFont="1" applyAlignment="1">
      <alignment vertical="center" wrapText="1"/>
    </xf>
    <xf numFmtId="0" fontId="4" fillId="2" borderId="0" xfId="0" applyFont="1" applyFill="1"/>
    <xf numFmtId="0" fontId="4" fillId="2" borderId="7" xfId="0" applyFont="1" applyFill="1" applyBorder="1"/>
    <xf numFmtId="0" fontId="5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38" fillId="2" borderId="7" xfId="0" applyFont="1" applyFill="1" applyBorder="1"/>
    <xf numFmtId="0" fontId="7" fillId="2" borderId="0" xfId="0" applyFont="1" applyFill="1" applyAlignment="1">
      <alignment horizontal="right" vertical="center"/>
    </xf>
    <xf numFmtId="0" fontId="3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7" fillId="7" borderId="0" xfId="0" applyFont="1" applyFill="1" applyAlignment="1">
      <alignment vertical="center" wrapText="1"/>
    </xf>
    <xf numFmtId="0" fontId="7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38" fillId="0" borderId="0" xfId="0" applyFont="1"/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 wrapText="1"/>
    </xf>
    <xf numFmtId="0" fontId="42" fillId="2" borderId="164" xfId="0" applyFont="1" applyFill="1" applyBorder="1" applyAlignment="1">
      <alignment vertical="top" wrapText="1"/>
    </xf>
    <xf numFmtId="0" fontId="6" fillId="2" borderId="165" xfId="0" applyFont="1" applyFill="1" applyBorder="1" applyAlignment="1">
      <alignment horizontal="left" vertical="top" wrapText="1"/>
    </xf>
    <xf numFmtId="0" fontId="42" fillId="2" borderId="165" xfId="0" applyFont="1" applyFill="1" applyBorder="1" applyAlignment="1">
      <alignment horizontal="center" vertical="top" wrapText="1"/>
    </xf>
    <xf numFmtId="164" fontId="6" fillId="2" borderId="165" xfId="0" applyNumberFormat="1" applyFont="1" applyFill="1" applyBorder="1" applyAlignment="1">
      <alignment horizontal="left" vertical="center" wrapText="1"/>
    </xf>
    <xf numFmtId="0" fontId="42" fillId="2" borderId="165" xfId="0" applyFont="1" applyFill="1" applyBorder="1" applyAlignment="1">
      <alignment horizontal="center" vertical="center" wrapText="1"/>
    </xf>
    <xf numFmtId="0" fontId="42" fillId="2" borderId="166" xfId="0" applyFont="1" applyFill="1" applyBorder="1" applyAlignment="1">
      <alignment horizontal="center" vertical="center" wrapText="1"/>
    </xf>
    <xf numFmtId="0" fontId="40" fillId="3" borderId="167" xfId="0" applyFont="1" applyFill="1" applyBorder="1" applyAlignment="1">
      <alignment vertical="center" wrapText="1"/>
    </xf>
    <xf numFmtId="0" fontId="40" fillId="3" borderId="7" xfId="0" applyFont="1" applyFill="1" applyBorder="1" applyAlignment="1">
      <alignment vertical="center" wrapText="1"/>
    </xf>
    <xf numFmtId="0" fontId="42" fillId="3" borderId="164" xfId="0" applyFont="1" applyFill="1" applyBorder="1" applyAlignment="1">
      <alignment vertical="center" wrapText="1"/>
    </xf>
    <xf numFmtId="0" fontId="42" fillId="3" borderId="165" xfId="0" applyFont="1" applyFill="1" applyBorder="1" applyAlignment="1">
      <alignment vertical="center" wrapText="1"/>
    </xf>
    <xf numFmtId="0" fontId="42" fillId="3" borderId="166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42" fillId="0" borderId="9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7" fillId="8" borderId="186" xfId="0" applyFont="1" applyFill="1" applyBorder="1" applyAlignment="1">
      <alignment horizontal="left"/>
    </xf>
    <xf numFmtId="0" fontId="27" fillId="8" borderId="187" xfId="0" applyFont="1" applyFill="1" applyBorder="1" applyAlignment="1">
      <alignment horizontal="left"/>
    </xf>
    <xf numFmtId="0" fontId="27" fillId="8" borderId="188" xfId="0" applyFont="1" applyFill="1" applyBorder="1" applyAlignment="1">
      <alignment horizontal="left"/>
    </xf>
    <xf numFmtId="164" fontId="28" fillId="2" borderId="186" xfId="0" applyNumberFormat="1" applyFont="1" applyFill="1" applyBorder="1"/>
    <xf numFmtId="164" fontId="28" fillId="2" borderId="187" xfId="0" applyNumberFormat="1" applyFont="1" applyFill="1" applyBorder="1"/>
    <xf numFmtId="164" fontId="28" fillId="2" borderId="188" xfId="0" applyNumberFormat="1" applyFont="1" applyFill="1" applyBorder="1"/>
    <xf numFmtId="164" fontId="27" fillId="8" borderId="185" xfId="0" applyNumberFormat="1" applyFont="1" applyFill="1" applyBorder="1"/>
    <xf numFmtId="164" fontId="27" fillId="8" borderId="190" xfId="0" applyNumberFormat="1" applyFont="1" applyFill="1" applyBorder="1"/>
    <xf numFmtId="164" fontId="27" fillId="8" borderId="191" xfId="0" applyNumberFormat="1" applyFont="1" applyFill="1" applyBorder="1"/>
    <xf numFmtId="0" fontId="4" fillId="0" borderId="14" xfId="0" applyFont="1" applyBorder="1"/>
    <xf numFmtId="0" fontId="29" fillId="8" borderId="187" xfId="0" applyFont="1" applyFill="1" applyBorder="1" applyAlignment="1">
      <alignment horizontal="right"/>
    </xf>
    <xf numFmtId="0" fontId="29" fillId="8" borderId="197" xfId="0" applyFont="1" applyFill="1" applyBorder="1" applyAlignment="1">
      <alignment horizontal="right"/>
    </xf>
    <xf numFmtId="164" fontId="28" fillId="2" borderId="197" xfId="0" applyNumberFormat="1" applyFont="1" applyFill="1" applyBorder="1"/>
    <xf numFmtId="49" fontId="28" fillId="2" borderId="187" xfId="0" applyNumberFormat="1" applyFont="1" applyFill="1" applyBorder="1" applyAlignment="1">
      <alignment horizontal="left" vertical="center"/>
    </xf>
    <xf numFmtId="49" fontId="28" fillId="2" borderId="188" xfId="0" applyNumberFormat="1" applyFont="1" applyFill="1" applyBorder="1" applyAlignment="1">
      <alignment horizontal="left" vertical="center"/>
    </xf>
    <xf numFmtId="14" fontId="28" fillId="2" borderId="187" xfId="0" applyNumberFormat="1" applyFont="1" applyFill="1" applyBorder="1" applyAlignment="1">
      <alignment horizontal="left" vertical="center"/>
    </xf>
    <xf numFmtId="164" fontId="28" fillId="2" borderId="187" xfId="0" applyNumberFormat="1" applyFont="1" applyFill="1" applyBorder="1" applyAlignment="1">
      <alignment horizontal="left" vertical="center"/>
    </xf>
    <xf numFmtId="49" fontId="28" fillId="2" borderId="190" xfId="0" applyNumberFormat="1" applyFont="1" applyFill="1" applyBorder="1" applyAlignment="1">
      <alignment horizontal="left" vertical="center"/>
    </xf>
    <xf numFmtId="164" fontId="27" fillId="9" borderId="187" xfId="0" applyNumberFormat="1" applyFont="1" applyFill="1" applyBorder="1" applyAlignment="1">
      <alignment horizontal="left" vertical="center"/>
    </xf>
    <xf numFmtId="0" fontId="28" fillId="2" borderId="187" xfId="0" applyFont="1" applyFill="1" applyBorder="1" applyAlignment="1">
      <alignment horizontal="left" vertical="center"/>
    </xf>
    <xf numFmtId="49" fontId="28" fillId="2" borderId="186" xfId="0" applyNumberFormat="1" applyFont="1" applyFill="1" applyBorder="1" applyAlignment="1">
      <alignment horizontal="left" vertical="center"/>
    </xf>
    <xf numFmtId="164" fontId="28" fillId="2" borderId="186" xfId="0" applyNumberFormat="1" applyFont="1" applyFill="1" applyBorder="1" applyAlignment="1">
      <alignment horizontal="left" vertical="center"/>
    </xf>
    <xf numFmtId="164" fontId="27" fillId="9" borderId="186" xfId="0" applyNumberFormat="1" applyFont="1" applyFill="1" applyBorder="1" applyAlignment="1">
      <alignment horizontal="left" vertical="center"/>
    </xf>
    <xf numFmtId="14" fontId="28" fillId="2" borderId="186" xfId="0" applyNumberFormat="1" applyFont="1" applyFill="1" applyBorder="1" applyAlignment="1">
      <alignment horizontal="left" vertical="center"/>
    </xf>
    <xf numFmtId="14" fontId="28" fillId="2" borderId="197" xfId="0" applyNumberFormat="1" applyFont="1" applyFill="1" applyBorder="1" applyAlignment="1">
      <alignment horizontal="left" vertical="center"/>
    </xf>
    <xf numFmtId="164" fontId="28" fillId="2" borderId="197" xfId="0" applyNumberFormat="1" applyFont="1" applyFill="1" applyBorder="1" applyAlignment="1">
      <alignment horizontal="left" vertical="center"/>
    </xf>
    <xf numFmtId="164" fontId="30" fillId="2" borderId="197" xfId="0" applyNumberFormat="1" applyFont="1" applyFill="1" applyBorder="1" applyAlignment="1">
      <alignment horizontal="left" vertical="center"/>
    </xf>
    <xf numFmtId="164" fontId="27" fillId="9" borderId="197" xfId="0" applyNumberFormat="1" applyFont="1" applyFill="1" applyBorder="1" applyAlignment="1">
      <alignment horizontal="left" vertical="center"/>
    </xf>
    <xf numFmtId="49" fontId="28" fillId="2" borderId="197" xfId="0" applyNumberFormat="1" applyFont="1" applyFill="1" applyBorder="1" applyAlignment="1">
      <alignment horizontal="left" vertical="center"/>
    </xf>
    <xf numFmtId="0" fontId="28" fillId="2" borderId="186" xfId="0" applyFont="1" applyFill="1" applyBorder="1" applyAlignment="1">
      <alignment horizontal="left" vertical="center"/>
    </xf>
    <xf numFmtId="49" fontId="28" fillId="2" borderId="185" xfId="0" applyNumberFormat="1" applyFont="1" applyFill="1" applyBorder="1" applyAlignment="1">
      <alignment horizontal="left" vertical="center"/>
    </xf>
    <xf numFmtId="0" fontId="28" fillId="2" borderId="197" xfId="0" applyFont="1" applyFill="1" applyBorder="1" applyAlignment="1">
      <alignment horizontal="left" vertical="center"/>
    </xf>
    <xf numFmtId="49" fontId="28" fillId="2" borderId="191" xfId="0" applyNumberFormat="1" applyFont="1" applyFill="1" applyBorder="1" applyAlignment="1">
      <alignment horizontal="left" vertical="center"/>
    </xf>
    <xf numFmtId="49" fontId="28" fillId="2" borderId="58" xfId="0" applyNumberFormat="1" applyFont="1" applyFill="1" applyBorder="1" applyAlignment="1">
      <alignment horizontal="left" vertical="center"/>
    </xf>
    <xf numFmtId="0" fontId="7" fillId="2" borderId="189" xfId="0" applyFont="1" applyFill="1" applyBorder="1" applyAlignment="1">
      <alignment horizontal="center" vertical="center" wrapText="1"/>
    </xf>
    <xf numFmtId="0" fontId="7" fillId="2" borderId="187" xfId="0" applyFont="1" applyFill="1" applyBorder="1" applyAlignment="1">
      <alignment horizontal="center" vertical="center" wrapText="1"/>
    </xf>
    <xf numFmtId="0" fontId="7" fillId="2" borderId="188" xfId="0" applyFont="1" applyFill="1" applyBorder="1" applyAlignment="1">
      <alignment horizontal="center" vertical="center" wrapText="1"/>
    </xf>
    <xf numFmtId="0" fontId="8" fillId="0" borderId="140" xfId="0" applyFont="1" applyBorder="1" applyAlignment="1">
      <alignment horizontal="left" vertical="center" wrapText="1"/>
    </xf>
    <xf numFmtId="0" fontId="7" fillId="3" borderId="171" xfId="0" applyFont="1" applyFill="1" applyBorder="1" applyAlignment="1">
      <alignment horizontal="center" vertical="center" wrapText="1"/>
    </xf>
    <xf numFmtId="0" fontId="17" fillId="9" borderId="171" xfId="0" applyFont="1" applyFill="1" applyBorder="1"/>
    <xf numFmtId="0" fontId="8" fillId="2" borderId="189" xfId="0" applyFont="1" applyFill="1" applyBorder="1" applyAlignment="1">
      <alignment horizontal="left" vertical="center" wrapText="1"/>
    </xf>
    <xf numFmtId="0" fontId="8" fillId="2" borderId="187" xfId="0" applyFont="1" applyFill="1" applyBorder="1" applyAlignment="1">
      <alignment horizontal="left" vertical="center" wrapText="1"/>
    </xf>
    <xf numFmtId="0" fontId="8" fillId="2" borderId="197" xfId="0" applyFont="1" applyFill="1" applyBorder="1" applyAlignment="1">
      <alignment horizontal="left" vertical="center" wrapText="1"/>
    </xf>
    <xf numFmtId="164" fontId="14" fillId="3" borderId="171" xfId="0" applyNumberFormat="1" applyFont="1" applyFill="1" applyBorder="1" applyAlignment="1">
      <alignment horizontal="center" vertical="center" wrapText="1"/>
    </xf>
    <xf numFmtId="164" fontId="8" fillId="3" borderId="189" xfId="0" applyNumberFormat="1" applyFont="1" applyFill="1" applyBorder="1" applyAlignment="1">
      <alignment horizontal="left" vertical="center"/>
    </xf>
    <xf numFmtId="164" fontId="8" fillId="3" borderId="187" xfId="0" applyNumberFormat="1" applyFont="1" applyFill="1" applyBorder="1" applyAlignment="1">
      <alignment horizontal="left" vertical="center"/>
    </xf>
    <xf numFmtId="164" fontId="8" fillId="3" borderId="197" xfId="0" applyNumberFormat="1" applyFont="1" applyFill="1" applyBorder="1" applyAlignment="1">
      <alignment horizontal="left" vertical="center"/>
    </xf>
    <xf numFmtId="14" fontId="28" fillId="2" borderId="192" xfId="0" applyNumberFormat="1" applyFont="1" applyFill="1" applyBorder="1" applyAlignment="1">
      <alignment horizontal="center" vertical="center"/>
    </xf>
    <xf numFmtId="14" fontId="28" fillId="2" borderId="199" xfId="0" applyNumberFormat="1" applyFont="1" applyFill="1" applyBorder="1" applyAlignment="1">
      <alignment horizontal="center" vertical="center"/>
    </xf>
    <xf numFmtId="14" fontId="28" fillId="2" borderId="200" xfId="0" applyNumberFormat="1" applyFont="1" applyFill="1" applyBorder="1" applyAlignment="1">
      <alignment horizontal="center" vertical="center"/>
    </xf>
    <xf numFmtId="44" fontId="0" fillId="0" borderId="0" xfId="1" applyFont="1"/>
    <xf numFmtId="0" fontId="0" fillId="12" borderId="206" xfId="0" applyFill="1" applyBorder="1"/>
    <xf numFmtId="14" fontId="0" fillId="0" borderId="206" xfId="0" applyNumberFormat="1" applyBorder="1"/>
    <xf numFmtId="0" fontId="7" fillId="7" borderId="187" xfId="0" applyFont="1" applyFill="1" applyBorder="1" applyAlignment="1">
      <alignment horizontal="center" vertical="center" wrapText="1"/>
    </xf>
    <xf numFmtId="0" fontId="7" fillId="7" borderId="188" xfId="0" applyFont="1" applyFill="1" applyBorder="1" applyAlignment="1">
      <alignment horizontal="center" vertical="center" wrapText="1"/>
    </xf>
    <xf numFmtId="0" fontId="0" fillId="0" borderId="14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09" xfId="0" applyFont="1" applyBorder="1"/>
    <xf numFmtId="0" fontId="4" fillId="0" borderId="14" xfId="0" applyFont="1" applyBorder="1" applyAlignment="1">
      <alignment horizontal="left"/>
    </xf>
    <xf numFmtId="44" fontId="4" fillId="0" borderId="14" xfId="1" applyFont="1" applyBorder="1" applyAlignment="1"/>
    <xf numFmtId="44" fontId="4" fillId="0" borderId="0" xfId="1" applyFont="1"/>
    <xf numFmtId="44" fontId="4" fillId="0" borderId="14" xfId="1" applyFont="1" applyBorder="1"/>
    <xf numFmtId="44" fontId="4" fillId="0" borderId="206" xfId="1" applyFont="1" applyBorder="1" applyAlignment="1"/>
    <xf numFmtId="0" fontId="4" fillId="0" borderId="214" xfId="0" applyFont="1" applyBorder="1"/>
    <xf numFmtId="44" fontId="4" fillId="0" borderId="214" xfId="1" applyFont="1" applyBorder="1" applyAlignment="1"/>
    <xf numFmtId="0" fontId="4" fillId="0" borderId="215" xfId="0" applyFont="1" applyBorder="1"/>
    <xf numFmtId="0" fontId="4" fillId="0" borderId="216" xfId="0" applyFont="1" applyBorder="1" applyAlignment="1">
      <alignment horizontal="left"/>
    </xf>
    <xf numFmtId="0" fontId="4" fillId="0" borderId="217" xfId="0" applyFont="1" applyBorder="1"/>
    <xf numFmtId="44" fontId="4" fillId="0" borderId="217" xfId="1" applyFont="1" applyBorder="1" applyAlignment="1"/>
    <xf numFmtId="44" fontId="4" fillId="0" borderId="217" xfId="1" applyFont="1" applyBorder="1"/>
    <xf numFmtId="0" fontId="0" fillId="0" borderId="216" xfId="0" applyBorder="1" applyAlignment="1">
      <alignment horizontal="center"/>
    </xf>
    <xf numFmtId="0" fontId="0" fillId="0" borderId="14" xfId="0" applyBorder="1" applyAlignment="1">
      <alignment horizontal="center"/>
    </xf>
    <xf numFmtId="44" fontId="4" fillId="0" borderId="219" xfId="1" applyFont="1" applyBorder="1"/>
    <xf numFmtId="44" fontId="4" fillId="0" borderId="220" xfId="1" applyFont="1" applyBorder="1"/>
    <xf numFmtId="44" fontId="4" fillId="0" borderId="206" xfId="1" applyFont="1" applyBorder="1"/>
    <xf numFmtId="0" fontId="4" fillId="0" borderId="221" xfId="0" applyFont="1" applyBorder="1"/>
    <xf numFmtId="0" fontId="4" fillId="0" borderId="222" xfId="0" applyFont="1" applyBorder="1"/>
    <xf numFmtId="0" fontId="4" fillId="0" borderId="223" xfId="0" applyFont="1" applyBorder="1"/>
    <xf numFmtId="0" fontId="4" fillId="0" borderId="224" xfId="0" applyFont="1" applyBorder="1"/>
    <xf numFmtId="0" fontId="4" fillId="0" borderId="225" xfId="0" applyFont="1" applyBorder="1"/>
    <xf numFmtId="44" fontId="4" fillId="0" borderId="225" xfId="1" applyFont="1" applyBorder="1" applyAlignment="1"/>
    <xf numFmtId="44" fontId="4" fillId="0" borderId="225" xfId="1" applyFont="1" applyBorder="1"/>
    <xf numFmtId="44" fontId="4" fillId="0" borderId="226" xfId="1" applyFont="1" applyBorder="1"/>
    <xf numFmtId="44" fontId="4" fillId="0" borderId="222" xfId="1" applyFont="1" applyBorder="1" applyAlignment="1"/>
    <xf numFmtId="44" fontId="4" fillId="0" borderId="222" xfId="1" applyFont="1" applyBorder="1"/>
    <xf numFmtId="44" fontId="4" fillId="0" borderId="223" xfId="1" applyFont="1" applyBorder="1"/>
    <xf numFmtId="0" fontId="0" fillId="0" borderId="213" xfId="0" applyBorder="1" applyAlignment="1">
      <alignment horizontal="center"/>
    </xf>
    <xf numFmtId="0" fontId="0" fillId="0" borderId="214" xfId="0" applyBorder="1" applyAlignment="1">
      <alignment horizontal="center"/>
    </xf>
    <xf numFmtId="44" fontId="4" fillId="0" borderId="214" xfId="1" applyFont="1" applyBorder="1"/>
    <xf numFmtId="44" fontId="4" fillId="0" borderId="215" xfId="1" applyFont="1" applyBorder="1"/>
    <xf numFmtId="0" fontId="4" fillId="0" borderId="216" xfId="0" applyFont="1" applyBorder="1"/>
    <xf numFmtId="0" fontId="0" fillId="0" borderId="217" xfId="0" applyBorder="1"/>
    <xf numFmtId="0" fontId="0" fillId="0" borderId="219" xfId="0" applyBorder="1"/>
    <xf numFmtId="0" fontId="0" fillId="0" borderId="220" xfId="0" applyBorder="1"/>
    <xf numFmtId="0" fontId="55" fillId="0" borderId="216" xfId="0" applyFont="1" applyBorder="1"/>
    <xf numFmtId="0" fontId="58" fillId="0" borderId="0" xfId="0" applyFont="1" applyAlignment="1">
      <alignment vertical="center"/>
    </xf>
    <xf numFmtId="0" fontId="11" fillId="0" borderId="14" xfId="0" applyFont="1" applyBorder="1"/>
    <xf numFmtId="0" fontId="61" fillId="0" borderId="0" xfId="0" applyFont="1" applyAlignment="1">
      <alignment horizontal="center" vertical="center"/>
    </xf>
    <xf numFmtId="0" fontId="51" fillId="0" borderId="0" xfId="0" applyFont="1"/>
    <xf numFmtId="0" fontId="63" fillId="15" borderId="0" xfId="2" applyFill="1" applyAlignment="1">
      <alignment horizontal="center"/>
    </xf>
    <xf numFmtId="0" fontId="64" fillId="0" borderId="0" xfId="0" applyFont="1"/>
    <xf numFmtId="0" fontId="33" fillId="0" borderId="14" xfId="0" applyFont="1" applyBorder="1"/>
    <xf numFmtId="0" fontId="70" fillId="0" borderId="0" xfId="0" applyFont="1" applyAlignment="1">
      <alignment vertical="center"/>
    </xf>
    <xf numFmtId="0" fontId="45" fillId="2" borderId="187" xfId="0" applyFont="1" applyFill="1" applyBorder="1" applyAlignment="1">
      <alignment horizontal="left" vertical="center" wrapText="1"/>
    </xf>
    <xf numFmtId="0" fontId="72" fillId="0" borderId="0" xfId="0" applyFont="1"/>
    <xf numFmtId="0" fontId="71" fillId="0" borderId="0" xfId="0" applyFont="1"/>
    <xf numFmtId="0" fontId="75" fillId="0" borderId="31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0" fillId="0" borderId="0" xfId="0"/>
    <xf numFmtId="0" fontId="11" fillId="0" borderId="11" xfId="0" applyFont="1" applyBorder="1"/>
    <xf numFmtId="0" fontId="11" fillId="0" borderId="178" xfId="0" applyFont="1" applyBorder="1"/>
    <xf numFmtId="0" fontId="50" fillId="5" borderId="14" xfId="0" applyFont="1" applyFill="1" applyBorder="1" applyAlignment="1">
      <alignment horizontal="center" vertical="center"/>
    </xf>
    <xf numFmtId="0" fontId="50" fillId="5" borderId="196" xfId="0" applyFont="1" applyFill="1" applyBorder="1" applyAlignment="1">
      <alignment horizontal="center" vertical="center"/>
    </xf>
    <xf numFmtId="0" fontId="63" fillId="0" borderId="0" xfId="2" applyFill="1" applyAlignment="1">
      <alignment horizontal="left" vertical="center"/>
    </xf>
    <xf numFmtId="0" fontId="25" fillId="0" borderId="14" xfId="0" applyFont="1" applyBorder="1"/>
    <xf numFmtId="0" fontId="11" fillId="0" borderId="14" xfId="0" applyFont="1" applyBorder="1"/>
    <xf numFmtId="0" fontId="60" fillId="0" borderId="14" xfId="0" applyFont="1" applyBorder="1"/>
    <xf numFmtId="0" fontId="57" fillId="0" borderId="14" xfId="0" applyFont="1" applyBorder="1"/>
    <xf numFmtId="0" fontId="3" fillId="0" borderId="210" xfId="0" applyFont="1" applyBorder="1" applyAlignment="1">
      <alignment horizontal="left" vertical="center"/>
    </xf>
    <xf numFmtId="0" fontId="0" fillId="0" borderId="211" xfId="0" applyBorder="1" applyAlignment="1">
      <alignment horizontal="left" vertical="center"/>
    </xf>
    <xf numFmtId="0" fontId="0" fillId="0" borderId="212" xfId="0" applyBorder="1" applyAlignment="1">
      <alignment horizontal="left" vertical="center"/>
    </xf>
    <xf numFmtId="0" fontId="74" fillId="0" borderId="26" xfId="0" applyFont="1" applyBorder="1" applyAlignment="1">
      <alignment horizontal="left" vertical="center"/>
    </xf>
    <xf numFmtId="0" fontId="11" fillId="0" borderId="27" xfId="0" applyFont="1" applyBorder="1"/>
    <xf numFmtId="0" fontId="11" fillId="0" borderId="28" xfId="0" applyFont="1" applyBorder="1"/>
    <xf numFmtId="0" fontId="19" fillId="3" borderId="32" xfId="0" applyFont="1" applyFill="1" applyBorder="1" applyAlignment="1">
      <alignment horizontal="left"/>
    </xf>
    <xf numFmtId="0" fontId="11" fillId="0" borderId="33" xfId="0" applyFont="1" applyBorder="1"/>
    <xf numFmtId="0" fontId="66" fillId="16" borderId="19" xfId="0" applyFont="1" applyFill="1" applyBorder="1" applyAlignment="1">
      <alignment horizontal="center" vertical="center"/>
    </xf>
    <xf numFmtId="0" fontId="65" fillId="12" borderId="4" xfId="0" applyFont="1" applyFill="1" applyBorder="1"/>
    <xf numFmtId="0" fontId="65" fillId="12" borderId="5" xfId="0" applyFont="1" applyFill="1" applyBorder="1"/>
    <xf numFmtId="0" fontId="65" fillId="12" borderId="20" xfId="0" applyFont="1" applyFill="1" applyBorder="1"/>
    <xf numFmtId="0" fontId="65" fillId="12" borderId="21" xfId="0" applyFont="1" applyFill="1" applyBorder="1"/>
    <xf numFmtId="0" fontId="65" fillId="12" borderId="22" xfId="0" applyFont="1" applyFill="1" applyBorder="1"/>
    <xf numFmtId="0" fontId="64" fillId="16" borderId="176" xfId="0" applyFont="1" applyFill="1" applyBorder="1" applyAlignment="1">
      <alignment horizontal="center" vertical="center"/>
    </xf>
    <xf numFmtId="0" fontId="65" fillId="12" borderId="178" xfId="0" applyFont="1" applyFill="1" applyBorder="1"/>
    <xf numFmtId="0" fontId="65" fillId="12" borderId="230" xfId="0" applyFont="1" applyFill="1" applyBorder="1"/>
    <xf numFmtId="0" fontId="65" fillId="12" borderId="231" xfId="0" applyFont="1" applyFill="1" applyBorder="1"/>
    <xf numFmtId="0" fontId="18" fillId="0" borderId="15" xfId="0" applyFont="1" applyBorder="1" applyAlignment="1">
      <alignment horizontal="center" vertical="top" wrapText="1"/>
    </xf>
    <xf numFmtId="0" fontId="11" fillId="0" borderId="15" xfId="0" applyFont="1" applyBorder="1"/>
    <xf numFmtId="0" fontId="19" fillId="6" borderId="23" xfId="0" applyFont="1" applyFill="1" applyBorder="1" applyAlignment="1">
      <alignment horizontal="left"/>
    </xf>
    <xf numFmtId="0" fontId="11" fillId="0" borderId="24" xfId="0" applyFont="1" applyBorder="1"/>
    <xf numFmtId="0" fontId="11" fillId="0" borderId="25" xfId="0" applyFont="1" applyBorder="1"/>
    <xf numFmtId="0" fontId="19" fillId="3" borderId="26" xfId="0" applyFont="1" applyFill="1" applyBorder="1" applyAlignment="1">
      <alignment horizontal="left"/>
    </xf>
    <xf numFmtId="0" fontId="20" fillId="7" borderId="26" xfId="0" applyFont="1" applyFill="1" applyBorder="1" applyAlignment="1">
      <alignment horizontal="left" vertical="center"/>
    </xf>
    <xf numFmtId="0" fontId="75" fillId="0" borderId="44" xfId="0" applyFont="1" applyBorder="1" applyAlignment="1">
      <alignment horizontal="center" vertical="center"/>
    </xf>
    <xf numFmtId="0" fontId="19" fillId="3" borderId="39" xfId="0" applyFont="1" applyFill="1" applyBorder="1" applyAlignment="1">
      <alignment horizontal="left"/>
    </xf>
    <xf numFmtId="0" fontId="11" fillId="0" borderId="40" xfId="0" applyFont="1" applyBorder="1"/>
    <xf numFmtId="0" fontId="22" fillId="0" borderId="45" xfId="0" applyFont="1" applyBorder="1" applyAlignment="1">
      <alignment horizontal="center" vertical="center"/>
    </xf>
    <xf numFmtId="0" fontId="11" fillId="0" borderId="46" xfId="0" applyFont="1" applyBorder="1"/>
    <xf numFmtId="0" fontId="11" fillId="0" borderId="48" xfId="0" applyFont="1" applyBorder="1"/>
    <xf numFmtId="0" fontId="11" fillId="0" borderId="49" xfId="0" applyFont="1" applyBorder="1"/>
    <xf numFmtId="0" fontId="11" fillId="0" borderId="54" xfId="0" applyFont="1" applyBorder="1"/>
    <xf numFmtId="0" fontId="11" fillId="0" borderId="55" xfId="0" applyFont="1" applyBorder="1"/>
    <xf numFmtId="0" fontId="75" fillId="0" borderId="47" xfId="0" applyFont="1" applyBorder="1" applyAlignment="1">
      <alignment horizontal="center" vertical="center"/>
    </xf>
    <xf numFmtId="0" fontId="11" fillId="0" borderId="50" xfId="0" applyFont="1" applyBorder="1"/>
    <xf numFmtId="0" fontId="11" fillId="0" borderId="56" xfId="0" applyFont="1" applyBorder="1"/>
    <xf numFmtId="0" fontId="74" fillId="0" borderId="51" xfId="0" applyFont="1" applyBorder="1" applyAlignment="1">
      <alignment horizontal="left" vertical="center"/>
    </xf>
    <xf numFmtId="0" fontId="11" fillId="0" borderId="52" xfId="0" applyFont="1" applyBorder="1"/>
    <xf numFmtId="0" fontId="11" fillId="0" borderId="53" xfId="0" applyFont="1" applyBorder="1"/>
    <xf numFmtId="0" fontId="24" fillId="0" borderId="179" xfId="0" applyFont="1" applyBorder="1"/>
    <xf numFmtId="0" fontId="11" fillId="0" borderId="181" xfId="0" applyFont="1" applyBorder="1"/>
    <xf numFmtId="0" fontId="66" fillId="16" borderId="174" xfId="0" applyFont="1" applyFill="1" applyBorder="1" applyAlignment="1">
      <alignment horizontal="left"/>
    </xf>
    <xf numFmtId="0" fontId="65" fillId="12" borderId="182" xfId="0" applyFont="1" applyFill="1" applyBorder="1"/>
    <xf numFmtId="0" fontId="65" fillId="12" borderId="175" xfId="0" applyFont="1" applyFill="1" applyBorder="1"/>
    <xf numFmtId="0" fontId="66" fillId="16" borderId="174" xfId="0" applyFont="1" applyFill="1" applyBorder="1" applyAlignment="1">
      <alignment horizontal="left" vertical="center"/>
    </xf>
    <xf numFmtId="0" fontId="11" fillId="0" borderId="175" xfId="0" applyFont="1" applyBorder="1"/>
    <xf numFmtId="49" fontId="28" fillId="2" borderId="83" xfId="0" applyNumberFormat="1" applyFont="1" applyFill="1" applyBorder="1" applyAlignment="1">
      <alignment horizontal="left" vertical="center"/>
    </xf>
    <xf numFmtId="0" fontId="11" fillId="0" borderId="185" xfId="0" applyFont="1" applyBorder="1"/>
    <xf numFmtId="49" fontId="28" fillId="2" borderId="64" xfId="0" applyNumberFormat="1" applyFont="1" applyFill="1" applyBorder="1" applyAlignment="1">
      <alignment horizontal="left" vertical="center"/>
    </xf>
    <xf numFmtId="0" fontId="11" fillId="0" borderId="190" xfId="0" applyFont="1" applyBorder="1"/>
    <xf numFmtId="49" fontId="30" fillId="2" borderId="163" xfId="0" applyNumberFormat="1" applyFont="1" applyFill="1" applyBorder="1" applyAlignment="1">
      <alignment horizontal="left" vertical="center"/>
    </xf>
    <xf numFmtId="0" fontId="11" fillId="0" borderId="191" xfId="0" applyFont="1" applyBorder="1"/>
    <xf numFmtId="49" fontId="28" fillId="10" borderId="64" xfId="0" applyNumberFormat="1" applyFont="1" applyFill="1" applyBorder="1" applyAlignment="1">
      <alignment horizontal="left" vertical="center" wrapText="1"/>
    </xf>
    <xf numFmtId="0" fontId="11" fillId="0" borderId="64" xfId="0" applyFont="1" applyBorder="1"/>
    <xf numFmtId="49" fontId="28" fillId="10" borderId="163" xfId="0" applyNumberFormat="1" applyFont="1" applyFill="1" applyBorder="1" applyAlignment="1">
      <alignment horizontal="left" vertical="center" wrapText="1"/>
    </xf>
    <xf numFmtId="0" fontId="11" fillId="0" borderId="163" xfId="0" applyFont="1" applyBorder="1"/>
    <xf numFmtId="0" fontId="11" fillId="0" borderId="182" xfId="0" applyFont="1" applyBorder="1"/>
    <xf numFmtId="49" fontId="28" fillId="10" borderId="83" xfId="0" applyNumberFormat="1" applyFont="1" applyFill="1" applyBorder="1" applyAlignment="1">
      <alignment horizontal="left" vertical="center" wrapText="1"/>
    </xf>
    <xf numFmtId="0" fontId="11" fillId="0" borderId="83" xfId="0" applyFont="1" applyBorder="1"/>
    <xf numFmtId="0" fontId="63" fillId="15" borderId="14" xfId="2" applyFill="1" applyBorder="1" applyAlignment="1">
      <alignment horizontal="center"/>
    </xf>
    <xf numFmtId="0" fontId="7" fillId="7" borderId="173" xfId="0" applyFont="1" applyFill="1" applyBorder="1" applyAlignment="1">
      <alignment horizontal="center" vertical="center" wrapText="1"/>
    </xf>
    <xf numFmtId="0" fontId="7" fillId="7" borderId="172" xfId="0" applyFont="1" applyFill="1" applyBorder="1" applyAlignment="1">
      <alignment horizontal="center" vertical="center" wrapText="1"/>
    </xf>
    <xf numFmtId="0" fontId="44" fillId="0" borderId="170" xfId="0" applyFont="1" applyBorder="1" applyAlignment="1">
      <alignment horizontal="center" vertical="center" wrapText="1"/>
    </xf>
    <xf numFmtId="0" fontId="8" fillId="2" borderId="199" xfId="0" applyFont="1" applyFill="1" applyBorder="1" applyAlignment="1">
      <alignment horizontal="center" vertical="center" wrapText="1"/>
    </xf>
    <xf numFmtId="0" fontId="11" fillId="0" borderId="190" xfId="0" applyFont="1" applyBorder="1" applyAlignment="1">
      <alignment horizontal="center" vertical="center"/>
    </xf>
    <xf numFmtId="0" fontId="11" fillId="0" borderId="190" xfId="0" applyFont="1" applyBorder="1" applyAlignment="1">
      <alignment horizontal="center"/>
    </xf>
    <xf numFmtId="0" fontId="8" fillId="2" borderId="199" xfId="0" applyFont="1" applyFill="1" applyBorder="1" applyAlignment="1">
      <alignment horizontal="left" vertical="center" wrapText="1"/>
    </xf>
    <xf numFmtId="14" fontId="8" fillId="2" borderId="199" xfId="0" applyNumberFormat="1" applyFont="1" applyFill="1" applyBorder="1" applyAlignment="1">
      <alignment horizontal="center" vertical="center" wrapText="1"/>
    </xf>
    <xf numFmtId="0" fontId="7" fillId="7" borderId="167" xfId="0" applyFont="1" applyFill="1" applyBorder="1" applyAlignment="1">
      <alignment horizontal="left" vertical="top" wrapText="1"/>
    </xf>
    <xf numFmtId="0" fontId="11" fillId="0" borderId="129" xfId="0" applyFont="1" applyBorder="1"/>
    <xf numFmtId="0" fontId="11" fillId="0" borderId="167" xfId="0" applyFont="1" applyBorder="1"/>
    <xf numFmtId="0" fontId="7" fillId="7" borderId="16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67" xfId="0" applyFont="1" applyBorder="1" applyAlignment="1">
      <alignment vertical="center"/>
    </xf>
    <xf numFmtId="1" fontId="8" fillId="2" borderId="199" xfId="0" applyNumberFormat="1" applyFont="1" applyFill="1" applyBorder="1" applyAlignment="1">
      <alignment horizontal="center" vertical="center" wrapText="1"/>
    </xf>
    <xf numFmtId="0" fontId="8" fillId="2" borderId="193" xfId="0" applyFont="1" applyFill="1" applyBorder="1" applyAlignment="1">
      <alignment horizontal="left" vertical="center" wrapText="1"/>
    </xf>
    <xf numFmtId="0" fontId="11" fillId="0" borderId="194" xfId="0" applyFont="1" applyBorder="1"/>
    <xf numFmtId="0" fontId="11" fillId="0" borderId="195" xfId="0" applyFont="1" applyBorder="1"/>
    <xf numFmtId="0" fontId="7" fillId="2" borderId="199" xfId="0" applyFont="1" applyFill="1" applyBorder="1" applyAlignment="1">
      <alignment horizontal="center" vertical="center" wrapText="1"/>
    </xf>
    <xf numFmtId="0" fontId="7" fillId="2" borderId="199" xfId="0" applyFont="1" applyFill="1" applyBorder="1" applyAlignment="1">
      <alignment horizontal="left" vertical="center" wrapText="1"/>
    </xf>
    <xf numFmtId="14" fontId="7" fillId="2" borderId="199" xfId="0" applyNumberFormat="1" applyFont="1" applyFill="1" applyBorder="1" applyAlignment="1">
      <alignment horizontal="center" vertical="center" wrapText="1"/>
    </xf>
    <xf numFmtId="0" fontId="7" fillId="2" borderId="204" xfId="0" applyFont="1" applyFill="1" applyBorder="1" applyAlignment="1">
      <alignment horizontal="center" vertical="center" wrapText="1"/>
    </xf>
    <xf numFmtId="0" fontId="11" fillId="0" borderId="191" xfId="0" applyFont="1" applyBorder="1" applyAlignment="1">
      <alignment horizontal="center" vertical="center"/>
    </xf>
    <xf numFmtId="0" fontId="11" fillId="0" borderId="191" xfId="0" applyFont="1" applyBorder="1" applyAlignment="1">
      <alignment horizontal="center"/>
    </xf>
    <xf numFmtId="0" fontId="8" fillId="2" borderId="204" xfId="0" applyFont="1" applyFill="1" applyBorder="1" applyAlignment="1">
      <alignment horizontal="center" vertical="center" wrapText="1"/>
    </xf>
    <xf numFmtId="0" fontId="7" fillId="2" borderId="204" xfId="0" applyFont="1" applyFill="1" applyBorder="1" applyAlignment="1">
      <alignment horizontal="left" vertical="center" wrapText="1"/>
    </xf>
    <xf numFmtId="14" fontId="7" fillId="2" borderId="204" xfId="0" applyNumberFormat="1" applyFont="1" applyFill="1" applyBorder="1" applyAlignment="1">
      <alignment horizontal="center" vertical="center" wrapText="1"/>
    </xf>
    <xf numFmtId="0" fontId="17" fillId="9" borderId="174" xfId="0" applyFont="1" applyFill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17" fillId="9" borderId="174" xfId="0" applyFont="1" applyFill="1" applyBorder="1" applyAlignment="1">
      <alignment horizontal="center"/>
    </xf>
    <xf numFmtId="0" fontId="0" fillId="0" borderId="175" xfId="0" applyBorder="1" applyAlignment="1">
      <alignment horizontal="center"/>
    </xf>
    <xf numFmtId="0" fontId="17" fillId="9" borderId="174" xfId="0" applyFont="1" applyFill="1" applyBorder="1"/>
    <xf numFmtId="0" fontId="0" fillId="0" borderId="182" xfId="0" applyBorder="1"/>
    <xf numFmtId="0" fontId="0" fillId="0" borderId="17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3" borderId="65" xfId="0" applyFont="1" applyFill="1" applyBorder="1" applyAlignment="1">
      <alignment vertical="center" wrapText="1"/>
    </xf>
    <xf numFmtId="0" fontId="11" fillId="0" borderId="66" xfId="0" applyFont="1" applyBorder="1"/>
    <xf numFmtId="0" fontId="11" fillId="0" borderId="67" xfId="0" applyFont="1" applyBorder="1"/>
    <xf numFmtId="0" fontId="8" fillId="0" borderId="86" xfId="0" applyFont="1" applyBorder="1" applyAlignment="1">
      <alignment horizontal="center" vertical="center" wrapText="1"/>
    </xf>
    <xf numFmtId="0" fontId="11" fillId="0" borderId="78" xfId="0" applyFont="1" applyBorder="1"/>
    <xf numFmtId="0" fontId="8" fillId="0" borderId="78" xfId="0" applyFont="1" applyBorder="1" applyAlignment="1">
      <alignment horizontal="center" vertical="center" wrapText="1"/>
    </xf>
    <xf numFmtId="0" fontId="11" fillId="0" borderId="87" xfId="0" applyFont="1" applyBorder="1"/>
    <xf numFmtId="0" fontId="45" fillId="0" borderId="8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89" xfId="0" applyFont="1" applyBorder="1"/>
    <xf numFmtId="0" fontId="8" fillId="0" borderId="84" xfId="0" applyFont="1" applyBorder="1" applyAlignment="1">
      <alignment horizontal="center" vertical="center" wrapText="1"/>
    </xf>
    <xf numFmtId="0" fontId="11" fillId="0" borderId="60" xfId="0" applyFont="1" applyBorder="1"/>
    <xf numFmtId="0" fontId="8" fillId="0" borderId="60" xfId="0" applyFont="1" applyBorder="1" applyAlignment="1">
      <alignment horizontal="center" vertical="center" wrapText="1"/>
    </xf>
    <xf numFmtId="0" fontId="11" fillId="0" borderId="90" xfId="0" applyFont="1" applyBorder="1"/>
    <xf numFmtId="0" fontId="23" fillId="5" borderId="174" xfId="0" applyFont="1" applyFill="1" applyBorder="1" applyAlignment="1">
      <alignment horizontal="center" vertical="center"/>
    </xf>
    <xf numFmtId="0" fontId="23" fillId="5" borderId="174" xfId="0" applyFont="1" applyFill="1" applyBorder="1" applyAlignment="1">
      <alignment vertical="center"/>
    </xf>
    <xf numFmtId="0" fontId="7" fillId="2" borderId="192" xfId="0" applyFont="1" applyFill="1" applyBorder="1" applyAlignment="1">
      <alignment horizontal="left" vertical="center" wrapText="1"/>
    </xf>
    <xf numFmtId="164" fontId="14" fillId="3" borderId="192" xfId="0" applyNumberFormat="1" applyFont="1" applyFill="1" applyBorder="1" applyAlignment="1">
      <alignment horizontal="left" vertical="center"/>
    </xf>
    <xf numFmtId="164" fontId="14" fillId="3" borderId="83" xfId="0" applyNumberFormat="1" applyFont="1" applyFill="1" applyBorder="1" applyAlignment="1">
      <alignment horizontal="left" vertical="center"/>
    </xf>
    <xf numFmtId="0" fontId="4" fillId="0" borderId="0" xfId="0" applyFont="1"/>
    <xf numFmtId="164" fontId="31" fillId="5" borderId="174" xfId="0" applyNumberFormat="1" applyFont="1" applyFill="1" applyBorder="1" applyAlignment="1">
      <alignment vertical="center"/>
    </xf>
    <xf numFmtId="164" fontId="23" fillId="5" borderId="174" xfId="0" applyNumberFormat="1" applyFont="1" applyFill="1" applyBorder="1" applyAlignment="1">
      <alignment vertical="center"/>
    </xf>
    <xf numFmtId="0" fontId="7" fillId="0" borderId="6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5" fillId="3" borderId="65" xfId="0" applyFont="1" applyFill="1" applyBorder="1" applyAlignment="1">
      <alignment vertical="center" wrapText="1"/>
    </xf>
    <xf numFmtId="0" fontId="7" fillId="7" borderId="68" xfId="0" applyFont="1" applyFill="1" applyBorder="1" applyAlignment="1">
      <alignment horizontal="left" vertical="center" wrapText="1"/>
    </xf>
    <xf numFmtId="0" fontId="11" fillId="0" borderId="69" xfId="0" applyFont="1" applyBorder="1"/>
    <xf numFmtId="0" fontId="7" fillId="7" borderId="70" xfId="0" applyFont="1" applyFill="1" applyBorder="1" applyAlignment="1">
      <alignment horizontal="left" vertical="center" wrapText="1"/>
    </xf>
    <xf numFmtId="0" fontId="11" fillId="0" borderId="71" xfId="0" applyFont="1" applyBorder="1"/>
    <xf numFmtId="0" fontId="67" fillId="0" borderId="72" xfId="0" applyFont="1" applyBorder="1" applyAlignment="1">
      <alignment horizontal="left" vertical="center" wrapText="1"/>
    </xf>
    <xf numFmtId="0" fontId="68" fillId="0" borderId="21" xfId="0" applyFont="1" applyBorder="1"/>
    <xf numFmtId="0" fontId="68" fillId="0" borderId="73" xfId="0" applyFont="1" applyBorder="1"/>
    <xf numFmtId="0" fontId="8" fillId="0" borderId="74" xfId="0" applyFont="1" applyBorder="1" applyAlignment="1">
      <alignment horizontal="center" vertical="center" wrapText="1"/>
    </xf>
    <xf numFmtId="0" fontId="11" fillId="0" borderId="21" xfId="0" applyFont="1" applyBorder="1"/>
    <xf numFmtId="0" fontId="11" fillId="0" borderId="75" xfId="0" applyFont="1" applyBorder="1"/>
    <xf numFmtId="0" fontId="7" fillId="7" borderId="165" xfId="0" applyFont="1" applyFill="1" applyBorder="1" applyAlignment="1">
      <alignment horizontal="center" vertical="center" wrapText="1"/>
    </xf>
    <xf numFmtId="0" fontId="11" fillId="0" borderId="165" xfId="0" applyFont="1" applyBorder="1" applyAlignment="1">
      <alignment horizontal="center"/>
    </xf>
    <xf numFmtId="0" fontId="11" fillId="0" borderId="166" xfId="0" applyFont="1" applyBorder="1" applyAlignment="1">
      <alignment horizontal="center"/>
    </xf>
    <xf numFmtId="0" fontId="11" fillId="0" borderId="79" xfId="0" applyFont="1" applyBorder="1"/>
    <xf numFmtId="0" fontId="8" fillId="0" borderId="77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/>
    </xf>
    <xf numFmtId="0" fontId="7" fillId="7" borderId="164" xfId="0" applyFont="1" applyFill="1" applyBorder="1" applyAlignment="1">
      <alignment horizontal="center" vertical="center" wrapText="1"/>
    </xf>
    <xf numFmtId="0" fontId="11" fillId="0" borderId="165" xfId="0" applyFont="1" applyBorder="1"/>
    <xf numFmtId="0" fontId="11" fillId="0" borderId="166" xfId="0" applyFont="1" applyBorder="1"/>
    <xf numFmtId="0" fontId="11" fillId="0" borderId="79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67" fillId="16" borderId="174" xfId="0" applyFont="1" applyFill="1" applyBorder="1" applyAlignment="1">
      <alignment vertical="center" wrapText="1"/>
    </xf>
    <xf numFmtId="0" fontId="11" fillId="0" borderId="172" xfId="0" applyFont="1" applyBorder="1" applyAlignment="1">
      <alignment vertical="center"/>
    </xf>
    <xf numFmtId="0" fontId="7" fillId="7" borderId="14" xfId="0" applyFont="1" applyFill="1" applyBorder="1" applyAlignment="1">
      <alignment horizontal="center" vertical="center" wrapText="1"/>
    </xf>
    <xf numFmtId="0" fontId="11" fillId="0" borderId="129" xfId="0" applyFont="1" applyBorder="1" applyAlignment="1">
      <alignment vertical="center"/>
    </xf>
    <xf numFmtId="0" fontId="63" fillId="15" borderId="183" xfId="2" applyFill="1" applyBorder="1" applyAlignment="1">
      <alignment horizontal="center"/>
    </xf>
    <xf numFmtId="0" fontId="66" fillId="16" borderId="176" xfId="0" applyFont="1" applyFill="1" applyBorder="1" applyAlignment="1">
      <alignment horizontal="center" vertical="center"/>
    </xf>
    <xf numFmtId="0" fontId="69" fillId="12" borderId="177" xfId="0" applyFont="1" applyFill="1" applyBorder="1" applyAlignment="1">
      <alignment horizontal="center"/>
    </xf>
    <xf numFmtId="0" fontId="69" fillId="12" borderId="178" xfId="0" applyFont="1" applyFill="1" applyBorder="1" applyAlignment="1">
      <alignment horizontal="center"/>
    </xf>
    <xf numFmtId="0" fontId="69" fillId="12" borderId="179" xfId="0" applyFont="1" applyFill="1" applyBorder="1" applyAlignment="1">
      <alignment horizontal="center"/>
    </xf>
    <xf numFmtId="0" fontId="69" fillId="12" borderId="180" xfId="0" applyFont="1" applyFill="1" applyBorder="1" applyAlignment="1">
      <alignment horizontal="center"/>
    </xf>
    <xf numFmtId="0" fontId="69" fillId="12" borderId="181" xfId="0" applyFont="1" applyFill="1" applyBorder="1" applyAlignment="1">
      <alignment horizontal="center"/>
    </xf>
    <xf numFmtId="0" fontId="44" fillId="0" borderId="60" xfId="0" applyFont="1" applyBorder="1" applyAlignment="1">
      <alignment horizontal="right" vertical="center"/>
    </xf>
    <xf numFmtId="0" fontId="8" fillId="7" borderId="68" xfId="0" applyFont="1" applyFill="1" applyBorder="1" applyAlignment="1">
      <alignment horizontal="left" vertical="center" wrapText="1"/>
    </xf>
    <xf numFmtId="0" fontId="8" fillId="7" borderId="70" xfId="0" applyFont="1" applyFill="1" applyBorder="1" applyAlignment="1">
      <alignment horizontal="left" vertical="center" wrapText="1"/>
    </xf>
    <xf numFmtId="0" fontId="36" fillId="0" borderId="72" xfId="0" applyFont="1" applyBorder="1" applyAlignment="1">
      <alignment horizontal="left" vertical="center" wrapText="1"/>
    </xf>
    <xf numFmtId="0" fontId="11" fillId="0" borderId="73" xfId="0" applyFont="1" applyBorder="1"/>
    <xf numFmtId="0" fontId="37" fillId="0" borderId="74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left" vertical="center" wrapText="1"/>
    </xf>
    <xf numFmtId="0" fontId="11" fillId="0" borderId="92" xfId="0" applyFont="1" applyBorder="1"/>
    <xf numFmtId="0" fontId="7" fillId="0" borderId="91" xfId="0" applyFont="1" applyBorder="1" applyAlignment="1">
      <alignment horizontal="left" vertical="center" wrapText="1"/>
    </xf>
    <xf numFmtId="0" fontId="7" fillId="7" borderId="99" xfId="0" applyFont="1" applyFill="1" applyBorder="1" applyAlignment="1">
      <alignment horizontal="center" vertical="center"/>
    </xf>
    <xf numFmtId="0" fontId="11" fillId="0" borderId="100" xfId="0" applyFont="1" applyBorder="1"/>
    <xf numFmtId="0" fontId="7" fillId="7" borderId="102" xfId="0" applyFont="1" applyFill="1" applyBorder="1" applyAlignment="1">
      <alignment horizontal="left" vertical="top" wrapText="1"/>
    </xf>
    <xf numFmtId="0" fontId="11" fillId="0" borderId="103" xfId="0" applyFont="1" applyBorder="1"/>
    <xf numFmtId="0" fontId="11" fillId="0" borderId="104" xfId="0" applyFont="1" applyBorder="1"/>
    <xf numFmtId="0" fontId="7" fillId="0" borderId="91" xfId="0" applyFont="1" applyBorder="1" applyAlignment="1">
      <alignment horizontal="center" vertical="center" wrapText="1"/>
    </xf>
    <xf numFmtId="0" fontId="7" fillId="0" borderId="85" xfId="0" applyFont="1" applyBorder="1" applyAlignment="1">
      <alignment vertical="center" wrapText="1"/>
    </xf>
    <xf numFmtId="0" fontId="11" fillId="0" borderId="85" xfId="0" applyFont="1" applyBorder="1"/>
    <xf numFmtId="0" fontId="7" fillId="3" borderId="94" xfId="0" applyFont="1" applyFill="1" applyBorder="1" applyAlignment="1">
      <alignment vertical="center" wrapText="1"/>
    </xf>
    <xf numFmtId="0" fontId="11" fillId="0" borderId="95" xfId="0" applyFont="1" applyBorder="1"/>
    <xf numFmtId="0" fontId="7" fillId="7" borderId="96" xfId="0" applyFont="1" applyFill="1" applyBorder="1" applyAlignment="1">
      <alignment vertical="top" wrapText="1"/>
    </xf>
    <xf numFmtId="0" fontId="11" fillId="0" borderId="97" xfId="0" applyFont="1" applyBorder="1"/>
    <xf numFmtId="0" fontId="11" fillId="0" borderId="98" xfId="0" applyFont="1" applyBorder="1"/>
    <xf numFmtId="0" fontId="7" fillId="7" borderId="99" xfId="0" applyFont="1" applyFill="1" applyBorder="1" applyAlignment="1">
      <alignment vertical="top" wrapText="1"/>
    </xf>
    <xf numFmtId="0" fontId="7" fillId="7" borderId="101" xfId="0" applyFont="1" applyFill="1" applyBorder="1" applyAlignment="1">
      <alignment horizontal="left" vertical="top" wrapText="1"/>
    </xf>
    <xf numFmtId="0" fontId="8" fillId="11" borderId="105" xfId="0" applyFont="1" applyFill="1" applyBorder="1" applyAlignment="1">
      <alignment horizontal="center" vertical="center" wrapText="1"/>
    </xf>
    <xf numFmtId="0" fontId="11" fillId="0" borderId="81" xfId="0" applyFont="1" applyBorder="1"/>
    <xf numFmtId="0" fontId="11" fillId="0" borderId="82" xfId="0" applyFont="1" applyBorder="1"/>
    <xf numFmtId="0" fontId="8" fillId="11" borderId="80" xfId="0" applyFont="1" applyFill="1" applyBorder="1" applyAlignment="1">
      <alignment horizontal="center" vertical="center" wrapText="1"/>
    </xf>
    <xf numFmtId="165" fontId="7" fillId="7" borderId="115" xfId="0" applyNumberFormat="1" applyFont="1" applyFill="1" applyBorder="1" applyAlignment="1">
      <alignment horizontal="center" vertical="center" wrapText="1"/>
    </xf>
    <xf numFmtId="0" fontId="11" fillId="0" borderId="117" xfId="0" applyFont="1" applyBorder="1"/>
    <xf numFmtId="0" fontId="11" fillId="0" borderId="116" xfId="0" applyFont="1" applyBorder="1"/>
    <xf numFmtId="164" fontId="7" fillId="7" borderId="115" xfId="0" applyNumberFormat="1" applyFont="1" applyFill="1" applyBorder="1" applyAlignment="1">
      <alignment horizontal="center" vertical="center" wrapText="1"/>
    </xf>
    <xf numFmtId="0" fontId="7" fillId="7" borderId="105" xfId="0" applyFont="1" applyFill="1" applyBorder="1" applyAlignment="1">
      <alignment vertical="center" wrapText="1"/>
    </xf>
    <xf numFmtId="0" fontId="7" fillId="7" borderId="80" xfId="0" applyFont="1" applyFill="1" applyBorder="1" applyAlignment="1">
      <alignment vertical="center" wrapText="1"/>
    </xf>
    <xf numFmtId="0" fontId="7" fillId="7" borderId="77" xfId="0" applyFont="1" applyFill="1" applyBorder="1" applyAlignment="1">
      <alignment horizontal="left" vertical="top" wrapText="1"/>
    </xf>
    <xf numFmtId="0" fontId="11" fillId="0" borderId="74" xfId="0" applyFont="1" applyBorder="1"/>
    <xf numFmtId="0" fontId="7" fillId="7" borderId="80" xfId="0" applyFont="1" applyFill="1" applyBorder="1" applyAlignment="1">
      <alignment horizontal="left" vertical="top" wrapText="1"/>
    </xf>
    <xf numFmtId="0" fontId="8" fillId="11" borderId="70" xfId="0" applyFont="1" applyFill="1" applyBorder="1" applyAlignment="1">
      <alignment horizontal="center" vertical="center" wrapText="1"/>
    </xf>
    <xf numFmtId="164" fontId="7" fillId="7" borderId="80" xfId="0" applyNumberFormat="1" applyFont="1" applyFill="1" applyBorder="1" applyAlignment="1">
      <alignment horizontal="center" vertical="center" wrapText="1"/>
    </xf>
    <xf numFmtId="0" fontId="7" fillId="7" borderId="106" xfId="0" applyFont="1" applyFill="1" applyBorder="1" applyAlignment="1">
      <alignment horizontal="left" vertical="top" wrapText="1"/>
    </xf>
    <xf numFmtId="0" fontId="11" fillId="0" borderId="61" xfId="0" applyFont="1" applyBorder="1"/>
    <xf numFmtId="0" fontId="11" fillId="0" borderId="107" xfId="0" applyFont="1" applyBorder="1"/>
    <xf numFmtId="164" fontId="7" fillId="4" borderId="106" xfId="0" applyNumberFormat="1" applyFont="1" applyFill="1" applyBorder="1" applyAlignment="1">
      <alignment horizontal="center" vertical="center" wrapText="1"/>
    </xf>
    <xf numFmtId="164" fontId="7" fillId="4" borderId="80" xfId="0" applyNumberFormat="1" applyFont="1" applyFill="1" applyBorder="1" applyAlignment="1">
      <alignment horizontal="center" vertical="center" wrapText="1"/>
    </xf>
    <xf numFmtId="164" fontId="7" fillId="4" borderId="74" xfId="0" applyNumberFormat="1" applyFont="1" applyFill="1" applyBorder="1" applyAlignment="1">
      <alignment horizontal="center" vertical="center" wrapText="1"/>
    </xf>
    <xf numFmtId="164" fontId="7" fillId="7" borderId="74" xfId="0" applyNumberFormat="1" applyFont="1" applyFill="1" applyBorder="1" applyAlignment="1">
      <alignment horizontal="center" vertical="center" wrapText="1"/>
    </xf>
    <xf numFmtId="164" fontId="7" fillId="7" borderId="105" xfId="0" applyNumberFormat="1" applyFont="1" applyFill="1" applyBorder="1" applyAlignment="1">
      <alignment horizontal="center" vertical="center" wrapText="1"/>
    </xf>
    <xf numFmtId="164" fontId="7" fillId="7" borderId="113" xfId="0" applyNumberFormat="1" applyFont="1" applyFill="1" applyBorder="1" applyAlignment="1">
      <alignment horizontal="center" vertical="center" wrapText="1"/>
    </xf>
    <xf numFmtId="0" fontId="11" fillId="0" borderId="114" xfId="0" applyFont="1" applyBorder="1"/>
    <xf numFmtId="0" fontId="11" fillId="0" borderId="112" xfId="0" applyFont="1" applyBorder="1"/>
    <xf numFmtId="164" fontId="7" fillId="7" borderId="111" xfId="0" applyNumberFormat="1" applyFont="1" applyFill="1" applyBorder="1" applyAlignment="1">
      <alignment horizontal="center" vertical="center" wrapText="1"/>
    </xf>
    <xf numFmtId="164" fontId="7" fillId="4" borderId="80" xfId="0" applyNumberFormat="1" applyFont="1" applyFill="1" applyBorder="1" applyAlignment="1">
      <alignment horizontal="right" vertical="center" wrapText="1"/>
    </xf>
    <xf numFmtId="0" fontId="8" fillId="11" borderId="108" xfId="0" applyFont="1" applyFill="1" applyBorder="1" applyAlignment="1">
      <alignment horizontal="center" vertical="center" wrapText="1"/>
    </xf>
    <xf numFmtId="0" fontId="8" fillId="7" borderId="109" xfId="0" applyFont="1" applyFill="1" applyBorder="1" applyAlignment="1">
      <alignment horizontal="center" vertical="center" wrapText="1"/>
    </xf>
    <xf numFmtId="0" fontId="11" fillId="0" borderId="110" xfId="0" applyFont="1" applyBorder="1"/>
    <xf numFmtId="0" fontId="11" fillId="0" borderId="119" xfId="0" applyFont="1" applyBorder="1"/>
    <xf numFmtId="14" fontId="7" fillId="7" borderId="115" xfId="0" applyNumberFormat="1" applyFont="1" applyFill="1" applyBorder="1" applyAlignment="1">
      <alignment horizontal="center" vertical="center" wrapText="1"/>
    </xf>
    <xf numFmtId="14" fontId="7" fillId="7" borderId="118" xfId="0" applyNumberFormat="1" applyFont="1" applyFill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11" fillId="0" borderId="8" xfId="0" applyFont="1" applyBorder="1"/>
    <xf numFmtId="0" fontId="8" fillId="0" borderId="16" xfId="0" applyFont="1" applyBorder="1" applyAlignment="1">
      <alignment horizontal="center" vertical="center" wrapText="1"/>
    </xf>
    <xf numFmtId="0" fontId="11" fillId="0" borderId="17" xfId="0" applyFont="1" applyBorder="1"/>
    <xf numFmtId="0" fontId="8" fillId="0" borderId="17" xfId="0" applyFont="1" applyBorder="1" applyAlignment="1">
      <alignment horizontal="center" vertical="center" wrapText="1"/>
    </xf>
    <xf numFmtId="0" fontId="11" fillId="0" borderId="18" xfId="0" applyFont="1" applyBorder="1"/>
    <xf numFmtId="0" fontId="8" fillId="0" borderId="60" xfId="0" applyFont="1" applyBorder="1" applyAlignment="1">
      <alignment vertical="center" wrapText="1"/>
    </xf>
    <xf numFmtId="0" fontId="8" fillId="0" borderId="76" xfId="0" applyFont="1" applyBorder="1" applyAlignment="1">
      <alignment horizontal="left" vertical="center" wrapText="1"/>
    </xf>
    <xf numFmtId="0" fontId="11" fillId="0" borderId="76" xfId="0" applyFont="1" applyBorder="1"/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/>
    <xf numFmtId="0" fontId="11" fillId="0" borderId="5" xfId="0" applyFont="1" applyBorder="1"/>
    <xf numFmtId="0" fontId="44" fillId="0" borderId="60" xfId="0" applyFont="1" applyBorder="1" applyAlignment="1">
      <alignment horizontal="left" vertical="center"/>
    </xf>
    <xf numFmtId="0" fontId="11" fillId="0" borderId="60" xfId="0" applyFont="1" applyBorder="1" applyAlignment="1">
      <alignment horizontal="left"/>
    </xf>
    <xf numFmtId="0" fontId="4" fillId="0" borderId="21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7" fillId="0" borderId="85" xfId="0" applyFont="1" applyBorder="1" applyAlignment="1">
      <alignment horizontal="center" vertical="center" wrapText="1"/>
    </xf>
    <xf numFmtId="0" fontId="54" fillId="0" borderId="85" xfId="0" applyFont="1" applyBorder="1" applyAlignment="1">
      <alignment horizontal="center"/>
    </xf>
    <xf numFmtId="0" fontId="4" fillId="0" borderId="209" xfId="0" applyFont="1" applyBorder="1" applyAlignment="1">
      <alignment horizontal="center"/>
    </xf>
    <xf numFmtId="0" fontId="4" fillId="0" borderId="213" xfId="0" applyFont="1" applyBorder="1" applyAlignment="1">
      <alignment horizontal="left"/>
    </xf>
    <xf numFmtId="0" fontId="4" fillId="0" borderId="2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13" borderId="210" xfId="0" applyFill="1" applyBorder="1" applyAlignment="1">
      <alignment horizontal="center"/>
    </xf>
    <xf numFmtId="0" fontId="0" fillId="13" borderId="211" xfId="0" applyFill="1" applyBorder="1" applyAlignment="1">
      <alignment horizontal="center"/>
    </xf>
    <xf numFmtId="0" fontId="0" fillId="13" borderId="212" xfId="0" applyFill="1" applyBorder="1" applyAlignment="1">
      <alignment horizontal="center"/>
    </xf>
    <xf numFmtId="0" fontId="0" fillId="13" borderId="213" xfId="0" applyFill="1" applyBorder="1" applyAlignment="1">
      <alignment horizontal="center"/>
    </xf>
    <xf numFmtId="0" fontId="0" fillId="13" borderId="214" xfId="0" applyFill="1" applyBorder="1" applyAlignment="1">
      <alignment horizontal="center"/>
    </xf>
    <xf numFmtId="0" fontId="0" fillId="13" borderId="215" xfId="0" applyFill="1" applyBorder="1" applyAlignment="1">
      <alignment horizontal="center"/>
    </xf>
    <xf numFmtId="0" fontId="51" fillId="0" borderId="216" xfId="0" applyFont="1" applyBorder="1" applyAlignment="1">
      <alignment horizontal="left"/>
    </xf>
    <xf numFmtId="0" fontId="4" fillId="0" borderId="218" xfId="0" applyFont="1" applyBorder="1" applyAlignment="1">
      <alignment horizontal="left"/>
    </xf>
    <xf numFmtId="0" fontId="4" fillId="0" borderId="219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14" borderId="210" xfId="0" applyFill="1" applyBorder="1" applyAlignment="1">
      <alignment horizontal="left"/>
    </xf>
    <xf numFmtId="0" fontId="0" fillId="14" borderId="211" xfId="0" applyFill="1" applyBorder="1" applyAlignment="1">
      <alignment horizontal="left"/>
    </xf>
    <xf numFmtId="0" fontId="0" fillId="14" borderId="212" xfId="0" applyFill="1" applyBorder="1" applyAlignment="1">
      <alignment horizontal="left"/>
    </xf>
    <xf numFmtId="0" fontId="0" fillId="0" borderId="210" xfId="0" applyBorder="1" applyAlignment="1">
      <alignment horizontal="center"/>
    </xf>
    <xf numFmtId="0" fontId="0" fillId="0" borderId="211" xfId="0" applyBorder="1" applyAlignment="1">
      <alignment horizontal="center"/>
    </xf>
    <xf numFmtId="0" fontId="0" fillId="0" borderId="212" xfId="0" applyBorder="1" applyAlignment="1">
      <alignment horizontal="center"/>
    </xf>
    <xf numFmtId="0" fontId="4" fillId="0" borderId="218" xfId="0" applyFont="1" applyBorder="1" applyAlignment="1">
      <alignment horizontal="center"/>
    </xf>
    <xf numFmtId="0" fontId="4" fillId="0" borderId="21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0" fillId="0" borderId="210" xfId="0" applyNumberFormat="1" applyBorder="1" applyAlignment="1">
      <alignment horizontal="center"/>
    </xf>
    <xf numFmtId="14" fontId="0" fillId="0" borderId="211" xfId="0" applyNumberFormat="1" applyBorder="1" applyAlignment="1">
      <alignment horizontal="center"/>
    </xf>
    <xf numFmtId="14" fontId="0" fillId="0" borderId="212" xfId="0" applyNumberFormat="1" applyBorder="1" applyAlignment="1">
      <alignment horizontal="center"/>
    </xf>
    <xf numFmtId="164" fontId="8" fillId="8" borderId="193" xfId="0" applyNumberFormat="1" applyFont="1" applyFill="1" applyBorder="1" applyAlignment="1">
      <alignment horizontal="center" vertical="center" wrapText="1"/>
    </xf>
    <xf numFmtId="0" fontId="8" fillId="7" borderId="193" xfId="0" applyFont="1" applyFill="1" applyBorder="1" applyAlignment="1">
      <alignment horizontal="center" vertical="center" wrapText="1"/>
    </xf>
    <xf numFmtId="14" fontId="8" fillId="7" borderId="193" xfId="0" applyNumberFormat="1" applyFont="1" applyFill="1" applyBorder="1" applyAlignment="1">
      <alignment horizontal="center" vertical="center" wrapText="1"/>
    </xf>
    <xf numFmtId="1" fontId="8" fillId="7" borderId="193" xfId="0" applyNumberFormat="1" applyFont="1" applyFill="1" applyBorder="1" applyAlignment="1">
      <alignment horizontal="center" vertical="center" wrapText="1"/>
    </xf>
    <xf numFmtId="164" fontId="7" fillId="7" borderId="193" xfId="0" applyNumberFormat="1" applyFont="1" applyFill="1" applyBorder="1" applyAlignment="1">
      <alignment horizontal="center"/>
    </xf>
    <xf numFmtId="0" fontId="8" fillId="8" borderId="193" xfId="0" applyFont="1" applyFill="1" applyBorder="1" applyAlignment="1">
      <alignment horizontal="left" vertical="center" wrapText="1"/>
    </xf>
    <xf numFmtId="0" fontId="8" fillId="8" borderId="199" xfId="0" applyFont="1" applyFill="1" applyBorder="1" applyAlignment="1">
      <alignment horizontal="left" vertical="center" wrapText="1"/>
    </xf>
    <xf numFmtId="164" fontId="8" fillId="8" borderId="199" xfId="0" applyNumberFormat="1" applyFont="1" applyFill="1" applyBorder="1" applyAlignment="1">
      <alignment horizontal="center" vertical="center" wrapText="1"/>
    </xf>
    <xf numFmtId="0" fontId="8" fillId="7" borderId="199" xfId="0" applyFont="1" applyFill="1" applyBorder="1" applyAlignment="1">
      <alignment horizontal="center" vertical="center" wrapText="1"/>
    </xf>
    <xf numFmtId="14" fontId="8" fillId="7" borderId="199" xfId="0" applyNumberFormat="1" applyFont="1" applyFill="1" applyBorder="1" applyAlignment="1">
      <alignment horizontal="center" vertical="center" wrapText="1"/>
    </xf>
    <xf numFmtId="1" fontId="8" fillId="7" borderId="199" xfId="0" applyNumberFormat="1" applyFont="1" applyFill="1" applyBorder="1" applyAlignment="1">
      <alignment horizontal="center" vertical="center" wrapText="1"/>
    </xf>
    <xf numFmtId="164" fontId="7" fillId="7" borderId="199" xfId="0" applyNumberFormat="1" applyFont="1" applyFill="1" applyBorder="1" applyAlignment="1">
      <alignment horizontal="center"/>
    </xf>
    <xf numFmtId="0" fontId="5" fillId="3" borderId="120" xfId="0" applyFont="1" applyFill="1" applyBorder="1" applyAlignment="1">
      <alignment vertical="center" wrapText="1"/>
    </xf>
    <xf numFmtId="0" fontId="11" fillId="0" borderId="121" xfId="0" applyFont="1" applyBorder="1"/>
    <xf numFmtId="0" fontId="11" fillId="0" borderId="122" xfId="0" applyFont="1" applyBorder="1"/>
    <xf numFmtId="0" fontId="7" fillId="7" borderId="123" xfId="0" applyFont="1" applyFill="1" applyBorder="1" applyAlignment="1">
      <alignment horizontal="left" vertical="center" wrapText="1"/>
    </xf>
    <xf numFmtId="0" fontId="11" fillId="0" borderId="124" xfId="0" applyFont="1" applyBorder="1"/>
    <xf numFmtId="0" fontId="8" fillId="7" borderId="125" xfId="0" applyFont="1" applyFill="1" applyBorder="1" applyAlignment="1">
      <alignment horizontal="left" vertical="center" wrapText="1"/>
    </xf>
    <xf numFmtId="0" fontId="11" fillId="0" borderId="126" xfId="0" applyFont="1" applyBorder="1"/>
    <xf numFmtId="0" fontId="8" fillId="7" borderId="106" xfId="0" applyFont="1" applyFill="1" applyBorder="1" applyAlignment="1">
      <alignment horizontal="center" vertical="center" wrapText="1"/>
    </xf>
    <xf numFmtId="0" fontId="11" fillId="0" borderId="127" xfId="0" applyFont="1" applyBorder="1"/>
    <xf numFmtId="0" fontId="8" fillId="7" borderId="128" xfId="0" applyFont="1" applyFill="1" applyBorder="1" applyAlignment="1">
      <alignment horizontal="left" vertical="center" wrapText="1"/>
    </xf>
    <xf numFmtId="0" fontId="11" fillId="0" borderId="9" xfId="0" applyFont="1" applyBorder="1"/>
    <xf numFmtId="0" fontId="8" fillId="7" borderId="130" xfId="0" applyFont="1" applyFill="1" applyBorder="1" applyAlignment="1">
      <alignment horizontal="left" vertical="center" wrapText="1"/>
    </xf>
    <xf numFmtId="0" fontId="11" fillId="0" borderId="131" xfId="0" applyFont="1" applyBorder="1"/>
    <xf numFmtId="0" fontId="7" fillId="7" borderId="19" xfId="0" applyFont="1" applyFill="1" applyBorder="1" applyAlignment="1">
      <alignment horizontal="left" vertical="top" wrapText="1"/>
    </xf>
    <xf numFmtId="0" fontId="11" fillId="0" borderId="13" xfId="0" applyFont="1" applyBorder="1"/>
    <xf numFmtId="0" fontId="7" fillId="7" borderId="62" xfId="0" applyFont="1" applyFill="1" applyBorder="1" applyAlignment="1">
      <alignment horizontal="left" vertical="center" wrapText="1"/>
    </xf>
    <xf numFmtId="0" fontId="11" fillId="0" borderId="63" xfId="0" applyFont="1" applyBorder="1"/>
    <xf numFmtId="0" fontId="11" fillId="0" borderId="137" xfId="0" applyFont="1" applyBorder="1"/>
    <xf numFmtId="0" fontId="8" fillId="0" borderId="19" xfId="0" applyFont="1" applyBorder="1" applyAlignment="1">
      <alignment horizontal="center" vertical="center" wrapText="1"/>
    </xf>
    <xf numFmtId="0" fontId="7" fillId="7" borderId="62" xfId="0" applyFont="1" applyFill="1" applyBorder="1" applyAlignment="1">
      <alignment horizontal="center" vertical="center" wrapText="1"/>
    </xf>
    <xf numFmtId="0" fontId="8" fillId="7" borderId="132" xfId="0" applyFont="1" applyFill="1" applyBorder="1" applyAlignment="1">
      <alignment horizontal="left" vertical="center" wrapText="1"/>
    </xf>
    <xf numFmtId="0" fontId="11" fillId="0" borderId="133" xfId="0" applyFont="1" applyBorder="1"/>
    <xf numFmtId="0" fontId="11" fillId="0" borderId="134" xfId="0" applyFont="1" applyBorder="1"/>
    <xf numFmtId="0" fontId="8" fillId="7" borderId="135" xfId="0" applyFont="1" applyFill="1" applyBorder="1" applyAlignment="1">
      <alignment horizontal="left" vertical="center" wrapText="1"/>
    </xf>
    <xf numFmtId="0" fontId="8" fillId="7" borderId="135" xfId="0" applyFont="1" applyFill="1" applyBorder="1" applyAlignment="1">
      <alignment horizontal="center" vertical="center" wrapText="1"/>
    </xf>
    <xf numFmtId="0" fontId="11" fillId="0" borderId="136" xfId="0" applyFont="1" applyBorder="1"/>
    <xf numFmtId="0" fontId="8" fillId="0" borderId="0" xfId="0" applyFont="1" applyAlignment="1">
      <alignment vertical="center" wrapText="1"/>
    </xf>
    <xf numFmtId="0" fontId="7" fillId="11" borderId="62" xfId="0" applyFont="1" applyFill="1" applyBorder="1" applyAlignment="1">
      <alignment vertical="center" wrapText="1"/>
    </xf>
    <xf numFmtId="0" fontId="7" fillId="7" borderId="138" xfId="0" applyFont="1" applyFill="1" applyBorder="1" applyAlignment="1">
      <alignment horizontal="center" vertical="top" wrapText="1"/>
    </xf>
    <xf numFmtId="0" fontId="11" fillId="0" borderId="139" xfId="0" applyFont="1" applyBorder="1"/>
    <xf numFmtId="14" fontId="8" fillId="7" borderId="200" xfId="0" applyNumberFormat="1" applyFont="1" applyFill="1" applyBorder="1" applyAlignment="1">
      <alignment horizontal="center" vertical="center" wrapText="1"/>
    </xf>
    <xf numFmtId="0" fontId="11" fillId="0" borderId="184" xfId="0" applyFont="1" applyBorder="1"/>
    <xf numFmtId="164" fontId="7" fillId="7" borderId="200" xfId="0" applyNumberFormat="1" applyFont="1" applyFill="1" applyBorder="1" applyAlignment="1">
      <alignment horizontal="center"/>
    </xf>
    <xf numFmtId="0" fontId="11" fillId="0" borderId="203" xfId="0" applyFont="1" applyBorder="1"/>
    <xf numFmtId="0" fontId="7" fillId="3" borderId="174" xfId="0" applyFont="1" applyFill="1" applyBorder="1" applyAlignment="1">
      <alignment horizontal="center" vertical="center" wrapText="1"/>
    </xf>
    <xf numFmtId="0" fontId="11" fillId="0" borderId="182" xfId="0" applyFont="1" applyBorder="1" applyAlignment="1">
      <alignment horizontal="center"/>
    </xf>
    <xf numFmtId="0" fontId="11" fillId="0" borderId="175" xfId="0" applyFont="1" applyBorder="1" applyAlignment="1">
      <alignment horizontal="center"/>
    </xf>
    <xf numFmtId="0" fontId="8" fillId="0" borderId="140" xfId="0" applyFont="1" applyBorder="1" applyAlignment="1">
      <alignment horizontal="left" vertical="center" wrapText="1"/>
    </xf>
    <xf numFmtId="0" fontId="11" fillId="0" borderId="140" xfId="0" applyFont="1" applyBorder="1"/>
    <xf numFmtId="164" fontId="14" fillId="7" borderId="174" xfId="0" applyNumberFormat="1" applyFont="1" applyFill="1" applyBorder="1" applyAlignment="1">
      <alignment horizontal="center" vertical="center" wrapText="1"/>
    </xf>
    <xf numFmtId="0" fontId="8" fillId="8" borderId="200" xfId="0" applyFont="1" applyFill="1" applyBorder="1" applyAlignment="1">
      <alignment horizontal="left" vertical="center" wrapText="1"/>
    </xf>
    <xf numFmtId="164" fontId="8" fillId="8" borderId="179" xfId="0" applyNumberFormat="1" applyFont="1" applyFill="1" applyBorder="1" applyAlignment="1">
      <alignment horizontal="center" vertical="center" wrapText="1"/>
    </xf>
    <xf numFmtId="0" fontId="11" fillId="0" borderId="180" xfId="0" applyFont="1" applyBorder="1"/>
    <xf numFmtId="0" fontId="8" fillId="7" borderId="200" xfId="0" applyFont="1" applyFill="1" applyBorder="1" applyAlignment="1">
      <alignment horizontal="center" vertical="center" wrapText="1"/>
    </xf>
    <xf numFmtId="1" fontId="8" fillId="7" borderId="200" xfId="0" applyNumberFormat="1" applyFont="1" applyFill="1" applyBorder="1" applyAlignment="1">
      <alignment horizontal="center" vertical="center" wrapText="1"/>
    </xf>
    <xf numFmtId="164" fontId="7" fillId="7" borderId="64" xfId="0" applyNumberFormat="1" applyFont="1" applyFill="1" applyBorder="1" applyAlignment="1">
      <alignment horizontal="center"/>
    </xf>
    <xf numFmtId="0" fontId="11" fillId="0" borderId="59" xfId="0" applyFont="1" applyBorder="1"/>
    <xf numFmtId="0" fontId="8" fillId="7" borderId="193" xfId="0" applyFont="1" applyFill="1" applyBorder="1" applyAlignment="1">
      <alignment horizontal="left" vertical="center" wrapText="1"/>
    </xf>
    <xf numFmtId="0" fontId="8" fillId="7" borderId="199" xfId="0" applyFont="1" applyFill="1" applyBorder="1" applyAlignment="1">
      <alignment horizontal="left" vertical="center" wrapText="1"/>
    </xf>
    <xf numFmtId="164" fontId="8" fillId="7" borderId="199" xfId="0" applyNumberFormat="1" applyFont="1" applyFill="1" applyBorder="1" applyAlignment="1">
      <alignment horizontal="left" vertical="center" wrapText="1"/>
    </xf>
    <xf numFmtId="164" fontId="8" fillId="7" borderId="193" xfId="0" applyNumberFormat="1" applyFont="1" applyFill="1" applyBorder="1" applyAlignment="1">
      <alignment horizontal="left" vertical="center" wrapText="1"/>
    </xf>
    <xf numFmtId="1" fontId="8" fillId="7" borderId="176" xfId="0" applyNumberFormat="1" applyFont="1" applyFill="1" applyBorder="1" applyAlignment="1">
      <alignment horizontal="center" vertical="center" wrapText="1"/>
    </xf>
    <xf numFmtId="14" fontId="8" fillId="7" borderId="176" xfId="0" applyNumberFormat="1" applyFont="1" applyFill="1" applyBorder="1" applyAlignment="1">
      <alignment horizontal="center" vertical="center" wrapText="1"/>
    </xf>
    <xf numFmtId="164" fontId="7" fillId="7" borderId="4" xfId="0" applyNumberFormat="1" applyFont="1" applyFill="1" applyBorder="1" applyAlignment="1">
      <alignment horizontal="center"/>
    </xf>
    <xf numFmtId="0" fontId="11" fillId="0" borderId="205" xfId="0" applyFont="1" applyBorder="1"/>
    <xf numFmtId="0" fontId="38" fillId="0" borderId="0" xfId="0" applyFont="1" applyAlignment="1">
      <alignment horizontal="left"/>
    </xf>
    <xf numFmtId="0" fontId="35" fillId="2" borderId="1" xfId="0" applyFont="1" applyFill="1" applyBorder="1" applyAlignment="1">
      <alignment horizontal="center"/>
    </xf>
    <xf numFmtId="0" fontId="38" fillId="2" borderId="1" xfId="0" applyFont="1" applyFill="1" applyBorder="1" applyAlignment="1">
      <alignment horizontal="right"/>
    </xf>
    <xf numFmtId="0" fontId="52" fillId="2" borderId="141" xfId="0" applyFont="1" applyFill="1" applyBorder="1" applyAlignment="1">
      <alignment horizontal="left"/>
    </xf>
    <xf numFmtId="0" fontId="53" fillId="0" borderId="33" xfId="0" applyFont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2" fillId="2" borderId="141" xfId="0" applyFont="1" applyFill="1" applyBorder="1" applyAlignment="1">
      <alignment horizontal="center"/>
    </xf>
    <xf numFmtId="0" fontId="38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 vertical="center"/>
    </xf>
    <xf numFmtId="0" fontId="3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0" borderId="16" xfId="0" applyFont="1" applyBorder="1"/>
    <xf numFmtId="0" fontId="8" fillId="7" borderId="200" xfId="0" applyFont="1" applyFill="1" applyBorder="1" applyAlignment="1">
      <alignment horizontal="left" vertical="center" wrapText="1"/>
    </xf>
    <xf numFmtId="0" fontId="8" fillId="7" borderId="184" xfId="0" applyFont="1" applyFill="1" applyBorder="1" applyAlignment="1">
      <alignment horizontal="center" vertical="center" wrapText="1"/>
    </xf>
    <xf numFmtId="164" fontId="7" fillId="7" borderId="163" xfId="0" applyNumberFormat="1" applyFont="1" applyFill="1" applyBorder="1" applyAlignment="1">
      <alignment horizontal="center"/>
    </xf>
    <xf numFmtId="0" fontId="11" fillId="0" borderId="202" xfId="0" applyFont="1" applyBorder="1"/>
    <xf numFmtId="0" fontId="8" fillId="0" borderId="60" xfId="0" applyFont="1" applyBorder="1" applyAlignment="1">
      <alignment horizontal="left" vertical="center" wrapText="1"/>
    </xf>
    <xf numFmtId="0" fontId="40" fillId="2" borderId="154" xfId="0" applyFont="1" applyFill="1" applyBorder="1" applyAlignment="1">
      <alignment horizontal="center" vertical="top" wrapText="1"/>
    </xf>
    <xf numFmtId="0" fontId="40" fillId="0" borderId="147" xfId="0" applyFont="1" applyBorder="1" applyAlignment="1">
      <alignment horizontal="center" vertical="center"/>
    </xf>
    <xf numFmtId="0" fontId="40" fillId="3" borderId="120" xfId="0" applyFont="1" applyFill="1" applyBorder="1" applyAlignment="1">
      <alignment vertical="center" wrapText="1"/>
    </xf>
    <xf numFmtId="0" fontId="40" fillId="7" borderId="123" xfId="0" applyFont="1" applyFill="1" applyBorder="1" applyAlignment="1">
      <alignment horizontal="left" vertical="center" wrapText="1"/>
    </xf>
    <xf numFmtId="0" fontId="40" fillId="7" borderId="70" xfId="0" applyFont="1" applyFill="1" applyBorder="1" applyAlignment="1">
      <alignment horizontal="left" vertical="center" wrapText="1"/>
    </xf>
    <xf numFmtId="0" fontId="42" fillId="0" borderId="142" xfId="0" applyFont="1" applyBorder="1" applyAlignment="1">
      <alignment horizontal="left" vertical="center" wrapText="1"/>
    </xf>
    <xf numFmtId="0" fontId="42" fillId="0" borderId="74" xfId="0" applyFont="1" applyBorder="1" applyAlignment="1">
      <alignment horizontal="center" vertical="center" wrapText="1"/>
    </xf>
    <xf numFmtId="0" fontId="11" fillId="0" borderId="143" xfId="0" applyFont="1" applyBorder="1"/>
    <xf numFmtId="0" fontId="42" fillId="0" borderId="144" xfId="0" applyFont="1" applyBorder="1" applyAlignment="1">
      <alignment horizontal="left" vertical="center" wrapText="1"/>
    </xf>
    <xf numFmtId="0" fontId="42" fillId="0" borderId="91" xfId="0" applyFont="1" applyBorder="1" applyAlignment="1">
      <alignment horizontal="left" vertical="center" wrapText="1"/>
    </xf>
    <xf numFmtId="0" fontId="11" fillId="0" borderId="145" xfId="0" applyFont="1" applyBorder="1"/>
    <xf numFmtId="0" fontId="40" fillId="7" borderId="44" xfId="0" applyFont="1" applyFill="1" applyBorder="1" applyAlignment="1">
      <alignment horizontal="left" vertical="top" wrapText="1"/>
    </xf>
    <xf numFmtId="0" fontId="40" fillId="7" borderId="39" xfId="0" applyFont="1" applyFill="1" applyBorder="1" applyAlignment="1">
      <alignment horizontal="center" vertical="top" wrapText="1"/>
    </xf>
    <xf numFmtId="0" fontId="11" fillId="0" borderId="153" xfId="0" applyFont="1" applyBorder="1"/>
    <xf numFmtId="0" fontId="40" fillId="3" borderId="39" xfId="0" applyFont="1" applyFill="1" applyBorder="1" applyAlignment="1">
      <alignment horizontal="left" vertical="top" wrapText="1"/>
    </xf>
    <xf numFmtId="0" fontId="40" fillId="3" borderId="39" xfId="0" applyFont="1" applyFill="1" applyBorder="1" applyAlignment="1">
      <alignment horizontal="left" vertical="center" wrapText="1"/>
    </xf>
    <xf numFmtId="0" fontId="40" fillId="7" borderId="154" xfId="0" applyFont="1" applyFill="1" applyBorder="1" applyAlignment="1">
      <alignment horizontal="center" vertical="top" wrapText="1"/>
    </xf>
    <xf numFmtId="0" fontId="11" fillId="0" borderId="155" xfId="0" applyFont="1" applyBorder="1"/>
    <xf numFmtId="0" fontId="42" fillId="0" borderId="146" xfId="0" applyFont="1" applyBorder="1" applyAlignment="1">
      <alignment horizontal="left" vertical="center" wrapText="1"/>
    </xf>
    <xf numFmtId="0" fontId="11" fillId="0" borderId="147" xfId="0" applyFont="1" applyBorder="1"/>
    <xf numFmtId="0" fontId="11" fillId="0" borderId="148" xfId="0" applyFont="1" applyBorder="1"/>
    <xf numFmtId="0" fontId="42" fillId="0" borderId="149" xfId="0" applyFont="1" applyBorder="1" applyAlignment="1">
      <alignment horizontal="left" vertical="center" wrapText="1"/>
    </xf>
    <xf numFmtId="0" fontId="42" fillId="0" borderId="149" xfId="0" applyFont="1" applyBorder="1" applyAlignment="1">
      <alignment horizontal="center" vertical="center" wrapText="1"/>
    </xf>
    <xf numFmtId="0" fontId="11" fillId="0" borderId="150" xfId="0" applyFont="1" applyBorder="1"/>
    <xf numFmtId="0" fontId="42" fillId="0" borderId="60" xfId="0" applyFont="1" applyBorder="1" applyAlignment="1">
      <alignment vertical="center" wrapText="1"/>
    </xf>
    <xf numFmtId="0" fontId="40" fillId="11" borderId="96" xfId="0" applyFont="1" applyFill="1" applyBorder="1" applyAlignment="1">
      <alignment vertical="center" wrapText="1"/>
    </xf>
    <xf numFmtId="0" fontId="11" fillId="0" borderId="151" xfId="0" applyFont="1" applyBorder="1"/>
    <xf numFmtId="0" fontId="40" fillId="7" borderId="44" xfId="0" applyFont="1" applyFill="1" applyBorder="1" applyAlignment="1">
      <alignment horizontal="center" vertical="top" wrapText="1"/>
    </xf>
    <xf numFmtId="0" fontId="40" fillId="7" borderId="45" xfId="0" applyFont="1" applyFill="1" applyBorder="1" applyAlignment="1">
      <alignment horizontal="center" vertical="center" wrapText="1"/>
    </xf>
    <xf numFmtId="0" fontId="11" fillId="0" borderId="158" xfId="0" applyFont="1" applyBorder="1"/>
    <xf numFmtId="0" fontId="11" fillId="0" borderId="93" xfId="0" applyFont="1" applyBorder="1"/>
    <xf numFmtId="0" fontId="11" fillId="0" borderId="152" xfId="0" applyFont="1" applyBorder="1"/>
    <xf numFmtId="0" fontId="11" fillId="0" borderId="159" xfId="0" applyFont="1" applyBorder="1"/>
    <xf numFmtId="14" fontId="40" fillId="7" borderId="156" xfId="0" applyNumberFormat="1" applyFont="1" applyFill="1" applyBorder="1" applyAlignment="1">
      <alignment horizontal="center" vertical="center" wrapText="1"/>
    </xf>
    <xf numFmtId="0" fontId="11" fillId="0" borderId="157" xfId="0" applyFont="1" applyBorder="1"/>
    <xf numFmtId="164" fontId="40" fillId="7" borderId="156" xfId="0" applyNumberFormat="1" applyFont="1" applyFill="1" applyBorder="1" applyAlignment="1">
      <alignment horizontal="center" vertical="center" wrapText="1"/>
    </xf>
    <xf numFmtId="0" fontId="40" fillId="7" borderId="160" xfId="0" applyFont="1" applyFill="1" applyBorder="1" applyAlignment="1">
      <alignment horizontal="center" vertical="top" wrapText="1"/>
    </xf>
    <xf numFmtId="0" fontId="11" fillId="0" borderId="161" xfId="0" applyFont="1" applyBorder="1"/>
    <xf numFmtId="0" fontId="40" fillId="7" borderId="39" xfId="0" applyFont="1" applyFill="1" applyBorder="1" applyAlignment="1">
      <alignment horizontal="left" vertical="top" wrapText="1"/>
    </xf>
    <xf numFmtId="0" fontId="40" fillId="7" borderId="44" xfId="0" applyFont="1" applyFill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0" fillId="2" borderId="44" xfId="0" applyFont="1" applyFill="1" applyBorder="1" applyAlignment="1">
      <alignment horizontal="center" vertical="top" wrapText="1"/>
    </xf>
    <xf numFmtId="0" fontId="42" fillId="2" borderId="154" xfId="0" applyFont="1" applyFill="1" applyBorder="1" applyAlignment="1">
      <alignment horizontal="center" vertical="center" wrapText="1"/>
    </xf>
    <xf numFmtId="0" fontId="40" fillId="2" borderId="160" xfId="0" applyFont="1" applyFill="1" applyBorder="1" applyAlignment="1">
      <alignment horizontal="center" vertical="top" wrapText="1"/>
    </xf>
    <xf numFmtId="0" fontId="40" fillId="7" borderId="160" xfId="0" applyFont="1" applyFill="1" applyBorder="1" applyAlignment="1">
      <alignment horizontal="left" vertical="top" wrapText="1"/>
    </xf>
    <xf numFmtId="0" fontId="40" fillId="7" borderId="141" xfId="0" applyFont="1" applyFill="1" applyBorder="1" applyAlignment="1">
      <alignment horizontal="center" vertical="top" wrapText="1"/>
    </xf>
    <xf numFmtId="0" fontId="42" fillId="0" borderId="0" xfId="0" applyFont="1" applyAlignment="1">
      <alignment horizontal="center" vertical="center" wrapText="1"/>
    </xf>
    <xf numFmtId="0" fontId="42" fillId="0" borderId="84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42" fillId="3" borderId="162" xfId="0" applyFont="1" applyFill="1" applyBorder="1" applyAlignment="1">
      <alignment vertical="center" wrapText="1"/>
    </xf>
    <xf numFmtId="0" fontId="42" fillId="0" borderId="86" xfId="0" applyFont="1" applyBorder="1" applyAlignment="1">
      <alignment horizontal="center" vertical="center" wrapText="1"/>
    </xf>
    <xf numFmtId="0" fontId="42" fillId="0" borderId="7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 vertical="center" wrapText="1"/>
    </xf>
    <xf numFmtId="0" fontId="42" fillId="2" borderId="160" xfId="0" applyFont="1" applyFill="1" applyBorder="1" applyAlignment="1">
      <alignment horizontal="center" vertical="center" wrapText="1"/>
    </xf>
    <xf numFmtId="0" fontId="42" fillId="0" borderId="158" xfId="0" applyFont="1" applyBorder="1" applyAlignment="1">
      <alignment horizontal="center" vertical="center" wrapText="1"/>
    </xf>
    <xf numFmtId="164" fontId="40" fillId="7" borderId="160" xfId="0" applyNumberFormat="1" applyFont="1" applyFill="1" applyBorder="1" applyAlignment="1">
      <alignment horizontal="center" vertical="center" wrapText="1"/>
    </xf>
    <xf numFmtId="0" fontId="40" fillId="0" borderId="152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2" fillId="2" borderId="39" xfId="0" applyFont="1" applyFill="1" applyBorder="1" applyAlignment="1">
      <alignment horizontal="center" vertical="center" wrapText="1"/>
    </xf>
    <xf numFmtId="164" fontId="40" fillId="7" borderId="45" xfId="0" applyNumberFormat="1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right" vertical="center"/>
    </xf>
    <xf numFmtId="164" fontId="40" fillId="7" borderId="44" xfId="0" applyNumberFormat="1" applyFont="1" applyFill="1" applyBorder="1" applyAlignment="1">
      <alignment horizontal="center" vertical="center" wrapText="1"/>
    </xf>
    <xf numFmtId="0" fontId="40" fillId="2" borderId="44" xfId="0" applyFont="1" applyFill="1" applyBorder="1" applyAlignment="1">
      <alignment horizontal="left" vertical="center" wrapText="1"/>
    </xf>
    <xf numFmtId="0" fontId="11" fillId="0" borderId="169" xfId="0" applyFont="1" applyBorder="1"/>
    <xf numFmtId="0" fontId="42" fillId="7" borderId="44" xfId="0" applyFont="1" applyFill="1" applyBorder="1" applyAlignment="1">
      <alignment horizontal="left" vertical="center" wrapText="1"/>
    </xf>
    <xf numFmtId="0" fontId="40" fillId="10" borderId="24" xfId="0" applyFont="1" applyFill="1" applyBorder="1" applyAlignment="1">
      <alignment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40" fillId="3" borderId="158" xfId="0" applyFont="1" applyFill="1" applyBorder="1" applyAlignment="1">
      <alignment horizontal="center" vertical="center" wrapText="1"/>
    </xf>
    <xf numFmtId="0" fontId="11" fillId="0" borderId="168" xfId="0" applyFont="1" applyBorder="1"/>
    <xf numFmtId="0" fontId="42" fillId="3" borderId="130" xfId="0" applyFont="1" applyFill="1" applyBorder="1" applyAlignment="1">
      <alignment horizontal="right" vertical="center" wrapText="1"/>
    </xf>
    <xf numFmtId="0" fontId="40" fillId="3" borderId="70" xfId="0" applyFont="1" applyFill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top" wrapText="1"/>
    </xf>
    <xf numFmtId="0" fontId="42" fillId="0" borderId="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59" fillId="0" borderId="80" xfId="0" applyFont="1" applyBorder="1" applyAlignment="1">
      <alignment horizontal="right" vertical="center"/>
    </xf>
    <xf numFmtId="0" fontId="40" fillId="3" borderId="80" xfId="0" applyFont="1" applyFill="1" applyBorder="1" applyAlignment="1">
      <alignment vertical="center" wrapText="1"/>
    </xf>
    <xf numFmtId="0" fontId="42" fillId="7" borderId="106" xfId="0" applyFont="1" applyFill="1" applyBorder="1" applyAlignment="1">
      <alignment horizontal="left" vertical="center" wrapText="1"/>
    </xf>
    <xf numFmtId="0" fontId="42" fillId="7" borderId="106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0" fillId="3" borderId="70" xfId="0" applyFont="1" applyFill="1" applyBorder="1" applyAlignment="1">
      <alignment vertical="center" wrapText="1"/>
    </xf>
    <xf numFmtId="0" fontId="2" fillId="0" borderId="210" xfId="0" applyFont="1" applyBorder="1" applyAlignment="1">
      <alignment horizontal="left"/>
    </xf>
    <xf numFmtId="0" fontId="0" fillId="0" borderId="211" xfId="0" applyBorder="1" applyAlignment="1">
      <alignment horizontal="left"/>
    </xf>
    <xf numFmtId="0" fontId="0" fillId="0" borderId="212" xfId="0" applyBorder="1" applyAlignment="1">
      <alignment horizontal="left"/>
    </xf>
    <xf numFmtId="0" fontId="5" fillId="17" borderId="2" xfId="0" applyFont="1" applyFill="1" applyBorder="1" applyAlignment="1">
      <alignment vertical="center" wrapText="1"/>
    </xf>
    <xf numFmtId="0" fontId="5" fillId="17" borderId="3" xfId="0" applyFont="1" applyFill="1" applyBorder="1" applyAlignment="1">
      <alignment vertical="center" wrapText="1"/>
    </xf>
    <xf numFmtId="0" fontId="4" fillId="12" borderId="4" xfId="0" applyFont="1" applyFill="1" applyBorder="1"/>
    <xf numFmtId="0" fontId="4" fillId="12" borderId="5" xfId="0" applyFont="1" applyFill="1" applyBorder="1"/>
    <xf numFmtId="0" fontId="7" fillId="17" borderId="6" xfId="0" applyFont="1" applyFill="1" applyBorder="1" applyAlignment="1">
      <alignment vertical="center" wrapText="1"/>
    </xf>
    <xf numFmtId="0" fontId="7" fillId="17" borderId="7" xfId="0" applyFont="1" applyFill="1" applyBorder="1" applyAlignment="1">
      <alignment vertical="center" wrapText="1"/>
    </xf>
    <xf numFmtId="0" fontId="4" fillId="12" borderId="0" xfId="0" applyFont="1" applyFill="1"/>
    <xf numFmtId="0" fontId="4" fillId="12" borderId="8" xfId="0" applyFont="1" applyFill="1" applyBorder="1"/>
    <xf numFmtId="0" fontId="8" fillId="17" borderId="6" xfId="0" applyFont="1" applyFill="1" applyBorder="1" applyAlignment="1">
      <alignment vertical="center" wrapText="1"/>
    </xf>
    <xf numFmtId="0" fontId="8" fillId="17" borderId="7" xfId="0" applyFont="1" applyFill="1" applyBorder="1" applyAlignment="1">
      <alignment vertical="center" wrapText="1"/>
    </xf>
    <xf numFmtId="0" fontId="9" fillId="12" borderId="0" xfId="0" applyFont="1" applyFill="1"/>
    <xf numFmtId="0" fontId="9" fillId="12" borderId="8" xfId="0" applyFont="1" applyFill="1" applyBorder="1"/>
    <xf numFmtId="0" fontId="0" fillId="12" borderId="0" xfId="0" applyFill="1"/>
    <xf numFmtId="0" fontId="10" fillId="18" borderId="227" xfId="0" applyFont="1" applyFill="1" applyBorder="1" applyAlignment="1">
      <alignment horizontal="center"/>
    </xf>
    <xf numFmtId="0" fontId="10" fillId="18" borderId="228" xfId="0" applyFont="1" applyFill="1" applyBorder="1" applyAlignment="1">
      <alignment horizontal="center"/>
    </xf>
    <xf numFmtId="0" fontId="10" fillId="18" borderId="229" xfId="0" applyFont="1" applyFill="1" applyBorder="1" applyAlignment="1">
      <alignment horizontal="center"/>
    </xf>
    <xf numFmtId="0" fontId="11" fillId="12" borderId="14" xfId="0" applyFont="1" applyFill="1" applyBorder="1"/>
    <xf numFmtId="0" fontId="7" fillId="17" borderId="6" xfId="0" applyFont="1" applyFill="1" applyBorder="1" applyAlignment="1">
      <alignment vertical="top" wrapText="1"/>
    </xf>
    <xf numFmtId="0" fontId="7" fillId="17" borderId="7" xfId="0" applyFont="1" applyFill="1" applyBorder="1" applyAlignment="1">
      <alignment vertical="top" wrapText="1"/>
    </xf>
    <xf numFmtId="164" fontId="8" fillId="17" borderId="7" xfId="0" applyNumberFormat="1" applyFont="1" applyFill="1" applyBorder="1" applyAlignment="1">
      <alignment vertical="center" wrapText="1"/>
    </xf>
    <xf numFmtId="14" fontId="8" fillId="17" borderId="7" xfId="0" applyNumberFormat="1" applyFont="1" applyFill="1" applyBorder="1" applyAlignment="1">
      <alignment vertical="center" wrapText="1"/>
    </xf>
    <xf numFmtId="0" fontId="12" fillId="17" borderId="10" xfId="0" applyFont="1" applyFill="1" applyBorder="1" applyAlignment="1">
      <alignment horizontal="center" vertical="center" wrapText="1"/>
    </xf>
    <xf numFmtId="0" fontId="11" fillId="12" borderId="11" xfId="0" applyFont="1" applyFill="1" applyBorder="1"/>
    <xf numFmtId="0" fontId="11" fillId="12" borderId="12" xfId="0" applyFont="1" applyFill="1" applyBorder="1"/>
    <xf numFmtId="0" fontId="0" fillId="12" borderId="0" xfId="0" applyFill="1"/>
    <xf numFmtId="0" fontId="13" fillId="19" borderId="176" xfId="0" applyFont="1" applyFill="1" applyBorder="1" applyAlignment="1">
      <alignment horizontal="center" vertical="center" wrapText="1"/>
    </xf>
    <xf numFmtId="0" fontId="11" fillId="12" borderId="177" xfId="0" applyFont="1" applyFill="1" applyBorder="1"/>
    <xf numFmtId="0" fontId="11" fillId="12" borderId="178" xfId="0" applyFont="1" applyFill="1" applyBorder="1"/>
    <xf numFmtId="0" fontId="11" fillId="12" borderId="183" xfId="0" applyFont="1" applyFill="1" applyBorder="1"/>
    <xf numFmtId="0" fontId="0" fillId="12" borderId="14" xfId="0" applyFill="1" applyBorder="1"/>
    <xf numFmtId="0" fontId="0" fillId="12" borderId="196" xfId="0" applyFill="1" applyBorder="1"/>
    <xf numFmtId="0" fontId="11" fillId="12" borderId="179" xfId="0" applyFont="1" applyFill="1" applyBorder="1"/>
    <xf numFmtId="0" fontId="0" fillId="12" borderId="180" xfId="0" applyFill="1" applyBorder="1"/>
    <xf numFmtId="0" fontId="0" fillId="12" borderId="181" xfId="0" applyFill="1" applyBorder="1"/>
    <xf numFmtId="164" fontId="14" fillId="17" borderId="7" xfId="0" applyNumberFormat="1" applyFont="1" applyFill="1" applyBorder="1" applyAlignment="1">
      <alignment vertical="center" wrapText="1"/>
    </xf>
    <xf numFmtId="0" fontId="14" fillId="17" borderId="13" xfId="0" applyFont="1" applyFill="1" applyBorder="1" applyAlignment="1">
      <alignment vertical="center" wrapText="1"/>
    </xf>
    <xf numFmtId="0" fontId="8" fillId="17" borderId="13" xfId="0" applyFont="1" applyFill="1" applyBorder="1" applyAlignment="1">
      <alignment vertical="center" wrapText="1"/>
    </xf>
    <xf numFmtId="0" fontId="15" fillId="12" borderId="0" xfId="0" applyFont="1" applyFill="1" applyAlignment="1">
      <alignment horizontal="center" vertical="center"/>
    </xf>
    <xf numFmtId="0" fontId="9" fillId="12" borderId="15" xfId="0" applyFont="1" applyFill="1" applyBorder="1"/>
    <xf numFmtId="0" fontId="4" fillId="12" borderId="15" xfId="0" applyFont="1" applyFill="1" applyBorder="1"/>
    <xf numFmtId="0" fontId="4" fillId="12" borderId="16" xfId="0" applyFont="1" applyFill="1" applyBorder="1"/>
    <xf numFmtId="0" fontId="4" fillId="12" borderId="17" xfId="0" applyFont="1" applyFill="1" applyBorder="1"/>
    <xf numFmtId="0" fontId="4" fillId="12" borderId="18" xfId="0" applyFont="1" applyFill="1" applyBorder="1"/>
    <xf numFmtId="0" fontId="61" fillId="12" borderId="0" xfId="0" applyFont="1" applyFill="1" applyAlignment="1">
      <alignment horizontal="center" vertical="center"/>
    </xf>
    <xf numFmtId="0" fontId="63" fillId="12" borderId="0" xfId="2" applyFill="1" applyAlignment="1">
      <alignment horizontal="left" vertical="center"/>
    </xf>
    <xf numFmtId="0" fontId="61" fillId="12" borderId="0" xfId="0" applyFont="1" applyFill="1" applyAlignment="1">
      <alignment horizontal="left" vertical="center"/>
    </xf>
    <xf numFmtId="0" fontId="0" fillId="12" borderId="0" xfId="0" applyFill="1" applyAlignment="1">
      <alignment horizontal="left"/>
    </xf>
    <xf numFmtId="0" fontId="58" fillId="12" borderId="0" xfId="0" applyFont="1" applyFill="1" applyAlignment="1">
      <alignment horizontal="left" vertical="center"/>
    </xf>
    <xf numFmtId="0" fontId="63" fillId="12" borderId="14" xfId="2" applyFill="1" applyBorder="1"/>
    <xf numFmtId="0" fontId="62" fillId="12" borderId="0" xfId="0" applyFont="1" applyFill="1" applyAlignment="1">
      <alignment horizontal="left"/>
    </xf>
    <xf numFmtId="0" fontId="61" fillId="12" borderId="0" xfId="0" applyFont="1" applyFill="1" applyAlignment="1">
      <alignment vertical="center"/>
    </xf>
    <xf numFmtId="0" fontId="16" fillId="20" borderId="14" xfId="0" applyFont="1" applyFill="1" applyBorder="1" applyAlignment="1">
      <alignment horizontal="left" vertical="center"/>
    </xf>
    <xf numFmtId="0" fontId="16" fillId="20" borderId="196" xfId="0" applyFont="1" applyFill="1" applyBorder="1" applyAlignment="1">
      <alignment horizontal="left" vertical="center"/>
    </xf>
    <xf numFmtId="0" fontId="16" fillId="20" borderId="176" xfId="0" applyFont="1" applyFill="1" applyBorder="1" applyAlignment="1">
      <alignment horizontal="center" vertical="center"/>
    </xf>
    <xf numFmtId="0" fontId="0" fillId="21" borderId="178" xfId="0" applyFill="1" applyBorder="1"/>
    <xf numFmtId="0" fontId="0" fillId="21" borderId="179" xfId="0" applyFill="1" applyBorder="1"/>
    <xf numFmtId="0" fontId="0" fillId="21" borderId="181" xfId="0" applyFill="1" applyBorder="1"/>
    <xf numFmtId="0" fontId="23" fillId="20" borderId="171" xfId="0" applyFont="1" applyFill="1" applyBorder="1" applyAlignment="1">
      <alignment horizontal="center"/>
    </xf>
    <xf numFmtId="0" fontId="30" fillId="20" borderId="171" xfId="0" applyFont="1" applyFill="1" applyBorder="1" applyAlignment="1">
      <alignment horizontal="center" vertical="center"/>
    </xf>
    <xf numFmtId="0" fontId="30" fillId="20" borderId="178" xfId="0" applyFont="1" applyFill="1" applyBorder="1" applyAlignment="1">
      <alignment horizontal="center" vertical="center"/>
    </xf>
    <xf numFmtId="0" fontId="30" fillId="20" borderId="174" xfId="0" applyFont="1" applyFill="1" applyBorder="1" applyAlignment="1">
      <alignment horizontal="center" vertical="center"/>
    </xf>
    <xf numFmtId="0" fontId="11" fillId="21" borderId="175" xfId="0" applyFont="1" applyFill="1" applyBorder="1"/>
    <xf numFmtId="0" fontId="46" fillId="20" borderId="179" xfId="0" applyFont="1" applyFill="1" applyBorder="1" applyAlignment="1">
      <alignment horizontal="center" vertical="center"/>
    </xf>
    <xf numFmtId="0" fontId="11" fillId="21" borderId="180" xfId="0" applyFont="1" applyFill="1" applyBorder="1" applyAlignment="1">
      <alignment horizontal="center"/>
    </xf>
    <xf numFmtId="164" fontId="31" fillId="20" borderId="201" xfId="0" applyNumberFormat="1" applyFont="1" applyFill="1" applyBorder="1" applyAlignment="1">
      <alignment vertical="center"/>
    </xf>
    <xf numFmtId="0" fontId="32" fillId="20" borderId="198" xfId="0" applyFont="1" applyFill="1" applyBorder="1"/>
    <xf numFmtId="0" fontId="23" fillId="20" borderId="171" xfId="0" applyFont="1" applyFill="1" applyBorder="1" applyAlignment="1">
      <alignment horizontal="center" wrapText="1"/>
    </xf>
    <xf numFmtId="164" fontId="23" fillId="20" borderId="171" xfId="0" applyNumberFormat="1" applyFont="1" applyFill="1" applyBorder="1" applyAlignment="1">
      <alignment horizontal="center" vertical="center"/>
    </xf>
    <xf numFmtId="0" fontId="31" fillId="20" borderId="171" xfId="0" applyFont="1" applyFill="1" applyBorder="1" applyAlignment="1">
      <alignment horizontal="center" vertical="center"/>
    </xf>
    <xf numFmtId="164" fontId="31" fillId="20" borderId="171" xfId="0" applyNumberFormat="1" applyFont="1" applyFill="1" applyBorder="1" applyAlignment="1">
      <alignment vertical="center"/>
    </xf>
    <xf numFmtId="0" fontId="31" fillId="20" borderId="171" xfId="0" applyFont="1" applyFill="1" applyBorder="1" applyAlignment="1">
      <alignment vertical="center"/>
    </xf>
    <xf numFmtId="0" fontId="31" fillId="20" borderId="174" xfId="0" applyFont="1" applyFill="1" applyBorder="1" applyAlignment="1">
      <alignment horizontal="center" vertical="center"/>
    </xf>
    <xf numFmtId="0" fontId="31" fillId="20" borderId="175" xfId="0" applyFont="1" applyFill="1" applyBorder="1" applyAlignment="1">
      <alignment horizontal="center" vertical="center"/>
    </xf>
    <xf numFmtId="0" fontId="11" fillId="21" borderId="182" xfId="0" applyFont="1" applyFill="1" applyBorder="1"/>
    <xf numFmtId="0" fontId="31" fillId="20" borderId="182" xfId="0" applyFont="1" applyFill="1" applyBorder="1" applyAlignment="1">
      <alignment horizontal="center" vertical="center"/>
    </xf>
    <xf numFmtId="0" fontId="33" fillId="20" borderId="14" xfId="0" applyFont="1" applyFill="1" applyBorder="1" applyAlignment="1">
      <alignment horizontal="center"/>
    </xf>
    <xf numFmtId="0" fontId="11" fillId="21" borderId="14" xfId="0" applyFont="1" applyFill="1" applyBorder="1"/>
    <xf numFmtId="0" fontId="23" fillId="20" borderId="175" xfId="0" applyFont="1" applyFill="1" applyBorder="1" applyAlignment="1">
      <alignment horizontal="center"/>
    </xf>
    <xf numFmtId="164" fontId="23" fillId="20" borderId="175" xfId="0" applyNumberFormat="1" applyFont="1" applyFill="1" applyBorder="1" applyAlignment="1">
      <alignment horizontal="center" vertical="center"/>
    </xf>
    <xf numFmtId="0" fontId="55" fillId="21" borderId="207" xfId="0" applyFont="1" applyFill="1" applyBorder="1" applyAlignment="1">
      <alignment horizontal="center" vertical="center"/>
    </xf>
    <xf numFmtId="0" fontId="55" fillId="21" borderId="208" xfId="0" applyFont="1" applyFill="1" applyBorder="1" applyAlignment="1">
      <alignment horizontal="center" vertical="center"/>
    </xf>
    <xf numFmtId="0" fontId="33" fillId="20" borderId="174" xfId="0" applyFont="1" applyFill="1" applyBorder="1" applyAlignment="1">
      <alignment horizontal="center"/>
    </xf>
    <xf numFmtId="0" fontId="41" fillId="20" borderId="1" xfId="0" applyFont="1" applyFill="1" applyBorder="1" applyAlignment="1">
      <alignment horizontal="center" vertical="center"/>
    </xf>
    <xf numFmtId="0" fontId="11" fillId="21" borderId="9" xfId="0" applyFont="1" applyFill="1" applyBorder="1"/>
    <xf numFmtId="0" fontId="16" fillId="22" borderId="183" xfId="0" applyFont="1" applyFill="1" applyBorder="1" applyAlignment="1">
      <alignment horizontal="left"/>
    </xf>
    <xf numFmtId="0" fontId="16" fillId="22" borderId="14" xfId="0" applyFont="1" applyFill="1" applyBorder="1" applyAlignment="1">
      <alignment horizontal="left"/>
    </xf>
    <xf numFmtId="0" fontId="33" fillId="20" borderId="174" xfId="0" applyFont="1" applyFill="1" applyBorder="1" applyAlignment="1">
      <alignment horizontal="left"/>
    </xf>
    <xf numFmtId="0" fontId="11" fillId="21" borderId="182" xfId="0" applyFont="1" applyFill="1" applyBorder="1" applyAlignment="1">
      <alignment horizontal="left"/>
    </xf>
    <xf numFmtId="0" fontId="11" fillId="21" borderId="175" xfId="0" applyFont="1" applyFill="1" applyBorder="1" applyAlignment="1">
      <alignment horizontal="left"/>
    </xf>
    <xf numFmtId="0" fontId="23" fillId="20" borderId="176" xfId="0" applyFont="1" applyFill="1" applyBorder="1" applyAlignment="1">
      <alignment horizontal="center" vertical="center"/>
    </xf>
    <xf numFmtId="0" fontId="11" fillId="21" borderId="177" xfId="0" applyFont="1" applyFill="1" applyBorder="1"/>
    <xf numFmtId="0" fontId="11" fillId="21" borderId="178" xfId="0" applyFont="1" applyFill="1" applyBorder="1"/>
    <xf numFmtId="0" fontId="11" fillId="21" borderId="179" xfId="0" applyFont="1" applyFill="1" applyBorder="1"/>
    <xf numFmtId="0" fontId="11" fillId="21" borderId="180" xfId="0" applyFont="1" applyFill="1" applyBorder="1"/>
    <xf numFmtId="0" fontId="11" fillId="21" borderId="181" xfId="0" applyFont="1" applyFill="1" applyBorder="1"/>
    <xf numFmtId="0" fontId="41" fillId="23" borderId="176" xfId="0" applyFont="1" applyFill="1" applyBorder="1" applyAlignment="1">
      <alignment horizontal="center" vertical="center"/>
    </xf>
    <xf numFmtId="0" fontId="0" fillId="24" borderId="177" xfId="0" applyFill="1" applyBorder="1" applyAlignment="1">
      <alignment horizontal="center"/>
    </xf>
    <xf numFmtId="0" fontId="0" fillId="24" borderId="178" xfId="0" applyFill="1" applyBorder="1" applyAlignment="1">
      <alignment horizontal="center"/>
    </xf>
    <xf numFmtId="0" fontId="0" fillId="24" borderId="179" xfId="0" applyFill="1" applyBorder="1" applyAlignment="1">
      <alignment horizontal="center"/>
    </xf>
    <xf numFmtId="0" fontId="0" fillId="24" borderId="180" xfId="0" applyFill="1" applyBorder="1" applyAlignment="1">
      <alignment horizontal="center"/>
    </xf>
    <xf numFmtId="0" fontId="0" fillId="24" borderId="181" xfId="0" applyFill="1" applyBorder="1" applyAlignment="1">
      <alignment horizontal="center"/>
    </xf>
    <xf numFmtId="0" fontId="16" fillId="20" borderId="183" xfId="0" applyFont="1" applyFill="1" applyBorder="1" applyAlignment="1">
      <alignment horizontal="center" vertical="center"/>
    </xf>
    <xf numFmtId="0" fontId="16" fillId="20" borderId="14" xfId="0" applyFont="1" applyFill="1" applyBorder="1" applyAlignment="1">
      <alignment horizontal="center" vertical="center"/>
    </xf>
    <xf numFmtId="0" fontId="48" fillId="21" borderId="0" xfId="0" applyFont="1" applyFill="1"/>
    <xf numFmtId="0" fontId="76" fillId="21" borderId="0" xfId="0" applyFont="1" applyFill="1"/>
  </cellXfs>
  <cellStyles count="3">
    <cellStyle name="Hiperlink" xfId="2" builtinId="8"/>
    <cellStyle name="Moeda" xfId="1" builtinId="4"/>
    <cellStyle name="Normal" xfId="0" builtinId="0"/>
  </cellStyles>
  <dxfs count="8"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bg1"/>
                </a:solidFill>
              </a:rPr>
              <a:t>INVESTIMENTOS</a:t>
            </a:r>
          </a:p>
        </c:rich>
      </c:tx>
      <c:layout>
        <c:manualLayout>
          <c:xMode val="edge"/>
          <c:yMode val="edge"/>
          <c:x val="0.84011262424164201"/>
          <c:y val="0"/>
        </c:manualLayout>
      </c:layout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PA!$B$9:$B$20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PA!$C$9:$C$20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A-49C2-A3BB-8F9987887C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79141632"/>
        <c:axId val="579140912"/>
      </c:lineChart>
      <c:catAx>
        <c:axId val="5791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9140912"/>
        <c:crosses val="autoZero"/>
        <c:auto val="1"/>
        <c:lblAlgn val="ctr"/>
        <c:lblOffset val="100"/>
        <c:noMultiLvlLbl val="0"/>
      </c:catAx>
      <c:valAx>
        <c:axId val="579140912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5791416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SALDO EM CONTA</a:t>
            </a:r>
          </a:p>
        </c:rich>
      </c:tx>
      <c:layout>
        <c:manualLayout>
          <c:xMode val="edge"/>
          <c:yMode val="edge"/>
          <c:x val="0.67110411198600173"/>
          <c:y val="3.2407407407407406E-2"/>
        </c:manualLayout>
      </c:layout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PA!$Q$10:$Q$11</c:f>
              <c:strCache>
                <c:ptCount val="2"/>
                <c:pt idx="0">
                  <c:v>VALOR CUSTEIO</c:v>
                </c:pt>
                <c:pt idx="1">
                  <c:v>VALOR CAPITAL</c:v>
                </c:pt>
              </c:strCache>
            </c:strRef>
          </c:cat>
          <c:val>
            <c:numRef>
              <c:f>PA!$R$10:$R$11</c:f>
              <c:numCache>
                <c:formatCode>_("R$"* #,##0.00_);_("R$"* \(#,##0.00\);_("R$"* "-"??_);_(@_)</c:formatCode>
                <c:ptCount val="2"/>
                <c:pt idx="0">
                  <c:v>2400</c:v>
                </c:pt>
                <c:pt idx="1">
                  <c:v>3450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5-48DC-B1DE-D6062DF5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143792"/>
        <c:axId val="579145952"/>
      </c:barChart>
      <c:catAx>
        <c:axId val="57914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9145952"/>
        <c:crosses val="autoZero"/>
        <c:auto val="1"/>
        <c:lblAlgn val="ctr"/>
        <c:lblOffset val="100"/>
        <c:noMultiLvlLbl val="0"/>
      </c:catAx>
      <c:valAx>
        <c:axId val="579145952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57914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PE!A10"/><Relationship Id="rId13" Type="http://schemas.openxmlformats.org/officeDocument/2006/relationships/image" Target="../media/image9.svg"/><Relationship Id="rId18" Type="http://schemas.openxmlformats.org/officeDocument/2006/relationships/image" Target="../media/image12.png"/><Relationship Id="rId26" Type="http://schemas.openxmlformats.org/officeDocument/2006/relationships/hyperlink" Target="#TD!A1"/><Relationship Id="rId3" Type="http://schemas.openxmlformats.org/officeDocument/2006/relationships/image" Target="../media/image2.png"/><Relationship Id="rId21" Type="http://schemas.openxmlformats.org/officeDocument/2006/relationships/image" Target="../media/image14.png"/><Relationship Id="rId34" Type="http://schemas.openxmlformats.org/officeDocument/2006/relationships/image" Target="../media/image23.svg"/><Relationship Id="rId7" Type="http://schemas.openxmlformats.org/officeDocument/2006/relationships/image" Target="../media/image5.svg"/><Relationship Id="rId12" Type="http://schemas.openxmlformats.org/officeDocument/2006/relationships/image" Target="../media/image8.png"/><Relationship Id="rId17" Type="http://schemas.openxmlformats.org/officeDocument/2006/relationships/hyperlink" Target="#DS!A1"/><Relationship Id="rId25" Type="http://schemas.openxmlformats.org/officeDocument/2006/relationships/image" Target="../media/image17.svg"/><Relationship Id="rId33" Type="http://schemas.openxmlformats.org/officeDocument/2006/relationships/image" Target="../media/image22.png"/><Relationship Id="rId2" Type="http://schemas.openxmlformats.org/officeDocument/2006/relationships/hyperlink" Target="#ID!B10"/><Relationship Id="rId16" Type="http://schemas.openxmlformats.org/officeDocument/2006/relationships/image" Target="../media/image11.svg"/><Relationship Id="rId20" Type="http://schemas.openxmlformats.org/officeDocument/2006/relationships/hyperlink" Target="#RB!A1"/><Relationship Id="rId29" Type="http://schemas.openxmlformats.org/officeDocument/2006/relationships/hyperlink" Target="#PA!A1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hyperlink" Target="#SA!B7"/><Relationship Id="rId24" Type="http://schemas.openxmlformats.org/officeDocument/2006/relationships/image" Target="../media/image16.png"/><Relationship Id="rId32" Type="http://schemas.openxmlformats.org/officeDocument/2006/relationships/hyperlink" Target="#'1'!A1"/><Relationship Id="rId37" Type="http://schemas.openxmlformats.org/officeDocument/2006/relationships/image" Target="../media/image25.svg"/><Relationship Id="rId5" Type="http://schemas.openxmlformats.org/officeDocument/2006/relationships/hyperlink" Target="#FF!B7"/><Relationship Id="rId15" Type="http://schemas.openxmlformats.org/officeDocument/2006/relationships/image" Target="../media/image10.png"/><Relationship Id="rId23" Type="http://schemas.openxmlformats.org/officeDocument/2006/relationships/hyperlink" Target="#CB!A1"/><Relationship Id="rId28" Type="http://schemas.openxmlformats.org/officeDocument/2006/relationships/image" Target="../media/image19.svg"/><Relationship Id="rId36" Type="http://schemas.openxmlformats.org/officeDocument/2006/relationships/image" Target="../media/image24.png"/><Relationship Id="rId10" Type="http://schemas.openxmlformats.org/officeDocument/2006/relationships/image" Target="../media/image7.svg"/><Relationship Id="rId19" Type="http://schemas.openxmlformats.org/officeDocument/2006/relationships/image" Target="../media/image13.svg"/><Relationship Id="rId31" Type="http://schemas.openxmlformats.org/officeDocument/2006/relationships/image" Target="../media/image21.svg"/><Relationship Id="rId4" Type="http://schemas.openxmlformats.org/officeDocument/2006/relationships/image" Target="../media/image3.svg"/><Relationship Id="rId9" Type="http://schemas.openxmlformats.org/officeDocument/2006/relationships/image" Target="../media/image6.png"/><Relationship Id="rId14" Type="http://schemas.openxmlformats.org/officeDocument/2006/relationships/hyperlink" Target="#DE!A1"/><Relationship Id="rId22" Type="http://schemas.openxmlformats.org/officeDocument/2006/relationships/image" Target="../media/image15.svg"/><Relationship Id="rId27" Type="http://schemas.openxmlformats.org/officeDocument/2006/relationships/image" Target="../media/image18.png"/><Relationship Id="rId30" Type="http://schemas.openxmlformats.org/officeDocument/2006/relationships/image" Target="../media/image20.png"/><Relationship Id="rId35" Type="http://schemas.openxmlformats.org/officeDocument/2006/relationships/hyperlink" Target="#C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159205</xdr:colOff>
      <xdr:row>7</xdr:row>
      <xdr:rowOff>57149</xdr:rowOff>
    </xdr:from>
    <xdr:ext cx="2295525" cy="15716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65312" y="1404256"/>
          <a:ext cx="2295525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381000</xdr:colOff>
      <xdr:row>0</xdr:row>
      <xdr:rowOff>47625</xdr:rowOff>
    </xdr:from>
    <xdr:ext cx="1304925" cy="10096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30625" y="47625"/>
          <a:ext cx="1304925" cy="10096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4082</xdr:colOff>
      <xdr:row>1</xdr:row>
      <xdr:rowOff>70757</xdr:rowOff>
    </xdr:from>
    <xdr:ext cx="1247775" cy="9620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22118" y="342900"/>
          <a:ext cx="1247775" cy="962025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7</xdr:row>
      <xdr:rowOff>109536</xdr:rowOff>
    </xdr:from>
    <xdr:to>
      <xdr:col>20</xdr:col>
      <xdr:colOff>595311</xdr:colOff>
      <xdr:row>26</xdr:row>
      <xdr:rowOff>119061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577AD8-72CE-E4EC-4B15-F022DE633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73818</xdr:colOff>
      <xdr:row>27</xdr:row>
      <xdr:rowOff>64294</xdr:rowOff>
    </xdr:from>
    <xdr:to>
      <xdr:col>12</xdr:col>
      <xdr:colOff>142874</xdr:colOff>
      <xdr:row>48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95AED39-C06B-3E20-D866-0AA4B642B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390525</xdr:colOff>
      <xdr:row>1</xdr:row>
      <xdr:rowOff>114299</xdr:rowOff>
    </xdr:from>
    <xdr:ext cx="838200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EB53905-C170-40FE-B85F-1DEA72590C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6650" y="304799"/>
          <a:ext cx="838200" cy="6762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133350</xdr:rowOff>
    </xdr:from>
    <xdr:ext cx="1009650" cy="7810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2918E16-F858-4D5A-967A-50900C8AE9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33350"/>
          <a:ext cx="1009650" cy="781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1076325</xdr:colOff>
      <xdr:row>5</xdr:row>
      <xdr:rowOff>133350</xdr:rowOff>
    </xdr:from>
    <xdr:to>
      <xdr:col>0</xdr:col>
      <xdr:colOff>1371600</xdr:colOff>
      <xdr:row>7</xdr:row>
      <xdr:rowOff>47625</xdr:rowOff>
    </xdr:to>
    <xdr:pic>
      <xdr:nvPicPr>
        <xdr:cNvPr id="4" name="Gráfico 3" descr="Lista de verificaçã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10DBC-660A-AE66-2D2C-B1F4244C7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76325" y="1228725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1038226</xdr:colOff>
      <xdr:row>7</xdr:row>
      <xdr:rowOff>142875</xdr:rowOff>
    </xdr:from>
    <xdr:to>
      <xdr:col>0</xdr:col>
      <xdr:colOff>1371600</xdr:colOff>
      <xdr:row>9</xdr:row>
      <xdr:rowOff>95249</xdr:rowOff>
    </xdr:to>
    <xdr:pic>
      <xdr:nvPicPr>
        <xdr:cNvPr id="7" name="Gráfico 6" descr="Dinheir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2CAF63-9080-B7EA-DC62-F421A0238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038226" y="1619250"/>
          <a:ext cx="333374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10</xdr:row>
      <xdr:rowOff>0</xdr:rowOff>
    </xdr:from>
    <xdr:to>
      <xdr:col>0</xdr:col>
      <xdr:colOff>1371600</xdr:colOff>
      <xdr:row>11</xdr:row>
      <xdr:rowOff>85725</xdr:rowOff>
    </xdr:to>
    <xdr:pic>
      <xdr:nvPicPr>
        <xdr:cNvPr id="9" name="Gráfico 8" descr="Moeda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649C1DA-6CED-1A75-C538-52F7D2A68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95375" y="2047875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0</xdr:col>
      <xdr:colOff>1114425</xdr:colOff>
      <xdr:row>12</xdr:row>
      <xdr:rowOff>0</xdr:rowOff>
    </xdr:from>
    <xdr:to>
      <xdr:col>0</xdr:col>
      <xdr:colOff>1371600</xdr:colOff>
      <xdr:row>13</xdr:row>
      <xdr:rowOff>66675</xdr:rowOff>
    </xdr:to>
    <xdr:pic>
      <xdr:nvPicPr>
        <xdr:cNvPr id="11" name="Gráfico 10" descr="Registrar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7450CAA-5111-966D-2813-E93105338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114425" y="2428875"/>
          <a:ext cx="257175" cy="257175"/>
        </a:xfrm>
        <a:prstGeom prst="rect">
          <a:avLst/>
        </a:prstGeom>
      </xdr:spPr>
    </xdr:pic>
    <xdr:clientData/>
  </xdr:twoCellAnchor>
  <xdr:twoCellAnchor editAs="oneCell">
    <xdr:from>
      <xdr:col>0</xdr:col>
      <xdr:colOff>1114425</xdr:colOff>
      <xdr:row>14</xdr:row>
      <xdr:rowOff>0</xdr:rowOff>
    </xdr:from>
    <xdr:to>
      <xdr:col>0</xdr:col>
      <xdr:colOff>1371600</xdr:colOff>
      <xdr:row>15</xdr:row>
      <xdr:rowOff>66675</xdr:rowOff>
    </xdr:to>
    <xdr:pic>
      <xdr:nvPicPr>
        <xdr:cNvPr id="13" name="Gráfico 12" descr="Document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FB4C58E-A4AB-EFEB-DBA4-15CC6A2C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114425" y="2809875"/>
          <a:ext cx="257175" cy="257175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16</xdr:row>
      <xdr:rowOff>0</xdr:rowOff>
    </xdr:from>
    <xdr:to>
      <xdr:col>0</xdr:col>
      <xdr:colOff>1371600</xdr:colOff>
      <xdr:row>17</xdr:row>
      <xdr:rowOff>95250</xdr:rowOff>
    </xdr:to>
    <xdr:pic>
      <xdr:nvPicPr>
        <xdr:cNvPr id="15" name="Gráfico 14" descr="Internet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356E0B6-CEFA-A315-B4D8-07A6C8531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1085850" y="319087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18</xdr:row>
      <xdr:rowOff>0</xdr:rowOff>
    </xdr:from>
    <xdr:to>
      <xdr:col>0</xdr:col>
      <xdr:colOff>1371600</xdr:colOff>
      <xdr:row>19</xdr:row>
      <xdr:rowOff>47625</xdr:rowOff>
    </xdr:to>
    <xdr:pic>
      <xdr:nvPicPr>
        <xdr:cNvPr id="17" name="Gráfico 16" descr="Peças de quebra-cabeças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567265F-A1B1-6857-2817-834A1A6DF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1085850" y="357187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1028701</xdr:colOff>
      <xdr:row>21</xdr:row>
      <xdr:rowOff>133350</xdr:rowOff>
    </xdr:from>
    <xdr:to>
      <xdr:col>0</xdr:col>
      <xdr:colOff>1371600</xdr:colOff>
      <xdr:row>23</xdr:row>
      <xdr:rowOff>85724</xdr:rowOff>
    </xdr:to>
    <xdr:pic>
      <xdr:nvPicPr>
        <xdr:cNvPr id="19" name="Gráfico 18" descr="Cartão de crédit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3E5B335-D51F-1D29-0EE6-5926B6759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1028701" y="4324350"/>
          <a:ext cx="342899" cy="342899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19</xdr:row>
      <xdr:rowOff>121426</xdr:rowOff>
    </xdr:from>
    <xdr:to>
      <xdr:col>0</xdr:col>
      <xdr:colOff>1371600</xdr:colOff>
      <xdr:row>21</xdr:row>
      <xdr:rowOff>35701</xdr:rowOff>
    </xdr:to>
    <xdr:pic>
      <xdr:nvPicPr>
        <xdr:cNvPr id="21" name="Gráfico 20" descr="Contrato DPE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4A8A978A-4155-E274-7FF8-FA023AFD3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066800" y="3931426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1076323</xdr:colOff>
      <xdr:row>23</xdr:row>
      <xdr:rowOff>152398</xdr:rowOff>
    </xdr:from>
    <xdr:to>
      <xdr:col>0</xdr:col>
      <xdr:colOff>1371600</xdr:colOff>
      <xdr:row>25</xdr:row>
      <xdr:rowOff>57150</xdr:rowOff>
    </xdr:to>
    <xdr:pic>
      <xdr:nvPicPr>
        <xdr:cNvPr id="23" name="Gráfico 22" descr="Apresentação com gráfico de barras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FCE659B0-5F60-684A-D9AE-D0B6A185E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076323" y="4724398"/>
          <a:ext cx="295277" cy="295277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5</xdr:row>
      <xdr:rowOff>171450</xdr:rowOff>
    </xdr:from>
    <xdr:to>
      <xdr:col>10</xdr:col>
      <xdr:colOff>581025</xdr:colOff>
      <xdr:row>7</xdr:row>
      <xdr:rowOff>76200</xdr:rowOff>
    </xdr:to>
    <xdr:pic>
      <xdr:nvPicPr>
        <xdr:cNvPr id="12" name="Gráfico 11" descr="Professor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CF6F525D-A801-0130-9D41-28B9D6064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4"/>
            </a:ext>
          </a:extLst>
        </a:blip>
        <a:stretch>
          <a:fillRect/>
        </a:stretch>
      </xdr:blipFill>
      <xdr:spPr>
        <a:xfrm>
          <a:off x="8401050" y="126682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25</xdr:row>
      <xdr:rowOff>123825</xdr:rowOff>
    </xdr:from>
    <xdr:to>
      <xdr:col>0</xdr:col>
      <xdr:colOff>1381125</xdr:colOff>
      <xdr:row>27</xdr:row>
      <xdr:rowOff>38100</xdr:rowOff>
    </xdr:to>
    <xdr:pic>
      <xdr:nvPicPr>
        <xdr:cNvPr id="50" name="Gráfico 49" descr="Ferramentas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B29FFDB6-A73C-E1E0-A846-51AF94E26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7"/>
            </a:ext>
          </a:extLst>
        </a:blip>
        <a:stretch>
          <a:fillRect/>
        </a:stretch>
      </xdr:blipFill>
      <xdr:spPr>
        <a:xfrm>
          <a:off x="1085850" y="5105400"/>
          <a:ext cx="295275" cy="295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19</xdr:row>
      <xdr:rowOff>190499</xdr:rowOff>
    </xdr:from>
    <xdr:ext cx="1476375" cy="11906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5743574"/>
          <a:ext cx="1476375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9</xdr:row>
      <xdr:rowOff>409575</xdr:rowOff>
    </xdr:from>
    <xdr:ext cx="1495425" cy="1485900"/>
    <xdr:pic>
      <xdr:nvPicPr>
        <xdr:cNvPr id="3" name="image2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1040607</xdr:colOff>
      <xdr:row>0</xdr:row>
      <xdr:rowOff>119062</xdr:rowOff>
    </xdr:from>
    <xdr:ext cx="1009650" cy="7810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77513" y="119062"/>
          <a:ext cx="1009650" cy="7810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285749</xdr:colOff>
      <xdr:row>0</xdr:row>
      <xdr:rowOff>74083</xdr:rowOff>
    </xdr:from>
    <xdr:ext cx="1304925" cy="1009650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60166" y="74083"/>
          <a:ext cx="1304925" cy="10096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533400</xdr:colOff>
      <xdr:row>1</xdr:row>
      <xdr:rowOff>9525</xdr:rowOff>
    </xdr:from>
    <xdr:ext cx="1009650" cy="7810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39850" y="228600"/>
          <a:ext cx="1009650" cy="7810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409575</xdr:colOff>
      <xdr:row>0</xdr:row>
      <xdr:rowOff>180975</xdr:rowOff>
    </xdr:from>
    <xdr:ext cx="1085850" cy="885825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20125" y="180975"/>
          <a:ext cx="1085850" cy="8858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734785</xdr:colOff>
      <xdr:row>0</xdr:row>
      <xdr:rowOff>54429</xdr:rowOff>
    </xdr:from>
    <xdr:ext cx="1304925" cy="1009650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3B3B77EC-526A-4613-A56C-616F04C679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90714" y="54429"/>
          <a:ext cx="1304925" cy="10096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61912</xdr:colOff>
      <xdr:row>0</xdr:row>
      <xdr:rowOff>35719</xdr:rowOff>
    </xdr:from>
    <xdr:ext cx="1304925" cy="1009650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0506" y="35719"/>
          <a:ext cx="1304925" cy="1009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F1000"/>
  <sheetViews>
    <sheetView showGridLines="0" zoomScale="70" zoomScaleNormal="70" workbookViewId="0">
      <selection activeCell="U23" sqref="U23"/>
    </sheetView>
  </sheetViews>
  <sheetFormatPr defaultColWidth="14.42578125" defaultRowHeight="15" customHeight="1" x14ac:dyDescent="0.25"/>
  <cols>
    <col min="1" max="1" width="11.5703125" customWidth="1"/>
    <col min="2" max="4" width="9.140625" customWidth="1"/>
    <col min="5" max="5" width="19.7109375" customWidth="1"/>
    <col min="6" max="10" width="9.140625" customWidth="1"/>
    <col min="11" max="11" width="12.85546875" customWidth="1"/>
    <col min="12" max="14" width="9.140625" customWidth="1"/>
    <col min="15" max="15" width="7.28515625" customWidth="1"/>
    <col min="16" max="16" width="7.7109375" customWidth="1"/>
    <col min="17" max="32" width="9.140625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5.75" x14ac:dyDescent="0.25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</row>
    <row r="6" spans="1:32" x14ac:dyDescent="0.25">
      <c r="A6" s="5"/>
      <c r="B6" s="629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0"/>
      <c r="Z6" s="630"/>
      <c r="AA6" s="631"/>
      <c r="AB6" s="631"/>
      <c r="AC6" s="631"/>
      <c r="AD6" s="631"/>
      <c r="AE6" s="632"/>
      <c r="AF6" s="1"/>
    </row>
    <row r="7" spans="1:32" ht="15" customHeight="1" x14ac:dyDescent="0.25">
      <c r="A7" s="6"/>
      <c r="B7" s="633"/>
      <c r="C7" s="634"/>
      <c r="D7" s="634"/>
      <c r="E7" s="634"/>
      <c r="F7" s="634"/>
      <c r="G7" s="634"/>
      <c r="H7" s="634"/>
      <c r="I7" s="634"/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634"/>
      <c r="X7" s="634"/>
      <c r="Y7" s="634"/>
      <c r="Z7" s="634"/>
      <c r="AA7" s="635"/>
      <c r="AB7" s="635"/>
      <c r="AC7" s="635"/>
      <c r="AD7" s="635"/>
      <c r="AE7" s="636"/>
      <c r="AF7" s="1"/>
    </row>
    <row r="8" spans="1:32" ht="17.25" customHeight="1" x14ac:dyDescent="0.25">
      <c r="A8" s="7"/>
      <c r="B8" s="637"/>
      <c r="C8" s="638"/>
      <c r="D8" s="638"/>
      <c r="E8" s="638"/>
      <c r="F8" s="638"/>
      <c r="G8" s="638"/>
      <c r="H8" s="638"/>
      <c r="I8" s="638"/>
      <c r="J8" s="638"/>
      <c r="K8" s="638"/>
      <c r="L8" s="638"/>
      <c r="M8" s="638"/>
      <c r="N8" s="638"/>
      <c r="O8" s="638"/>
      <c r="P8" s="638"/>
      <c r="Q8" s="638"/>
      <c r="R8" s="638"/>
      <c r="S8" s="638"/>
      <c r="T8" s="638"/>
      <c r="U8" s="638"/>
      <c r="V8" s="638"/>
      <c r="W8" s="638"/>
      <c r="X8" s="638"/>
      <c r="Y8" s="638"/>
      <c r="Z8" s="638"/>
      <c r="AA8" s="635"/>
      <c r="AB8" s="635"/>
      <c r="AC8" s="635"/>
      <c r="AD8" s="635"/>
      <c r="AE8" s="636"/>
      <c r="AF8" s="1"/>
    </row>
    <row r="9" spans="1:32" ht="15" customHeight="1" x14ac:dyDescent="0.25">
      <c r="A9" s="6"/>
      <c r="B9" s="633"/>
      <c r="C9" s="634"/>
      <c r="D9" s="634"/>
      <c r="E9" s="634"/>
      <c r="F9" s="634"/>
      <c r="G9" s="634"/>
      <c r="H9" s="634"/>
      <c r="I9" s="634"/>
      <c r="J9" s="634"/>
      <c r="K9" s="634"/>
      <c r="L9" s="634"/>
      <c r="M9" s="634"/>
      <c r="N9" s="634"/>
      <c r="O9" s="634"/>
      <c r="P9" s="634"/>
      <c r="Q9" s="634"/>
      <c r="R9" s="634"/>
      <c r="S9" s="634"/>
      <c r="T9" s="634"/>
      <c r="U9" s="634"/>
      <c r="V9" s="634"/>
      <c r="W9" s="634"/>
      <c r="X9" s="634"/>
      <c r="Y9" s="634"/>
      <c r="Z9" s="634"/>
      <c r="AA9" s="635"/>
      <c r="AB9" s="635"/>
      <c r="AC9" s="635"/>
      <c r="AD9" s="635"/>
      <c r="AE9" s="636"/>
      <c r="AF9" s="1"/>
    </row>
    <row r="10" spans="1:32" ht="19.5" customHeight="1" thickBot="1" x14ac:dyDescent="0.3">
      <c r="A10" s="7"/>
      <c r="B10" s="637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  <c r="R10" s="638"/>
      <c r="S10" s="638"/>
      <c r="T10" s="638"/>
      <c r="U10" s="638"/>
      <c r="V10" s="638"/>
      <c r="W10" s="638"/>
      <c r="X10" s="638"/>
      <c r="Y10" s="638"/>
      <c r="Z10" s="638"/>
      <c r="AA10" s="639"/>
      <c r="AB10" s="639"/>
      <c r="AC10" s="639"/>
      <c r="AD10" s="639"/>
      <c r="AE10" s="640"/>
      <c r="AF10" s="8"/>
    </row>
    <row r="11" spans="1:32" ht="34.5" thickBot="1" x14ac:dyDescent="0.55000000000000004">
      <c r="A11" s="6"/>
      <c r="B11" s="633"/>
      <c r="C11" s="634"/>
      <c r="D11" s="634"/>
      <c r="E11" s="634"/>
      <c r="F11" s="641"/>
      <c r="G11" s="641"/>
      <c r="H11" s="641"/>
      <c r="I11" s="641"/>
      <c r="J11" s="641"/>
      <c r="K11" s="642" t="s">
        <v>220</v>
      </c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4"/>
      <c r="W11" s="645"/>
      <c r="X11" s="645"/>
      <c r="Y11" s="645"/>
      <c r="Z11" s="645"/>
      <c r="AA11" s="645"/>
      <c r="AB11" s="645"/>
      <c r="AC11" s="645"/>
      <c r="AD11" s="645"/>
      <c r="AE11" s="636"/>
      <c r="AF11" s="1"/>
    </row>
    <row r="12" spans="1:32" ht="22.5" customHeight="1" x14ac:dyDescent="0.25">
      <c r="A12" s="7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5"/>
      <c r="AB12" s="635"/>
      <c r="AC12" s="635"/>
      <c r="AD12" s="635"/>
      <c r="AE12" s="636"/>
      <c r="AF12" s="1"/>
    </row>
    <row r="13" spans="1:32" x14ac:dyDescent="0.25">
      <c r="A13" s="7"/>
      <c r="B13" s="637"/>
      <c r="C13" s="638"/>
      <c r="D13" s="638"/>
      <c r="E13" s="638"/>
      <c r="F13" s="638"/>
      <c r="G13" s="638"/>
      <c r="H13" s="638"/>
      <c r="I13" s="638"/>
      <c r="J13" s="638"/>
      <c r="K13" s="638"/>
      <c r="L13" s="638"/>
      <c r="M13" s="638"/>
      <c r="N13" s="638"/>
      <c r="O13" s="638"/>
      <c r="P13" s="638"/>
      <c r="Q13" s="638"/>
      <c r="R13" s="638"/>
      <c r="S13" s="638"/>
      <c r="T13" s="638"/>
      <c r="U13" s="638"/>
      <c r="V13" s="638"/>
      <c r="W13" s="638"/>
      <c r="X13" s="638"/>
      <c r="Y13" s="638"/>
      <c r="Z13" s="638"/>
      <c r="AA13" s="635"/>
      <c r="AB13" s="635"/>
      <c r="AC13" s="635"/>
      <c r="AD13" s="635"/>
      <c r="AE13" s="636"/>
      <c r="AF13" s="1"/>
    </row>
    <row r="14" spans="1:32" ht="15.75" x14ac:dyDescent="0.25">
      <c r="A14" s="6"/>
      <c r="B14" s="633"/>
      <c r="C14" s="634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635"/>
      <c r="AB14" s="635"/>
      <c r="AC14" s="635"/>
      <c r="AD14" s="635"/>
      <c r="AE14" s="636"/>
      <c r="AF14" s="1"/>
    </row>
    <row r="15" spans="1:32" ht="20.25" customHeight="1" x14ac:dyDescent="0.25">
      <c r="A15" s="9"/>
      <c r="B15" s="646"/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647"/>
      <c r="P15" s="647"/>
      <c r="Q15" s="647"/>
      <c r="R15" s="647"/>
      <c r="S15" s="647"/>
      <c r="T15" s="634"/>
      <c r="U15" s="634"/>
      <c r="V15" s="634"/>
      <c r="W15" s="634"/>
      <c r="X15" s="634"/>
      <c r="Y15" s="634"/>
      <c r="Z15" s="634"/>
      <c r="AA15" s="635"/>
      <c r="AB15" s="635"/>
      <c r="AC15" s="635"/>
      <c r="AD15" s="635"/>
      <c r="AE15" s="636"/>
      <c r="AF15" s="1"/>
    </row>
    <row r="16" spans="1:32" ht="27.75" customHeight="1" x14ac:dyDescent="0.25">
      <c r="A16" s="9"/>
      <c r="B16" s="646"/>
      <c r="C16" s="647"/>
      <c r="D16" s="647"/>
      <c r="E16" s="647"/>
      <c r="F16" s="647"/>
      <c r="G16" s="647"/>
      <c r="H16" s="647"/>
      <c r="I16" s="647"/>
      <c r="J16" s="647"/>
      <c r="K16" s="647"/>
      <c r="L16" s="647"/>
      <c r="M16" s="647"/>
      <c r="N16" s="647"/>
      <c r="O16" s="647"/>
      <c r="P16" s="647"/>
      <c r="Q16" s="647"/>
      <c r="R16" s="647"/>
      <c r="S16" s="647"/>
      <c r="T16" s="638"/>
      <c r="U16" s="638"/>
      <c r="V16" s="638"/>
      <c r="W16" s="638"/>
      <c r="X16" s="638"/>
      <c r="Y16" s="638"/>
      <c r="Z16" s="638"/>
      <c r="AA16" s="635"/>
      <c r="AB16" s="635"/>
      <c r="AC16" s="635"/>
      <c r="AD16" s="635"/>
      <c r="AE16" s="636"/>
      <c r="AF16" s="1"/>
    </row>
    <row r="17" spans="1:32" ht="17.25" customHeight="1" x14ac:dyDescent="0.25">
      <c r="A17" s="6"/>
      <c r="B17" s="637"/>
      <c r="C17" s="638"/>
      <c r="D17" s="638"/>
      <c r="E17" s="638"/>
      <c r="F17" s="638"/>
      <c r="G17" s="638"/>
      <c r="H17" s="638"/>
      <c r="I17" s="638"/>
      <c r="J17" s="638"/>
      <c r="K17" s="638"/>
      <c r="L17" s="638"/>
      <c r="M17" s="638"/>
      <c r="N17" s="638"/>
      <c r="O17" s="638"/>
      <c r="P17" s="638"/>
      <c r="Q17" s="648"/>
      <c r="R17" s="648"/>
      <c r="S17" s="648"/>
      <c r="T17" s="638"/>
      <c r="U17" s="638"/>
      <c r="V17" s="638"/>
      <c r="W17" s="638"/>
      <c r="X17" s="649"/>
      <c r="Y17" s="649"/>
      <c r="Z17" s="638"/>
      <c r="AA17" s="635"/>
      <c r="AB17" s="635"/>
      <c r="AC17" s="635"/>
      <c r="AD17" s="635"/>
      <c r="AE17" s="636"/>
      <c r="AF17" s="1"/>
    </row>
    <row r="18" spans="1:32" ht="15" customHeight="1" x14ac:dyDescent="0.25">
      <c r="A18" s="6"/>
      <c r="B18" s="637"/>
      <c r="C18" s="650" t="str">
        <f>ID!B10</f>
        <v>PDDE - PROGRAMA DINHEIRO DIRETO NA ESCOLA - BÁSICO</v>
      </c>
      <c r="D18" s="651"/>
      <c r="E18" s="651"/>
      <c r="F18" s="651"/>
      <c r="G18" s="651"/>
      <c r="H18" s="651"/>
      <c r="I18" s="651"/>
      <c r="J18" s="651"/>
      <c r="K18" s="651"/>
      <c r="L18" s="651"/>
      <c r="M18" s="651"/>
      <c r="N18" s="651"/>
      <c r="O18" s="651"/>
      <c r="P18" s="651"/>
      <c r="Q18" s="651"/>
      <c r="R18" s="651"/>
      <c r="S18" s="651"/>
      <c r="T18" s="651"/>
      <c r="U18" s="651"/>
      <c r="V18" s="651"/>
      <c r="W18" s="651"/>
      <c r="X18" s="651"/>
      <c r="Y18" s="651"/>
      <c r="Z18" s="651"/>
      <c r="AA18" s="651"/>
      <c r="AB18" s="651"/>
      <c r="AC18" s="651"/>
      <c r="AD18" s="651"/>
      <c r="AE18" s="636"/>
      <c r="AF18" s="1"/>
    </row>
    <row r="19" spans="1:32" ht="15" customHeight="1" x14ac:dyDescent="0.25">
      <c r="A19" s="6"/>
      <c r="B19" s="637"/>
      <c r="C19" s="652"/>
      <c r="D19" s="653"/>
      <c r="E19" s="653"/>
      <c r="F19" s="653"/>
      <c r="G19" s="653"/>
      <c r="H19" s="653"/>
      <c r="I19" s="653"/>
      <c r="J19" s="653"/>
      <c r="K19" s="653"/>
      <c r="L19" s="653"/>
      <c r="M19" s="653"/>
      <c r="N19" s="653"/>
      <c r="O19" s="653"/>
      <c r="P19" s="653"/>
      <c r="Q19" s="653"/>
      <c r="R19" s="653"/>
      <c r="S19" s="653"/>
      <c r="T19" s="653"/>
      <c r="U19" s="653"/>
      <c r="V19" s="653"/>
      <c r="W19" s="653"/>
      <c r="X19" s="653"/>
      <c r="Y19" s="653"/>
      <c r="Z19" s="653"/>
      <c r="AA19" s="653"/>
      <c r="AB19" s="653"/>
      <c r="AC19" s="653"/>
      <c r="AD19" s="653"/>
      <c r="AE19" s="636"/>
      <c r="AF19" s="1"/>
    </row>
    <row r="20" spans="1:32" ht="15" customHeight="1" x14ac:dyDescent="0.25">
      <c r="A20" s="6"/>
      <c r="B20" s="637"/>
      <c r="C20" s="652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36"/>
      <c r="AF20" s="1"/>
    </row>
    <row r="21" spans="1:32" ht="15" customHeight="1" x14ac:dyDescent="0.25">
      <c r="A21" s="6"/>
      <c r="B21" s="637"/>
      <c r="C21" s="652"/>
      <c r="D21" s="653"/>
      <c r="E21" s="653"/>
      <c r="F21" s="653"/>
      <c r="G21" s="653"/>
      <c r="H21" s="653"/>
      <c r="I21" s="653"/>
      <c r="J21" s="653"/>
      <c r="K21" s="653"/>
      <c r="L21" s="653"/>
      <c r="M21" s="653"/>
      <c r="N21" s="653"/>
      <c r="O21" s="653"/>
      <c r="P21" s="653"/>
      <c r="Q21" s="653"/>
      <c r="R21" s="653"/>
      <c r="S21" s="653"/>
      <c r="T21" s="653"/>
      <c r="U21" s="653"/>
      <c r="V21" s="653"/>
      <c r="W21" s="653"/>
      <c r="X21" s="653"/>
      <c r="Y21" s="653"/>
      <c r="Z21" s="653"/>
      <c r="AA21" s="653"/>
      <c r="AB21" s="653"/>
      <c r="AC21" s="653"/>
      <c r="AD21" s="653"/>
      <c r="AE21" s="636"/>
      <c r="AF21" s="1"/>
    </row>
    <row r="22" spans="1:32" ht="15" customHeight="1" x14ac:dyDescent="0.25">
      <c r="A22" s="6"/>
      <c r="B22" s="637"/>
      <c r="C22" s="638"/>
      <c r="D22" s="638"/>
      <c r="E22" s="638"/>
      <c r="F22" s="638"/>
      <c r="G22" s="638"/>
      <c r="H22" s="638"/>
      <c r="I22" s="638"/>
      <c r="J22" s="638"/>
      <c r="K22" s="638"/>
      <c r="L22" s="638"/>
      <c r="M22" s="638"/>
      <c r="N22" s="638"/>
      <c r="O22" s="638"/>
      <c r="P22" s="638"/>
      <c r="Q22" s="648"/>
      <c r="R22" s="648"/>
      <c r="S22" s="648"/>
      <c r="T22" s="638"/>
      <c r="U22" s="638"/>
      <c r="V22" s="638"/>
      <c r="W22" s="638"/>
      <c r="X22" s="649"/>
      <c r="Y22" s="649"/>
      <c r="Z22" s="638"/>
      <c r="AA22" s="635"/>
      <c r="AB22" s="635"/>
      <c r="AC22" s="635"/>
      <c r="AD22" s="635"/>
      <c r="AE22" s="636"/>
      <c r="AF22" s="1"/>
    </row>
    <row r="23" spans="1:32" ht="15" customHeight="1" x14ac:dyDescent="0.25">
      <c r="A23" s="6"/>
      <c r="B23" s="637"/>
      <c r="C23" s="638"/>
      <c r="D23" s="638"/>
      <c r="E23" s="638"/>
      <c r="F23" s="638"/>
      <c r="G23" s="638"/>
      <c r="H23" s="638"/>
      <c r="I23" s="638"/>
      <c r="J23" s="638"/>
      <c r="K23" s="638"/>
      <c r="L23" s="638"/>
      <c r="M23" s="638"/>
      <c r="N23" s="638"/>
      <c r="O23" s="638"/>
      <c r="P23" s="638"/>
      <c r="Q23" s="648"/>
      <c r="R23" s="648"/>
      <c r="S23" s="648"/>
      <c r="T23" s="638"/>
      <c r="U23" s="638"/>
      <c r="V23" s="638"/>
      <c r="W23" s="638"/>
      <c r="X23" s="649"/>
      <c r="Y23" s="649"/>
      <c r="Z23" s="638"/>
      <c r="AA23" s="635"/>
      <c r="AB23" s="635"/>
      <c r="AC23" s="635"/>
      <c r="AD23" s="635"/>
      <c r="AE23" s="636"/>
      <c r="AF23" s="1"/>
    </row>
    <row r="24" spans="1:32" ht="15" customHeight="1" x14ac:dyDescent="0.25">
      <c r="A24" s="6"/>
      <c r="B24" s="637"/>
      <c r="C24" s="638"/>
      <c r="D24" s="638"/>
      <c r="E24" s="638"/>
      <c r="F24" s="638"/>
      <c r="G24" s="638"/>
      <c r="H24" s="638"/>
      <c r="I24" s="638"/>
      <c r="J24" s="638"/>
      <c r="K24" s="638"/>
      <c r="L24" s="638"/>
      <c r="M24" s="638"/>
      <c r="N24" s="638"/>
      <c r="O24" s="638"/>
      <c r="P24" s="638"/>
      <c r="Q24" s="648"/>
      <c r="R24" s="648"/>
      <c r="S24" s="648"/>
      <c r="T24" s="638"/>
      <c r="U24" s="638"/>
      <c r="V24" s="638"/>
      <c r="W24" s="638"/>
      <c r="X24" s="649"/>
      <c r="Y24" s="649"/>
      <c r="Z24" s="638"/>
      <c r="AA24" s="635"/>
      <c r="AB24" s="635"/>
      <c r="AC24" s="635"/>
      <c r="AD24" s="635"/>
      <c r="AE24" s="636"/>
      <c r="AF24" s="1"/>
    </row>
    <row r="25" spans="1:32" ht="15" customHeight="1" x14ac:dyDescent="0.25">
      <c r="A25" s="6"/>
      <c r="B25" s="637"/>
      <c r="C25" s="638"/>
      <c r="D25" s="638"/>
      <c r="E25" s="638"/>
      <c r="F25" s="638"/>
      <c r="G25" s="638"/>
      <c r="H25" s="638"/>
      <c r="I25" s="638"/>
      <c r="J25" s="638"/>
      <c r="K25" s="638"/>
      <c r="L25" s="638"/>
      <c r="M25" s="638"/>
      <c r="N25" s="638"/>
      <c r="O25" s="638"/>
      <c r="P25" s="638"/>
      <c r="Q25" s="648"/>
      <c r="R25" s="648"/>
      <c r="S25" s="648"/>
      <c r="T25" s="638"/>
      <c r="U25" s="638"/>
      <c r="V25" s="638"/>
      <c r="W25" s="638"/>
      <c r="X25" s="649"/>
      <c r="Y25" s="649"/>
      <c r="Z25" s="638"/>
      <c r="AA25" s="635"/>
      <c r="AB25" s="635"/>
      <c r="AC25" s="635"/>
      <c r="AD25" s="635"/>
      <c r="AE25" s="636"/>
      <c r="AF25" s="1"/>
    </row>
    <row r="26" spans="1:32" ht="15" customHeight="1" x14ac:dyDescent="0.25">
      <c r="A26" s="6"/>
      <c r="B26" s="637"/>
      <c r="C26" s="638"/>
      <c r="D26" s="638"/>
      <c r="E26" s="638"/>
      <c r="F26" s="638"/>
      <c r="G26" s="638"/>
      <c r="H26" s="638"/>
      <c r="I26" s="638"/>
      <c r="J26" s="638"/>
      <c r="K26" s="638"/>
      <c r="L26" s="638"/>
      <c r="M26" s="638"/>
      <c r="N26" s="638"/>
      <c r="O26" s="638"/>
      <c r="P26" s="638"/>
      <c r="Q26" s="648"/>
      <c r="R26" s="648"/>
      <c r="S26" s="648"/>
      <c r="T26" s="638"/>
      <c r="U26" s="638"/>
      <c r="V26" s="638"/>
      <c r="W26" s="638"/>
      <c r="X26" s="649"/>
      <c r="Y26" s="649"/>
      <c r="Z26" s="638"/>
      <c r="AA26" s="635"/>
      <c r="AB26" s="635"/>
      <c r="AC26" s="635"/>
      <c r="AD26" s="635"/>
      <c r="AE26" s="636"/>
      <c r="AF26" s="1"/>
    </row>
    <row r="27" spans="1:32" ht="15" customHeight="1" x14ac:dyDescent="0.25">
      <c r="A27" s="6"/>
      <c r="B27" s="637"/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48"/>
      <c r="R27" s="648"/>
      <c r="S27" s="648"/>
      <c r="T27" s="638"/>
      <c r="U27" s="638"/>
      <c r="V27" s="638"/>
      <c r="W27" s="638"/>
      <c r="X27" s="649"/>
      <c r="Y27" s="649"/>
      <c r="Z27" s="638"/>
      <c r="AA27" s="635"/>
      <c r="AB27" s="635"/>
      <c r="AC27" s="635"/>
      <c r="AD27" s="635"/>
      <c r="AE27" s="636"/>
      <c r="AF27" s="1"/>
    </row>
    <row r="28" spans="1:32" ht="15" customHeight="1" x14ac:dyDescent="0.25">
      <c r="A28" s="6"/>
      <c r="B28" s="637"/>
      <c r="C28" s="638"/>
      <c r="D28" s="638"/>
      <c r="E28" s="638"/>
      <c r="F28" s="638"/>
      <c r="G28" s="638"/>
      <c r="H28" s="638"/>
      <c r="I28" s="638"/>
      <c r="J28" s="638"/>
      <c r="K28" s="638"/>
      <c r="L28" s="638"/>
      <c r="M28" s="638"/>
      <c r="N28" s="638"/>
      <c r="O28" s="638"/>
      <c r="P28" s="638"/>
      <c r="Q28" s="648"/>
      <c r="R28" s="648"/>
      <c r="S28" s="648"/>
      <c r="T28" s="638"/>
      <c r="U28" s="638"/>
      <c r="V28" s="638"/>
      <c r="W28" s="638"/>
      <c r="X28" s="649"/>
      <c r="Y28" s="649"/>
      <c r="Z28" s="638"/>
      <c r="AA28" s="635"/>
      <c r="AB28" s="635"/>
      <c r="AC28" s="635"/>
      <c r="AD28" s="635"/>
      <c r="AE28" s="636"/>
      <c r="AF28" s="1"/>
    </row>
    <row r="29" spans="1:32" ht="15" customHeight="1" thickBot="1" x14ac:dyDescent="0.3">
      <c r="A29" s="6"/>
      <c r="B29" s="637"/>
      <c r="C29" s="638"/>
      <c r="D29" s="638"/>
      <c r="E29" s="638"/>
      <c r="F29" s="638"/>
      <c r="G29" s="638"/>
      <c r="H29" s="638"/>
      <c r="I29" s="638"/>
      <c r="J29" s="638"/>
      <c r="K29" s="638"/>
      <c r="L29" s="638"/>
      <c r="M29" s="638"/>
      <c r="N29" s="638"/>
      <c r="O29" s="638"/>
      <c r="P29" s="638"/>
      <c r="Q29" s="648"/>
      <c r="R29" s="648"/>
      <c r="S29" s="648"/>
      <c r="T29" s="638"/>
      <c r="U29" s="638"/>
      <c r="V29" s="638"/>
      <c r="W29" s="638"/>
      <c r="X29" s="649"/>
      <c r="Y29" s="649"/>
      <c r="Z29" s="638"/>
      <c r="AA29" s="635"/>
      <c r="AB29" s="635"/>
      <c r="AC29" s="635"/>
      <c r="AD29" s="635"/>
      <c r="AE29" s="636"/>
      <c r="AF29" s="1"/>
    </row>
    <row r="30" spans="1:32" ht="15" customHeight="1" x14ac:dyDescent="0.25">
      <c r="A30" s="6"/>
      <c r="B30" s="637"/>
      <c r="C30" s="654">
        <f>ID!B12</f>
        <v>0</v>
      </c>
      <c r="D30" s="655"/>
      <c r="E30" s="655"/>
      <c r="F30" s="655"/>
      <c r="G30" s="655"/>
      <c r="H30" s="655"/>
      <c r="I30" s="655"/>
      <c r="J30" s="655"/>
      <c r="K30" s="655"/>
      <c r="L30" s="655"/>
      <c r="M30" s="655"/>
      <c r="N30" s="655"/>
      <c r="O30" s="655"/>
      <c r="P30" s="655"/>
      <c r="Q30" s="655"/>
      <c r="R30" s="655"/>
      <c r="S30" s="655"/>
      <c r="T30" s="655"/>
      <c r="U30" s="655"/>
      <c r="V30" s="655"/>
      <c r="W30" s="655"/>
      <c r="X30" s="655"/>
      <c r="Y30" s="655"/>
      <c r="Z30" s="655"/>
      <c r="AA30" s="655"/>
      <c r="AB30" s="655"/>
      <c r="AC30" s="655"/>
      <c r="AD30" s="656"/>
      <c r="AE30" s="636"/>
      <c r="AF30" s="1"/>
    </row>
    <row r="31" spans="1:32" ht="15" customHeight="1" x14ac:dyDescent="0.25">
      <c r="A31" s="6"/>
      <c r="B31" s="637"/>
      <c r="C31" s="657"/>
      <c r="D31" s="658"/>
      <c r="E31" s="658"/>
      <c r="F31" s="658"/>
      <c r="G31" s="658"/>
      <c r="H31" s="658"/>
      <c r="I31" s="658"/>
      <c r="J31" s="658"/>
      <c r="K31" s="658"/>
      <c r="L31" s="658"/>
      <c r="M31" s="658"/>
      <c r="N31" s="658"/>
      <c r="O31" s="658"/>
      <c r="P31" s="658"/>
      <c r="Q31" s="658"/>
      <c r="R31" s="658"/>
      <c r="S31" s="658"/>
      <c r="T31" s="658"/>
      <c r="U31" s="658"/>
      <c r="V31" s="658"/>
      <c r="W31" s="658"/>
      <c r="X31" s="658"/>
      <c r="Y31" s="658"/>
      <c r="Z31" s="658"/>
      <c r="AA31" s="658"/>
      <c r="AB31" s="658"/>
      <c r="AC31" s="658"/>
      <c r="AD31" s="659"/>
      <c r="AE31" s="636"/>
      <c r="AF31" s="1"/>
    </row>
    <row r="32" spans="1:32" ht="15" customHeight="1" x14ac:dyDescent="0.25">
      <c r="A32" s="6"/>
      <c r="B32" s="637"/>
      <c r="C32" s="657"/>
      <c r="D32" s="658"/>
      <c r="E32" s="658"/>
      <c r="F32" s="658"/>
      <c r="G32" s="658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9"/>
      <c r="AE32" s="636"/>
      <c r="AF32" s="1"/>
    </row>
    <row r="33" spans="1:32" ht="15.75" customHeight="1" thickBot="1" x14ac:dyDescent="0.3">
      <c r="A33" s="6"/>
      <c r="B33" s="637"/>
      <c r="C33" s="660"/>
      <c r="D33" s="661"/>
      <c r="E33" s="661"/>
      <c r="F33" s="661"/>
      <c r="G33" s="661"/>
      <c r="H33" s="661"/>
      <c r="I33" s="661"/>
      <c r="J33" s="661"/>
      <c r="K33" s="661"/>
      <c r="L33" s="661"/>
      <c r="M33" s="661"/>
      <c r="N33" s="661"/>
      <c r="O33" s="661"/>
      <c r="P33" s="661"/>
      <c r="Q33" s="661"/>
      <c r="R33" s="661"/>
      <c r="S33" s="661"/>
      <c r="T33" s="661"/>
      <c r="U33" s="661"/>
      <c r="V33" s="661"/>
      <c r="W33" s="661"/>
      <c r="X33" s="661"/>
      <c r="Y33" s="661"/>
      <c r="Z33" s="661"/>
      <c r="AA33" s="661"/>
      <c r="AB33" s="661"/>
      <c r="AC33" s="661"/>
      <c r="AD33" s="662"/>
      <c r="AE33" s="636"/>
      <c r="AF33" s="1"/>
    </row>
    <row r="34" spans="1:32" ht="17.25" customHeight="1" x14ac:dyDescent="0.25">
      <c r="A34" s="6"/>
      <c r="B34" s="637"/>
      <c r="C34" s="638"/>
      <c r="D34" s="638"/>
      <c r="E34" s="638"/>
      <c r="F34" s="638"/>
      <c r="G34" s="638"/>
      <c r="H34" s="638"/>
      <c r="I34" s="638"/>
      <c r="J34" s="638"/>
      <c r="K34" s="638"/>
      <c r="L34" s="638"/>
      <c r="M34" s="638"/>
      <c r="N34" s="638"/>
      <c r="O34" s="638"/>
      <c r="P34" s="638"/>
      <c r="Q34" s="648"/>
      <c r="R34" s="648"/>
      <c r="S34" s="648"/>
      <c r="T34" s="638"/>
      <c r="U34" s="638"/>
      <c r="V34" s="638"/>
      <c r="W34" s="638"/>
      <c r="X34" s="649"/>
      <c r="Y34" s="649"/>
      <c r="Z34" s="638"/>
      <c r="AA34" s="635"/>
      <c r="AB34" s="635"/>
      <c r="AC34" s="635"/>
      <c r="AD34" s="635"/>
      <c r="AE34" s="636"/>
      <c r="AF34" s="1"/>
    </row>
    <row r="35" spans="1:32" ht="15" customHeight="1" x14ac:dyDescent="0.25">
      <c r="A35" s="6"/>
      <c r="B35" s="637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48"/>
      <c r="R35" s="648"/>
      <c r="S35" s="648"/>
      <c r="T35" s="638"/>
      <c r="U35" s="638"/>
      <c r="V35" s="638"/>
      <c r="W35" s="638"/>
      <c r="X35" s="649"/>
      <c r="Y35" s="649"/>
      <c r="Z35" s="638"/>
      <c r="AA35" s="635"/>
      <c r="AB35" s="635"/>
      <c r="AC35" s="635"/>
      <c r="AD35" s="635"/>
      <c r="AE35" s="636"/>
      <c r="AF35" s="1"/>
    </row>
    <row r="36" spans="1:32" ht="15" customHeight="1" x14ac:dyDescent="0.25">
      <c r="A36" s="6"/>
      <c r="B36" s="637"/>
      <c r="C36" s="638"/>
      <c r="D36" s="638"/>
      <c r="E36" s="638"/>
      <c r="F36" s="638"/>
      <c r="G36" s="638"/>
      <c r="H36" s="638"/>
      <c r="I36" s="638"/>
      <c r="J36" s="638"/>
      <c r="K36" s="638"/>
      <c r="L36" s="638"/>
      <c r="M36" s="638"/>
      <c r="N36" s="638"/>
      <c r="O36" s="638"/>
      <c r="P36" s="638"/>
      <c r="Q36" s="648"/>
      <c r="R36" s="648"/>
      <c r="S36" s="648"/>
      <c r="T36" s="638"/>
      <c r="U36" s="638"/>
      <c r="V36" s="638"/>
      <c r="W36" s="638"/>
      <c r="X36" s="649"/>
      <c r="Y36" s="649"/>
      <c r="Z36" s="638"/>
      <c r="AA36" s="635"/>
      <c r="AB36" s="635"/>
      <c r="AC36" s="635"/>
      <c r="AD36" s="635"/>
      <c r="AE36" s="636"/>
      <c r="AF36" s="1"/>
    </row>
    <row r="37" spans="1:32" ht="26.25" customHeight="1" x14ac:dyDescent="0.25">
      <c r="A37" s="6"/>
      <c r="B37" s="633"/>
      <c r="C37" s="634"/>
      <c r="D37" s="634"/>
      <c r="E37" s="634"/>
      <c r="F37" s="634"/>
      <c r="G37" s="634"/>
      <c r="H37" s="634"/>
      <c r="I37" s="634"/>
      <c r="J37" s="634"/>
      <c r="K37" s="634"/>
      <c r="L37" s="634"/>
      <c r="M37" s="634"/>
      <c r="N37" s="634"/>
      <c r="O37" s="634"/>
      <c r="P37" s="634"/>
      <c r="Q37" s="634"/>
      <c r="R37" s="634"/>
      <c r="S37" s="634"/>
      <c r="T37" s="634"/>
      <c r="U37" s="634"/>
      <c r="V37" s="634"/>
      <c r="W37" s="634"/>
      <c r="X37" s="634"/>
      <c r="Y37" s="634"/>
      <c r="Z37" s="634"/>
      <c r="AA37" s="634"/>
      <c r="AB37" s="634"/>
      <c r="AC37" s="634"/>
      <c r="AD37" s="663"/>
      <c r="AE37" s="664"/>
      <c r="AF37" s="10"/>
    </row>
    <row r="38" spans="1:32" ht="15.75" customHeight="1" x14ac:dyDescent="0.25">
      <c r="A38" s="7"/>
      <c r="B38" s="637"/>
      <c r="C38" s="635"/>
      <c r="D38" s="635"/>
      <c r="E38" s="635"/>
      <c r="F38" s="635"/>
      <c r="G38" s="635"/>
      <c r="H38" s="635"/>
      <c r="I38" s="635"/>
      <c r="J38" s="635"/>
      <c r="K38" s="635"/>
      <c r="L38" s="635"/>
      <c r="M38" s="635"/>
      <c r="N38" s="635"/>
      <c r="O38" s="635"/>
      <c r="P38" s="635"/>
      <c r="Q38" s="635"/>
      <c r="R38" s="635"/>
      <c r="S38" s="635"/>
      <c r="T38" s="635"/>
      <c r="U38" s="635"/>
      <c r="V38" s="635"/>
      <c r="W38" s="635"/>
      <c r="X38" s="635"/>
      <c r="Y38" s="635"/>
      <c r="Z38" s="635"/>
      <c r="AA38" s="635"/>
      <c r="AB38" s="635"/>
      <c r="AC38" s="635"/>
      <c r="AD38" s="635"/>
      <c r="AE38" s="665"/>
      <c r="AF38" s="11"/>
    </row>
    <row r="39" spans="1:32" ht="15.75" customHeight="1" x14ac:dyDescent="0.25">
      <c r="A39" s="7"/>
      <c r="B39" s="637"/>
      <c r="C39" s="635"/>
      <c r="D39" s="635"/>
      <c r="E39" s="635"/>
      <c r="F39" s="635"/>
      <c r="G39" s="635"/>
      <c r="H39" s="635"/>
      <c r="I39" s="635"/>
      <c r="J39" s="635"/>
      <c r="K39" s="635"/>
      <c r="L39" s="635"/>
      <c r="M39" s="635"/>
      <c r="N39" s="635"/>
      <c r="O39" s="635"/>
      <c r="P39" s="635"/>
      <c r="Q39" s="635"/>
      <c r="R39" s="635"/>
      <c r="S39" s="635"/>
      <c r="T39" s="635"/>
      <c r="U39" s="635"/>
      <c r="V39" s="635"/>
      <c r="W39" s="635"/>
      <c r="X39" s="635"/>
      <c r="Y39" s="635"/>
      <c r="Z39" s="635"/>
      <c r="AA39" s="635"/>
      <c r="AB39" s="635"/>
      <c r="AC39" s="635"/>
      <c r="AD39" s="635"/>
      <c r="AE39" s="665"/>
      <c r="AF39" s="11"/>
    </row>
    <row r="40" spans="1:32" ht="15.75" customHeight="1" x14ac:dyDescent="0.25">
      <c r="A40" s="7"/>
      <c r="B40" s="637"/>
      <c r="C40" s="635"/>
      <c r="D40" s="635"/>
      <c r="E40" s="635"/>
      <c r="F40" s="635"/>
      <c r="G40" s="635"/>
      <c r="H40" s="635"/>
      <c r="I40" s="635"/>
      <c r="J40" s="635"/>
      <c r="K40" s="635"/>
      <c r="L40" s="635"/>
      <c r="M40" s="635"/>
      <c r="N40" s="635"/>
      <c r="O40" s="635"/>
      <c r="P40" s="635"/>
      <c r="Q40" s="635"/>
      <c r="R40" s="635"/>
      <c r="S40" s="635"/>
      <c r="T40" s="635"/>
      <c r="U40" s="635"/>
      <c r="V40" s="635"/>
      <c r="W40" s="635"/>
      <c r="X40" s="635"/>
      <c r="Y40" s="635"/>
      <c r="Z40" s="635"/>
      <c r="AA40" s="635"/>
      <c r="AB40" s="635"/>
      <c r="AC40" s="635"/>
      <c r="AD40" s="635"/>
      <c r="AE40" s="665"/>
      <c r="AF40" s="11"/>
    </row>
    <row r="41" spans="1:32" ht="15.75" customHeight="1" x14ac:dyDescent="0.25">
      <c r="A41" s="7"/>
      <c r="B41" s="637"/>
      <c r="C41" s="635"/>
      <c r="D41" s="635"/>
      <c r="E41" s="635"/>
      <c r="F41" s="635"/>
      <c r="G41" s="635"/>
      <c r="H41" s="635"/>
      <c r="I41" s="635"/>
      <c r="J41" s="635"/>
      <c r="K41" s="635"/>
      <c r="L41" s="666">
        <f>ID!H10</f>
        <v>2023</v>
      </c>
      <c r="M41" s="653"/>
      <c r="N41" s="653"/>
      <c r="O41" s="653"/>
      <c r="P41" s="653"/>
      <c r="Q41" s="653"/>
      <c r="R41" s="653"/>
      <c r="S41" s="653"/>
      <c r="T41" s="635"/>
      <c r="U41" s="635"/>
      <c r="V41" s="635"/>
      <c r="W41" s="635"/>
      <c r="X41" s="635"/>
      <c r="Y41" s="635"/>
      <c r="Z41" s="635"/>
      <c r="AA41" s="635"/>
      <c r="AB41" s="635"/>
      <c r="AC41" s="635"/>
      <c r="AD41" s="635"/>
      <c r="AE41" s="665"/>
      <c r="AF41" s="11"/>
    </row>
    <row r="42" spans="1:32" ht="15.75" customHeight="1" x14ac:dyDescent="0.25">
      <c r="A42" s="7"/>
      <c r="B42" s="637"/>
      <c r="C42" s="638"/>
      <c r="D42" s="638"/>
      <c r="E42" s="638"/>
      <c r="F42" s="638"/>
      <c r="G42" s="638"/>
      <c r="H42" s="638"/>
      <c r="I42" s="638"/>
      <c r="J42" s="638"/>
      <c r="K42" s="638"/>
      <c r="L42" s="653"/>
      <c r="M42" s="653"/>
      <c r="N42" s="653"/>
      <c r="O42" s="653"/>
      <c r="P42" s="653"/>
      <c r="Q42" s="653"/>
      <c r="R42" s="653"/>
      <c r="S42" s="653"/>
      <c r="T42" s="638"/>
      <c r="U42" s="638"/>
      <c r="V42" s="638"/>
      <c r="W42" s="638"/>
      <c r="X42" s="638"/>
      <c r="Y42" s="638"/>
      <c r="Z42" s="638"/>
      <c r="AA42" s="638"/>
      <c r="AB42" s="638"/>
      <c r="AC42" s="638"/>
      <c r="AD42" s="638"/>
      <c r="AE42" s="665"/>
      <c r="AF42" s="11"/>
    </row>
    <row r="43" spans="1:32" ht="15.75" customHeight="1" x14ac:dyDescent="0.25">
      <c r="A43" s="8"/>
      <c r="B43" s="667"/>
      <c r="C43" s="639"/>
      <c r="D43" s="639"/>
      <c r="E43" s="639"/>
      <c r="F43" s="639"/>
      <c r="G43" s="639"/>
      <c r="H43" s="639"/>
      <c r="I43" s="639"/>
      <c r="J43" s="639"/>
      <c r="K43" s="639"/>
      <c r="L43" s="653"/>
      <c r="M43" s="653"/>
      <c r="N43" s="653"/>
      <c r="O43" s="653"/>
      <c r="P43" s="653"/>
      <c r="Q43" s="653"/>
      <c r="R43" s="653"/>
      <c r="S43" s="653"/>
      <c r="T43" s="639"/>
      <c r="U43" s="639"/>
      <c r="V43" s="639"/>
      <c r="W43" s="639"/>
      <c r="X43" s="639"/>
      <c r="Y43" s="639"/>
      <c r="Z43" s="639"/>
      <c r="AA43" s="639"/>
      <c r="AB43" s="639"/>
      <c r="AC43" s="639"/>
      <c r="AD43" s="639"/>
      <c r="AE43" s="640"/>
      <c r="AF43" s="8"/>
    </row>
    <row r="44" spans="1:32" ht="15.75" customHeight="1" x14ac:dyDescent="0.25">
      <c r="A44" s="8"/>
      <c r="B44" s="667"/>
      <c r="C44" s="639"/>
      <c r="D44" s="639"/>
      <c r="E44" s="639"/>
      <c r="F44" s="639"/>
      <c r="G44" s="639"/>
      <c r="H44" s="639"/>
      <c r="I44" s="639"/>
      <c r="J44" s="639"/>
      <c r="K44" s="639"/>
      <c r="L44" s="653"/>
      <c r="M44" s="653"/>
      <c r="N44" s="653"/>
      <c r="O44" s="653"/>
      <c r="P44" s="653"/>
      <c r="Q44" s="653"/>
      <c r="R44" s="653"/>
      <c r="S44" s="653"/>
      <c r="T44" s="639"/>
      <c r="U44" s="639"/>
      <c r="V44" s="639"/>
      <c r="W44" s="639"/>
      <c r="X44" s="639"/>
      <c r="Y44" s="639"/>
      <c r="Z44" s="639"/>
      <c r="AA44" s="639"/>
      <c r="AB44" s="639"/>
      <c r="AC44" s="639"/>
      <c r="AD44" s="639"/>
      <c r="AE44" s="640"/>
      <c r="AF44" s="8"/>
    </row>
    <row r="45" spans="1:32" ht="15.75" customHeight="1" x14ac:dyDescent="0.25">
      <c r="A45" s="8"/>
      <c r="B45" s="667"/>
      <c r="C45" s="639"/>
      <c r="D45" s="639"/>
      <c r="E45" s="639"/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  <c r="R45" s="639"/>
      <c r="S45" s="639"/>
      <c r="T45" s="639"/>
      <c r="U45" s="639"/>
      <c r="V45" s="639"/>
      <c r="W45" s="639"/>
      <c r="X45" s="639"/>
      <c r="Y45" s="639"/>
      <c r="Z45" s="639"/>
      <c r="AA45" s="639"/>
      <c r="AB45" s="639"/>
      <c r="AC45" s="639"/>
      <c r="AD45" s="639"/>
      <c r="AE45" s="640"/>
      <c r="AF45" s="8"/>
    </row>
    <row r="46" spans="1:32" ht="15.75" customHeight="1" x14ac:dyDescent="0.25">
      <c r="A46" s="1"/>
      <c r="B46" s="668"/>
      <c r="C46" s="635"/>
      <c r="D46" s="635"/>
      <c r="E46" s="635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5"/>
      <c r="T46" s="635"/>
      <c r="U46" s="635"/>
      <c r="V46" s="635"/>
      <c r="W46" s="635"/>
      <c r="X46" s="635"/>
      <c r="Y46" s="635"/>
      <c r="Z46" s="635"/>
      <c r="AA46" s="635"/>
      <c r="AB46" s="635"/>
      <c r="AC46" s="635"/>
      <c r="AD46" s="635"/>
      <c r="AE46" s="636"/>
      <c r="AF46" s="1"/>
    </row>
    <row r="47" spans="1:32" ht="15.75" customHeight="1" x14ac:dyDescent="0.25">
      <c r="A47" s="1"/>
      <c r="B47" s="669"/>
      <c r="C47" s="670"/>
      <c r="D47" s="670"/>
      <c r="E47" s="670"/>
      <c r="F47" s="670"/>
      <c r="G47" s="670"/>
      <c r="H47" s="670"/>
      <c r="I47" s="670"/>
      <c r="J47" s="670"/>
      <c r="K47" s="670"/>
      <c r="L47" s="670"/>
      <c r="M47" s="670"/>
      <c r="N47" s="670"/>
      <c r="O47" s="670"/>
      <c r="P47" s="670"/>
      <c r="Q47" s="670"/>
      <c r="R47" s="670"/>
      <c r="S47" s="670"/>
      <c r="T47" s="670"/>
      <c r="U47" s="670"/>
      <c r="V47" s="670"/>
      <c r="W47" s="670"/>
      <c r="X47" s="670"/>
      <c r="Y47" s="670"/>
      <c r="Z47" s="670"/>
      <c r="AA47" s="670"/>
      <c r="AB47" s="670"/>
      <c r="AC47" s="670"/>
      <c r="AD47" s="670"/>
      <c r="AE47" s="671"/>
      <c r="AF47" s="1"/>
    </row>
    <row r="48" spans="1:3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5">
    <mergeCell ref="A5:AF5"/>
    <mergeCell ref="C18:AD21"/>
    <mergeCell ref="C30:AD33"/>
    <mergeCell ref="L41:S44"/>
    <mergeCell ref="K11:V11"/>
  </mergeCells>
  <printOptions horizontalCentered="1" verticalCentered="1"/>
  <pageMargins left="0.51181102362204722" right="0.51181102362204722" top="0.78740157480314965" bottom="0.78740157480314965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0">
    <pageSetUpPr fitToPage="1"/>
  </sheetPr>
  <dimension ref="A1:AD1017"/>
  <sheetViews>
    <sheetView showGridLines="0" topLeftCell="A3" zoomScale="60" zoomScaleNormal="60" workbookViewId="0">
      <selection activeCell="B66" sqref="B66:I66"/>
    </sheetView>
  </sheetViews>
  <sheetFormatPr defaultColWidth="14.42578125" defaultRowHeight="15" customHeight="1" x14ac:dyDescent="0.25"/>
  <cols>
    <col min="1" max="2" width="11.5703125" customWidth="1"/>
    <col min="3" max="5" width="9.140625" customWidth="1"/>
    <col min="6" max="6" width="19.7109375" customWidth="1"/>
    <col min="7" max="11" width="9.140625" customWidth="1"/>
    <col min="12" max="12" width="12.85546875" customWidth="1"/>
    <col min="13" max="13" width="9.140625" customWidth="1"/>
    <col min="14" max="14" width="6.7109375" customWidth="1"/>
    <col min="15" max="16" width="9.140625" customWidth="1"/>
    <col min="17" max="17" width="21.28515625" customWidth="1"/>
    <col min="18" max="18" width="9.140625" customWidth="1"/>
    <col min="19" max="19" width="19.85546875" customWidth="1"/>
    <col min="20" max="30" width="9.140625" customWidth="1"/>
  </cols>
  <sheetData>
    <row r="1" spans="1:30" ht="24.75" customHeight="1" x14ac:dyDescent="0.35">
      <c r="A1" s="1"/>
      <c r="B1" s="1"/>
      <c r="C1" s="190">
        <f>ID!B12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7.75" customHeight="1" x14ac:dyDescent="0.35">
      <c r="A2" s="1"/>
      <c r="B2" s="1"/>
      <c r="C2" s="525">
        <f>ID!C16</f>
        <v>0</v>
      </c>
      <c r="D2" s="192"/>
      <c r="E2" s="192"/>
      <c r="F2" s="192"/>
      <c r="G2" s="192"/>
      <c r="H2" s="192"/>
      <c r="I2" s="192"/>
      <c r="J2" s="19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8.5" customHeight="1" x14ac:dyDescent="0.35">
      <c r="A3" s="1"/>
      <c r="B3" s="1"/>
      <c r="C3" s="525" t="str">
        <f>ID!B10</f>
        <v>PDDE - PROGRAMA DINHEIRO DIRETO NA ESCOLA - BÁSICO</v>
      </c>
      <c r="D3" s="192"/>
      <c r="E3" s="192"/>
      <c r="F3" s="192"/>
      <c r="G3" s="192"/>
      <c r="H3" s="192"/>
      <c r="I3" s="192"/>
      <c r="J3" s="19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</row>
    <row r="5" spans="1:30" ht="31.5" x14ac:dyDescent="0.5">
      <c r="A5" s="43"/>
      <c r="B5" s="44"/>
      <c r="C5" s="44"/>
      <c r="D5" s="45"/>
      <c r="E5" s="44"/>
      <c r="F5" s="44"/>
      <c r="G5" s="44"/>
      <c r="H5" s="44"/>
      <c r="I5" s="526" t="s">
        <v>125</v>
      </c>
      <c r="J5" s="480"/>
      <c r="K5" s="480"/>
      <c r="L5" s="480"/>
      <c r="M5" s="480"/>
      <c r="N5" s="480"/>
      <c r="O5" s="480"/>
      <c r="P5" s="480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1:30" x14ac:dyDescent="0.25">
      <c r="A6" s="43"/>
      <c r="B6" s="44"/>
      <c r="C6" s="44"/>
      <c r="D6" s="46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0" x14ac:dyDescent="0.25">
      <c r="A7" s="43"/>
      <c r="B7" s="44"/>
      <c r="C7" s="44"/>
      <c r="D7" s="46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0" ht="21" x14ac:dyDescent="0.35">
      <c r="A8" s="1"/>
      <c r="B8" s="1"/>
      <c r="C8" s="47"/>
      <c r="D8" s="527" t="s">
        <v>126</v>
      </c>
      <c r="E8" s="480"/>
      <c r="F8" s="480"/>
      <c r="G8" s="528">
        <f>ID!B12</f>
        <v>0</v>
      </c>
      <c r="H8" s="529"/>
      <c r="I8" s="529"/>
      <c r="J8" s="529"/>
      <c r="K8" s="529"/>
      <c r="L8" s="529"/>
      <c r="M8" s="527" t="s">
        <v>127</v>
      </c>
      <c r="N8" s="480"/>
      <c r="O8" s="532">
        <f>ID!C16</f>
        <v>0</v>
      </c>
      <c r="P8" s="529"/>
      <c r="Q8" s="529"/>
      <c r="R8" s="529"/>
      <c r="S8" s="529"/>
      <c r="T8" s="533" t="s">
        <v>128</v>
      </c>
      <c r="U8" s="480"/>
      <c r="V8" s="480"/>
      <c r="W8" s="480"/>
      <c r="X8" s="480"/>
      <c r="Y8" s="480"/>
      <c r="Z8" s="480"/>
      <c r="AA8" s="480"/>
      <c r="AB8" s="480"/>
      <c r="AC8" s="480"/>
      <c r="AD8" s="480"/>
    </row>
    <row r="9" spans="1:30" ht="15.75" x14ac:dyDescent="0.25">
      <c r="A9" s="48"/>
      <c r="B9" s="534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</row>
    <row r="10" spans="1:30" ht="21" x14ac:dyDescent="0.25">
      <c r="A10" s="49"/>
      <c r="B10" s="535" t="s">
        <v>129</v>
      </c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</row>
    <row r="11" spans="1:30" ht="15" customHeight="1" x14ac:dyDescent="0.25">
      <c r="A11" s="50"/>
      <c r="B11" s="536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536"/>
      <c r="Z11" s="480"/>
      <c r="AA11" s="480"/>
      <c r="AB11" s="480"/>
      <c r="AC11" s="480"/>
      <c r="AD11" s="480"/>
    </row>
    <row r="12" spans="1:30" ht="22.5" customHeight="1" x14ac:dyDescent="0.25">
      <c r="A12" s="51"/>
      <c r="B12" s="530"/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530"/>
      <c r="R12" s="480"/>
      <c r="S12" s="480"/>
      <c r="T12" s="480"/>
      <c r="U12" s="480"/>
      <c r="V12" s="480"/>
      <c r="W12" s="480"/>
      <c r="X12" s="480"/>
      <c r="Y12" s="480"/>
      <c r="Z12" s="531"/>
      <c r="AA12" s="480"/>
      <c r="AB12" s="480"/>
      <c r="AC12" s="480"/>
      <c r="AD12" s="480"/>
    </row>
    <row r="13" spans="1:30" ht="15.75" customHeight="1" thickBot="1" x14ac:dyDescent="0.3">
      <c r="A13" s="42"/>
      <c r="B13" s="349" t="s">
        <v>216</v>
      </c>
      <c r="C13" s="262"/>
      <c r="D13" s="262"/>
    </row>
    <row r="14" spans="1:30" ht="15.75" customHeight="1" thickTop="1" thickBot="1" x14ac:dyDescent="0.3">
      <c r="A14" s="52"/>
      <c r="B14" s="497" t="s">
        <v>117</v>
      </c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  <c r="Z14" s="486"/>
      <c r="AA14" s="486"/>
      <c r="AB14" s="486"/>
      <c r="AC14" s="486"/>
      <c r="AD14" s="487"/>
    </row>
    <row r="15" spans="1:30" ht="20.25" customHeight="1" thickTop="1" thickBot="1" x14ac:dyDescent="0.3">
      <c r="A15" s="53"/>
      <c r="B15" s="498" t="s">
        <v>118</v>
      </c>
      <c r="C15" s="483" t="s">
        <v>119</v>
      </c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  <c r="O15" s="483" t="s">
        <v>130</v>
      </c>
      <c r="P15" s="424"/>
      <c r="Q15" s="425"/>
      <c r="R15" s="485" t="s">
        <v>120</v>
      </c>
      <c r="S15" s="486"/>
      <c r="T15" s="486"/>
      <c r="U15" s="486"/>
      <c r="V15" s="486"/>
      <c r="W15" s="487"/>
      <c r="X15" s="489" t="s">
        <v>121</v>
      </c>
      <c r="Y15" s="486"/>
      <c r="Z15" s="486"/>
      <c r="AA15" s="487"/>
      <c r="AB15" s="488" t="s">
        <v>122</v>
      </c>
      <c r="AC15" s="424"/>
      <c r="AD15" s="425"/>
    </row>
    <row r="16" spans="1:30" ht="27.75" customHeight="1" thickTop="1" thickBot="1" x14ac:dyDescent="0.3">
      <c r="A16" s="53"/>
      <c r="B16" s="524"/>
      <c r="C16" s="221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484"/>
      <c r="O16" s="221"/>
      <c r="P16" s="199"/>
      <c r="Q16" s="484"/>
      <c r="R16" s="488" t="s">
        <v>67</v>
      </c>
      <c r="S16" s="425"/>
      <c r="T16" s="488" t="s">
        <v>68</v>
      </c>
      <c r="U16" s="425"/>
      <c r="V16" s="488" t="s">
        <v>123</v>
      </c>
      <c r="W16" s="425"/>
      <c r="X16" s="488" t="s">
        <v>70</v>
      </c>
      <c r="Y16" s="425"/>
      <c r="Z16" s="488" t="s">
        <v>123</v>
      </c>
      <c r="AA16" s="425"/>
      <c r="AB16" s="537"/>
      <c r="AC16" s="417"/>
      <c r="AD16" s="419"/>
    </row>
    <row r="17" spans="1:30" ht="17.25" customHeight="1" thickTop="1" x14ac:dyDescent="0.25">
      <c r="A17" s="52"/>
      <c r="B17" s="130">
        <f>IF(RB!A17="","",RB!A17)</f>
        <v>2</v>
      </c>
      <c r="C17" s="517">
        <f>IF(RB!B17="","",RB!B17)</f>
        <v>0</v>
      </c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80"/>
      <c r="O17" s="520">
        <f>IF(RB!N17="","",RB!N17)</f>
        <v>0</v>
      </c>
      <c r="P17" s="279"/>
      <c r="Q17" s="280"/>
      <c r="R17" s="459">
        <f>IF(RB!Q17 ="","",RB!Q17)</f>
        <v>0</v>
      </c>
      <c r="S17" s="280"/>
      <c r="T17" s="459">
        <f>IF(RB!S17 ="","",RB!S17)</f>
        <v>0</v>
      </c>
      <c r="U17" s="280"/>
      <c r="V17" s="460">
        <f>IF(RB!U17 ="","",RB!U17)</f>
        <v>0</v>
      </c>
      <c r="W17" s="280"/>
      <c r="X17" s="521">
        <f>IF(RB!W17 ="","",RB!W17)</f>
        <v>0</v>
      </c>
      <c r="Y17" s="194"/>
      <c r="Z17" s="522">
        <f>IF(RB!Y17 ="","",RB!Y17)</f>
        <v>0</v>
      </c>
      <c r="AA17" s="194"/>
      <c r="AB17" s="523">
        <f>IF(RB!AA17="","",RB!AA17)</f>
        <v>0</v>
      </c>
      <c r="AC17" s="424"/>
      <c r="AD17" s="425"/>
    </row>
    <row r="18" spans="1:30" ht="15" customHeight="1" x14ac:dyDescent="0.25">
      <c r="A18" s="52"/>
      <c r="B18" s="130" t="str">
        <f>IF(RB!A18="","",RB!A18)</f>
        <v/>
      </c>
      <c r="C18" s="518" t="str">
        <f>IF(RB!B18="","",RB!B18)</f>
        <v/>
      </c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2"/>
      <c r="O18" s="519" t="str">
        <f>IF(RB!N18="","",RB!N18)</f>
        <v/>
      </c>
      <c r="P18" s="256"/>
      <c r="Q18" s="252"/>
      <c r="R18" s="466" t="str">
        <f>IF(RB!Q18 ="","",RB!Q18)</f>
        <v/>
      </c>
      <c r="S18" s="252"/>
      <c r="T18" s="466" t="str">
        <f>IF(RB!S18 ="","",RB!S18)</f>
        <v/>
      </c>
      <c r="U18" s="252"/>
      <c r="V18" s="466" t="str">
        <f>IF(RB!U18 ="","",RB!U18)</f>
        <v/>
      </c>
      <c r="W18" s="252"/>
      <c r="X18" s="466" t="str">
        <f>IF(RB!W18 ="","",RB!W18)</f>
        <v/>
      </c>
      <c r="Y18" s="252"/>
      <c r="Z18" s="467" t="str">
        <f>IF(RB!Y18 ="","",RB!Y18)</f>
        <v/>
      </c>
      <c r="AA18" s="252"/>
      <c r="AB18" s="515" t="str">
        <f>IF(RB!AA18="","",RB!AA18)</f>
        <v/>
      </c>
      <c r="AC18" s="256"/>
      <c r="AD18" s="516"/>
    </row>
    <row r="19" spans="1:30" ht="15" customHeight="1" x14ac:dyDescent="0.25">
      <c r="A19" s="52"/>
      <c r="B19" s="130" t="str">
        <f>IF(RB!A19="","",RB!A19)</f>
        <v/>
      </c>
      <c r="C19" s="518" t="str">
        <f>IF(RB!B19="","",RB!B19)</f>
        <v/>
      </c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2"/>
      <c r="O19" s="519" t="str">
        <f>IF(RB!N19="","",RB!N19)</f>
        <v/>
      </c>
      <c r="P19" s="256"/>
      <c r="Q19" s="252"/>
      <c r="R19" s="466" t="str">
        <f>IF(RB!Q19 ="","",RB!Q19)</f>
        <v/>
      </c>
      <c r="S19" s="252"/>
      <c r="T19" s="466" t="str">
        <f>IF(RB!S19 ="","",RB!S19)</f>
        <v/>
      </c>
      <c r="U19" s="252"/>
      <c r="V19" s="466" t="str">
        <f>IF(RB!U19 ="","",RB!U19)</f>
        <v/>
      </c>
      <c r="W19" s="252"/>
      <c r="X19" s="466" t="str">
        <f>IF(RB!W19 ="","",RB!W19)</f>
        <v/>
      </c>
      <c r="Y19" s="252"/>
      <c r="Z19" s="467" t="str">
        <f>IF(RB!Y19 ="","",RB!Y19)</f>
        <v/>
      </c>
      <c r="AA19" s="252"/>
      <c r="AB19" s="515" t="str">
        <f>IF(RB!AA19="","",RB!AA19)</f>
        <v/>
      </c>
      <c r="AC19" s="256"/>
      <c r="AD19" s="516"/>
    </row>
    <row r="20" spans="1:30" ht="15" customHeight="1" x14ac:dyDescent="0.25">
      <c r="A20" s="52"/>
      <c r="B20" s="130" t="str">
        <f>IF(RB!A20="","",RB!A20)</f>
        <v/>
      </c>
      <c r="C20" s="518" t="str">
        <f>IF(RB!B20="","",RB!B20)</f>
        <v/>
      </c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2"/>
      <c r="O20" s="518" t="str">
        <f>IF(RB!N20="","",RB!N20)</f>
        <v/>
      </c>
      <c r="P20" s="256"/>
      <c r="Q20" s="252"/>
      <c r="R20" s="466" t="str">
        <f>IF(RB!Q20 ="","",RB!Q20)</f>
        <v/>
      </c>
      <c r="S20" s="252"/>
      <c r="T20" s="466" t="str">
        <f>IF(RB!S20 ="","",RB!S20)</f>
        <v/>
      </c>
      <c r="U20" s="252"/>
      <c r="V20" s="466" t="str">
        <f>IF(RB!U20 ="","",RB!U20)</f>
        <v/>
      </c>
      <c r="W20" s="252"/>
      <c r="X20" s="466" t="str">
        <f>IF(RB!W20 ="","",RB!W20)</f>
        <v/>
      </c>
      <c r="Y20" s="252"/>
      <c r="Z20" s="467" t="str">
        <f>IF(RB!Y20 ="","",RB!Y20)</f>
        <v/>
      </c>
      <c r="AA20" s="252"/>
      <c r="AB20" s="515" t="str">
        <f>IF(RB!AA20="","",RB!AA20)</f>
        <v/>
      </c>
      <c r="AC20" s="256"/>
      <c r="AD20" s="516"/>
    </row>
    <row r="21" spans="1:30" ht="15" customHeight="1" x14ac:dyDescent="0.25">
      <c r="A21" s="54"/>
      <c r="B21" s="130" t="str">
        <f>IF(RB!A21="","",RB!A21)</f>
        <v/>
      </c>
      <c r="C21" s="518" t="str">
        <f>IF(RB!B21="","",RB!B21)</f>
        <v/>
      </c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2"/>
      <c r="O21" s="518" t="str">
        <f>IF(RB!N21="","",RB!N21)</f>
        <v/>
      </c>
      <c r="P21" s="256"/>
      <c r="Q21" s="252"/>
      <c r="R21" s="466" t="str">
        <f>IF(RB!Q21 ="","",RB!Q21)</f>
        <v/>
      </c>
      <c r="S21" s="252"/>
      <c r="T21" s="466" t="str">
        <f>IF(RB!S21 ="","",RB!S21)</f>
        <v/>
      </c>
      <c r="U21" s="252"/>
      <c r="V21" s="466" t="str">
        <f>IF(RB!U21 ="","",RB!U21)</f>
        <v/>
      </c>
      <c r="W21" s="252"/>
      <c r="X21" s="466" t="str">
        <f>IF(RB!W21 ="","",RB!W21)</f>
        <v/>
      </c>
      <c r="Y21" s="252"/>
      <c r="Z21" s="467" t="str">
        <f>IF(RB!Y21 ="","",RB!Y21)</f>
        <v/>
      </c>
      <c r="AA21" s="252"/>
      <c r="AB21" s="515" t="str">
        <f>IF(RB!AA21="","",RB!AA21)</f>
        <v/>
      </c>
      <c r="AC21" s="256"/>
      <c r="AD21" s="516"/>
    </row>
    <row r="22" spans="1:30" ht="15" customHeight="1" x14ac:dyDescent="0.25">
      <c r="A22" s="54"/>
      <c r="B22" s="130" t="str">
        <f>IF(RB!A22="","",RB!A22)</f>
        <v/>
      </c>
      <c r="C22" s="518" t="str">
        <f>IF(RB!B22="","",RB!B22)</f>
        <v/>
      </c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2"/>
      <c r="O22" s="518" t="str">
        <f>IF(RB!N22="","",RB!N22)</f>
        <v/>
      </c>
      <c r="P22" s="256"/>
      <c r="Q22" s="252"/>
      <c r="R22" s="466" t="str">
        <f>IF(RB!Q22 ="","",RB!Q22)</f>
        <v/>
      </c>
      <c r="S22" s="252"/>
      <c r="T22" s="466" t="str">
        <f>IF(RB!S22 ="","",RB!S22)</f>
        <v/>
      </c>
      <c r="U22" s="252"/>
      <c r="V22" s="466" t="str">
        <f>IF(RB!U22 ="","",RB!U22)</f>
        <v/>
      </c>
      <c r="W22" s="252"/>
      <c r="X22" s="466" t="str">
        <f>IF(RB!W22 ="","",RB!W22)</f>
        <v/>
      </c>
      <c r="Y22" s="252"/>
      <c r="Z22" s="467" t="str">
        <f>IF(RB!Y22 ="","",RB!Y22)</f>
        <v/>
      </c>
      <c r="AA22" s="252"/>
      <c r="AB22" s="515" t="str">
        <f>IF(RB!AA22="","",RB!AA22)</f>
        <v/>
      </c>
      <c r="AC22" s="256"/>
      <c r="AD22" s="516"/>
    </row>
    <row r="23" spans="1:30" ht="15" customHeight="1" x14ac:dyDescent="0.25">
      <c r="A23" s="54"/>
      <c r="B23" s="130" t="str">
        <f>IF(RB!A23="","",RB!A23)</f>
        <v/>
      </c>
      <c r="C23" s="518" t="str">
        <f>IF(RB!B23="","",RB!B23)</f>
        <v/>
      </c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2"/>
      <c r="O23" s="518" t="str">
        <f>IF(RB!N23="","",RB!N23)</f>
        <v/>
      </c>
      <c r="P23" s="256"/>
      <c r="Q23" s="252"/>
      <c r="R23" s="466" t="str">
        <f>IF(RB!Q23 ="","",RB!Q23)</f>
        <v/>
      </c>
      <c r="S23" s="252"/>
      <c r="T23" s="466" t="str">
        <f>IF(RB!S23 ="","",RB!S23)</f>
        <v/>
      </c>
      <c r="U23" s="252"/>
      <c r="V23" s="466" t="str">
        <f>IF(RB!U23 ="","",RB!U23)</f>
        <v/>
      </c>
      <c r="W23" s="252"/>
      <c r="X23" s="466" t="str">
        <f>IF(RB!W23 ="","",RB!W23)</f>
        <v/>
      </c>
      <c r="Y23" s="252"/>
      <c r="Z23" s="467" t="str">
        <f>IF(RB!Y23 ="","",RB!Y23)</f>
        <v/>
      </c>
      <c r="AA23" s="252"/>
      <c r="AB23" s="515" t="str">
        <f>IF(RB!AA23="","",RB!AA23)</f>
        <v/>
      </c>
      <c r="AC23" s="256"/>
      <c r="AD23" s="516"/>
    </row>
    <row r="24" spans="1:30" ht="15" customHeight="1" x14ac:dyDescent="0.25">
      <c r="A24" s="54"/>
      <c r="B24" s="130" t="str">
        <f>IF(RB!A24="","",RB!A24)</f>
        <v/>
      </c>
      <c r="C24" s="518" t="str">
        <f>IF(RB!B24="","",RB!B24)</f>
        <v/>
      </c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2"/>
      <c r="O24" s="518" t="str">
        <f>IF(RB!N24="","",RB!N24)</f>
        <v/>
      </c>
      <c r="P24" s="256"/>
      <c r="Q24" s="252"/>
      <c r="R24" s="466" t="str">
        <f>IF(RB!Q24 ="","",RB!Q24)</f>
        <v/>
      </c>
      <c r="S24" s="252"/>
      <c r="T24" s="466" t="str">
        <f>IF(RB!S24 ="","",RB!S24)</f>
        <v/>
      </c>
      <c r="U24" s="252"/>
      <c r="V24" s="466" t="str">
        <f>IF(RB!U24 ="","",RB!U24)</f>
        <v/>
      </c>
      <c r="W24" s="252"/>
      <c r="X24" s="466" t="str">
        <f>IF(RB!W24 ="","",RB!W24)</f>
        <v/>
      </c>
      <c r="Y24" s="252"/>
      <c r="Z24" s="467" t="str">
        <f>IF(RB!Y24 ="","",RB!Y24)</f>
        <v/>
      </c>
      <c r="AA24" s="252"/>
      <c r="AB24" s="515" t="str">
        <f>IF(RB!AA24="","",RB!AA24)</f>
        <v/>
      </c>
      <c r="AC24" s="256"/>
      <c r="AD24" s="516"/>
    </row>
    <row r="25" spans="1:30" ht="15" customHeight="1" x14ac:dyDescent="0.25">
      <c r="A25" s="54"/>
      <c r="B25" s="130" t="str">
        <f>IF(RB!A25="","",RB!A25)</f>
        <v/>
      </c>
      <c r="C25" s="518" t="str">
        <f>IF(RB!B25="","",RB!B25)</f>
        <v/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2"/>
      <c r="O25" s="518" t="str">
        <f>IF(RB!N25="","",RB!N25)</f>
        <v/>
      </c>
      <c r="P25" s="256"/>
      <c r="Q25" s="252"/>
      <c r="R25" s="466" t="str">
        <f>IF(RB!Q25 ="","",RB!Q25)</f>
        <v/>
      </c>
      <c r="S25" s="252"/>
      <c r="T25" s="466" t="str">
        <f>IF(RB!S25 ="","",RB!S25)</f>
        <v/>
      </c>
      <c r="U25" s="252"/>
      <c r="V25" s="466" t="str">
        <f>IF(RB!U25 ="","",RB!U25)</f>
        <v/>
      </c>
      <c r="W25" s="252"/>
      <c r="X25" s="466" t="str">
        <f>IF(RB!W25 ="","",RB!W25)</f>
        <v/>
      </c>
      <c r="Y25" s="252"/>
      <c r="Z25" s="467" t="str">
        <f>IF(RB!Y25 ="","",RB!Y25)</f>
        <v/>
      </c>
      <c r="AA25" s="252"/>
      <c r="AB25" s="515" t="str">
        <f>IF(RB!AA25="","",RB!AA25)</f>
        <v/>
      </c>
      <c r="AC25" s="256"/>
      <c r="AD25" s="516"/>
    </row>
    <row r="26" spans="1:30" ht="15" customHeight="1" x14ac:dyDescent="0.25">
      <c r="A26" s="54"/>
      <c r="B26" s="130" t="str">
        <f>IF(RB!A26="","",RB!A26)</f>
        <v/>
      </c>
      <c r="C26" s="518" t="str">
        <f>IF(RB!B26="","",RB!B26)</f>
        <v/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2"/>
      <c r="O26" s="518" t="str">
        <f>IF(RB!N26="","",RB!N26)</f>
        <v/>
      </c>
      <c r="P26" s="256"/>
      <c r="Q26" s="252"/>
      <c r="R26" s="466" t="str">
        <f>IF(RB!Q26 ="","",RB!Q26)</f>
        <v/>
      </c>
      <c r="S26" s="252"/>
      <c r="T26" s="466" t="str">
        <f>IF(RB!S26 ="","",RB!S26)</f>
        <v/>
      </c>
      <c r="U26" s="252"/>
      <c r="V26" s="466" t="str">
        <f>IF(RB!U26 ="","",RB!U26)</f>
        <v/>
      </c>
      <c r="W26" s="252"/>
      <c r="X26" s="466" t="str">
        <f>IF(RB!W26 ="","",RB!W26)</f>
        <v/>
      </c>
      <c r="Y26" s="252"/>
      <c r="Z26" s="467" t="str">
        <f>IF(RB!Y26 ="","",RB!Y26)</f>
        <v/>
      </c>
      <c r="AA26" s="252"/>
      <c r="AB26" s="515" t="str">
        <f>IF(RB!AA26="","",RB!AA26)</f>
        <v/>
      </c>
      <c r="AC26" s="256"/>
      <c r="AD26" s="516"/>
    </row>
    <row r="27" spans="1:30" ht="15" customHeight="1" x14ac:dyDescent="0.25">
      <c r="A27" s="54"/>
      <c r="B27" s="130" t="str">
        <f>IF(RB!A27="","",RB!A27)</f>
        <v/>
      </c>
      <c r="C27" s="518" t="str">
        <f>IF(RB!B27="","",RB!B27)</f>
        <v/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2"/>
      <c r="O27" s="518" t="str">
        <f>IF(RB!N27="","",RB!N27)</f>
        <v/>
      </c>
      <c r="P27" s="256"/>
      <c r="Q27" s="252"/>
      <c r="R27" s="466" t="str">
        <f>IF(RB!Q27 ="","",RB!Q27)</f>
        <v/>
      </c>
      <c r="S27" s="252"/>
      <c r="T27" s="466" t="str">
        <f>IF(RB!S27 ="","",RB!S27)</f>
        <v/>
      </c>
      <c r="U27" s="252"/>
      <c r="V27" s="466" t="str">
        <f>IF(RB!U27 ="","",RB!U27)</f>
        <v/>
      </c>
      <c r="W27" s="252"/>
      <c r="X27" s="466" t="str">
        <f>IF(RB!W27 ="","",RB!W27)</f>
        <v/>
      </c>
      <c r="Y27" s="252"/>
      <c r="Z27" s="467" t="str">
        <f>IF(RB!Y27 ="","",RB!Y27)</f>
        <v/>
      </c>
      <c r="AA27" s="252"/>
      <c r="AB27" s="515" t="str">
        <f>IF(RB!AA27="","",RB!AA27)</f>
        <v/>
      </c>
      <c r="AC27" s="256"/>
      <c r="AD27" s="516"/>
    </row>
    <row r="28" spans="1:30" ht="15" customHeight="1" x14ac:dyDescent="0.25">
      <c r="A28" s="54"/>
      <c r="B28" s="130" t="str">
        <f>IF(RB!A28="","",RB!A28)</f>
        <v/>
      </c>
      <c r="C28" s="518" t="str">
        <f>IF(RB!B28="","",RB!B28)</f>
        <v/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2"/>
      <c r="O28" s="518" t="str">
        <f>IF(RB!N28="","",RB!N28)</f>
        <v/>
      </c>
      <c r="P28" s="256"/>
      <c r="Q28" s="252"/>
      <c r="R28" s="466" t="str">
        <f>IF(RB!Q28 ="","",RB!Q28)</f>
        <v/>
      </c>
      <c r="S28" s="252"/>
      <c r="T28" s="466" t="str">
        <f>IF(RB!S28 ="","",RB!S28)</f>
        <v/>
      </c>
      <c r="U28" s="252"/>
      <c r="V28" s="466" t="str">
        <f>IF(RB!U28 ="","",RB!U28)</f>
        <v/>
      </c>
      <c r="W28" s="252"/>
      <c r="X28" s="466" t="str">
        <f>IF(RB!W28 ="","",RB!W28)</f>
        <v/>
      </c>
      <c r="Y28" s="252"/>
      <c r="Z28" s="467" t="str">
        <f>IF(RB!Y28 ="","",RB!Y28)</f>
        <v/>
      </c>
      <c r="AA28" s="252"/>
      <c r="AB28" s="515" t="str">
        <f>IF(RB!AA28="","",RB!AA28)</f>
        <v/>
      </c>
      <c r="AC28" s="256"/>
      <c r="AD28" s="516"/>
    </row>
    <row r="29" spans="1:30" ht="15" customHeight="1" x14ac:dyDescent="0.25">
      <c r="A29" s="54"/>
      <c r="B29" s="130" t="str">
        <f>IF(RB!A29="","",RB!A29)</f>
        <v/>
      </c>
      <c r="C29" s="518" t="str">
        <f>IF(RB!B29="","",RB!B29)</f>
        <v/>
      </c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2"/>
      <c r="O29" s="518" t="str">
        <f>IF(RB!N29="","",RB!N29)</f>
        <v/>
      </c>
      <c r="P29" s="256"/>
      <c r="Q29" s="252"/>
      <c r="R29" s="466" t="str">
        <f>IF(RB!Q29 ="","",RB!Q29)</f>
        <v/>
      </c>
      <c r="S29" s="252"/>
      <c r="T29" s="466" t="str">
        <f>IF(RB!S29 ="","",RB!S29)</f>
        <v/>
      </c>
      <c r="U29" s="252"/>
      <c r="V29" s="466" t="str">
        <f>IF(RB!U29 ="","",RB!U29)</f>
        <v/>
      </c>
      <c r="W29" s="252"/>
      <c r="X29" s="466" t="str">
        <f>IF(RB!W29 ="","",RB!W29)</f>
        <v/>
      </c>
      <c r="Y29" s="252"/>
      <c r="Z29" s="467" t="str">
        <f>IF(RB!Y29 ="","",RB!Y29)</f>
        <v/>
      </c>
      <c r="AA29" s="252"/>
      <c r="AB29" s="515" t="str">
        <f>IF(RB!AA29="","",RB!AA29)</f>
        <v/>
      </c>
      <c r="AC29" s="256"/>
      <c r="AD29" s="516"/>
    </row>
    <row r="30" spans="1:30" ht="15" customHeight="1" x14ac:dyDescent="0.25">
      <c r="A30" s="54"/>
      <c r="B30" s="130" t="str">
        <f>IF(RB!A30="","",RB!A30)</f>
        <v/>
      </c>
      <c r="C30" s="518" t="str">
        <f>IF(RB!B30="","",RB!B30)</f>
        <v/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2"/>
      <c r="O30" s="518" t="str">
        <f>IF(RB!N30="","",RB!N30)</f>
        <v/>
      </c>
      <c r="P30" s="256"/>
      <c r="Q30" s="252"/>
      <c r="R30" s="466" t="str">
        <f>IF(RB!Q30 ="","",RB!Q30)</f>
        <v/>
      </c>
      <c r="S30" s="252"/>
      <c r="T30" s="466" t="str">
        <f>IF(RB!S30 ="","",RB!S30)</f>
        <v/>
      </c>
      <c r="U30" s="252"/>
      <c r="V30" s="466" t="str">
        <f>IF(RB!U30 ="","",RB!U30)</f>
        <v/>
      </c>
      <c r="W30" s="252"/>
      <c r="X30" s="466" t="str">
        <f>IF(RB!W30 ="","",RB!W30)</f>
        <v/>
      </c>
      <c r="Y30" s="252"/>
      <c r="Z30" s="467" t="str">
        <f>IF(RB!Y30 ="","",RB!Y30)</f>
        <v/>
      </c>
      <c r="AA30" s="252"/>
      <c r="AB30" s="515" t="str">
        <f>IF(RB!AA30="","",RB!AA30)</f>
        <v/>
      </c>
      <c r="AC30" s="256"/>
      <c r="AD30" s="516"/>
    </row>
    <row r="31" spans="1:30" ht="15" customHeight="1" x14ac:dyDescent="0.25">
      <c r="A31" s="54"/>
      <c r="B31" s="130" t="str">
        <f>IF(RB!A31="","",RB!A31)</f>
        <v/>
      </c>
      <c r="C31" s="518" t="str">
        <f>IF(RB!B31="","",RB!B31)</f>
        <v/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2"/>
      <c r="O31" s="518" t="str">
        <f>IF(RB!N31="","",RB!N31)</f>
        <v/>
      </c>
      <c r="P31" s="256"/>
      <c r="Q31" s="252"/>
      <c r="R31" s="466" t="str">
        <f>IF(RB!Q31 ="","",RB!Q31)</f>
        <v/>
      </c>
      <c r="S31" s="252"/>
      <c r="T31" s="466" t="str">
        <f>IF(RB!S31 ="","",RB!S31)</f>
        <v/>
      </c>
      <c r="U31" s="252"/>
      <c r="V31" s="466" t="str">
        <f>IF(RB!U31 ="","",RB!U31)</f>
        <v/>
      </c>
      <c r="W31" s="252"/>
      <c r="X31" s="466" t="str">
        <f>IF(RB!W31 ="","",RB!W31)</f>
        <v/>
      </c>
      <c r="Y31" s="252"/>
      <c r="Z31" s="467" t="str">
        <f>IF(RB!Y31 ="","",RB!Y31)</f>
        <v/>
      </c>
      <c r="AA31" s="252"/>
      <c r="AB31" s="515" t="str">
        <f>IF(RB!AA31="","",RB!AA31)</f>
        <v/>
      </c>
      <c r="AC31" s="256"/>
      <c r="AD31" s="516"/>
    </row>
    <row r="32" spans="1:30" ht="15" customHeight="1" x14ac:dyDescent="0.25">
      <c r="A32" s="54"/>
      <c r="B32" s="130" t="str">
        <f>IF(RB!A32="","",RB!A32)</f>
        <v/>
      </c>
      <c r="C32" s="518" t="str">
        <f>IF(RB!B32="","",RB!B32)</f>
        <v/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2"/>
      <c r="O32" s="518" t="str">
        <f>IF(RB!N32="","",RB!N32)</f>
        <v/>
      </c>
      <c r="P32" s="256"/>
      <c r="Q32" s="252"/>
      <c r="R32" s="466" t="str">
        <f>IF(RB!Q32 ="","",RB!Q32)</f>
        <v/>
      </c>
      <c r="S32" s="252"/>
      <c r="T32" s="466" t="str">
        <f>IF(RB!S32 ="","",RB!S32)</f>
        <v/>
      </c>
      <c r="U32" s="252"/>
      <c r="V32" s="466" t="str">
        <f>IF(RB!U32 ="","",RB!U32)</f>
        <v/>
      </c>
      <c r="W32" s="252"/>
      <c r="X32" s="466" t="str">
        <f>IF(RB!W32 ="","",RB!W32)</f>
        <v/>
      </c>
      <c r="Y32" s="252"/>
      <c r="Z32" s="467" t="str">
        <f>IF(RB!Y32 ="","",RB!Y32)</f>
        <v/>
      </c>
      <c r="AA32" s="252"/>
      <c r="AB32" s="515" t="str">
        <f>IF(RB!AA32="","",RB!AA32)</f>
        <v/>
      </c>
      <c r="AC32" s="256"/>
      <c r="AD32" s="516"/>
    </row>
    <row r="33" spans="1:30" ht="15.75" customHeight="1" x14ac:dyDescent="0.25">
      <c r="A33" s="54"/>
      <c r="B33" s="130" t="str">
        <f>IF(RB!A33="","",RB!A33)</f>
        <v/>
      </c>
      <c r="C33" s="518" t="str">
        <f>IF(RB!B33="","",RB!B33)</f>
        <v/>
      </c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2"/>
      <c r="O33" s="518" t="str">
        <f>IF(RB!N33="","",RB!N33)</f>
        <v/>
      </c>
      <c r="P33" s="256"/>
      <c r="Q33" s="252"/>
      <c r="R33" s="466" t="str">
        <f>IF(RB!Q33 ="","",RB!Q33)</f>
        <v/>
      </c>
      <c r="S33" s="252"/>
      <c r="T33" s="466" t="str">
        <f>IF(RB!S33 ="","",RB!S33)</f>
        <v/>
      </c>
      <c r="U33" s="252"/>
      <c r="V33" s="466" t="str">
        <f>IF(RB!U33 ="","",RB!U33)</f>
        <v/>
      </c>
      <c r="W33" s="252"/>
      <c r="X33" s="466" t="str">
        <f>IF(RB!W33 ="","",RB!W33)</f>
        <v/>
      </c>
      <c r="Y33" s="252"/>
      <c r="Z33" s="467" t="str">
        <f>IF(RB!Y33 ="","",RB!Y33)</f>
        <v/>
      </c>
      <c r="AA33" s="252"/>
      <c r="AB33" s="515" t="str">
        <f>IF(RB!AA33="","",RB!AA33)</f>
        <v/>
      </c>
      <c r="AC33" s="256"/>
      <c r="AD33" s="516"/>
    </row>
    <row r="34" spans="1:30" ht="17.25" customHeight="1" x14ac:dyDescent="0.25">
      <c r="A34" s="54"/>
      <c r="B34" s="130" t="str">
        <f>IF(RB!A34="","",RB!A34)</f>
        <v/>
      </c>
      <c r="C34" s="518" t="str">
        <f>IF(RB!B34="","",RB!B34)</f>
        <v/>
      </c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2"/>
      <c r="O34" s="518" t="str">
        <f>IF(RB!N34="","",RB!N34)</f>
        <v/>
      </c>
      <c r="P34" s="256"/>
      <c r="Q34" s="252"/>
      <c r="R34" s="466" t="str">
        <f>IF(RB!Q34 ="","",RB!Q34)</f>
        <v/>
      </c>
      <c r="S34" s="252"/>
      <c r="T34" s="466" t="str">
        <f>IF(RB!S34 ="","",RB!S34)</f>
        <v/>
      </c>
      <c r="U34" s="252"/>
      <c r="V34" s="466" t="str">
        <f>IF(RB!U34 ="","",RB!U34)</f>
        <v/>
      </c>
      <c r="W34" s="252"/>
      <c r="X34" s="466" t="str">
        <f>IF(RB!W34 ="","",RB!W34)</f>
        <v/>
      </c>
      <c r="Y34" s="252"/>
      <c r="Z34" s="467" t="str">
        <f>IF(RB!Y34 ="","",RB!Y34)</f>
        <v/>
      </c>
      <c r="AA34" s="252"/>
      <c r="AB34" s="515" t="str">
        <f>IF(RB!AA34="","",RB!AA34)</f>
        <v/>
      </c>
      <c r="AC34" s="256"/>
      <c r="AD34" s="516"/>
    </row>
    <row r="35" spans="1:30" ht="15" customHeight="1" x14ac:dyDescent="0.25">
      <c r="A35" s="54"/>
      <c r="B35" s="130" t="str">
        <f>IF(RB!A35="","",RB!A35)</f>
        <v/>
      </c>
      <c r="C35" s="518" t="str">
        <f>IF(RB!B35="","",RB!B35)</f>
        <v/>
      </c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2"/>
      <c r="O35" s="518" t="str">
        <f>IF(RB!N35="","",RB!N35)</f>
        <v/>
      </c>
      <c r="P35" s="256"/>
      <c r="Q35" s="252"/>
      <c r="R35" s="466" t="str">
        <f>IF(RB!Q35 ="","",RB!Q35)</f>
        <v/>
      </c>
      <c r="S35" s="252"/>
      <c r="T35" s="466" t="str">
        <f>IF(RB!S35 ="","",RB!S35)</f>
        <v/>
      </c>
      <c r="U35" s="252"/>
      <c r="V35" s="466" t="str">
        <f>IF(RB!U35 ="","",RB!U35)</f>
        <v/>
      </c>
      <c r="W35" s="252"/>
      <c r="X35" s="466" t="str">
        <f>IF(RB!W35 ="","",RB!W35)</f>
        <v/>
      </c>
      <c r="Y35" s="252"/>
      <c r="Z35" s="467" t="str">
        <f>IF(RB!Y35 ="","",RB!Y35)</f>
        <v/>
      </c>
      <c r="AA35" s="252"/>
      <c r="AB35" s="515" t="str">
        <f>IF(RB!AA35="","",RB!AA35)</f>
        <v/>
      </c>
      <c r="AC35" s="256"/>
      <c r="AD35" s="516"/>
    </row>
    <row r="36" spans="1:30" ht="15" customHeight="1" x14ac:dyDescent="0.25">
      <c r="A36" s="54"/>
      <c r="B36" s="130" t="str">
        <f>IF(RB!A36="","",RB!A36)</f>
        <v/>
      </c>
      <c r="C36" s="518" t="str">
        <f>IF(RB!B36="","",RB!B36)</f>
        <v/>
      </c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2"/>
      <c r="O36" s="518" t="str">
        <f>IF(RB!N36="","",RB!N36)</f>
        <v/>
      </c>
      <c r="P36" s="256"/>
      <c r="Q36" s="252"/>
      <c r="R36" s="466" t="str">
        <f>IF(RB!Q36 ="","",RB!Q36)</f>
        <v/>
      </c>
      <c r="S36" s="252"/>
      <c r="T36" s="466" t="str">
        <f>IF(RB!S36 ="","",RB!S36)</f>
        <v/>
      </c>
      <c r="U36" s="252"/>
      <c r="V36" s="466" t="str">
        <f>IF(RB!U36 ="","",RB!U36)</f>
        <v/>
      </c>
      <c r="W36" s="252"/>
      <c r="X36" s="466" t="str">
        <f>IF(RB!W36 ="","",RB!W36)</f>
        <v/>
      </c>
      <c r="Y36" s="252"/>
      <c r="Z36" s="467" t="str">
        <f>IF(RB!Y36 ="","",RB!Y36)</f>
        <v/>
      </c>
      <c r="AA36" s="252"/>
      <c r="AB36" s="515" t="str">
        <f>IF(RB!AA36="","",RB!AA36)</f>
        <v/>
      </c>
      <c r="AC36" s="256"/>
      <c r="AD36" s="516"/>
    </row>
    <row r="37" spans="1:30" ht="15" customHeight="1" x14ac:dyDescent="0.25">
      <c r="A37" s="54"/>
      <c r="B37" s="130" t="str">
        <f>IF(RB!A37="","",RB!A37)</f>
        <v/>
      </c>
      <c r="C37" s="518" t="str">
        <f>IF(RB!B37="","",RB!B37)</f>
        <v/>
      </c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2"/>
      <c r="O37" s="518" t="str">
        <f>IF(RB!N37="","",RB!N37)</f>
        <v/>
      </c>
      <c r="P37" s="256"/>
      <c r="Q37" s="252"/>
      <c r="R37" s="466" t="str">
        <f>IF(RB!Q37 ="","",RB!Q37)</f>
        <v/>
      </c>
      <c r="S37" s="252"/>
      <c r="T37" s="466" t="str">
        <f>IF(RB!S37 ="","",RB!S37)</f>
        <v/>
      </c>
      <c r="U37" s="252"/>
      <c r="V37" s="466" t="str">
        <f>IF(RB!U37 ="","",RB!U37)</f>
        <v/>
      </c>
      <c r="W37" s="252"/>
      <c r="X37" s="466" t="str">
        <f>IF(RB!W37 ="","",RB!W37)</f>
        <v/>
      </c>
      <c r="Y37" s="252"/>
      <c r="Z37" s="467" t="str">
        <f>IF(RB!Y37 ="","",RB!Y37)</f>
        <v/>
      </c>
      <c r="AA37" s="252"/>
      <c r="AB37" s="515" t="str">
        <f>IF(RB!AA37="","",RB!AA37)</f>
        <v/>
      </c>
      <c r="AC37" s="256"/>
      <c r="AD37" s="516"/>
    </row>
    <row r="38" spans="1:30" ht="15" customHeight="1" x14ac:dyDescent="0.25">
      <c r="A38" s="54"/>
      <c r="B38" s="130" t="str">
        <f>IF(RB!A38="","",RB!A38)</f>
        <v/>
      </c>
      <c r="C38" s="518" t="str">
        <f>IF(RB!B38="","",RB!B38)</f>
        <v/>
      </c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2"/>
      <c r="O38" s="518" t="str">
        <f>IF(RB!N38="","",RB!N38)</f>
        <v/>
      </c>
      <c r="P38" s="256"/>
      <c r="Q38" s="252"/>
      <c r="R38" s="466" t="str">
        <f>IF(RB!Q38 ="","",RB!Q38)</f>
        <v/>
      </c>
      <c r="S38" s="252"/>
      <c r="T38" s="466" t="str">
        <f>IF(RB!S38 ="","",RB!S38)</f>
        <v/>
      </c>
      <c r="U38" s="252"/>
      <c r="V38" s="466" t="str">
        <f>IF(RB!U38 ="","",RB!U38)</f>
        <v/>
      </c>
      <c r="W38" s="252"/>
      <c r="X38" s="466" t="str">
        <f>IF(RB!W38 ="","",RB!W38)</f>
        <v/>
      </c>
      <c r="Y38" s="252"/>
      <c r="Z38" s="467" t="str">
        <f>IF(RB!Y38 ="","",RB!Y38)</f>
        <v/>
      </c>
      <c r="AA38" s="252"/>
      <c r="AB38" s="515" t="str">
        <f>IF(RB!AA38="","",RB!AA38)</f>
        <v/>
      </c>
      <c r="AC38" s="256"/>
      <c r="AD38" s="516"/>
    </row>
    <row r="39" spans="1:30" ht="15" customHeight="1" x14ac:dyDescent="0.25">
      <c r="A39" s="54"/>
      <c r="B39" s="130" t="str">
        <f>IF(RB!A39="","",RB!A39)</f>
        <v/>
      </c>
      <c r="C39" s="518" t="str">
        <f>IF(RB!B39="","",RB!B39)</f>
        <v/>
      </c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2"/>
      <c r="O39" s="518" t="str">
        <f>IF(RB!N39="","",RB!N39)</f>
        <v/>
      </c>
      <c r="P39" s="256"/>
      <c r="Q39" s="252"/>
      <c r="R39" s="466" t="str">
        <f>IF(RB!Q39 ="","",RB!Q39)</f>
        <v/>
      </c>
      <c r="S39" s="252"/>
      <c r="T39" s="466" t="str">
        <f>IF(RB!S39 ="","",RB!S39)</f>
        <v/>
      </c>
      <c r="U39" s="252"/>
      <c r="V39" s="466" t="str">
        <f>IF(RB!U39 ="","",RB!U39)</f>
        <v/>
      </c>
      <c r="W39" s="252"/>
      <c r="X39" s="466" t="str">
        <f>IF(RB!W39 ="","",RB!W39)</f>
        <v/>
      </c>
      <c r="Y39" s="252"/>
      <c r="Z39" s="467" t="str">
        <f>IF(RB!Y39 ="","",RB!Y39)</f>
        <v/>
      </c>
      <c r="AA39" s="252"/>
      <c r="AB39" s="515" t="str">
        <f>IF(RB!AA39="","",RB!AA39)</f>
        <v/>
      </c>
      <c r="AC39" s="256"/>
      <c r="AD39" s="516"/>
    </row>
    <row r="40" spans="1:30" ht="15" customHeight="1" x14ac:dyDescent="0.25">
      <c r="A40" s="54"/>
      <c r="B40" s="130" t="str">
        <f>IF(RB!A40="","",RB!A40)</f>
        <v/>
      </c>
      <c r="C40" s="518" t="str">
        <f>IF(RB!B40="","",RB!B40)</f>
        <v/>
      </c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2"/>
      <c r="O40" s="518" t="str">
        <f>IF(RB!N40="","",RB!N40)</f>
        <v/>
      </c>
      <c r="P40" s="256"/>
      <c r="Q40" s="252"/>
      <c r="R40" s="466" t="str">
        <f>IF(RB!Q40 ="","",RB!Q40)</f>
        <v/>
      </c>
      <c r="S40" s="252"/>
      <c r="T40" s="466" t="str">
        <f>IF(RB!S40 ="","",RB!S40)</f>
        <v/>
      </c>
      <c r="U40" s="252"/>
      <c r="V40" s="466" t="str">
        <f>IF(RB!U40 ="","",RB!U40)</f>
        <v/>
      </c>
      <c r="W40" s="252"/>
      <c r="X40" s="466" t="str">
        <f>IF(RB!W40 ="","",RB!W40)</f>
        <v/>
      </c>
      <c r="Y40" s="252"/>
      <c r="Z40" s="467" t="str">
        <f>IF(RB!Y40 ="","",RB!Y40)</f>
        <v/>
      </c>
      <c r="AA40" s="252"/>
      <c r="AB40" s="515" t="str">
        <f>IF(RB!AA40="","",RB!AA40)</f>
        <v/>
      </c>
      <c r="AC40" s="256"/>
      <c r="AD40" s="516"/>
    </row>
    <row r="41" spans="1:30" ht="15" customHeight="1" x14ac:dyDescent="0.25">
      <c r="A41" s="54"/>
      <c r="B41" s="130" t="str">
        <f>IF(RB!A41="","",RB!A41)</f>
        <v/>
      </c>
      <c r="C41" s="518" t="str">
        <f>IF(RB!B41="","",RB!B41)</f>
        <v/>
      </c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2"/>
      <c r="O41" s="518" t="str">
        <f>IF(RB!N41="","",RB!N41)</f>
        <v/>
      </c>
      <c r="P41" s="256"/>
      <c r="Q41" s="252"/>
      <c r="R41" s="466" t="str">
        <f>IF(RB!Q41 ="","",RB!Q41)</f>
        <v/>
      </c>
      <c r="S41" s="252"/>
      <c r="T41" s="466" t="str">
        <f>IF(RB!S41 ="","",RB!S41)</f>
        <v/>
      </c>
      <c r="U41" s="252"/>
      <c r="V41" s="466" t="str">
        <f>IF(RB!U41 ="","",RB!U41)</f>
        <v/>
      </c>
      <c r="W41" s="252"/>
      <c r="X41" s="466" t="str">
        <f>IF(RB!W41 ="","",RB!W41)</f>
        <v/>
      </c>
      <c r="Y41" s="252"/>
      <c r="Z41" s="467" t="str">
        <f>IF(RB!Y41 ="","",RB!Y41)</f>
        <v/>
      </c>
      <c r="AA41" s="252"/>
      <c r="AB41" s="515" t="str">
        <f>IF(RB!AA41="","",RB!AA41)</f>
        <v/>
      </c>
      <c r="AC41" s="256"/>
      <c r="AD41" s="516"/>
    </row>
    <row r="42" spans="1:30" ht="15" customHeight="1" x14ac:dyDescent="0.25">
      <c r="A42" s="54"/>
      <c r="B42" s="130" t="str">
        <f>IF(RB!A42="","",RB!A42)</f>
        <v/>
      </c>
      <c r="C42" s="518" t="str">
        <f>IF(RB!B42="","",RB!B42)</f>
        <v/>
      </c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2"/>
      <c r="O42" s="518" t="str">
        <f>IF(RB!N42="","",RB!N42)</f>
        <v/>
      </c>
      <c r="P42" s="256"/>
      <c r="Q42" s="252"/>
      <c r="R42" s="466" t="str">
        <f>IF(RB!Q42 ="","",RB!Q42)</f>
        <v/>
      </c>
      <c r="S42" s="252"/>
      <c r="T42" s="466" t="str">
        <f>IF(RB!S42 ="","",RB!S42)</f>
        <v/>
      </c>
      <c r="U42" s="252"/>
      <c r="V42" s="466" t="str">
        <f>IF(RB!U42 ="","",RB!U42)</f>
        <v/>
      </c>
      <c r="W42" s="252"/>
      <c r="X42" s="466" t="str">
        <f>IF(RB!W42 ="","",RB!W42)</f>
        <v/>
      </c>
      <c r="Y42" s="252"/>
      <c r="Z42" s="467" t="str">
        <f>IF(RB!Y42 ="","",RB!Y42)</f>
        <v/>
      </c>
      <c r="AA42" s="252"/>
      <c r="AB42" s="515" t="str">
        <f>IF(RB!AA42="","",RB!AA42)</f>
        <v/>
      </c>
      <c r="AC42" s="256"/>
      <c r="AD42" s="516"/>
    </row>
    <row r="43" spans="1:30" ht="15" customHeight="1" x14ac:dyDescent="0.25">
      <c r="A43" s="54"/>
      <c r="B43" s="130" t="str">
        <f>IF(RB!A43="","",RB!A43)</f>
        <v/>
      </c>
      <c r="C43" s="518" t="str">
        <f>IF(RB!B43="","",RB!B43)</f>
        <v/>
      </c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2"/>
      <c r="O43" s="518" t="str">
        <f>IF(RB!N43="","",RB!N43)</f>
        <v/>
      </c>
      <c r="P43" s="256"/>
      <c r="Q43" s="252"/>
      <c r="R43" s="466" t="str">
        <f>IF(RB!Q43 ="","",RB!Q43)</f>
        <v/>
      </c>
      <c r="S43" s="252"/>
      <c r="T43" s="466" t="str">
        <f>IF(RB!S43 ="","",RB!S43)</f>
        <v/>
      </c>
      <c r="U43" s="252"/>
      <c r="V43" s="466" t="str">
        <f>IF(RB!U43 ="","",RB!U43)</f>
        <v/>
      </c>
      <c r="W43" s="252"/>
      <c r="X43" s="466" t="str">
        <f>IF(RB!W43 ="","",RB!W43)</f>
        <v/>
      </c>
      <c r="Y43" s="252"/>
      <c r="Z43" s="467" t="str">
        <f>IF(RB!Y43 ="","",RB!Y43)</f>
        <v/>
      </c>
      <c r="AA43" s="252"/>
      <c r="AB43" s="515" t="str">
        <f>IF(RB!AA43="","",RB!AA43)</f>
        <v/>
      </c>
      <c r="AC43" s="256"/>
      <c r="AD43" s="516"/>
    </row>
    <row r="44" spans="1:30" ht="15" customHeight="1" x14ac:dyDescent="0.25">
      <c r="A44" s="54"/>
      <c r="B44" s="130" t="str">
        <f>IF(RB!A44="","",RB!A44)</f>
        <v/>
      </c>
      <c r="C44" s="518" t="str">
        <f>IF(RB!B44="","",RB!B44)</f>
        <v/>
      </c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2"/>
      <c r="O44" s="518" t="str">
        <f>IF(RB!N44="","",RB!N44)</f>
        <v/>
      </c>
      <c r="P44" s="256"/>
      <c r="Q44" s="252"/>
      <c r="R44" s="466" t="str">
        <f>IF(RB!Q44 ="","",RB!Q44)</f>
        <v/>
      </c>
      <c r="S44" s="252"/>
      <c r="T44" s="466" t="str">
        <f>IF(RB!S44 ="","",RB!S44)</f>
        <v/>
      </c>
      <c r="U44" s="252"/>
      <c r="V44" s="466" t="str">
        <f>IF(RB!U44 ="","",RB!U44)</f>
        <v/>
      </c>
      <c r="W44" s="252"/>
      <c r="X44" s="466" t="str">
        <f>IF(RB!W44 ="","",RB!W44)</f>
        <v/>
      </c>
      <c r="Y44" s="252"/>
      <c r="Z44" s="467" t="str">
        <f>IF(RB!Y44 ="","",RB!Y44)</f>
        <v/>
      </c>
      <c r="AA44" s="252"/>
      <c r="AB44" s="515" t="str">
        <f>IF(RB!AA44="","",RB!AA44)</f>
        <v/>
      </c>
      <c r="AC44" s="256"/>
      <c r="AD44" s="516"/>
    </row>
    <row r="45" spans="1:30" ht="15" customHeight="1" x14ac:dyDescent="0.25">
      <c r="A45" s="54"/>
      <c r="B45" s="130" t="str">
        <f>IF(RB!A45="","",RB!A45)</f>
        <v/>
      </c>
      <c r="C45" s="518" t="str">
        <f>IF(RB!B45="","",RB!B45)</f>
        <v/>
      </c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2"/>
      <c r="O45" s="518" t="str">
        <f>IF(RB!N45="","",RB!N45)</f>
        <v/>
      </c>
      <c r="P45" s="256"/>
      <c r="Q45" s="252"/>
      <c r="R45" s="466" t="str">
        <f>IF(RB!Q45 ="","",RB!Q45)</f>
        <v/>
      </c>
      <c r="S45" s="252"/>
      <c r="T45" s="466" t="str">
        <f>IF(RB!S45 ="","",RB!S45)</f>
        <v/>
      </c>
      <c r="U45" s="252"/>
      <c r="V45" s="466" t="str">
        <f>IF(RB!U45 ="","",RB!U45)</f>
        <v/>
      </c>
      <c r="W45" s="252"/>
      <c r="X45" s="466" t="str">
        <f>IF(RB!W45 ="","",RB!W45)</f>
        <v/>
      </c>
      <c r="Y45" s="252"/>
      <c r="Z45" s="467" t="str">
        <f>IF(RB!Y45 ="","",RB!Y45)</f>
        <v/>
      </c>
      <c r="AA45" s="252"/>
      <c r="AB45" s="515" t="str">
        <f>IF(RB!AA45="","",RB!AA45)</f>
        <v/>
      </c>
      <c r="AC45" s="256"/>
      <c r="AD45" s="516"/>
    </row>
    <row r="46" spans="1:30" ht="15" customHeight="1" x14ac:dyDescent="0.25">
      <c r="A46" s="54"/>
      <c r="B46" s="130" t="str">
        <f>IF(RB!A46="","",RB!A46)</f>
        <v/>
      </c>
      <c r="C46" s="518" t="str">
        <f>IF(RB!B46="","",RB!B46)</f>
        <v/>
      </c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2"/>
      <c r="O46" s="518" t="str">
        <f>IF(RB!N46="","",RB!N46)</f>
        <v/>
      </c>
      <c r="P46" s="256"/>
      <c r="Q46" s="252"/>
      <c r="R46" s="466" t="str">
        <f>IF(RB!Q46 ="","",RB!Q46)</f>
        <v/>
      </c>
      <c r="S46" s="252"/>
      <c r="T46" s="466" t="str">
        <f>IF(RB!S46 ="","",RB!S46)</f>
        <v/>
      </c>
      <c r="U46" s="252"/>
      <c r="V46" s="466" t="str">
        <f>IF(RB!U46 ="","",RB!U46)</f>
        <v/>
      </c>
      <c r="W46" s="252"/>
      <c r="X46" s="466" t="str">
        <f>IF(RB!W46 ="","",RB!W46)</f>
        <v/>
      </c>
      <c r="Y46" s="252"/>
      <c r="Z46" s="467" t="str">
        <f>IF(RB!Y46 ="","",RB!Y46)</f>
        <v/>
      </c>
      <c r="AA46" s="252"/>
      <c r="AB46" s="515" t="str">
        <f>IF(RB!AA46="","",RB!AA46)</f>
        <v/>
      </c>
      <c r="AC46" s="256"/>
      <c r="AD46" s="516"/>
    </row>
    <row r="47" spans="1:30" ht="15" customHeight="1" x14ac:dyDescent="0.25">
      <c r="A47" s="54"/>
      <c r="B47" s="130" t="str">
        <f>IF(RB!A47="","",RB!A47)</f>
        <v/>
      </c>
      <c r="C47" s="518" t="str">
        <f>IF(RB!B47="","",RB!B47)</f>
        <v/>
      </c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2"/>
      <c r="O47" s="518" t="str">
        <f>IF(RB!N47="","",RB!N47)</f>
        <v/>
      </c>
      <c r="P47" s="256"/>
      <c r="Q47" s="252"/>
      <c r="R47" s="466" t="str">
        <f>IF(RB!Q47 ="","",RB!Q47)</f>
        <v/>
      </c>
      <c r="S47" s="252"/>
      <c r="T47" s="466" t="str">
        <f>IF(RB!S47 ="","",RB!S47)</f>
        <v/>
      </c>
      <c r="U47" s="252"/>
      <c r="V47" s="466" t="str">
        <f>IF(RB!U47 ="","",RB!U47)</f>
        <v/>
      </c>
      <c r="W47" s="252"/>
      <c r="X47" s="466" t="str">
        <f>IF(RB!W47 ="","",RB!W47)</f>
        <v/>
      </c>
      <c r="Y47" s="252"/>
      <c r="Z47" s="467" t="str">
        <f>IF(RB!Y47 ="","",RB!Y47)</f>
        <v/>
      </c>
      <c r="AA47" s="252"/>
      <c r="AB47" s="515" t="str">
        <f>IF(RB!AA47="","",RB!AA47)</f>
        <v/>
      </c>
      <c r="AC47" s="256"/>
      <c r="AD47" s="516"/>
    </row>
    <row r="48" spans="1:30" ht="15" customHeight="1" x14ac:dyDescent="0.25">
      <c r="A48" s="54"/>
      <c r="B48" s="130" t="str">
        <f>IF(RB!A48="","",RB!A48)</f>
        <v/>
      </c>
      <c r="C48" s="518" t="str">
        <f>IF(RB!B48="","",RB!B48)</f>
        <v/>
      </c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2"/>
      <c r="O48" s="518" t="str">
        <f>IF(RB!N48="","",RB!N48)</f>
        <v/>
      </c>
      <c r="P48" s="256"/>
      <c r="Q48" s="252"/>
      <c r="R48" s="466" t="str">
        <f>IF(RB!Q48 ="","",RB!Q48)</f>
        <v/>
      </c>
      <c r="S48" s="252"/>
      <c r="T48" s="466" t="str">
        <f>IF(RB!S48 ="","",RB!S48)</f>
        <v/>
      </c>
      <c r="U48" s="252"/>
      <c r="V48" s="466" t="str">
        <f>IF(RB!U48 ="","",RB!U48)</f>
        <v/>
      </c>
      <c r="W48" s="252"/>
      <c r="X48" s="466" t="str">
        <f>IF(RB!W48 ="","",RB!W48)</f>
        <v/>
      </c>
      <c r="Y48" s="252"/>
      <c r="Z48" s="467" t="str">
        <f>IF(RB!Y48 ="","",RB!Y48)</f>
        <v/>
      </c>
      <c r="AA48" s="252"/>
      <c r="AB48" s="515" t="str">
        <f>IF(RB!AA48="","",RB!AA48)</f>
        <v/>
      </c>
      <c r="AC48" s="256"/>
      <c r="AD48" s="516"/>
    </row>
    <row r="49" spans="1:30" ht="15" customHeight="1" x14ac:dyDescent="0.25">
      <c r="A49" s="54"/>
      <c r="B49" s="130" t="str">
        <f>IF(RB!A49="","",RB!A49)</f>
        <v/>
      </c>
      <c r="C49" s="518" t="str">
        <f>IF(RB!B49="","",RB!B49)</f>
        <v/>
      </c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2"/>
      <c r="O49" s="518" t="str">
        <f>IF(RB!N49="","",RB!N49)</f>
        <v/>
      </c>
      <c r="P49" s="256"/>
      <c r="Q49" s="252"/>
      <c r="R49" s="466" t="str">
        <f>IF(RB!Q49 ="","",RB!Q49)</f>
        <v/>
      </c>
      <c r="S49" s="252"/>
      <c r="T49" s="466" t="str">
        <f>IF(RB!S49 ="","",RB!S49)</f>
        <v/>
      </c>
      <c r="U49" s="252"/>
      <c r="V49" s="466" t="str">
        <f>IF(RB!U49 ="","",RB!U49)</f>
        <v/>
      </c>
      <c r="W49" s="252"/>
      <c r="X49" s="466" t="str">
        <f>IF(RB!W49 ="","",RB!W49)</f>
        <v/>
      </c>
      <c r="Y49" s="252"/>
      <c r="Z49" s="467" t="str">
        <f>IF(RB!Y49 ="","",RB!Y49)</f>
        <v/>
      </c>
      <c r="AA49" s="252"/>
      <c r="AB49" s="515" t="str">
        <f>IF(RB!AA49="","",RB!AA49)</f>
        <v/>
      </c>
      <c r="AC49" s="256"/>
      <c r="AD49" s="516"/>
    </row>
    <row r="50" spans="1:30" ht="15" customHeight="1" x14ac:dyDescent="0.25">
      <c r="A50" s="54"/>
      <c r="B50" s="130" t="str">
        <f>IF(RB!A50="","",RB!A50)</f>
        <v/>
      </c>
      <c r="C50" s="518" t="str">
        <f>IF(RB!B50="","",RB!B50)</f>
        <v/>
      </c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2"/>
      <c r="O50" s="518" t="str">
        <f>IF(RB!N50="","",RB!N50)</f>
        <v/>
      </c>
      <c r="P50" s="256"/>
      <c r="Q50" s="252"/>
      <c r="R50" s="466" t="str">
        <f>IF(RB!Q50 ="","",RB!Q50)</f>
        <v/>
      </c>
      <c r="S50" s="252"/>
      <c r="T50" s="466" t="str">
        <f>IF(RB!S50 ="","",RB!S50)</f>
        <v/>
      </c>
      <c r="U50" s="252"/>
      <c r="V50" s="466" t="str">
        <f>IF(RB!U50 ="","",RB!U50)</f>
        <v/>
      </c>
      <c r="W50" s="252"/>
      <c r="X50" s="466" t="str">
        <f>IF(RB!W50 ="","",RB!W50)</f>
        <v/>
      </c>
      <c r="Y50" s="252"/>
      <c r="Z50" s="467" t="str">
        <f>IF(RB!Y50 ="","",RB!Y50)</f>
        <v/>
      </c>
      <c r="AA50" s="252"/>
      <c r="AB50" s="515" t="str">
        <f>IF(RB!AA50="","",RB!AA50)</f>
        <v/>
      </c>
      <c r="AC50" s="256"/>
      <c r="AD50" s="516"/>
    </row>
    <row r="51" spans="1:30" ht="15" customHeight="1" x14ac:dyDescent="0.25">
      <c r="A51" s="54"/>
      <c r="B51" s="130" t="str">
        <f>IF(RB!A51="","",RB!A51)</f>
        <v/>
      </c>
      <c r="C51" s="518" t="str">
        <f>IF(RB!B51="","",RB!B51)</f>
        <v/>
      </c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2"/>
      <c r="O51" s="518" t="str">
        <f>IF(RB!N51="","",RB!N51)</f>
        <v/>
      </c>
      <c r="P51" s="256"/>
      <c r="Q51" s="252"/>
      <c r="R51" s="466" t="str">
        <f>IF(RB!Q51 ="","",RB!Q51)</f>
        <v/>
      </c>
      <c r="S51" s="252"/>
      <c r="T51" s="466" t="str">
        <f>IF(RB!S51 ="","",RB!S51)</f>
        <v/>
      </c>
      <c r="U51" s="252"/>
      <c r="V51" s="466" t="str">
        <f>IF(RB!U51 ="","",RB!U51)</f>
        <v/>
      </c>
      <c r="W51" s="252"/>
      <c r="X51" s="466" t="str">
        <f>IF(RB!W51 ="","",RB!W51)</f>
        <v/>
      </c>
      <c r="Y51" s="252"/>
      <c r="Z51" s="467" t="str">
        <f>IF(RB!Y51 ="","",RB!Y51)</f>
        <v/>
      </c>
      <c r="AA51" s="252"/>
      <c r="AB51" s="515" t="str">
        <f>IF(RB!AA51="","",RB!AA51)</f>
        <v/>
      </c>
      <c r="AC51" s="256"/>
      <c r="AD51" s="516"/>
    </row>
    <row r="52" spans="1:30" ht="15" customHeight="1" x14ac:dyDescent="0.25">
      <c r="A52" s="54"/>
      <c r="B52" s="130" t="str">
        <f>IF(RB!A52="","",RB!A52)</f>
        <v/>
      </c>
      <c r="C52" s="518" t="str">
        <f>IF(RB!B52="","",RB!B52)</f>
        <v/>
      </c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2"/>
      <c r="O52" s="518" t="str">
        <f>IF(RB!N52="","",RB!N52)</f>
        <v/>
      </c>
      <c r="P52" s="256"/>
      <c r="Q52" s="252"/>
      <c r="R52" s="466" t="str">
        <f>IF(RB!Q52 ="","",RB!Q52)</f>
        <v/>
      </c>
      <c r="S52" s="252"/>
      <c r="T52" s="466" t="str">
        <f>IF(RB!S52 ="","",RB!S52)</f>
        <v/>
      </c>
      <c r="U52" s="252"/>
      <c r="V52" s="466" t="str">
        <f>IF(RB!U52 ="","",RB!U52)</f>
        <v/>
      </c>
      <c r="W52" s="252"/>
      <c r="X52" s="466" t="str">
        <f>IF(RB!W52 ="","",RB!W52)</f>
        <v/>
      </c>
      <c r="Y52" s="252"/>
      <c r="Z52" s="467" t="str">
        <f>IF(RB!Y52 ="","",RB!Y52)</f>
        <v/>
      </c>
      <c r="AA52" s="252"/>
      <c r="AB52" s="515" t="str">
        <f>IF(RB!AA52="","",RB!AA52)</f>
        <v/>
      </c>
      <c r="AC52" s="256"/>
      <c r="AD52" s="516"/>
    </row>
    <row r="53" spans="1:30" ht="15" customHeight="1" x14ac:dyDescent="0.25">
      <c r="A53" s="54"/>
      <c r="B53" s="130" t="str">
        <f>IF(RB!A53="","",RB!A53)</f>
        <v/>
      </c>
      <c r="C53" s="518" t="str">
        <f>IF(RB!B53="","",RB!B53)</f>
        <v/>
      </c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2"/>
      <c r="O53" s="518" t="str">
        <f>IF(RB!N53="","",RB!N53)</f>
        <v/>
      </c>
      <c r="P53" s="256"/>
      <c r="Q53" s="252"/>
      <c r="R53" s="466" t="str">
        <f>IF(RB!Q53 ="","",RB!Q53)</f>
        <v/>
      </c>
      <c r="S53" s="252"/>
      <c r="T53" s="466" t="str">
        <f>IF(RB!S53 ="","",RB!S53)</f>
        <v/>
      </c>
      <c r="U53" s="252"/>
      <c r="V53" s="466" t="str">
        <f>IF(RB!U53 ="","",RB!U53)</f>
        <v/>
      </c>
      <c r="W53" s="252"/>
      <c r="X53" s="466" t="str">
        <f>IF(RB!W53 ="","",RB!W53)</f>
        <v/>
      </c>
      <c r="Y53" s="252"/>
      <c r="Z53" s="467" t="str">
        <f>IF(RB!Y53 ="","",RB!Y53)</f>
        <v/>
      </c>
      <c r="AA53" s="252"/>
      <c r="AB53" s="515" t="str">
        <f>IF(RB!AA53="","",RB!AA53)</f>
        <v/>
      </c>
      <c r="AC53" s="256"/>
      <c r="AD53" s="516"/>
    </row>
    <row r="54" spans="1:30" ht="15" customHeight="1" x14ac:dyDescent="0.25">
      <c r="A54" s="54"/>
      <c r="B54" s="130" t="str">
        <f>IF(RB!A54="","",RB!A54)</f>
        <v/>
      </c>
      <c r="C54" s="518" t="str">
        <f>IF(RB!B54="","",RB!B54)</f>
        <v/>
      </c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2"/>
      <c r="O54" s="518" t="str">
        <f>IF(RB!N54="","",RB!N54)</f>
        <v/>
      </c>
      <c r="P54" s="256"/>
      <c r="Q54" s="252"/>
      <c r="R54" s="466" t="str">
        <f>IF(RB!Q54 ="","",RB!Q54)</f>
        <v/>
      </c>
      <c r="S54" s="252"/>
      <c r="T54" s="466" t="str">
        <f>IF(RB!S54 ="","",RB!S54)</f>
        <v/>
      </c>
      <c r="U54" s="252"/>
      <c r="V54" s="466" t="str">
        <f>IF(RB!U54 ="","",RB!U54)</f>
        <v/>
      </c>
      <c r="W54" s="252"/>
      <c r="X54" s="466" t="str">
        <f>IF(RB!W54 ="","",RB!W54)</f>
        <v/>
      </c>
      <c r="Y54" s="252"/>
      <c r="Z54" s="467" t="str">
        <f>IF(RB!Y54 ="","",RB!Y54)</f>
        <v/>
      </c>
      <c r="AA54" s="252"/>
      <c r="AB54" s="515" t="str">
        <f>IF(RB!AA54="","",RB!AA54)</f>
        <v/>
      </c>
      <c r="AC54" s="256"/>
      <c r="AD54" s="516"/>
    </row>
    <row r="55" spans="1:30" ht="15" customHeight="1" x14ac:dyDescent="0.25">
      <c r="A55" s="54"/>
      <c r="B55" s="130" t="str">
        <f>IF(RB!A55="","",RB!A55)</f>
        <v/>
      </c>
      <c r="C55" s="518" t="str">
        <f>IF(RB!B55="","",RB!B55)</f>
        <v/>
      </c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2"/>
      <c r="O55" s="518" t="str">
        <f>IF(RB!N55="","",RB!N55)</f>
        <v/>
      </c>
      <c r="P55" s="256"/>
      <c r="Q55" s="252"/>
      <c r="R55" s="466" t="str">
        <f>IF(RB!Q55 ="","",RB!Q55)</f>
        <v/>
      </c>
      <c r="S55" s="252"/>
      <c r="T55" s="466" t="str">
        <f>IF(RB!S55 ="","",RB!S55)</f>
        <v/>
      </c>
      <c r="U55" s="252"/>
      <c r="V55" s="466" t="str">
        <f>IF(RB!U55 ="","",RB!U55)</f>
        <v/>
      </c>
      <c r="W55" s="252"/>
      <c r="X55" s="466" t="str">
        <f>IF(RB!W55 ="","",RB!W55)</f>
        <v/>
      </c>
      <c r="Y55" s="252"/>
      <c r="Z55" s="467" t="str">
        <f>IF(RB!Y55 ="","",RB!Y55)</f>
        <v/>
      </c>
      <c r="AA55" s="252"/>
      <c r="AB55" s="515" t="str">
        <f>IF(RB!AA55="","",RB!AA55)</f>
        <v/>
      </c>
      <c r="AC55" s="256"/>
      <c r="AD55" s="516"/>
    </row>
    <row r="56" spans="1:30" ht="15" customHeight="1" x14ac:dyDescent="0.25">
      <c r="A56" s="54"/>
      <c r="B56" s="130" t="str">
        <f>IF(RB!A56="","",RB!A56)</f>
        <v/>
      </c>
      <c r="C56" s="518" t="str">
        <f>IF(RB!B56="","",RB!B56)</f>
        <v/>
      </c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2"/>
      <c r="O56" s="518" t="str">
        <f>IF(RB!N56="","",RB!N56)</f>
        <v/>
      </c>
      <c r="P56" s="256"/>
      <c r="Q56" s="252"/>
      <c r="R56" s="466" t="str">
        <f>IF(RB!Q56 ="","",RB!Q56)</f>
        <v/>
      </c>
      <c r="S56" s="252"/>
      <c r="T56" s="466" t="str">
        <f>IF(RB!S56 ="","",RB!S56)</f>
        <v/>
      </c>
      <c r="U56" s="252"/>
      <c r="V56" s="466" t="str">
        <f>IF(RB!U56 ="","",RB!U56)</f>
        <v/>
      </c>
      <c r="W56" s="252"/>
      <c r="X56" s="466" t="str">
        <f>IF(RB!W56 ="","",RB!W56)</f>
        <v/>
      </c>
      <c r="Y56" s="252"/>
      <c r="Z56" s="467" t="str">
        <f>IF(RB!Y56 ="","",RB!Y56)</f>
        <v/>
      </c>
      <c r="AA56" s="252"/>
      <c r="AB56" s="515" t="str">
        <f>IF(RB!AA56="","",RB!AA56)</f>
        <v/>
      </c>
      <c r="AC56" s="256"/>
      <c r="AD56" s="516"/>
    </row>
    <row r="57" spans="1:30" ht="15" customHeight="1" x14ac:dyDescent="0.25">
      <c r="A57" s="54"/>
      <c r="B57" s="130" t="str">
        <f>IF(RB!A57="","",RB!A57)</f>
        <v/>
      </c>
      <c r="C57" s="518" t="str">
        <f>IF(RB!B57="","",RB!B57)</f>
        <v/>
      </c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2"/>
      <c r="O57" s="518" t="str">
        <f>IF(RB!N57="","",RB!N57)</f>
        <v/>
      </c>
      <c r="P57" s="256"/>
      <c r="Q57" s="252"/>
      <c r="R57" s="466" t="str">
        <f>IF(RB!Q57 ="","",RB!Q57)</f>
        <v/>
      </c>
      <c r="S57" s="252"/>
      <c r="T57" s="466" t="str">
        <f>IF(RB!S57 ="","",RB!S57)</f>
        <v/>
      </c>
      <c r="U57" s="252"/>
      <c r="V57" s="466" t="str">
        <f>IF(RB!U57 ="","",RB!U57)</f>
        <v/>
      </c>
      <c r="W57" s="252"/>
      <c r="X57" s="466" t="str">
        <f>IF(RB!W57 ="","",RB!W57)</f>
        <v/>
      </c>
      <c r="Y57" s="252"/>
      <c r="Z57" s="467" t="str">
        <f>IF(RB!Y57 ="","",RB!Y57)</f>
        <v/>
      </c>
      <c r="AA57" s="252"/>
      <c r="AB57" s="515" t="str">
        <f>IF(RB!AA57="","",RB!AA57)</f>
        <v/>
      </c>
      <c r="AC57" s="256"/>
      <c r="AD57" s="516"/>
    </row>
    <row r="58" spans="1:30" ht="15" customHeight="1" x14ac:dyDescent="0.25">
      <c r="A58" s="54"/>
      <c r="B58" s="130" t="str">
        <f>IF(RB!A58="","",RB!A58)</f>
        <v/>
      </c>
      <c r="C58" s="518" t="str">
        <f>IF(RB!B58="","",RB!B58)</f>
        <v/>
      </c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2"/>
      <c r="O58" s="518" t="str">
        <f>IF(RB!N58="","",RB!N58)</f>
        <v/>
      </c>
      <c r="P58" s="256"/>
      <c r="Q58" s="252"/>
      <c r="R58" s="466" t="str">
        <f>IF(RB!Q58 ="","",RB!Q58)</f>
        <v/>
      </c>
      <c r="S58" s="252"/>
      <c r="T58" s="466" t="str">
        <f>IF(RB!S58 ="","",RB!S58)</f>
        <v/>
      </c>
      <c r="U58" s="252"/>
      <c r="V58" s="466" t="str">
        <f>IF(RB!U58 ="","",RB!U58)</f>
        <v/>
      </c>
      <c r="W58" s="252"/>
      <c r="X58" s="466" t="str">
        <f>IF(RB!W58 ="","",RB!W58)</f>
        <v/>
      </c>
      <c r="Y58" s="252"/>
      <c r="Z58" s="467" t="str">
        <f>IF(RB!Y58 ="","",RB!Y58)</f>
        <v/>
      </c>
      <c r="AA58" s="252"/>
      <c r="AB58" s="515" t="str">
        <f>IF(RB!AA58="","",RB!AA58)</f>
        <v/>
      </c>
      <c r="AC58" s="256"/>
      <c r="AD58" s="516"/>
    </row>
    <row r="59" spans="1:30" ht="15" customHeight="1" x14ac:dyDescent="0.25">
      <c r="A59" s="54"/>
      <c r="B59" s="130" t="str">
        <f>IF(RB!A59="","",RB!A59)</f>
        <v/>
      </c>
      <c r="C59" s="518" t="str">
        <f>IF(RB!B59="","",RB!B59)</f>
        <v/>
      </c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2"/>
      <c r="O59" s="518" t="str">
        <f>IF(RB!N59="","",RB!N59)</f>
        <v/>
      </c>
      <c r="P59" s="256"/>
      <c r="Q59" s="252"/>
      <c r="R59" s="466" t="str">
        <f>IF(RB!Q59 ="","",RB!Q59)</f>
        <v/>
      </c>
      <c r="S59" s="252"/>
      <c r="T59" s="466" t="str">
        <f>IF(RB!S59 ="","",RB!S59)</f>
        <v/>
      </c>
      <c r="U59" s="252"/>
      <c r="V59" s="466" t="str">
        <f>IF(RB!U59 ="","",RB!U59)</f>
        <v/>
      </c>
      <c r="W59" s="252"/>
      <c r="X59" s="466" t="str">
        <f>IF(RB!W59 ="","",RB!W59)</f>
        <v/>
      </c>
      <c r="Y59" s="252"/>
      <c r="Z59" s="467" t="str">
        <f>IF(RB!Y59 ="","",RB!Y59)</f>
        <v/>
      </c>
      <c r="AA59" s="252"/>
      <c r="AB59" s="515" t="str">
        <f>IF(RB!AA59="","",RB!AA59)</f>
        <v/>
      </c>
      <c r="AC59" s="256"/>
      <c r="AD59" s="516"/>
    </row>
    <row r="60" spans="1:30" ht="15" customHeight="1" x14ac:dyDescent="0.25">
      <c r="A60" s="54"/>
      <c r="B60" s="130" t="str">
        <f>IF(RB!A60="","",RB!A60)</f>
        <v/>
      </c>
      <c r="C60" s="518" t="str">
        <f>IF(RB!B60="","",RB!B60)</f>
        <v/>
      </c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2"/>
      <c r="O60" s="518" t="str">
        <f>IF(RB!N60="","",RB!N60)</f>
        <v/>
      </c>
      <c r="P60" s="256"/>
      <c r="Q60" s="252"/>
      <c r="R60" s="466" t="str">
        <f>IF(RB!Q60 ="","",RB!Q60)</f>
        <v/>
      </c>
      <c r="S60" s="252"/>
      <c r="T60" s="466" t="str">
        <f>IF(RB!S60 ="","",RB!S60)</f>
        <v/>
      </c>
      <c r="U60" s="252"/>
      <c r="V60" s="466" t="str">
        <f>IF(RB!U60 ="","",RB!U60)</f>
        <v/>
      </c>
      <c r="W60" s="252"/>
      <c r="X60" s="466" t="str">
        <f>IF(RB!W60 ="","",RB!W60)</f>
        <v/>
      </c>
      <c r="Y60" s="252"/>
      <c r="Z60" s="467" t="str">
        <f>IF(RB!Y60 ="","",RB!Y60)</f>
        <v/>
      </c>
      <c r="AA60" s="252"/>
      <c r="AB60" s="515" t="str">
        <f>IF(RB!AA60="","",RB!AA60)</f>
        <v/>
      </c>
      <c r="AC60" s="256"/>
      <c r="AD60" s="516"/>
    </row>
    <row r="61" spans="1:30" ht="15" customHeight="1" thickBot="1" x14ac:dyDescent="0.3">
      <c r="A61" s="54"/>
      <c r="B61" s="131" t="str">
        <f>IF(RB!A61="","",RB!A61)</f>
        <v/>
      </c>
      <c r="C61" s="538" t="str">
        <f>IF(RB!B61="","",RB!B61)</f>
        <v/>
      </c>
      <c r="D61" s="503"/>
      <c r="E61" s="503"/>
      <c r="F61" s="503"/>
      <c r="G61" s="503"/>
      <c r="H61" s="503"/>
      <c r="I61" s="503"/>
      <c r="J61" s="503"/>
      <c r="K61" s="503"/>
      <c r="L61" s="503"/>
      <c r="M61" s="503"/>
      <c r="N61" s="501"/>
      <c r="O61" s="538" t="str">
        <f>IF(RB!N61="","",RB!N61)</f>
        <v/>
      </c>
      <c r="P61" s="503"/>
      <c r="Q61" s="501"/>
      <c r="R61" s="513" t="str">
        <f>IF(RB!Q61 ="","",RB!Q61)</f>
        <v/>
      </c>
      <c r="S61" s="539"/>
      <c r="T61" s="513" t="str">
        <f>IF(RB!S61 ="","",RB!S61)</f>
        <v/>
      </c>
      <c r="U61" s="501"/>
      <c r="V61" s="513" t="str">
        <f>IF(RB!U61 ="","",RB!U61)</f>
        <v/>
      </c>
      <c r="W61" s="501"/>
      <c r="X61" s="513" t="str">
        <f>IF(RB!W61 ="","",RB!W61)</f>
        <v/>
      </c>
      <c r="Y61" s="501"/>
      <c r="Z61" s="500" t="str">
        <f>IF(RB!Y61 ="","",RB!Y61)</f>
        <v/>
      </c>
      <c r="AA61" s="501"/>
      <c r="AB61" s="540" t="str">
        <f>IF(RB!AA61="","",RB!AA61)</f>
        <v/>
      </c>
      <c r="AC61" s="258"/>
      <c r="AD61" s="541"/>
    </row>
    <row r="62" spans="1:30" ht="26.25" customHeight="1" thickBot="1" x14ac:dyDescent="0.3">
      <c r="A62" s="55"/>
      <c r="B62" s="504" t="s">
        <v>124</v>
      </c>
      <c r="C62" s="505"/>
      <c r="D62" s="505"/>
      <c r="E62" s="505"/>
      <c r="F62" s="505"/>
      <c r="G62" s="505"/>
      <c r="H62" s="505"/>
      <c r="I62" s="505"/>
      <c r="J62" s="505"/>
      <c r="K62" s="505"/>
      <c r="L62" s="505"/>
      <c r="M62" s="505"/>
      <c r="N62" s="505"/>
      <c r="O62" s="505"/>
      <c r="P62" s="505"/>
      <c r="Q62" s="505"/>
      <c r="R62" s="505"/>
      <c r="S62" s="505"/>
      <c r="T62" s="505"/>
      <c r="U62" s="505"/>
      <c r="V62" s="505"/>
      <c r="W62" s="505"/>
      <c r="X62" s="505"/>
      <c r="Y62" s="505"/>
      <c r="Z62" s="505"/>
      <c r="AA62" s="506"/>
      <c r="AB62" s="509">
        <f>SUM(AB17:AD61)</f>
        <v>0</v>
      </c>
      <c r="AC62" s="259"/>
      <c r="AD62" s="248"/>
    </row>
    <row r="63" spans="1:30" ht="15.75" customHeight="1" thickBot="1" x14ac:dyDescent="0.3">
      <c r="A63" s="51"/>
      <c r="B63" s="542"/>
      <c r="C63" s="310"/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310"/>
      <c r="AB63" s="310"/>
      <c r="AC63" s="310"/>
      <c r="AD63" s="310"/>
    </row>
    <row r="64" spans="1:30" ht="15.75" customHeight="1" x14ac:dyDescent="0.25">
      <c r="A64" s="56"/>
      <c r="B64" s="299" t="s">
        <v>75</v>
      </c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1"/>
    </row>
    <row r="65" spans="1:30" ht="15.75" customHeight="1" x14ac:dyDescent="0.25">
      <c r="A65" s="34"/>
      <c r="B65" s="302"/>
      <c r="C65" s="303"/>
      <c r="D65" s="303"/>
      <c r="E65" s="303"/>
      <c r="F65" s="303"/>
      <c r="G65" s="303"/>
      <c r="H65" s="303"/>
      <c r="I65" s="303"/>
      <c r="J65" s="304"/>
      <c r="K65" s="303"/>
      <c r="L65" s="303"/>
      <c r="M65" s="303"/>
      <c r="N65" s="303"/>
      <c r="O65" s="303"/>
      <c r="P65" s="303"/>
      <c r="Q65" s="303"/>
      <c r="R65" s="304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5"/>
    </row>
    <row r="66" spans="1:30" ht="15.75" customHeight="1" x14ac:dyDescent="0.25">
      <c r="A66" s="34"/>
      <c r="B66" s="306" t="str">
        <f>CO!G8</f>
        <v>Caçador, 31 de dezembro de 2023</v>
      </c>
      <c r="C66" s="192"/>
      <c r="D66" s="192"/>
      <c r="E66" s="192"/>
      <c r="F66" s="192"/>
      <c r="G66" s="192"/>
      <c r="H66" s="192"/>
      <c r="I66" s="192"/>
      <c r="J66" s="307">
        <f>ID!B18</f>
        <v>0</v>
      </c>
      <c r="K66" s="192"/>
      <c r="L66" s="192"/>
      <c r="M66" s="192"/>
      <c r="N66" s="192"/>
      <c r="O66" s="192"/>
      <c r="P66" s="192"/>
      <c r="Q66" s="192"/>
      <c r="R66" s="307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308"/>
    </row>
    <row r="67" spans="1:30" ht="15.75" customHeight="1" x14ac:dyDescent="0.25">
      <c r="A67" s="34"/>
      <c r="B67" s="309" t="s">
        <v>77</v>
      </c>
      <c r="C67" s="310"/>
      <c r="D67" s="310"/>
      <c r="E67" s="310"/>
      <c r="F67" s="310"/>
      <c r="G67" s="310"/>
      <c r="H67" s="310"/>
      <c r="I67" s="310"/>
      <c r="J67" s="311" t="s">
        <v>78</v>
      </c>
      <c r="K67" s="310"/>
      <c r="L67" s="310"/>
      <c r="M67" s="310"/>
      <c r="N67" s="310"/>
      <c r="O67" s="310"/>
      <c r="P67" s="310"/>
      <c r="Q67" s="310"/>
      <c r="R67" s="311" t="s">
        <v>79</v>
      </c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2"/>
    </row>
    <row r="68" spans="1:30" ht="15.7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ht="15.7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ht="15.7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ht="15.75" customHeight="1" x14ac:dyDescent="0.25"/>
    <row r="72" spans="1:30" ht="15.75" customHeight="1" x14ac:dyDescent="0.25"/>
    <row r="73" spans="1:30" ht="15.75" customHeight="1" x14ac:dyDescent="0.25"/>
    <row r="74" spans="1:30" ht="15.75" customHeight="1" x14ac:dyDescent="0.25"/>
    <row r="75" spans="1:30" ht="15.75" customHeight="1" x14ac:dyDescent="0.25"/>
    <row r="76" spans="1:30" ht="15.75" customHeight="1" x14ac:dyDescent="0.25"/>
    <row r="77" spans="1:30" ht="15.75" customHeight="1" x14ac:dyDescent="0.25"/>
    <row r="78" spans="1:30" ht="15.75" customHeight="1" x14ac:dyDescent="0.25"/>
    <row r="79" spans="1:30" ht="15.75" customHeight="1" x14ac:dyDescent="0.25"/>
    <row r="80" spans="1:3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</sheetData>
  <sheetProtection sheet="1" objects="1" scenarios="1"/>
  <mergeCells count="401">
    <mergeCell ref="T54:U54"/>
    <mergeCell ref="V54:W54"/>
    <mergeCell ref="X54:Y54"/>
    <mergeCell ref="Z56:AA56"/>
    <mergeCell ref="AB56:AD56"/>
    <mergeCell ref="C55:N55"/>
    <mergeCell ref="C56:N56"/>
    <mergeCell ref="O56:Q56"/>
    <mergeCell ref="R56:S56"/>
    <mergeCell ref="T56:U56"/>
    <mergeCell ref="V56:W56"/>
    <mergeCell ref="X56:Y56"/>
    <mergeCell ref="X55:Y55"/>
    <mergeCell ref="Z55:AA55"/>
    <mergeCell ref="O55:Q55"/>
    <mergeCell ref="R55:S55"/>
    <mergeCell ref="T55:U55"/>
    <mergeCell ref="V55:W55"/>
    <mergeCell ref="AB55:AD55"/>
    <mergeCell ref="Z52:AA52"/>
    <mergeCell ref="AB52:AD52"/>
    <mergeCell ref="Z54:AA54"/>
    <mergeCell ref="AB54:AD54"/>
    <mergeCell ref="C51:N51"/>
    <mergeCell ref="C52:N52"/>
    <mergeCell ref="O52:Q52"/>
    <mergeCell ref="R52:S52"/>
    <mergeCell ref="T52:U52"/>
    <mergeCell ref="V52:W52"/>
    <mergeCell ref="X52:Y52"/>
    <mergeCell ref="X51:Y51"/>
    <mergeCell ref="Z51:AA51"/>
    <mergeCell ref="O53:Q53"/>
    <mergeCell ref="R53:S53"/>
    <mergeCell ref="T53:U53"/>
    <mergeCell ref="V53:W53"/>
    <mergeCell ref="X53:Y53"/>
    <mergeCell ref="Z53:AA53"/>
    <mergeCell ref="AB53:AD53"/>
    <mergeCell ref="C53:N53"/>
    <mergeCell ref="C54:N54"/>
    <mergeCell ref="O54:Q54"/>
    <mergeCell ref="R54:S54"/>
    <mergeCell ref="Z48:AA48"/>
    <mergeCell ref="AB48:AD48"/>
    <mergeCell ref="Z50:AA50"/>
    <mergeCell ref="AB50:AD50"/>
    <mergeCell ref="O51:Q51"/>
    <mergeCell ref="R51:S51"/>
    <mergeCell ref="T51:U51"/>
    <mergeCell ref="V51:W51"/>
    <mergeCell ref="AB51:AD51"/>
    <mergeCell ref="O49:Q49"/>
    <mergeCell ref="R49:S49"/>
    <mergeCell ref="T49:U49"/>
    <mergeCell ref="V49:W49"/>
    <mergeCell ref="X49:Y49"/>
    <mergeCell ref="Z49:AA49"/>
    <mergeCell ref="AB49:AD49"/>
    <mergeCell ref="C21:N21"/>
    <mergeCell ref="C22:N22"/>
    <mergeCell ref="O22:Q22"/>
    <mergeCell ref="R22:S22"/>
    <mergeCell ref="T22:U22"/>
    <mergeCell ref="V22:W22"/>
    <mergeCell ref="X22:Y22"/>
    <mergeCell ref="C45:N45"/>
    <mergeCell ref="C46:N46"/>
    <mergeCell ref="C41:N41"/>
    <mergeCell ref="C42:N42"/>
    <mergeCell ref="O37:Q37"/>
    <mergeCell ref="R37:S37"/>
    <mergeCell ref="T37:U37"/>
    <mergeCell ref="V37:W37"/>
    <mergeCell ref="X37:Y37"/>
    <mergeCell ref="C33:N33"/>
    <mergeCell ref="O33:Q33"/>
    <mergeCell ref="R33:S33"/>
    <mergeCell ref="T33:U33"/>
    <mergeCell ref="V33:W33"/>
    <mergeCell ref="X33:Y33"/>
    <mergeCell ref="C31:N31"/>
    <mergeCell ref="X31:Y31"/>
    <mergeCell ref="Z24:AA24"/>
    <mergeCell ref="AB24:AD24"/>
    <mergeCell ref="O21:Q21"/>
    <mergeCell ref="R21:S21"/>
    <mergeCell ref="T21:U21"/>
    <mergeCell ref="V21:W21"/>
    <mergeCell ref="X21:Y21"/>
    <mergeCell ref="Z21:AA21"/>
    <mergeCell ref="AB21:AD21"/>
    <mergeCell ref="Z22:AA22"/>
    <mergeCell ref="AB22:AD22"/>
    <mergeCell ref="Z23:AA23"/>
    <mergeCell ref="AB23:AD23"/>
    <mergeCell ref="J66:Q66"/>
    <mergeCell ref="R66:AD66"/>
    <mergeCell ref="B67:I67"/>
    <mergeCell ref="J67:Q67"/>
    <mergeCell ref="R67:AD67"/>
    <mergeCell ref="B62:AA62"/>
    <mergeCell ref="B63:AD63"/>
    <mergeCell ref="B64:AD64"/>
    <mergeCell ref="B65:I65"/>
    <mergeCell ref="J65:Q65"/>
    <mergeCell ref="R65:AD65"/>
    <mergeCell ref="B66:I66"/>
    <mergeCell ref="Z60:AA60"/>
    <mergeCell ref="AB60:AD60"/>
    <mergeCell ref="AB62:AD62"/>
    <mergeCell ref="C59:N59"/>
    <mergeCell ref="C60:N60"/>
    <mergeCell ref="O60:Q60"/>
    <mergeCell ref="R60:S60"/>
    <mergeCell ref="T60:U60"/>
    <mergeCell ref="V60:W60"/>
    <mergeCell ref="X60:Y60"/>
    <mergeCell ref="C61:N61"/>
    <mergeCell ref="O61:Q61"/>
    <mergeCell ref="R61:S61"/>
    <mergeCell ref="T61:U61"/>
    <mergeCell ref="V61:W61"/>
    <mergeCell ref="X61:Y61"/>
    <mergeCell ref="Z61:AA61"/>
    <mergeCell ref="AB61:AD61"/>
    <mergeCell ref="X59:Y59"/>
    <mergeCell ref="Z59:AA59"/>
    <mergeCell ref="AB58:AD58"/>
    <mergeCell ref="O59:Q59"/>
    <mergeCell ref="R59:S59"/>
    <mergeCell ref="T59:U59"/>
    <mergeCell ref="V59:W59"/>
    <mergeCell ref="AB59:AD59"/>
    <mergeCell ref="O57:Q57"/>
    <mergeCell ref="R57:S57"/>
    <mergeCell ref="T57:U57"/>
    <mergeCell ref="V57:W57"/>
    <mergeCell ref="X57:Y57"/>
    <mergeCell ref="Z57:AA57"/>
    <mergeCell ref="AB57:AD57"/>
    <mergeCell ref="C57:N57"/>
    <mergeCell ref="C58:N58"/>
    <mergeCell ref="O58:Q58"/>
    <mergeCell ref="R58:S58"/>
    <mergeCell ref="T58:U58"/>
    <mergeCell ref="V58:W58"/>
    <mergeCell ref="X58:Y58"/>
    <mergeCell ref="X47:Y47"/>
    <mergeCell ref="Z47:AA47"/>
    <mergeCell ref="Z58:AA58"/>
    <mergeCell ref="C47:N47"/>
    <mergeCell ref="C48:N48"/>
    <mergeCell ref="O48:Q48"/>
    <mergeCell ref="R48:S48"/>
    <mergeCell ref="T48:U48"/>
    <mergeCell ref="V48:W48"/>
    <mergeCell ref="X48:Y48"/>
    <mergeCell ref="C49:N49"/>
    <mergeCell ref="C50:N50"/>
    <mergeCell ref="O50:Q50"/>
    <mergeCell ref="R50:S50"/>
    <mergeCell ref="T50:U50"/>
    <mergeCell ref="V50:W50"/>
    <mergeCell ref="X50:Y50"/>
    <mergeCell ref="Z46:AA46"/>
    <mergeCell ref="AB46:AD46"/>
    <mergeCell ref="O47:Q47"/>
    <mergeCell ref="R47:S47"/>
    <mergeCell ref="T47:U47"/>
    <mergeCell ref="V47:W47"/>
    <mergeCell ref="AB47:AD47"/>
    <mergeCell ref="O45:Q45"/>
    <mergeCell ref="R45:S45"/>
    <mergeCell ref="T45:U45"/>
    <mergeCell ref="V45:W45"/>
    <mergeCell ref="X45:Y45"/>
    <mergeCell ref="Z45:AA45"/>
    <mergeCell ref="AB45:AD45"/>
    <mergeCell ref="O46:Q46"/>
    <mergeCell ref="R46:S46"/>
    <mergeCell ref="T46:U46"/>
    <mergeCell ref="V46:W46"/>
    <mergeCell ref="X46:Y46"/>
    <mergeCell ref="Z44:AA44"/>
    <mergeCell ref="AB44:AD44"/>
    <mergeCell ref="C43:N43"/>
    <mergeCell ref="C44:N44"/>
    <mergeCell ref="O44:Q44"/>
    <mergeCell ref="R44:S44"/>
    <mergeCell ref="T44:U44"/>
    <mergeCell ref="V44:W44"/>
    <mergeCell ref="X44:Y44"/>
    <mergeCell ref="X43:Y43"/>
    <mergeCell ref="Z43:AA43"/>
    <mergeCell ref="Z42:AA42"/>
    <mergeCell ref="AB42:AD42"/>
    <mergeCell ref="O43:Q43"/>
    <mergeCell ref="R43:S43"/>
    <mergeCell ref="T43:U43"/>
    <mergeCell ref="V43:W43"/>
    <mergeCell ref="AB43:AD43"/>
    <mergeCell ref="O41:Q41"/>
    <mergeCell ref="R41:S41"/>
    <mergeCell ref="T41:U41"/>
    <mergeCell ref="V41:W41"/>
    <mergeCell ref="X41:Y41"/>
    <mergeCell ref="Z41:AA41"/>
    <mergeCell ref="AB41:AD41"/>
    <mergeCell ref="O42:Q42"/>
    <mergeCell ref="R42:S42"/>
    <mergeCell ref="T42:U42"/>
    <mergeCell ref="V42:W42"/>
    <mergeCell ref="X42:Y42"/>
    <mergeCell ref="Z40:AA40"/>
    <mergeCell ref="AB40:AD40"/>
    <mergeCell ref="C39:N39"/>
    <mergeCell ref="C40:N40"/>
    <mergeCell ref="O40:Q40"/>
    <mergeCell ref="R40:S40"/>
    <mergeCell ref="T40:U40"/>
    <mergeCell ref="V40:W40"/>
    <mergeCell ref="X40:Y40"/>
    <mergeCell ref="X39:Y39"/>
    <mergeCell ref="Z39:AA39"/>
    <mergeCell ref="O39:Q39"/>
    <mergeCell ref="R39:S39"/>
    <mergeCell ref="T39:U39"/>
    <mergeCell ref="V39:W39"/>
    <mergeCell ref="AB39:AD39"/>
    <mergeCell ref="Z37:AA37"/>
    <mergeCell ref="AB37:AD37"/>
    <mergeCell ref="C37:N37"/>
    <mergeCell ref="C38:N38"/>
    <mergeCell ref="O38:Q38"/>
    <mergeCell ref="R38:S38"/>
    <mergeCell ref="T38:U38"/>
    <mergeCell ref="V38:W38"/>
    <mergeCell ref="X38:Y38"/>
    <mergeCell ref="Z38:AA38"/>
    <mergeCell ref="AB38:AD38"/>
    <mergeCell ref="Z36:AA36"/>
    <mergeCell ref="AB36:AD36"/>
    <mergeCell ref="C35:N35"/>
    <mergeCell ref="C36:N36"/>
    <mergeCell ref="O36:Q36"/>
    <mergeCell ref="R36:S36"/>
    <mergeCell ref="T36:U36"/>
    <mergeCell ref="V36:W36"/>
    <mergeCell ref="X36:Y36"/>
    <mergeCell ref="X35:Y35"/>
    <mergeCell ref="Z35:AA35"/>
    <mergeCell ref="O35:Q35"/>
    <mergeCell ref="R35:S35"/>
    <mergeCell ref="T35:U35"/>
    <mergeCell ref="V35:W35"/>
    <mergeCell ref="AB35:AD35"/>
    <mergeCell ref="C34:N34"/>
    <mergeCell ref="O34:Q34"/>
    <mergeCell ref="R34:S34"/>
    <mergeCell ref="T34:U34"/>
    <mergeCell ref="V34:W34"/>
    <mergeCell ref="X34:Y34"/>
    <mergeCell ref="Z32:AA32"/>
    <mergeCell ref="AB32:AD32"/>
    <mergeCell ref="C32:N32"/>
    <mergeCell ref="O32:Q32"/>
    <mergeCell ref="R32:S32"/>
    <mergeCell ref="T32:U32"/>
    <mergeCell ref="V32:W32"/>
    <mergeCell ref="X32:Y32"/>
    <mergeCell ref="Z31:AA31"/>
    <mergeCell ref="Z34:AA34"/>
    <mergeCell ref="AB34:AD34"/>
    <mergeCell ref="O31:Q31"/>
    <mergeCell ref="R31:S31"/>
    <mergeCell ref="T31:U31"/>
    <mergeCell ref="V31:W31"/>
    <mergeCell ref="AB31:AD31"/>
    <mergeCell ref="O29:Q29"/>
    <mergeCell ref="R29:S29"/>
    <mergeCell ref="T29:U29"/>
    <mergeCell ref="V29:W29"/>
    <mergeCell ref="X29:Y29"/>
    <mergeCell ref="Z29:AA29"/>
    <mergeCell ref="AB29:AD29"/>
    <mergeCell ref="Z33:AA33"/>
    <mergeCell ref="AB33:AD33"/>
    <mergeCell ref="C29:N29"/>
    <mergeCell ref="C30:N30"/>
    <mergeCell ref="O30:Q30"/>
    <mergeCell ref="R30:S30"/>
    <mergeCell ref="T30:U30"/>
    <mergeCell ref="V30:W30"/>
    <mergeCell ref="X30:Y30"/>
    <mergeCell ref="Z28:AA28"/>
    <mergeCell ref="AB28:AD28"/>
    <mergeCell ref="Z30:AA30"/>
    <mergeCell ref="AB30:AD30"/>
    <mergeCell ref="C27:N27"/>
    <mergeCell ref="C28:N28"/>
    <mergeCell ref="O28:Q28"/>
    <mergeCell ref="R28:S28"/>
    <mergeCell ref="T28:U28"/>
    <mergeCell ref="V28:W28"/>
    <mergeCell ref="X28:Y28"/>
    <mergeCell ref="X27:Y27"/>
    <mergeCell ref="Z27:AA27"/>
    <mergeCell ref="Z26:AA26"/>
    <mergeCell ref="AB26:AD26"/>
    <mergeCell ref="O27:Q27"/>
    <mergeCell ref="R27:S27"/>
    <mergeCell ref="T27:U27"/>
    <mergeCell ref="V27:W27"/>
    <mergeCell ref="AB27:AD27"/>
    <mergeCell ref="O25:Q25"/>
    <mergeCell ref="R25:S25"/>
    <mergeCell ref="T25:U25"/>
    <mergeCell ref="V25:W25"/>
    <mergeCell ref="X25:Y25"/>
    <mergeCell ref="Z25:AA25"/>
    <mergeCell ref="AB25:AD25"/>
    <mergeCell ref="C25:N25"/>
    <mergeCell ref="C26:N26"/>
    <mergeCell ref="O26:Q26"/>
    <mergeCell ref="R26:S26"/>
    <mergeCell ref="T26:U26"/>
    <mergeCell ref="V26:W26"/>
    <mergeCell ref="X26:Y26"/>
    <mergeCell ref="O23:Q23"/>
    <mergeCell ref="R23:S23"/>
    <mergeCell ref="T23:U23"/>
    <mergeCell ref="V23:W23"/>
    <mergeCell ref="X23:Y23"/>
    <mergeCell ref="C23:N23"/>
    <mergeCell ref="C24:N24"/>
    <mergeCell ref="O24:Q24"/>
    <mergeCell ref="R24:S24"/>
    <mergeCell ref="T24:U24"/>
    <mergeCell ref="V24:W24"/>
    <mergeCell ref="X24:Y24"/>
    <mergeCell ref="C15:N16"/>
    <mergeCell ref="R15:W15"/>
    <mergeCell ref="X15:AA15"/>
    <mergeCell ref="AB15:AD16"/>
    <mergeCell ref="Z20:AA20"/>
    <mergeCell ref="AB20:AD20"/>
    <mergeCell ref="O19:Q19"/>
    <mergeCell ref="R19:S19"/>
    <mergeCell ref="T19:U19"/>
    <mergeCell ref="V19:W19"/>
    <mergeCell ref="X19:Y19"/>
    <mergeCell ref="Z19:AA19"/>
    <mergeCell ref="AB19:AD19"/>
    <mergeCell ref="C19:N19"/>
    <mergeCell ref="C20:N20"/>
    <mergeCell ref="O20:Q20"/>
    <mergeCell ref="R20:S20"/>
    <mergeCell ref="T20:U20"/>
    <mergeCell ref="V20:W20"/>
    <mergeCell ref="X20:Y20"/>
    <mergeCell ref="Z18:AA18"/>
    <mergeCell ref="C2:J2"/>
    <mergeCell ref="C3:J3"/>
    <mergeCell ref="I5:P5"/>
    <mergeCell ref="D8:F8"/>
    <mergeCell ref="G8:L8"/>
    <mergeCell ref="M8:N8"/>
    <mergeCell ref="Q12:Y12"/>
    <mergeCell ref="Z12:AD12"/>
    <mergeCell ref="O8:S8"/>
    <mergeCell ref="T8:AD8"/>
    <mergeCell ref="B9:AD9"/>
    <mergeCell ref="B10:AD10"/>
    <mergeCell ref="B11:X11"/>
    <mergeCell ref="Y11:AD11"/>
    <mergeCell ref="B12:P12"/>
    <mergeCell ref="B13:D13"/>
    <mergeCell ref="AB18:AD18"/>
    <mergeCell ref="C17:N17"/>
    <mergeCell ref="C18:N18"/>
    <mergeCell ref="O18:Q18"/>
    <mergeCell ref="R18:S18"/>
    <mergeCell ref="T18:U18"/>
    <mergeCell ref="V18:W18"/>
    <mergeCell ref="X18:Y18"/>
    <mergeCell ref="X16:Y16"/>
    <mergeCell ref="Z16:AA16"/>
    <mergeCell ref="O17:Q17"/>
    <mergeCell ref="R17:S17"/>
    <mergeCell ref="T17:U17"/>
    <mergeCell ref="V17:W17"/>
    <mergeCell ref="X17:Y17"/>
    <mergeCell ref="Z17:AA17"/>
    <mergeCell ref="AB17:AD17"/>
    <mergeCell ref="O15:Q16"/>
    <mergeCell ref="R16:S16"/>
    <mergeCell ref="T16:U16"/>
    <mergeCell ref="V16:W16"/>
    <mergeCell ref="B14:AD14"/>
    <mergeCell ref="B15:B16"/>
  </mergeCells>
  <hyperlinks>
    <hyperlink ref="B13" location="MENU!A1" display="VOLTAR AO MENU" xr:uid="{246693EE-8C61-42F1-9CF4-C99998D100EC}"/>
  </hyperlinks>
  <pageMargins left="0.511811024" right="0.511811024" top="0.78740157499999996" bottom="0.78740157499999996" header="0" footer="0"/>
  <pageSetup paperSize="9" scale="43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1">
    <pageSetUpPr fitToPage="1"/>
  </sheetPr>
  <dimension ref="A1:AF1000"/>
  <sheetViews>
    <sheetView showGridLines="0" zoomScale="60" zoomScaleNormal="60" workbookViewId="0">
      <selection activeCell="T2" sqref="T2:AB2"/>
    </sheetView>
  </sheetViews>
  <sheetFormatPr defaultColWidth="14.42578125" defaultRowHeight="15" customHeight="1" x14ac:dyDescent="0.25"/>
  <cols>
    <col min="1" max="1" width="11.5703125" customWidth="1"/>
    <col min="2" max="4" width="9.140625" customWidth="1"/>
    <col min="5" max="5" width="19.7109375" customWidth="1"/>
    <col min="6" max="10" width="9.140625" customWidth="1"/>
    <col min="11" max="11" width="12.85546875" customWidth="1"/>
    <col min="12" max="14" width="9.140625" customWidth="1"/>
    <col min="15" max="15" width="7.28515625" customWidth="1"/>
    <col min="16" max="16" width="7.7109375" customWidth="1"/>
    <col min="17" max="28" width="9.140625" customWidth="1"/>
    <col min="29" max="29" width="8.7109375" customWidth="1"/>
    <col min="30" max="30" width="7.42578125" customWidth="1"/>
    <col min="31" max="32" width="9.140625" customWidth="1"/>
  </cols>
  <sheetData>
    <row r="1" spans="1:32" ht="2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ht="27.75" customHeight="1" x14ac:dyDescent="0.35">
      <c r="A2" s="57"/>
      <c r="B2" s="57"/>
      <c r="C2" s="58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711" t="s">
        <v>0</v>
      </c>
      <c r="U2" s="712"/>
      <c r="V2" s="712"/>
      <c r="W2" s="712"/>
      <c r="X2" s="712"/>
      <c r="Y2" s="712"/>
      <c r="Z2" s="712"/>
      <c r="AA2" s="712"/>
      <c r="AB2" s="712"/>
      <c r="AC2" s="57"/>
      <c r="AD2" s="57"/>
      <c r="AE2" s="57"/>
      <c r="AF2" s="57"/>
    </row>
    <row r="3" spans="1:32" ht="21" x14ac:dyDescent="0.35">
      <c r="A3" s="57"/>
      <c r="B3" s="57"/>
      <c r="C3" s="3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349" t="s">
        <v>216</v>
      </c>
      <c r="U3" s="262"/>
      <c r="V3" s="262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spans="1:32" ht="21" x14ac:dyDescent="0.35">
      <c r="A4" s="57"/>
      <c r="B4" s="57"/>
      <c r="C4" s="59"/>
      <c r="D4" s="57"/>
      <c r="E4" s="57"/>
      <c r="F4" s="57"/>
      <c r="G4" s="57"/>
      <c r="H4" s="57"/>
      <c r="I4" s="57"/>
      <c r="J4" s="57"/>
      <c r="K4" s="57"/>
      <c r="L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1:32" ht="21" thickBot="1" x14ac:dyDescent="0.3">
      <c r="A5" s="544" t="s">
        <v>131</v>
      </c>
      <c r="B5" s="544"/>
      <c r="C5" s="544"/>
      <c r="D5" s="544"/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4"/>
    </row>
    <row r="6" spans="1:32" ht="33" customHeight="1" thickTop="1" thickBot="1" x14ac:dyDescent="0.3">
      <c r="A6" s="545" t="s">
        <v>55</v>
      </c>
      <c r="B6" s="471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1"/>
      <c r="AD6" s="471"/>
      <c r="AE6" s="471"/>
      <c r="AF6" s="472"/>
    </row>
    <row r="7" spans="1:32" ht="22.5" customHeight="1" x14ac:dyDescent="0.25">
      <c r="A7" s="546" t="s">
        <v>56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325"/>
      <c r="AA7" s="547" t="s">
        <v>57</v>
      </c>
      <c r="AB7" s="223"/>
      <c r="AC7" s="223"/>
      <c r="AD7" s="223"/>
      <c r="AE7" s="223"/>
      <c r="AF7" s="474"/>
    </row>
    <row r="8" spans="1:32" ht="26.25" customHeight="1" x14ac:dyDescent="0.25">
      <c r="A8" s="548" t="str">
        <f>ID!B10</f>
        <v>PDDE - PROGRAMA DINHEIRO DIRETO NA ESCOLA - BÁSICO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60"/>
      <c r="AA8" s="549">
        <f>ID!H10</f>
        <v>2023</v>
      </c>
      <c r="AB8" s="332"/>
      <c r="AC8" s="332"/>
      <c r="AD8" s="332"/>
      <c r="AE8" s="332"/>
      <c r="AF8" s="550"/>
    </row>
    <row r="9" spans="1:32" ht="20.25" customHeight="1" x14ac:dyDescent="0.25">
      <c r="A9" s="546" t="s">
        <v>95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325"/>
      <c r="V9" s="547" t="s">
        <v>96</v>
      </c>
      <c r="W9" s="223"/>
      <c r="X9" s="223"/>
      <c r="Y9" s="223"/>
      <c r="Z9" s="223"/>
      <c r="AA9" s="223"/>
      <c r="AB9" s="223"/>
      <c r="AC9" s="223"/>
      <c r="AD9" s="223"/>
      <c r="AE9" s="223"/>
      <c r="AF9" s="474"/>
    </row>
    <row r="10" spans="1:32" ht="24.75" customHeight="1" x14ac:dyDescent="0.25">
      <c r="A10" s="551">
        <f>ID!B12</f>
        <v>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363"/>
      <c r="V10" s="552">
        <f>ID!H12</f>
        <v>0</v>
      </c>
      <c r="W10" s="192"/>
      <c r="X10" s="192"/>
      <c r="Y10" s="192"/>
      <c r="Z10" s="192"/>
      <c r="AA10" s="192"/>
      <c r="AB10" s="192"/>
      <c r="AC10" s="192"/>
      <c r="AD10" s="192"/>
      <c r="AE10" s="192"/>
      <c r="AF10" s="553"/>
    </row>
    <row r="11" spans="1:32" ht="22.5" customHeight="1" x14ac:dyDescent="0.25">
      <c r="A11" s="546" t="s">
        <v>97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325"/>
      <c r="S11" s="547" t="s">
        <v>98</v>
      </c>
      <c r="T11" s="223"/>
      <c r="U11" s="223"/>
      <c r="V11" s="223"/>
      <c r="W11" s="223"/>
      <c r="X11" s="223"/>
      <c r="Y11" s="223"/>
      <c r="Z11" s="223"/>
      <c r="AA11" s="325"/>
      <c r="AB11" s="547" t="s">
        <v>99</v>
      </c>
      <c r="AC11" s="223"/>
      <c r="AD11" s="223"/>
      <c r="AE11" s="223"/>
      <c r="AF11" s="474"/>
    </row>
    <row r="12" spans="1:32" ht="22.5" customHeight="1" x14ac:dyDescent="0.25">
      <c r="A12" s="561">
        <f>ID!B14</f>
        <v>0</v>
      </c>
      <c r="B12" s="562"/>
      <c r="C12" s="562"/>
      <c r="D12" s="562"/>
      <c r="E12" s="562"/>
      <c r="F12" s="562"/>
      <c r="G12" s="562"/>
      <c r="H12" s="562"/>
      <c r="I12" s="562"/>
      <c r="J12" s="562"/>
      <c r="K12" s="562"/>
      <c r="L12" s="562"/>
      <c r="M12" s="562"/>
      <c r="N12" s="562"/>
      <c r="O12" s="562"/>
      <c r="P12" s="562"/>
      <c r="Q12" s="562"/>
      <c r="R12" s="563"/>
      <c r="S12" s="564">
        <f>ID!G14</f>
        <v>0</v>
      </c>
      <c r="T12" s="562"/>
      <c r="U12" s="562"/>
      <c r="V12" s="562"/>
      <c r="W12" s="562"/>
      <c r="X12" s="562"/>
      <c r="Y12" s="562"/>
      <c r="Z12" s="562"/>
      <c r="AA12" s="563"/>
      <c r="AB12" s="565">
        <f>ID!H14</f>
        <v>0</v>
      </c>
      <c r="AC12" s="562"/>
      <c r="AD12" s="562"/>
      <c r="AE12" s="562"/>
      <c r="AF12" s="566"/>
    </row>
    <row r="13" spans="1:32" ht="20.25" x14ac:dyDescent="0.25">
      <c r="A13" s="567"/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</row>
    <row r="14" spans="1:32" ht="27.75" customHeight="1" x14ac:dyDescent="0.25">
      <c r="A14" s="568" t="s">
        <v>132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569"/>
    </row>
    <row r="15" spans="1:32" ht="31.5" customHeight="1" x14ac:dyDescent="0.25">
      <c r="A15" s="570" t="s">
        <v>133</v>
      </c>
      <c r="B15" s="207"/>
      <c r="C15" s="570" t="s">
        <v>134</v>
      </c>
      <c r="D15" s="206"/>
      <c r="E15" s="207"/>
      <c r="F15" s="554" t="s">
        <v>135</v>
      </c>
      <c r="G15" s="206"/>
      <c r="H15" s="206"/>
      <c r="I15" s="206"/>
      <c r="J15" s="206"/>
      <c r="K15" s="206"/>
      <c r="L15" s="207"/>
      <c r="M15" s="554" t="s">
        <v>136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7"/>
    </row>
    <row r="16" spans="1:32" ht="25.5" customHeight="1" x14ac:dyDescent="0.25">
      <c r="A16" s="571">
        <v>1</v>
      </c>
      <c r="B16" s="231"/>
      <c r="C16" s="571" t="s">
        <v>137</v>
      </c>
      <c r="D16" s="574"/>
      <c r="E16" s="231"/>
      <c r="F16" s="555">
        <f>ID!H16</f>
        <v>0</v>
      </c>
      <c r="G16" s="556"/>
      <c r="H16" s="556"/>
      <c r="I16" s="556"/>
      <c r="J16" s="556"/>
      <c r="K16" s="556"/>
      <c r="L16" s="229"/>
      <c r="M16" s="557" t="s">
        <v>138</v>
      </c>
      <c r="N16" s="556"/>
      <c r="O16" s="556"/>
      <c r="P16" s="556"/>
      <c r="Q16" s="556"/>
      <c r="R16" s="556"/>
      <c r="S16" s="556"/>
      <c r="T16" s="556"/>
      <c r="U16" s="229"/>
      <c r="V16" s="558" t="s">
        <v>139</v>
      </c>
      <c r="W16" s="556"/>
      <c r="X16" s="556"/>
      <c r="Y16" s="556"/>
      <c r="Z16" s="556"/>
      <c r="AA16" s="556"/>
      <c r="AB16" s="556"/>
      <c r="AC16" s="556"/>
      <c r="AD16" s="556"/>
      <c r="AE16" s="556"/>
      <c r="AF16" s="229"/>
    </row>
    <row r="17" spans="1:32" ht="27.75" customHeight="1" x14ac:dyDescent="0.25">
      <c r="A17" s="232"/>
      <c r="B17" s="233"/>
      <c r="C17" s="232"/>
      <c r="D17" s="192"/>
      <c r="E17" s="233"/>
      <c r="F17" s="559">
        <f>ID!H17</f>
        <v>0</v>
      </c>
      <c r="G17" s="480"/>
      <c r="H17" s="480"/>
      <c r="I17" s="480"/>
      <c r="J17" s="480"/>
      <c r="K17" s="480"/>
      <c r="L17" s="560"/>
      <c r="M17" s="576">
        <v>45291</v>
      </c>
      <c r="N17" s="193"/>
      <c r="O17" s="193"/>
      <c r="P17" s="193"/>
      <c r="Q17" s="193"/>
      <c r="R17" s="193"/>
      <c r="S17" s="193"/>
      <c r="T17" s="193"/>
      <c r="U17" s="577"/>
      <c r="V17" s="578">
        <f>SA!E22</f>
        <v>5850</v>
      </c>
      <c r="W17" s="193"/>
      <c r="X17" s="193"/>
      <c r="Y17" s="193"/>
      <c r="Z17" s="193"/>
      <c r="AA17" s="193"/>
      <c r="AB17" s="193"/>
      <c r="AC17" s="193"/>
      <c r="AD17" s="193"/>
      <c r="AE17" s="193"/>
      <c r="AF17" s="577"/>
    </row>
    <row r="18" spans="1:32" ht="29.25" customHeight="1" x14ac:dyDescent="0.25">
      <c r="A18" s="232"/>
      <c r="B18" s="233"/>
      <c r="C18" s="232"/>
      <c r="D18" s="192"/>
      <c r="E18" s="233"/>
      <c r="F18" s="559">
        <f>ID!H18</f>
        <v>0</v>
      </c>
      <c r="G18" s="480"/>
      <c r="H18" s="480"/>
      <c r="I18" s="480"/>
      <c r="J18" s="480"/>
      <c r="K18" s="480"/>
      <c r="L18" s="560"/>
      <c r="M18" s="232"/>
      <c r="N18" s="192"/>
      <c r="O18" s="192"/>
      <c r="P18" s="192"/>
      <c r="Q18" s="192"/>
      <c r="R18" s="192"/>
      <c r="S18" s="192"/>
      <c r="T18" s="192"/>
      <c r="U18" s="233"/>
      <c r="V18" s="232"/>
      <c r="W18" s="192"/>
      <c r="X18" s="192"/>
      <c r="Y18" s="192"/>
      <c r="Z18" s="192"/>
      <c r="AA18" s="192"/>
      <c r="AB18" s="192"/>
      <c r="AC18" s="192"/>
      <c r="AD18" s="192"/>
      <c r="AE18" s="192"/>
      <c r="AF18" s="233"/>
    </row>
    <row r="19" spans="1:32" ht="26.25" customHeight="1" x14ac:dyDescent="0.25">
      <c r="A19" s="232"/>
      <c r="B19" s="233"/>
      <c r="C19" s="232"/>
      <c r="D19" s="192"/>
      <c r="E19" s="233"/>
      <c r="F19" s="559"/>
      <c r="G19" s="480"/>
      <c r="H19" s="480"/>
      <c r="I19" s="480"/>
      <c r="J19" s="480"/>
      <c r="K19" s="480"/>
      <c r="L19" s="560"/>
      <c r="M19" s="232"/>
      <c r="N19" s="192"/>
      <c r="O19" s="192"/>
      <c r="P19" s="192"/>
      <c r="Q19" s="192"/>
      <c r="R19" s="192"/>
      <c r="S19" s="192"/>
      <c r="T19" s="192"/>
      <c r="U19" s="233"/>
      <c r="V19" s="232"/>
      <c r="W19" s="192"/>
      <c r="X19" s="192"/>
      <c r="Y19" s="192"/>
      <c r="Z19" s="192"/>
      <c r="AA19" s="192"/>
      <c r="AB19" s="192"/>
      <c r="AC19" s="192"/>
      <c r="AD19" s="192"/>
      <c r="AE19" s="192"/>
      <c r="AF19" s="233"/>
    </row>
    <row r="20" spans="1:32" ht="29.25" customHeight="1" x14ac:dyDescent="0.25">
      <c r="A20" s="572"/>
      <c r="B20" s="573"/>
      <c r="C20" s="572"/>
      <c r="D20" s="575"/>
      <c r="E20" s="573"/>
      <c r="F20" s="579"/>
      <c r="G20" s="209"/>
      <c r="H20" s="209"/>
      <c r="I20" s="209"/>
      <c r="J20" s="209"/>
      <c r="K20" s="209"/>
      <c r="L20" s="580"/>
      <c r="M20" s="572"/>
      <c r="N20" s="575"/>
      <c r="O20" s="575"/>
      <c r="P20" s="575"/>
      <c r="Q20" s="575"/>
      <c r="R20" s="575"/>
      <c r="S20" s="575"/>
      <c r="T20" s="575"/>
      <c r="U20" s="573"/>
      <c r="V20" s="572"/>
      <c r="W20" s="575"/>
      <c r="X20" s="575"/>
      <c r="Y20" s="575"/>
      <c r="Z20" s="575"/>
      <c r="AA20" s="575"/>
      <c r="AB20" s="575"/>
      <c r="AC20" s="575"/>
      <c r="AD20" s="575"/>
      <c r="AE20" s="575"/>
      <c r="AF20" s="573"/>
    </row>
    <row r="21" spans="1:32" ht="31.5" customHeight="1" x14ac:dyDescent="0.25">
      <c r="A21" s="568" t="s">
        <v>140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569"/>
    </row>
    <row r="22" spans="1:32" ht="24" customHeight="1" x14ac:dyDescent="0.25">
      <c r="A22" s="581" t="s">
        <v>141</v>
      </c>
      <c r="B22" s="556"/>
      <c r="C22" s="556"/>
      <c r="D22" s="556"/>
      <c r="E22" s="556"/>
      <c r="F22" s="556"/>
      <c r="G22" s="556"/>
      <c r="H22" s="556"/>
      <c r="I22" s="229"/>
      <c r="J22" s="555" t="s">
        <v>142</v>
      </c>
      <c r="K22" s="556"/>
      <c r="L22" s="556"/>
      <c r="M22" s="556"/>
      <c r="N22" s="556"/>
      <c r="O22" s="556"/>
      <c r="P22" s="556"/>
      <c r="Q22" s="556"/>
      <c r="R22" s="556"/>
      <c r="S22" s="229"/>
      <c r="T22" s="582" t="s">
        <v>143</v>
      </c>
      <c r="U22" s="206"/>
      <c r="V22" s="206"/>
      <c r="W22" s="206"/>
      <c r="X22" s="206"/>
      <c r="Y22" s="206"/>
      <c r="Z22" s="206"/>
      <c r="AA22" s="206"/>
      <c r="AB22" s="207"/>
      <c r="AC22" s="583" t="s">
        <v>144</v>
      </c>
      <c r="AD22" s="574"/>
      <c r="AE22" s="574"/>
      <c r="AF22" s="231"/>
    </row>
    <row r="23" spans="1:32" ht="21.75" customHeight="1" x14ac:dyDescent="0.25">
      <c r="A23" s="584" t="s">
        <v>145</v>
      </c>
      <c r="B23" s="206"/>
      <c r="C23" s="206"/>
      <c r="D23" s="206"/>
      <c r="E23" s="206"/>
      <c r="F23" s="207"/>
      <c r="G23" s="584" t="s">
        <v>146</v>
      </c>
      <c r="H23" s="206"/>
      <c r="I23" s="207"/>
      <c r="J23" s="584" t="s">
        <v>145</v>
      </c>
      <c r="K23" s="206"/>
      <c r="L23" s="206"/>
      <c r="M23" s="206"/>
      <c r="N23" s="206"/>
      <c r="O23" s="206"/>
      <c r="P23" s="206"/>
      <c r="Q23" s="584" t="s">
        <v>146</v>
      </c>
      <c r="R23" s="206"/>
      <c r="S23" s="207"/>
      <c r="T23" s="599" t="s">
        <v>145</v>
      </c>
      <c r="U23" s="574"/>
      <c r="V23" s="574"/>
      <c r="W23" s="574"/>
      <c r="X23" s="574"/>
      <c r="Y23" s="231"/>
      <c r="Z23" s="600" t="s">
        <v>146</v>
      </c>
      <c r="AA23" s="574"/>
      <c r="AB23" s="231"/>
      <c r="AC23" s="232"/>
      <c r="AD23" s="192"/>
      <c r="AE23" s="192"/>
      <c r="AF23" s="233"/>
    </row>
    <row r="24" spans="1:32" ht="16.5" customHeight="1" x14ac:dyDescent="0.25">
      <c r="A24" s="543"/>
      <c r="B24" s="480"/>
      <c r="C24" s="480"/>
      <c r="D24" s="480"/>
      <c r="E24" s="480"/>
      <c r="F24" s="480"/>
      <c r="G24" s="543"/>
      <c r="H24" s="480"/>
      <c r="I24" s="480"/>
      <c r="J24" s="543"/>
      <c r="K24" s="480"/>
      <c r="L24" s="480"/>
      <c r="M24" s="480"/>
      <c r="N24" s="480"/>
      <c r="O24" s="480"/>
      <c r="P24" s="480"/>
      <c r="Q24" s="543"/>
      <c r="R24" s="480"/>
      <c r="S24" s="480"/>
      <c r="T24" s="601"/>
      <c r="U24" s="556"/>
      <c r="V24" s="556"/>
      <c r="W24" s="556"/>
      <c r="X24" s="556"/>
      <c r="Y24" s="229"/>
      <c r="Z24" s="601"/>
      <c r="AA24" s="556"/>
      <c r="AB24" s="556"/>
      <c r="AC24" s="602">
        <f>V17</f>
        <v>5850</v>
      </c>
      <c r="AD24" s="574"/>
      <c r="AE24" s="574"/>
      <c r="AF24" s="231"/>
    </row>
    <row r="25" spans="1:32" ht="16.5" customHeight="1" x14ac:dyDescent="0.25">
      <c r="A25" s="543"/>
      <c r="B25" s="480"/>
      <c r="C25" s="480"/>
      <c r="D25" s="480"/>
      <c r="E25" s="480"/>
      <c r="F25" s="480"/>
      <c r="G25" s="543"/>
      <c r="H25" s="480"/>
      <c r="I25" s="480"/>
      <c r="J25" s="543"/>
      <c r="K25" s="480"/>
      <c r="L25" s="480"/>
      <c r="M25" s="480"/>
      <c r="N25" s="480"/>
      <c r="O25" s="480"/>
      <c r="P25" s="480"/>
      <c r="Q25" s="543"/>
      <c r="R25" s="480"/>
      <c r="S25" s="480"/>
      <c r="T25" s="585"/>
      <c r="U25" s="480"/>
      <c r="V25" s="480"/>
      <c r="W25" s="480"/>
      <c r="X25" s="480"/>
      <c r="Y25" s="560"/>
      <c r="Z25" s="585"/>
      <c r="AA25" s="480"/>
      <c r="AB25" s="480"/>
      <c r="AC25" s="232"/>
      <c r="AD25" s="192"/>
      <c r="AE25" s="192"/>
      <c r="AF25" s="233"/>
    </row>
    <row r="26" spans="1:32" ht="16.5" customHeight="1" x14ac:dyDescent="0.25">
      <c r="A26" s="543"/>
      <c r="B26" s="480"/>
      <c r="C26" s="480"/>
      <c r="D26" s="480"/>
      <c r="E26" s="480"/>
      <c r="F26" s="480"/>
      <c r="G26" s="543"/>
      <c r="H26" s="480"/>
      <c r="I26" s="480"/>
      <c r="J26" s="543"/>
      <c r="K26" s="480"/>
      <c r="L26" s="480"/>
      <c r="M26" s="480"/>
      <c r="N26" s="480"/>
      <c r="O26" s="480"/>
      <c r="P26" s="480"/>
      <c r="Q26" s="543"/>
      <c r="R26" s="480"/>
      <c r="S26" s="480"/>
      <c r="T26" s="585"/>
      <c r="U26" s="480"/>
      <c r="V26" s="480"/>
      <c r="W26" s="480"/>
      <c r="X26" s="480"/>
      <c r="Y26" s="560"/>
      <c r="Z26" s="585"/>
      <c r="AA26" s="480"/>
      <c r="AB26" s="480"/>
      <c r="AC26" s="232"/>
      <c r="AD26" s="192"/>
      <c r="AE26" s="192"/>
      <c r="AF26" s="233"/>
    </row>
    <row r="27" spans="1:32" ht="16.5" customHeight="1" x14ac:dyDescent="0.25">
      <c r="A27" s="543"/>
      <c r="B27" s="480"/>
      <c r="C27" s="480"/>
      <c r="D27" s="480"/>
      <c r="E27" s="480"/>
      <c r="F27" s="480"/>
      <c r="G27" s="543"/>
      <c r="H27" s="480"/>
      <c r="I27" s="480"/>
      <c r="J27" s="543"/>
      <c r="K27" s="480"/>
      <c r="L27" s="480"/>
      <c r="M27" s="480"/>
      <c r="N27" s="480"/>
      <c r="O27" s="480"/>
      <c r="P27" s="480"/>
      <c r="Q27" s="543"/>
      <c r="R27" s="480"/>
      <c r="S27" s="480"/>
      <c r="T27" s="585"/>
      <c r="U27" s="480"/>
      <c r="V27" s="480"/>
      <c r="W27" s="480"/>
      <c r="X27" s="480"/>
      <c r="Y27" s="560"/>
      <c r="Z27" s="585"/>
      <c r="AA27" s="480"/>
      <c r="AB27" s="480"/>
      <c r="AC27" s="232"/>
      <c r="AD27" s="192"/>
      <c r="AE27" s="192"/>
      <c r="AF27" s="233"/>
    </row>
    <row r="28" spans="1:32" ht="16.5" customHeight="1" x14ac:dyDescent="0.25">
      <c r="A28" s="543"/>
      <c r="B28" s="480"/>
      <c r="C28" s="480"/>
      <c r="D28" s="480"/>
      <c r="E28" s="480"/>
      <c r="F28" s="480"/>
      <c r="G28" s="543"/>
      <c r="H28" s="480"/>
      <c r="I28" s="480"/>
      <c r="J28" s="543"/>
      <c r="K28" s="480"/>
      <c r="L28" s="480"/>
      <c r="M28" s="480"/>
      <c r="N28" s="480"/>
      <c r="O28" s="480"/>
      <c r="P28" s="480"/>
      <c r="Q28" s="543"/>
      <c r="R28" s="480"/>
      <c r="S28" s="480"/>
      <c r="T28" s="585"/>
      <c r="U28" s="480"/>
      <c r="V28" s="480"/>
      <c r="W28" s="480"/>
      <c r="X28" s="480"/>
      <c r="Y28" s="560"/>
      <c r="Z28" s="585"/>
      <c r="AA28" s="480"/>
      <c r="AB28" s="480"/>
      <c r="AC28" s="232"/>
      <c r="AD28" s="192"/>
      <c r="AE28" s="192"/>
      <c r="AF28" s="233"/>
    </row>
    <row r="29" spans="1:32" ht="16.5" customHeight="1" x14ac:dyDescent="0.25">
      <c r="A29" s="543"/>
      <c r="B29" s="480"/>
      <c r="C29" s="480"/>
      <c r="D29" s="480"/>
      <c r="E29" s="480"/>
      <c r="F29" s="480"/>
      <c r="G29" s="543"/>
      <c r="H29" s="480"/>
      <c r="I29" s="480"/>
      <c r="J29" s="543"/>
      <c r="K29" s="480"/>
      <c r="L29" s="480"/>
      <c r="M29" s="480"/>
      <c r="N29" s="480"/>
      <c r="O29" s="480"/>
      <c r="P29" s="480"/>
      <c r="Q29" s="543"/>
      <c r="R29" s="480"/>
      <c r="S29" s="480"/>
      <c r="T29" s="585"/>
      <c r="U29" s="480"/>
      <c r="V29" s="480"/>
      <c r="W29" s="480"/>
      <c r="X29" s="480"/>
      <c r="Y29" s="560"/>
      <c r="Z29" s="585"/>
      <c r="AA29" s="480"/>
      <c r="AB29" s="480"/>
      <c r="AC29" s="232"/>
      <c r="AD29" s="192"/>
      <c r="AE29" s="192"/>
      <c r="AF29" s="233"/>
    </row>
    <row r="30" spans="1:32" ht="16.5" customHeight="1" x14ac:dyDescent="0.25">
      <c r="A30" s="543"/>
      <c r="B30" s="480"/>
      <c r="C30" s="480"/>
      <c r="D30" s="480"/>
      <c r="E30" s="480"/>
      <c r="F30" s="480"/>
      <c r="G30" s="543"/>
      <c r="H30" s="480"/>
      <c r="I30" s="480"/>
      <c r="J30" s="543"/>
      <c r="K30" s="480"/>
      <c r="L30" s="480"/>
      <c r="M30" s="480"/>
      <c r="N30" s="480"/>
      <c r="O30" s="480"/>
      <c r="P30" s="480"/>
      <c r="Q30" s="543"/>
      <c r="R30" s="480"/>
      <c r="S30" s="480"/>
      <c r="T30" s="585"/>
      <c r="U30" s="480"/>
      <c r="V30" s="480"/>
      <c r="W30" s="480"/>
      <c r="X30" s="480"/>
      <c r="Y30" s="560"/>
      <c r="Z30" s="585"/>
      <c r="AA30" s="480"/>
      <c r="AB30" s="480"/>
      <c r="AC30" s="232"/>
      <c r="AD30" s="192"/>
      <c r="AE30" s="192"/>
      <c r="AF30" s="233"/>
    </row>
    <row r="31" spans="1:32" ht="16.5" customHeight="1" x14ac:dyDescent="0.25">
      <c r="A31" s="543"/>
      <c r="B31" s="480"/>
      <c r="C31" s="480"/>
      <c r="D31" s="480"/>
      <c r="E31" s="480"/>
      <c r="F31" s="480"/>
      <c r="G31" s="543"/>
      <c r="H31" s="480"/>
      <c r="I31" s="480"/>
      <c r="J31" s="543"/>
      <c r="K31" s="480"/>
      <c r="L31" s="480"/>
      <c r="M31" s="480"/>
      <c r="N31" s="480"/>
      <c r="O31" s="480"/>
      <c r="P31" s="480"/>
      <c r="Q31" s="543"/>
      <c r="R31" s="480"/>
      <c r="S31" s="480"/>
      <c r="T31" s="585"/>
      <c r="U31" s="480"/>
      <c r="V31" s="480"/>
      <c r="W31" s="480"/>
      <c r="X31" s="480"/>
      <c r="Y31" s="560"/>
      <c r="Z31" s="585"/>
      <c r="AA31" s="480"/>
      <c r="AB31" s="480"/>
      <c r="AC31" s="232"/>
      <c r="AD31" s="192"/>
      <c r="AE31" s="192"/>
      <c r="AF31" s="233"/>
    </row>
    <row r="32" spans="1:32" ht="16.5" customHeight="1" x14ac:dyDescent="0.25">
      <c r="A32" s="543"/>
      <c r="B32" s="480"/>
      <c r="C32" s="480"/>
      <c r="D32" s="480"/>
      <c r="E32" s="480"/>
      <c r="F32" s="480"/>
      <c r="G32" s="543"/>
      <c r="H32" s="480"/>
      <c r="I32" s="480"/>
      <c r="J32" s="543"/>
      <c r="K32" s="480"/>
      <c r="L32" s="480"/>
      <c r="M32" s="480"/>
      <c r="N32" s="480"/>
      <c r="O32" s="480"/>
      <c r="P32" s="480"/>
      <c r="Q32" s="543"/>
      <c r="R32" s="480"/>
      <c r="S32" s="480"/>
      <c r="T32" s="585"/>
      <c r="U32" s="480"/>
      <c r="V32" s="480"/>
      <c r="W32" s="480"/>
      <c r="X32" s="480"/>
      <c r="Y32" s="560"/>
      <c r="Z32" s="585"/>
      <c r="AA32" s="480"/>
      <c r="AB32" s="480"/>
      <c r="AC32" s="232"/>
      <c r="AD32" s="192"/>
      <c r="AE32" s="192"/>
      <c r="AF32" s="233"/>
    </row>
    <row r="33" spans="1:32" ht="16.5" customHeight="1" x14ac:dyDescent="0.25">
      <c r="A33" s="543"/>
      <c r="B33" s="480"/>
      <c r="C33" s="480"/>
      <c r="D33" s="480"/>
      <c r="E33" s="480"/>
      <c r="F33" s="480"/>
      <c r="G33" s="543"/>
      <c r="H33" s="480"/>
      <c r="I33" s="480"/>
      <c r="J33" s="543"/>
      <c r="K33" s="480"/>
      <c r="L33" s="480"/>
      <c r="M33" s="480"/>
      <c r="N33" s="480"/>
      <c r="O33" s="480"/>
      <c r="P33" s="480"/>
      <c r="Q33" s="543"/>
      <c r="R33" s="480"/>
      <c r="S33" s="480"/>
      <c r="T33" s="585"/>
      <c r="U33" s="480"/>
      <c r="V33" s="480"/>
      <c r="W33" s="480"/>
      <c r="X33" s="480"/>
      <c r="Y33" s="560"/>
      <c r="Z33" s="585"/>
      <c r="AA33" s="480"/>
      <c r="AB33" s="480"/>
      <c r="AC33" s="232"/>
      <c r="AD33" s="192"/>
      <c r="AE33" s="192"/>
      <c r="AF33" s="233"/>
    </row>
    <row r="34" spans="1:32" ht="16.5" customHeight="1" x14ac:dyDescent="0.25">
      <c r="A34" s="543"/>
      <c r="B34" s="480"/>
      <c r="C34" s="480"/>
      <c r="D34" s="480"/>
      <c r="E34" s="480"/>
      <c r="F34" s="480"/>
      <c r="G34" s="543"/>
      <c r="H34" s="480"/>
      <c r="I34" s="480"/>
      <c r="J34" s="543"/>
      <c r="K34" s="480"/>
      <c r="L34" s="480"/>
      <c r="M34" s="480"/>
      <c r="N34" s="480"/>
      <c r="O34" s="480"/>
      <c r="P34" s="480"/>
      <c r="Q34" s="543"/>
      <c r="R34" s="480"/>
      <c r="S34" s="480"/>
      <c r="T34" s="585"/>
      <c r="U34" s="480"/>
      <c r="V34" s="480"/>
      <c r="W34" s="480"/>
      <c r="X34" s="480"/>
      <c r="Y34" s="560"/>
      <c r="Z34" s="585"/>
      <c r="AA34" s="480"/>
      <c r="AB34" s="480"/>
      <c r="AC34" s="232"/>
      <c r="AD34" s="192"/>
      <c r="AE34" s="192"/>
      <c r="AF34" s="233"/>
    </row>
    <row r="35" spans="1:32" ht="16.5" customHeight="1" x14ac:dyDescent="0.25">
      <c r="A35" s="543"/>
      <c r="B35" s="480"/>
      <c r="C35" s="480"/>
      <c r="D35" s="480"/>
      <c r="E35" s="480"/>
      <c r="F35" s="480"/>
      <c r="G35" s="543"/>
      <c r="H35" s="480"/>
      <c r="I35" s="480"/>
      <c r="J35" s="543"/>
      <c r="K35" s="480"/>
      <c r="L35" s="480"/>
      <c r="M35" s="480"/>
      <c r="N35" s="480"/>
      <c r="O35" s="480"/>
      <c r="P35" s="480"/>
      <c r="Q35" s="543"/>
      <c r="R35" s="480"/>
      <c r="S35" s="480"/>
      <c r="T35" s="585"/>
      <c r="U35" s="480"/>
      <c r="V35" s="480"/>
      <c r="W35" s="480"/>
      <c r="X35" s="480"/>
      <c r="Y35" s="560"/>
      <c r="Z35" s="585"/>
      <c r="AA35" s="480"/>
      <c r="AB35" s="480"/>
      <c r="AC35" s="232"/>
      <c r="AD35" s="192"/>
      <c r="AE35" s="192"/>
      <c r="AF35" s="233"/>
    </row>
    <row r="36" spans="1:32" ht="16.5" customHeight="1" x14ac:dyDescent="0.25">
      <c r="A36" s="543"/>
      <c r="B36" s="480"/>
      <c r="C36" s="480"/>
      <c r="D36" s="480"/>
      <c r="E36" s="480"/>
      <c r="F36" s="480"/>
      <c r="G36" s="543"/>
      <c r="H36" s="480"/>
      <c r="I36" s="480"/>
      <c r="J36" s="543"/>
      <c r="K36" s="480"/>
      <c r="L36" s="480"/>
      <c r="M36" s="480"/>
      <c r="N36" s="480"/>
      <c r="O36" s="480"/>
      <c r="P36" s="480"/>
      <c r="Q36" s="543"/>
      <c r="R36" s="480"/>
      <c r="S36" s="480"/>
      <c r="T36" s="585"/>
      <c r="U36" s="480"/>
      <c r="V36" s="480"/>
      <c r="W36" s="480"/>
      <c r="X36" s="480"/>
      <c r="Y36" s="560"/>
      <c r="Z36" s="585"/>
      <c r="AA36" s="480"/>
      <c r="AB36" s="480"/>
      <c r="AC36" s="232"/>
      <c r="AD36" s="192"/>
      <c r="AE36" s="192"/>
      <c r="AF36" s="233"/>
    </row>
    <row r="37" spans="1:32" ht="16.5" customHeight="1" x14ac:dyDescent="0.25">
      <c r="A37" s="543"/>
      <c r="B37" s="480"/>
      <c r="C37" s="480"/>
      <c r="D37" s="480"/>
      <c r="E37" s="480"/>
      <c r="F37" s="480"/>
      <c r="G37" s="543"/>
      <c r="H37" s="480"/>
      <c r="I37" s="480"/>
      <c r="J37" s="543"/>
      <c r="K37" s="480"/>
      <c r="L37" s="480"/>
      <c r="M37" s="480"/>
      <c r="N37" s="480"/>
      <c r="O37" s="480"/>
      <c r="P37" s="480"/>
      <c r="Q37" s="543"/>
      <c r="R37" s="480"/>
      <c r="S37" s="480"/>
      <c r="T37" s="585"/>
      <c r="U37" s="480"/>
      <c r="V37" s="480"/>
      <c r="W37" s="480"/>
      <c r="X37" s="480"/>
      <c r="Y37" s="560"/>
      <c r="Z37" s="585"/>
      <c r="AA37" s="480"/>
      <c r="AB37" s="480"/>
      <c r="AC37" s="232"/>
      <c r="AD37" s="192"/>
      <c r="AE37" s="192"/>
      <c r="AF37" s="233"/>
    </row>
    <row r="38" spans="1:32" ht="16.5" customHeight="1" x14ac:dyDescent="0.25">
      <c r="A38" s="543"/>
      <c r="B38" s="480"/>
      <c r="C38" s="480"/>
      <c r="D38" s="480"/>
      <c r="E38" s="480"/>
      <c r="F38" s="480"/>
      <c r="G38" s="543"/>
      <c r="H38" s="480"/>
      <c r="I38" s="480"/>
      <c r="J38" s="543"/>
      <c r="K38" s="480"/>
      <c r="L38" s="480"/>
      <c r="M38" s="480"/>
      <c r="N38" s="480"/>
      <c r="O38" s="480"/>
      <c r="P38" s="480"/>
      <c r="Q38" s="543"/>
      <c r="R38" s="480"/>
      <c r="S38" s="480"/>
      <c r="T38" s="585"/>
      <c r="U38" s="480"/>
      <c r="V38" s="480"/>
      <c r="W38" s="480"/>
      <c r="X38" s="480"/>
      <c r="Y38" s="560"/>
      <c r="Z38" s="585"/>
      <c r="AA38" s="480"/>
      <c r="AB38" s="480"/>
      <c r="AC38" s="232"/>
      <c r="AD38" s="192"/>
      <c r="AE38" s="192"/>
      <c r="AF38" s="233"/>
    </row>
    <row r="39" spans="1:32" ht="16.5" customHeight="1" x14ac:dyDescent="0.25">
      <c r="A39" s="543"/>
      <c r="B39" s="480"/>
      <c r="C39" s="480"/>
      <c r="D39" s="480"/>
      <c r="E39" s="480"/>
      <c r="F39" s="480"/>
      <c r="G39" s="543"/>
      <c r="H39" s="480"/>
      <c r="I39" s="480"/>
      <c r="J39" s="543"/>
      <c r="K39" s="480"/>
      <c r="L39" s="480"/>
      <c r="M39" s="480"/>
      <c r="N39" s="480"/>
      <c r="O39" s="480"/>
      <c r="P39" s="480"/>
      <c r="Q39" s="543"/>
      <c r="R39" s="480"/>
      <c r="S39" s="480"/>
      <c r="T39" s="585"/>
      <c r="U39" s="480"/>
      <c r="V39" s="480"/>
      <c r="W39" s="480"/>
      <c r="X39" s="480"/>
      <c r="Y39" s="560"/>
      <c r="Z39" s="585"/>
      <c r="AA39" s="480"/>
      <c r="AB39" s="480"/>
      <c r="AC39" s="232"/>
      <c r="AD39" s="192"/>
      <c r="AE39" s="192"/>
      <c r="AF39" s="233"/>
    </row>
    <row r="40" spans="1:32" ht="16.5" customHeight="1" x14ac:dyDescent="0.25">
      <c r="A40" s="543"/>
      <c r="B40" s="480"/>
      <c r="C40" s="480"/>
      <c r="D40" s="480"/>
      <c r="E40" s="480"/>
      <c r="F40" s="480"/>
      <c r="G40" s="543"/>
      <c r="H40" s="480"/>
      <c r="I40" s="480"/>
      <c r="J40" s="543"/>
      <c r="K40" s="480"/>
      <c r="L40" s="480"/>
      <c r="M40" s="480"/>
      <c r="N40" s="480"/>
      <c r="O40" s="480"/>
      <c r="P40" s="480"/>
      <c r="Q40" s="543"/>
      <c r="R40" s="480"/>
      <c r="S40" s="480"/>
      <c r="T40" s="585"/>
      <c r="U40" s="480"/>
      <c r="V40" s="480"/>
      <c r="W40" s="480"/>
      <c r="X40" s="480"/>
      <c r="Y40" s="560"/>
      <c r="Z40" s="585"/>
      <c r="AA40" s="480"/>
      <c r="AB40" s="480"/>
      <c r="AC40" s="232"/>
      <c r="AD40" s="192"/>
      <c r="AE40" s="192"/>
      <c r="AF40" s="233"/>
    </row>
    <row r="41" spans="1:32" ht="16.5" customHeight="1" x14ac:dyDescent="0.25">
      <c r="A41" s="543"/>
      <c r="B41" s="480"/>
      <c r="C41" s="480"/>
      <c r="D41" s="480"/>
      <c r="E41" s="480"/>
      <c r="F41" s="480"/>
      <c r="G41" s="543"/>
      <c r="H41" s="480"/>
      <c r="I41" s="480"/>
      <c r="J41" s="543"/>
      <c r="K41" s="480"/>
      <c r="L41" s="480"/>
      <c r="M41" s="480"/>
      <c r="N41" s="480"/>
      <c r="O41" s="480"/>
      <c r="P41" s="480"/>
      <c r="Q41" s="543"/>
      <c r="R41" s="480"/>
      <c r="S41" s="480"/>
      <c r="T41" s="585"/>
      <c r="U41" s="480"/>
      <c r="V41" s="480"/>
      <c r="W41" s="480"/>
      <c r="X41" s="480"/>
      <c r="Y41" s="560"/>
      <c r="Z41" s="585"/>
      <c r="AA41" s="480"/>
      <c r="AB41" s="480"/>
      <c r="AC41" s="232"/>
      <c r="AD41" s="192"/>
      <c r="AE41" s="192"/>
      <c r="AF41" s="233"/>
    </row>
    <row r="42" spans="1:32" ht="16.5" customHeight="1" x14ac:dyDescent="0.25">
      <c r="A42" s="543"/>
      <c r="B42" s="480"/>
      <c r="C42" s="480"/>
      <c r="D42" s="480"/>
      <c r="E42" s="480"/>
      <c r="F42" s="480"/>
      <c r="G42" s="543"/>
      <c r="H42" s="480"/>
      <c r="I42" s="480"/>
      <c r="J42" s="543"/>
      <c r="K42" s="480"/>
      <c r="L42" s="480"/>
      <c r="M42" s="480"/>
      <c r="N42" s="480"/>
      <c r="O42" s="480"/>
      <c r="P42" s="480"/>
      <c r="Q42" s="543"/>
      <c r="R42" s="480"/>
      <c r="S42" s="480"/>
      <c r="T42" s="585"/>
      <c r="U42" s="480"/>
      <c r="V42" s="480"/>
      <c r="W42" s="480"/>
      <c r="X42" s="480"/>
      <c r="Y42" s="560"/>
      <c r="Z42" s="585"/>
      <c r="AA42" s="480"/>
      <c r="AB42" s="480"/>
      <c r="AC42" s="232"/>
      <c r="AD42" s="192"/>
      <c r="AE42" s="192"/>
      <c r="AF42" s="233"/>
    </row>
    <row r="43" spans="1:32" ht="16.5" customHeight="1" x14ac:dyDescent="0.25">
      <c r="A43" s="543"/>
      <c r="B43" s="480"/>
      <c r="C43" s="480"/>
      <c r="D43" s="480"/>
      <c r="E43" s="480"/>
      <c r="F43" s="480"/>
      <c r="G43" s="543"/>
      <c r="H43" s="480"/>
      <c r="I43" s="480"/>
      <c r="J43" s="543"/>
      <c r="K43" s="480"/>
      <c r="L43" s="480"/>
      <c r="M43" s="480"/>
      <c r="N43" s="480"/>
      <c r="O43" s="480"/>
      <c r="P43" s="480"/>
      <c r="Q43" s="543"/>
      <c r="R43" s="480"/>
      <c r="S43" s="480"/>
      <c r="T43" s="585"/>
      <c r="U43" s="480"/>
      <c r="V43" s="480"/>
      <c r="W43" s="480"/>
      <c r="X43" s="480"/>
      <c r="Y43" s="560"/>
      <c r="Z43" s="585"/>
      <c r="AA43" s="480"/>
      <c r="AB43" s="480"/>
      <c r="AC43" s="232"/>
      <c r="AD43" s="192"/>
      <c r="AE43" s="192"/>
      <c r="AF43" s="233"/>
    </row>
    <row r="44" spans="1:32" ht="16.5" customHeight="1" x14ac:dyDescent="0.25">
      <c r="A44" s="543"/>
      <c r="B44" s="480"/>
      <c r="C44" s="480"/>
      <c r="D44" s="480"/>
      <c r="E44" s="480"/>
      <c r="F44" s="480"/>
      <c r="G44" s="543"/>
      <c r="H44" s="480"/>
      <c r="I44" s="480"/>
      <c r="J44" s="543"/>
      <c r="K44" s="480"/>
      <c r="L44" s="480"/>
      <c r="M44" s="480"/>
      <c r="N44" s="480"/>
      <c r="O44" s="480"/>
      <c r="P44" s="480"/>
      <c r="Q44" s="543"/>
      <c r="R44" s="480"/>
      <c r="S44" s="480"/>
      <c r="T44" s="585"/>
      <c r="U44" s="480"/>
      <c r="V44" s="480"/>
      <c r="W44" s="480"/>
      <c r="X44" s="480"/>
      <c r="Y44" s="560"/>
      <c r="Z44" s="585"/>
      <c r="AA44" s="480"/>
      <c r="AB44" s="480"/>
      <c r="AC44" s="232"/>
      <c r="AD44" s="192"/>
      <c r="AE44" s="192"/>
      <c r="AF44" s="233"/>
    </row>
    <row r="45" spans="1:32" ht="16.5" customHeight="1" x14ac:dyDescent="0.25">
      <c r="A45" s="543"/>
      <c r="B45" s="480"/>
      <c r="C45" s="480"/>
      <c r="D45" s="480"/>
      <c r="E45" s="480"/>
      <c r="F45" s="480"/>
      <c r="G45" s="543"/>
      <c r="H45" s="480"/>
      <c r="I45" s="480"/>
      <c r="J45" s="543"/>
      <c r="K45" s="480"/>
      <c r="L45" s="480"/>
      <c r="M45" s="480"/>
      <c r="N45" s="480"/>
      <c r="O45" s="480"/>
      <c r="P45" s="480"/>
      <c r="Q45" s="543"/>
      <c r="R45" s="480"/>
      <c r="S45" s="480"/>
      <c r="T45" s="585"/>
      <c r="U45" s="480"/>
      <c r="V45" s="480"/>
      <c r="W45" s="480"/>
      <c r="X45" s="480"/>
      <c r="Y45" s="560"/>
      <c r="Z45" s="585"/>
      <c r="AA45" s="480"/>
      <c r="AB45" s="480"/>
      <c r="AC45" s="232"/>
      <c r="AD45" s="192"/>
      <c r="AE45" s="192"/>
      <c r="AF45" s="233"/>
    </row>
    <row r="46" spans="1:32" ht="16.5" customHeight="1" x14ac:dyDescent="0.25">
      <c r="A46" s="543"/>
      <c r="B46" s="480"/>
      <c r="C46" s="480"/>
      <c r="D46" s="480"/>
      <c r="E46" s="480"/>
      <c r="F46" s="480"/>
      <c r="G46" s="543"/>
      <c r="H46" s="480"/>
      <c r="I46" s="480"/>
      <c r="J46" s="543"/>
      <c r="K46" s="480"/>
      <c r="L46" s="480"/>
      <c r="M46" s="480"/>
      <c r="N46" s="480"/>
      <c r="O46" s="480"/>
      <c r="P46" s="480"/>
      <c r="Q46" s="543"/>
      <c r="R46" s="480"/>
      <c r="S46" s="480"/>
      <c r="T46" s="585"/>
      <c r="U46" s="480"/>
      <c r="V46" s="480"/>
      <c r="W46" s="480"/>
      <c r="X46" s="480"/>
      <c r="Y46" s="560"/>
      <c r="Z46" s="585"/>
      <c r="AA46" s="480"/>
      <c r="AB46" s="480"/>
      <c r="AC46" s="232"/>
      <c r="AD46" s="192"/>
      <c r="AE46" s="192"/>
      <c r="AF46" s="233"/>
    </row>
    <row r="47" spans="1:32" ht="16.5" customHeight="1" x14ac:dyDescent="0.25">
      <c r="A47" s="586"/>
      <c r="B47" s="209"/>
      <c r="C47" s="209"/>
      <c r="D47" s="209"/>
      <c r="E47" s="209"/>
      <c r="F47" s="209"/>
      <c r="G47" s="586"/>
      <c r="H47" s="209"/>
      <c r="I47" s="209"/>
      <c r="J47" s="586"/>
      <c r="K47" s="209"/>
      <c r="L47" s="209"/>
      <c r="M47" s="209"/>
      <c r="N47" s="209"/>
      <c r="O47" s="209"/>
      <c r="P47" s="209"/>
      <c r="Q47" s="586"/>
      <c r="R47" s="209"/>
      <c r="S47" s="209"/>
      <c r="T47" s="596"/>
      <c r="U47" s="209"/>
      <c r="V47" s="209"/>
      <c r="W47" s="209"/>
      <c r="X47" s="209"/>
      <c r="Y47" s="580"/>
      <c r="Z47" s="596"/>
      <c r="AA47" s="209"/>
      <c r="AB47" s="209"/>
      <c r="AC47" s="572"/>
      <c r="AD47" s="575"/>
      <c r="AE47" s="575"/>
      <c r="AF47" s="573"/>
    </row>
    <row r="48" spans="1:32" ht="24" customHeight="1" x14ac:dyDescent="0.25">
      <c r="A48" s="587" t="s">
        <v>147</v>
      </c>
      <c r="B48" s="209"/>
      <c r="C48" s="209"/>
      <c r="D48" s="209"/>
      <c r="E48" s="209"/>
      <c r="F48" s="580"/>
      <c r="G48" s="588"/>
      <c r="H48" s="209"/>
      <c r="I48" s="580"/>
      <c r="J48" s="579"/>
      <c r="K48" s="209"/>
      <c r="L48" s="209"/>
      <c r="M48" s="209"/>
      <c r="N48" s="209"/>
      <c r="O48" s="209"/>
      <c r="P48" s="580"/>
      <c r="Q48" s="579"/>
      <c r="R48" s="209"/>
      <c r="S48" s="580"/>
      <c r="T48" s="579"/>
      <c r="U48" s="209"/>
      <c r="V48" s="209"/>
      <c r="W48" s="209"/>
      <c r="X48" s="209"/>
      <c r="Y48" s="209"/>
      <c r="Z48" s="597"/>
      <c r="AA48" s="575"/>
      <c r="AB48" s="573"/>
      <c r="AC48" s="598">
        <f>V17</f>
        <v>5850</v>
      </c>
      <c r="AD48" s="209"/>
      <c r="AE48" s="209"/>
      <c r="AF48" s="580"/>
    </row>
    <row r="49" spans="1:32" ht="30" customHeight="1" x14ac:dyDescent="0.25">
      <c r="A49" s="592" t="s">
        <v>75</v>
      </c>
      <c r="B49" s="396"/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7"/>
    </row>
    <row r="50" spans="1:32" ht="24" customHeight="1" x14ac:dyDescent="0.25">
      <c r="A50" s="593"/>
      <c r="B50" s="303"/>
      <c r="C50" s="303"/>
      <c r="D50" s="303"/>
      <c r="E50" s="303"/>
      <c r="F50" s="303"/>
      <c r="G50" s="303"/>
      <c r="H50" s="303"/>
      <c r="I50" s="594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594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5"/>
    </row>
    <row r="51" spans="1:32" ht="24" customHeight="1" x14ac:dyDescent="0.25">
      <c r="A51" s="595" t="str">
        <f>CO!G8</f>
        <v>Caçador, 31 de dezembro de 2023</v>
      </c>
      <c r="B51" s="192"/>
      <c r="C51" s="192"/>
      <c r="D51" s="192"/>
      <c r="E51" s="192"/>
      <c r="F51" s="192"/>
      <c r="G51" s="192"/>
      <c r="H51" s="192"/>
      <c r="I51" s="589">
        <f>ID!B18</f>
        <v>0</v>
      </c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589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308"/>
    </row>
    <row r="52" spans="1:32" ht="27.75" customHeight="1" x14ac:dyDescent="0.25">
      <c r="A52" s="590" t="s">
        <v>77</v>
      </c>
      <c r="B52" s="310"/>
      <c r="C52" s="310"/>
      <c r="D52" s="310"/>
      <c r="E52" s="310"/>
      <c r="F52" s="310"/>
      <c r="G52" s="310"/>
      <c r="H52" s="310"/>
      <c r="I52" s="591" t="s">
        <v>78</v>
      </c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591" t="s">
        <v>79</v>
      </c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2"/>
    </row>
    <row r="53" spans="1:32" ht="15.75" customHeight="1" thickTop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ht="15.75" hidden="1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 ht="15.75" hidden="1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 ht="15.75" customHeight="1" x14ac:dyDescent="0.25"/>
    <row r="57" spans="1:32" ht="15.75" customHeight="1" x14ac:dyDescent="0.25"/>
    <row r="58" spans="1:32" ht="15.75" customHeight="1" x14ac:dyDescent="0.25"/>
    <row r="59" spans="1:32" ht="15.75" customHeight="1" x14ac:dyDescent="0.25"/>
    <row r="60" spans="1:32" ht="15.75" customHeight="1" x14ac:dyDescent="0.25"/>
    <row r="61" spans="1:32" ht="15.75" customHeight="1" x14ac:dyDescent="0.25"/>
    <row r="62" spans="1:32" ht="15.75" customHeight="1" x14ac:dyDescent="0.25"/>
    <row r="63" spans="1:32" ht="15.75" customHeight="1" x14ac:dyDescent="0.25"/>
    <row r="64" spans="1:3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8">
    <mergeCell ref="T46:Y46"/>
    <mergeCell ref="Z46:AB46"/>
    <mergeCell ref="T47:Y47"/>
    <mergeCell ref="Z47:AB47"/>
    <mergeCell ref="T48:Y48"/>
    <mergeCell ref="Z48:AB48"/>
    <mergeCell ref="AC48:AF48"/>
    <mergeCell ref="T23:Y23"/>
    <mergeCell ref="Z23:AB23"/>
    <mergeCell ref="T24:Y24"/>
    <mergeCell ref="Z24:AB24"/>
    <mergeCell ref="AC24:AF47"/>
    <mergeCell ref="T25:Y25"/>
    <mergeCell ref="Z25:AB25"/>
    <mergeCell ref="T40:Y40"/>
    <mergeCell ref="Z40:AB40"/>
    <mergeCell ref="T41:Y41"/>
    <mergeCell ref="Z41:AB41"/>
    <mergeCell ref="T42:Y42"/>
    <mergeCell ref="Z42:AB42"/>
    <mergeCell ref="T43:Y43"/>
    <mergeCell ref="Z43:AB43"/>
    <mergeCell ref="T44:Y44"/>
    <mergeCell ref="Z44:AB44"/>
    <mergeCell ref="T45:Y45"/>
    <mergeCell ref="Z45:AB45"/>
    <mergeCell ref="A48:F48"/>
    <mergeCell ref="G48:I48"/>
    <mergeCell ref="I51:S51"/>
    <mergeCell ref="T51:AF51"/>
    <mergeCell ref="A52:H52"/>
    <mergeCell ref="I52:S52"/>
    <mergeCell ref="T52:AF52"/>
    <mergeCell ref="J48:P48"/>
    <mergeCell ref="Q48:S48"/>
    <mergeCell ref="A49:AF49"/>
    <mergeCell ref="A50:H50"/>
    <mergeCell ref="I50:S50"/>
    <mergeCell ref="T50:AF50"/>
    <mergeCell ref="A51:H51"/>
    <mergeCell ref="A45:F45"/>
    <mergeCell ref="G45:I45"/>
    <mergeCell ref="J45:P45"/>
    <mergeCell ref="Q45:S45"/>
    <mergeCell ref="G46:I46"/>
    <mergeCell ref="J46:P46"/>
    <mergeCell ref="Q46:S46"/>
    <mergeCell ref="A46:F46"/>
    <mergeCell ref="A47:F47"/>
    <mergeCell ref="G47:I47"/>
    <mergeCell ref="J47:P47"/>
    <mergeCell ref="Q47:S47"/>
    <mergeCell ref="G43:I43"/>
    <mergeCell ref="J43:P43"/>
    <mergeCell ref="J41:P41"/>
    <mergeCell ref="Q41:S41"/>
    <mergeCell ref="A42:F42"/>
    <mergeCell ref="G42:I42"/>
    <mergeCell ref="J42:P42"/>
    <mergeCell ref="Q42:S42"/>
    <mergeCell ref="Q43:S43"/>
    <mergeCell ref="A43:F43"/>
    <mergeCell ref="A44:F44"/>
    <mergeCell ref="G44:I44"/>
    <mergeCell ref="J44:P44"/>
    <mergeCell ref="Q44:S44"/>
    <mergeCell ref="A41:F41"/>
    <mergeCell ref="G41:I41"/>
    <mergeCell ref="T35:Y35"/>
    <mergeCell ref="Z35:AB35"/>
    <mergeCell ref="T36:Y36"/>
    <mergeCell ref="Z36:AB36"/>
    <mergeCell ref="T37:Y37"/>
    <mergeCell ref="Z37:AB37"/>
    <mergeCell ref="T38:Y38"/>
    <mergeCell ref="Z38:AB38"/>
    <mergeCell ref="T39:Y39"/>
    <mergeCell ref="Z39:AB39"/>
    <mergeCell ref="T30:Y30"/>
    <mergeCell ref="Z30:AB30"/>
    <mergeCell ref="T31:Y31"/>
    <mergeCell ref="Z31:AB31"/>
    <mergeCell ref="T32:Y32"/>
    <mergeCell ref="Z32:AB32"/>
    <mergeCell ref="A34:F34"/>
    <mergeCell ref="G34:I34"/>
    <mergeCell ref="J34:P34"/>
    <mergeCell ref="Q34:S34"/>
    <mergeCell ref="T33:Y33"/>
    <mergeCell ref="Z33:AB33"/>
    <mergeCell ref="T34:Y34"/>
    <mergeCell ref="Z34:AB34"/>
    <mergeCell ref="A21:AF21"/>
    <mergeCell ref="F20:L20"/>
    <mergeCell ref="A22:I22"/>
    <mergeCell ref="J22:S22"/>
    <mergeCell ref="T22:AB22"/>
    <mergeCell ref="AC22:AF23"/>
    <mergeCell ref="A23:F23"/>
    <mergeCell ref="G23:I23"/>
    <mergeCell ref="J29:P29"/>
    <mergeCell ref="Q29:S29"/>
    <mergeCell ref="T26:Y26"/>
    <mergeCell ref="Z26:AB26"/>
    <mergeCell ref="T27:Y27"/>
    <mergeCell ref="Z27:AB27"/>
    <mergeCell ref="T28:Y28"/>
    <mergeCell ref="Z28:AB28"/>
    <mergeCell ref="T29:Y29"/>
    <mergeCell ref="Z29:AB29"/>
    <mergeCell ref="G25:I25"/>
    <mergeCell ref="J25:P25"/>
    <mergeCell ref="J23:P23"/>
    <mergeCell ref="Q23:S23"/>
    <mergeCell ref="A24:F24"/>
    <mergeCell ref="G24:I24"/>
    <mergeCell ref="F17:L17"/>
    <mergeCell ref="A12:R12"/>
    <mergeCell ref="S12:AA12"/>
    <mergeCell ref="AB12:AF12"/>
    <mergeCell ref="A13:AF13"/>
    <mergeCell ref="A14:AF14"/>
    <mergeCell ref="A15:B15"/>
    <mergeCell ref="C15:E15"/>
    <mergeCell ref="A16:B20"/>
    <mergeCell ref="C16:E20"/>
    <mergeCell ref="M17:U20"/>
    <mergeCell ref="V17:AF20"/>
    <mergeCell ref="F18:L18"/>
    <mergeCell ref="F19:L19"/>
    <mergeCell ref="A10:U10"/>
    <mergeCell ref="V10:AF10"/>
    <mergeCell ref="A11:R11"/>
    <mergeCell ref="S11:AA11"/>
    <mergeCell ref="AB11:AF11"/>
    <mergeCell ref="F15:L15"/>
    <mergeCell ref="M15:AF15"/>
    <mergeCell ref="F16:L16"/>
    <mergeCell ref="M16:U16"/>
    <mergeCell ref="V16:AF16"/>
    <mergeCell ref="T2:AB2"/>
    <mergeCell ref="A5:AF5"/>
    <mergeCell ref="A6:AF6"/>
    <mergeCell ref="A7:Z7"/>
    <mergeCell ref="AA7:AF7"/>
    <mergeCell ref="A8:Z8"/>
    <mergeCell ref="AA8:AF8"/>
    <mergeCell ref="A9:U9"/>
    <mergeCell ref="V9:AF9"/>
    <mergeCell ref="T3:V3"/>
    <mergeCell ref="J24:P24"/>
    <mergeCell ref="Q24:S24"/>
    <mergeCell ref="A25:F25"/>
    <mergeCell ref="Q25:S25"/>
    <mergeCell ref="G35:I35"/>
    <mergeCell ref="J35:P35"/>
    <mergeCell ref="Q35:S35"/>
    <mergeCell ref="A35:F35"/>
    <mergeCell ref="A36:F36"/>
    <mergeCell ref="G36:I36"/>
    <mergeCell ref="J36:P36"/>
    <mergeCell ref="Q36:S36"/>
    <mergeCell ref="A26:F26"/>
    <mergeCell ref="G26:I26"/>
    <mergeCell ref="J26:P26"/>
    <mergeCell ref="Q26:S26"/>
    <mergeCell ref="G27:I27"/>
    <mergeCell ref="J27:P27"/>
    <mergeCell ref="Q27:S27"/>
    <mergeCell ref="A27:F27"/>
    <mergeCell ref="A28:F28"/>
    <mergeCell ref="G28:I28"/>
    <mergeCell ref="J28:P28"/>
    <mergeCell ref="Q28:S28"/>
    <mergeCell ref="A37:F37"/>
    <mergeCell ref="Q33:S33"/>
    <mergeCell ref="A31:F31"/>
    <mergeCell ref="A32:F32"/>
    <mergeCell ref="G32:I32"/>
    <mergeCell ref="J32:P32"/>
    <mergeCell ref="Q32:S32"/>
    <mergeCell ref="A33:F33"/>
    <mergeCell ref="G33:I33"/>
    <mergeCell ref="J37:P37"/>
    <mergeCell ref="Q37:S37"/>
    <mergeCell ref="G37:I37"/>
    <mergeCell ref="J33:P33"/>
    <mergeCell ref="A29:F29"/>
    <mergeCell ref="G29:I29"/>
    <mergeCell ref="A30:F30"/>
    <mergeCell ref="G30:I30"/>
    <mergeCell ref="J30:P30"/>
    <mergeCell ref="Q30:S30"/>
    <mergeCell ref="G31:I31"/>
    <mergeCell ref="J31:P31"/>
    <mergeCell ref="Q31:S31"/>
    <mergeCell ref="A38:F38"/>
    <mergeCell ref="G38:I38"/>
    <mergeCell ref="J38:P38"/>
    <mergeCell ref="Q38:S38"/>
    <mergeCell ref="G39:I39"/>
    <mergeCell ref="J39:P39"/>
    <mergeCell ref="Q39:S39"/>
    <mergeCell ref="A39:F39"/>
    <mergeCell ref="A40:F40"/>
    <mergeCell ref="G40:I40"/>
    <mergeCell ref="J40:P40"/>
    <mergeCell ref="Q40:S40"/>
  </mergeCells>
  <hyperlinks>
    <hyperlink ref="T3" location="MENU!A1" display="VOLTAR AO MENU" xr:uid="{2D196AFF-DB88-4D12-AC5A-0B3D63A4934E}"/>
  </hyperlinks>
  <pageMargins left="0.511811024" right="0.511811024" top="0.78740157499999996" bottom="0.78740157499999996" header="0" footer="0"/>
  <pageSetup paperSize="9" scale="4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C5F0-8D4A-4A0B-BF0B-04D34790FB44}">
  <sheetPr codeName="Planilha12">
    <pageSetUpPr fitToPage="1"/>
  </sheetPr>
  <dimension ref="A1:V20"/>
  <sheetViews>
    <sheetView showGridLines="0" zoomScale="80" zoomScaleNormal="80" workbookViewId="0">
      <selection activeCell="O33" sqref="O33"/>
    </sheetView>
  </sheetViews>
  <sheetFormatPr defaultRowHeight="15" x14ac:dyDescent="0.25"/>
  <cols>
    <col min="3" max="3" width="12.140625" bestFit="1" customWidth="1"/>
    <col min="17" max="17" width="10.85546875" customWidth="1"/>
    <col min="18" max="18" width="12.140625" bestFit="1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thickBot="1" x14ac:dyDescent="0.3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7" thickBot="1" x14ac:dyDescent="0.4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715" t="s">
        <v>165</v>
      </c>
      <c r="O3" s="716"/>
      <c r="P3" s="716"/>
      <c r="Q3" s="716"/>
      <c r="R3" s="716"/>
      <c r="S3" s="716"/>
      <c r="T3" s="716"/>
      <c r="U3" s="716"/>
      <c r="V3" s="717"/>
    </row>
    <row r="4" spans="1:22" x14ac:dyDescent="0.25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T4" s="349" t="s">
        <v>216</v>
      </c>
      <c r="U4" s="262"/>
      <c r="V4" s="262"/>
    </row>
    <row r="5" spans="1:22" ht="16.5" thickBot="1" x14ac:dyDescent="0.3">
      <c r="A5" s="603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</row>
    <row r="6" spans="1:22" ht="15.75" thickTop="1" x14ac:dyDescent="0.25"/>
    <row r="7" spans="1:22" ht="31.5" x14ac:dyDescent="0.5">
      <c r="A7" s="713" t="str">
        <f>"1 - "&amp;ID!B23</f>
        <v>1 - PDDE - BÁSICO</v>
      </c>
      <c r="B7" s="714"/>
      <c r="C7" s="714"/>
      <c r="D7" s="714"/>
      <c r="E7" s="714"/>
      <c r="F7" s="714"/>
      <c r="G7" s="714"/>
      <c r="H7" s="714"/>
      <c r="I7" s="714"/>
      <c r="J7" s="714"/>
      <c r="K7" s="714"/>
      <c r="L7" s="714"/>
      <c r="M7" s="714"/>
      <c r="N7" s="714"/>
      <c r="O7" s="714"/>
      <c r="P7" s="714"/>
      <c r="Q7" s="714"/>
      <c r="R7" s="714"/>
      <c r="S7" s="714"/>
      <c r="T7" s="714"/>
      <c r="U7" s="714"/>
    </row>
    <row r="9" spans="1:22" x14ac:dyDescent="0.25">
      <c r="B9" t="s">
        <v>36</v>
      </c>
      <c r="C9" s="127">
        <f>SUMIFS(PE!$AD$13:$AD$112,PE!$S$13:$S$112,ID!$B$23,PE!$AB$13:$AB$112,"&gt;="&amp;CO!$B$8,PE!$AB$13:$AB$112,"&lt;="&amp;CO!$C$8)</f>
        <v>0</v>
      </c>
    </row>
    <row r="10" spans="1:22" x14ac:dyDescent="0.25">
      <c r="B10" t="s">
        <v>37</v>
      </c>
      <c r="C10" s="127">
        <f>SUMIFS(PE!$AD$13:$AD$112,PE!$S$13:$S$112,ID!$B$23,PE!$AB$13:$AB$112,"&gt;="&amp;CO!$B$9,PE!$AB$13:$AB$112,"&lt;="&amp;CO!$C$9)</f>
        <v>0</v>
      </c>
      <c r="Q10" t="str">
        <f>SA!C14</f>
        <v>VALOR CUSTEIO</v>
      </c>
      <c r="R10" s="127">
        <f>SA!C22</f>
        <v>2400</v>
      </c>
    </row>
    <row r="11" spans="1:22" x14ac:dyDescent="0.25">
      <c r="B11" t="s">
        <v>38</v>
      </c>
      <c r="C11" s="127">
        <f>SUMIFS(PE!$AD$13:$AD$112,PE!$S$13:$S$112,ID!$B$23,PE!$AB$13:$AB$112,"&gt;="&amp;CO!$B$10,PE!$AB$13:$AB$112,"&lt;="&amp;CO!$C$10)</f>
        <v>0</v>
      </c>
      <c r="Q11" t="str">
        <f>SA!D14</f>
        <v>VALOR CAPITAL</v>
      </c>
      <c r="R11" s="127">
        <f>SA!D22</f>
        <v>3450</v>
      </c>
    </row>
    <row r="12" spans="1:22" x14ac:dyDescent="0.25">
      <c r="B12" t="s">
        <v>39</v>
      </c>
      <c r="C12" s="127">
        <f>SUMIFS(PE!$AD$13:$AD$112,PE!$S$13:$S$112,ID!$B$23,PE!$AB$13:$AB$112,"&gt;="&amp;CO!$B$11,PE!$AB$13:$AB$112,"&lt;="&amp;CO!$C$11)</f>
        <v>0</v>
      </c>
    </row>
    <row r="13" spans="1:22" x14ac:dyDescent="0.25">
      <c r="B13" t="s">
        <v>40</v>
      </c>
      <c r="C13" s="127">
        <f>SUMIFS(PE!$AD$13:$AD$112,PE!$S$13:$S$112,ID!$B$23,PE!$AB$13:$AB$112,"&gt;="&amp;CO!$B$12,PE!$AB$13:$AB$112,"&lt;="&amp;CO!$C$12)</f>
        <v>0</v>
      </c>
    </row>
    <row r="14" spans="1:22" x14ac:dyDescent="0.25">
      <c r="B14" t="s">
        <v>41</v>
      </c>
      <c r="C14" s="127">
        <f>SUMIFS(PE!$AD$13:$AD$112,PE!$S$13:$S$112,ID!$B$23,PE!$AB$13:$AB$112,"&gt;="&amp;CO!$B$13,PE!$AB$13:$AB$112,"&lt;="&amp;CO!$C$13)</f>
        <v>0</v>
      </c>
    </row>
    <row r="15" spans="1:22" x14ac:dyDescent="0.25">
      <c r="B15" t="s">
        <v>42</v>
      </c>
      <c r="C15" s="127">
        <f>SUMIFS(PE!$AD$13:$AD$112,PE!$S$13:$S$112,ID!$B$23,PE!$AB$13:$AB$112,"&gt;="&amp;CO!$B$14,PE!$AB$13:$AB$112,"&lt;="&amp;CO!$C$14)</f>
        <v>0</v>
      </c>
    </row>
    <row r="16" spans="1:22" x14ac:dyDescent="0.25">
      <c r="B16" t="s">
        <v>43</v>
      </c>
      <c r="C16" s="127">
        <f>SUMIFS(PE!$AD$13:$AD$112,PE!$S$13:$S$112,ID!$B$23,PE!$AB$13:$AB$112,"&gt;="&amp;CO!$B$15,PE!$AB$13:$AB$112,"&lt;="&amp;CO!$C$15)</f>
        <v>0</v>
      </c>
    </row>
    <row r="17" spans="2:3" x14ac:dyDescent="0.25">
      <c r="B17" t="s">
        <v>44</v>
      </c>
      <c r="C17" s="127">
        <f>SUMIFS(PE!$AD$13:$AD$112,PE!$S$13:$S$112,ID!$B$23,PE!$AB$13:$AB$112,"&gt;="&amp;CO!$B$16,PE!$AB$13:$AB$112,"&lt;="&amp;CO!$C$16)</f>
        <v>0</v>
      </c>
    </row>
    <row r="18" spans="2:3" x14ac:dyDescent="0.25">
      <c r="B18" t="s">
        <v>45</v>
      </c>
      <c r="C18" s="127">
        <f>SUMIFS(PE!$AD$13:$AD$112,PE!$S$13:$S$112,ID!$B$23,PE!$AB$13:$AB$112,"&gt;="&amp;CO!$B$17,PE!$AB$13:$AB$112,"&lt;="&amp;CO!$C$17)</f>
        <v>0</v>
      </c>
    </row>
    <row r="19" spans="2:3" x14ac:dyDescent="0.25">
      <c r="B19" t="s">
        <v>46</v>
      </c>
      <c r="C19" s="127">
        <f>SUMIFS(PE!$AD$13:$AD$112,PE!$S$13:$S$112,ID!$B$23,PE!$AB$13:$AB$112,"&gt;="&amp;CO!$B$18,PE!$AB$13:$AB$112,"&lt;="&amp;CO!$C$18)</f>
        <v>0</v>
      </c>
    </row>
    <row r="20" spans="2:3" x14ac:dyDescent="0.25">
      <c r="B20" t="s">
        <v>47</v>
      </c>
      <c r="C20" s="127">
        <f>SUMIFS(PE!$AD$13:$AD$112,PE!$S$13:$S$112,ID!$B$23,PE!$AB$13:$AB$112,"&gt;="&amp;CO!$B$19,PE!$AB$13:$AB$112,"&lt;="&amp;CO!$C$19)</f>
        <v>0</v>
      </c>
    </row>
  </sheetData>
  <mergeCells count="4">
    <mergeCell ref="N3:V3"/>
    <mergeCell ref="A5:V5"/>
    <mergeCell ref="A7:U7"/>
    <mergeCell ref="T4:V4"/>
  </mergeCells>
  <phoneticPr fontId="49" type="noConversion"/>
  <hyperlinks>
    <hyperlink ref="T4" location="MENU!A1" display="VOLTAR AO MENU" xr:uid="{C0703CBB-8DE7-4118-B932-293A01FE0ADB}"/>
  </hyperlinks>
  <pageMargins left="0.511811024" right="0.511811024" top="0.78740157499999996" bottom="0.78740157499999996" header="0.31496062000000002" footer="0.31496062000000002"/>
  <pageSetup paperSize="9" scale="64" fitToHeight="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3">
    <tabColor rgb="FF9CC2E5"/>
    <pageSetUpPr fitToPage="1"/>
  </sheetPr>
  <dimension ref="A1:AF1061"/>
  <sheetViews>
    <sheetView showGridLines="0" topLeftCell="A37" zoomScale="60" zoomScaleNormal="60" workbookViewId="0">
      <selection activeCell="AL18" sqref="AL18"/>
    </sheetView>
  </sheetViews>
  <sheetFormatPr defaultColWidth="14.42578125" defaultRowHeight="15" customHeight="1" x14ac:dyDescent="0.25"/>
  <cols>
    <col min="1" max="1" width="14.140625" customWidth="1"/>
    <col min="2" max="4" width="9.140625" customWidth="1"/>
    <col min="5" max="5" width="19.7109375" customWidth="1"/>
    <col min="6" max="10" width="9.140625" customWidth="1"/>
    <col min="11" max="11" width="12.85546875" customWidth="1"/>
    <col min="12" max="14" width="9.140625" customWidth="1"/>
    <col min="15" max="15" width="7.28515625" customWidth="1"/>
    <col min="16" max="16" width="7.7109375" customWidth="1"/>
    <col min="17" max="19" width="9.140625" customWidth="1"/>
    <col min="20" max="20" width="6" customWidth="1"/>
    <col min="21" max="24" width="9.140625" customWidth="1"/>
    <col min="25" max="25" width="5.5703125" customWidth="1"/>
    <col min="26" max="27" width="9.140625" customWidth="1"/>
    <col min="28" max="28" width="10.140625" customWidth="1"/>
    <col min="29" max="29" width="8.7109375" customWidth="1"/>
    <col min="30" max="30" width="7.42578125" customWidth="1"/>
    <col min="31" max="31" width="9.140625" customWidth="1"/>
    <col min="32" max="32" width="11" customWidth="1"/>
  </cols>
  <sheetData>
    <row r="1" spans="1:32" ht="21.75" thickBot="1" x14ac:dyDescent="0.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ht="21" x14ac:dyDescent="0.35">
      <c r="A2" s="57"/>
      <c r="B2" s="57"/>
      <c r="C2" s="58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24" t="s">
        <v>148</v>
      </c>
      <c r="S2" s="725"/>
      <c r="T2" s="725"/>
      <c r="U2" s="726"/>
      <c r="V2" s="718" t="str">
        <f>ID!B23</f>
        <v>PDDE - BÁSICO</v>
      </c>
      <c r="W2" s="719"/>
      <c r="X2" s="719"/>
      <c r="Y2" s="719"/>
      <c r="Z2" s="719"/>
      <c r="AA2" s="719"/>
      <c r="AB2" s="719"/>
      <c r="AC2" s="719"/>
      <c r="AD2" s="720"/>
      <c r="AE2" s="57"/>
      <c r="AF2" s="57"/>
    </row>
    <row r="3" spans="1:32" ht="21.75" thickBot="1" x14ac:dyDescent="0.4">
      <c r="A3" s="57"/>
      <c r="B3" s="57"/>
      <c r="C3" s="3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727"/>
      <c r="S3" s="728"/>
      <c r="T3" s="728"/>
      <c r="U3" s="729"/>
      <c r="V3" s="721"/>
      <c r="W3" s="722"/>
      <c r="X3" s="722"/>
      <c r="Y3" s="722"/>
      <c r="Z3" s="722"/>
      <c r="AA3" s="722"/>
      <c r="AB3" s="722"/>
      <c r="AC3" s="722"/>
      <c r="AD3" s="723"/>
      <c r="AE3" s="57"/>
      <c r="AF3" s="57"/>
    </row>
    <row r="4" spans="1:32" ht="21.75" thickBot="1" x14ac:dyDescent="0.4">
      <c r="A4" s="57"/>
      <c r="B4" s="57"/>
      <c r="C4" s="619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349" t="s">
        <v>216</v>
      </c>
      <c r="W4" s="262"/>
      <c r="X4" s="262"/>
      <c r="Y4" s="57"/>
      <c r="Z4" s="57"/>
      <c r="AA4" s="57"/>
      <c r="AB4" s="57"/>
      <c r="AC4" s="57"/>
      <c r="AD4" s="57"/>
      <c r="AE4" s="57"/>
      <c r="AF4" s="57"/>
    </row>
    <row r="5" spans="1:32" ht="20.25" x14ac:dyDescent="0.25">
      <c r="A5" s="620" t="s">
        <v>149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2"/>
    </row>
    <row r="6" spans="1:32" ht="33" customHeight="1" x14ac:dyDescent="0.25">
      <c r="A6" s="621" t="s">
        <v>150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2"/>
    </row>
    <row r="7" spans="1:32" ht="22.5" customHeight="1" x14ac:dyDescent="0.25">
      <c r="A7" s="547" t="s">
        <v>56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325"/>
      <c r="AA7" s="547" t="s">
        <v>57</v>
      </c>
      <c r="AB7" s="223"/>
      <c r="AC7" s="223"/>
      <c r="AD7" s="223"/>
      <c r="AE7" s="223"/>
      <c r="AF7" s="325"/>
    </row>
    <row r="8" spans="1:32" ht="26.25" customHeight="1" x14ac:dyDescent="0.25">
      <c r="A8" s="622" t="str">
        <f>ID!B10</f>
        <v>PDDE - PROGRAMA DINHEIRO DIRETO NA ESCOLA - BÁSICO</v>
      </c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476"/>
      <c r="AA8" s="623">
        <f>ID!H10</f>
        <v>2023</v>
      </c>
      <c r="AB8" s="396"/>
      <c r="AC8" s="396"/>
      <c r="AD8" s="396"/>
      <c r="AE8" s="396"/>
      <c r="AF8" s="476"/>
    </row>
    <row r="9" spans="1:32" ht="20.25" customHeight="1" x14ac:dyDescent="0.25">
      <c r="A9" s="547" t="s">
        <v>95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325"/>
      <c r="V9" s="547" t="s">
        <v>96</v>
      </c>
      <c r="W9" s="223"/>
      <c r="X9" s="223"/>
      <c r="Y9" s="223"/>
      <c r="Z9" s="223"/>
      <c r="AA9" s="223"/>
      <c r="AB9" s="223"/>
      <c r="AC9" s="223"/>
      <c r="AD9" s="223"/>
      <c r="AE9" s="223"/>
      <c r="AF9" s="325"/>
    </row>
    <row r="10" spans="1:32" ht="24.75" customHeight="1" x14ac:dyDescent="0.25">
      <c r="A10" s="622">
        <f>ID!B12</f>
        <v>0</v>
      </c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476"/>
      <c r="V10" s="622">
        <f>ID!H12</f>
        <v>0</v>
      </c>
      <c r="W10" s="396"/>
      <c r="X10" s="396"/>
      <c r="Y10" s="396"/>
      <c r="Z10" s="396"/>
      <c r="AA10" s="396"/>
      <c r="AB10" s="396"/>
      <c r="AC10" s="396"/>
      <c r="AD10" s="396"/>
      <c r="AE10" s="396"/>
      <c r="AF10" s="476"/>
    </row>
    <row r="11" spans="1:32" ht="23.25" customHeight="1" x14ac:dyDescent="0.25">
      <c r="A11" s="624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</row>
    <row r="12" spans="1:32" ht="33" customHeight="1" x14ac:dyDescent="0.25">
      <c r="A12" s="625" t="s">
        <v>151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325"/>
    </row>
    <row r="13" spans="1:32" ht="16.5" customHeight="1" x14ac:dyDescent="0.25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  <c r="P13" s="63"/>
      <c r="Q13" s="63"/>
      <c r="R13" s="63"/>
      <c r="S13" s="63"/>
      <c r="T13" s="63"/>
      <c r="U13" s="64"/>
      <c r="V13" s="64"/>
      <c r="W13" s="64"/>
      <c r="X13" s="64"/>
      <c r="Y13" s="64"/>
      <c r="Z13" s="64"/>
      <c r="AA13" s="64"/>
      <c r="AB13" s="64"/>
      <c r="AC13" s="65"/>
      <c r="AD13" s="65"/>
      <c r="AE13" s="65"/>
      <c r="AF13" s="66"/>
    </row>
    <row r="14" spans="1:32" ht="33" customHeight="1" x14ac:dyDescent="0.25">
      <c r="A14" s="613" t="s">
        <v>152</v>
      </c>
      <c r="B14" s="223"/>
      <c r="C14" s="223"/>
      <c r="D14" s="608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325"/>
    </row>
    <row r="15" spans="1:32" ht="21.75" customHeight="1" x14ac:dyDescent="0.25">
      <c r="A15" s="67"/>
      <c r="B15" s="68"/>
      <c r="C15" s="68"/>
      <c r="D15" s="609" t="s">
        <v>153</v>
      </c>
      <c r="E15" s="480"/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560"/>
      <c r="U15" s="610" t="s">
        <v>154</v>
      </c>
      <c r="V15" s="575"/>
      <c r="W15" s="575"/>
      <c r="X15" s="575"/>
      <c r="Y15" s="575"/>
      <c r="Z15" s="573"/>
      <c r="AA15" s="610" t="s">
        <v>155</v>
      </c>
      <c r="AB15" s="575"/>
      <c r="AC15" s="575"/>
      <c r="AD15" s="575"/>
      <c r="AE15" s="575"/>
      <c r="AF15" s="611"/>
    </row>
    <row r="16" spans="1:32" ht="24" customHeight="1" x14ac:dyDescent="0.25">
      <c r="A16" s="612" t="s">
        <v>156</v>
      </c>
      <c r="B16" s="480"/>
      <c r="C16" s="480"/>
      <c r="D16" s="607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7"/>
      <c r="U16" s="604"/>
      <c r="V16" s="206"/>
      <c r="W16" s="206"/>
      <c r="X16" s="206"/>
      <c r="Y16" s="206"/>
      <c r="Z16" s="207"/>
      <c r="AA16" s="605" t="s">
        <v>161</v>
      </c>
      <c r="AB16" s="206"/>
      <c r="AC16" s="206"/>
      <c r="AD16" s="206"/>
      <c r="AE16" s="206"/>
      <c r="AF16" s="606"/>
    </row>
    <row r="17" spans="1:32" ht="24" customHeight="1" x14ac:dyDescent="0.25">
      <c r="A17" s="612" t="s">
        <v>158</v>
      </c>
      <c r="B17" s="480"/>
      <c r="C17" s="480"/>
      <c r="D17" s="607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7"/>
      <c r="U17" s="604"/>
      <c r="V17" s="206"/>
      <c r="W17" s="206"/>
      <c r="X17" s="206"/>
      <c r="Y17" s="206"/>
      <c r="Z17" s="207"/>
      <c r="AA17" s="605" t="s">
        <v>157</v>
      </c>
      <c r="AB17" s="206"/>
      <c r="AC17" s="206"/>
      <c r="AD17" s="206"/>
      <c r="AE17" s="206"/>
      <c r="AF17" s="606"/>
    </row>
    <row r="18" spans="1:32" ht="24" customHeight="1" x14ac:dyDescent="0.25">
      <c r="A18" s="612" t="s">
        <v>160</v>
      </c>
      <c r="B18" s="480"/>
      <c r="C18" s="480"/>
      <c r="D18" s="607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7"/>
      <c r="U18" s="604"/>
      <c r="V18" s="206"/>
      <c r="W18" s="206"/>
      <c r="X18" s="206"/>
      <c r="Y18" s="206"/>
      <c r="Z18" s="207"/>
      <c r="AA18" s="605" t="s">
        <v>159</v>
      </c>
      <c r="AB18" s="206"/>
      <c r="AC18" s="206"/>
      <c r="AD18" s="206"/>
      <c r="AE18" s="206"/>
      <c r="AF18" s="606"/>
    </row>
    <row r="19" spans="1:32" ht="30" customHeight="1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1"/>
    </row>
    <row r="20" spans="1:32" ht="24" customHeight="1" x14ac:dyDescent="0.2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73"/>
    </row>
    <row r="21" spans="1:32" ht="33" customHeight="1" x14ac:dyDescent="0.25">
      <c r="A21" s="613" t="s">
        <v>152</v>
      </c>
      <c r="B21" s="223"/>
      <c r="C21" s="223"/>
      <c r="D21" s="608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325"/>
    </row>
    <row r="22" spans="1:32" ht="21.75" customHeight="1" x14ac:dyDescent="0.25">
      <c r="A22" s="67"/>
      <c r="B22" s="68"/>
      <c r="C22" s="68"/>
      <c r="D22" s="609" t="s">
        <v>153</v>
      </c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560"/>
      <c r="U22" s="610" t="s">
        <v>154</v>
      </c>
      <c r="V22" s="575"/>
      <c r="W22" s="575"/>
      <c r="X22" s="575"/>
      <c r="Y22" s="575"/>
      <c r="Z22" s="573"/>
      <c r="AA22" s="610" t="s">
        <v>155</v>
      </c>
      <c r="AB22" s="575"/>
      <c r="AC22" s="575"/>
      <c r="AD22" s="575"/>
      <c r="AE22" s="575"/>
      <c r="AF22" s="611"/>
    </row>
    <row r="23" spans="1:32" ht="24" customHeight="1" x14ac:dyDescent="0.25">
      <c r="A23" s="612" t="s">
        <v>156</v>
      </c>
      <c r="B23" s="480"/>
      <c r="C23" s="480"/>
      <c r="D23" s="607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7"/>
      <c r="U23" s="604"/>
      <c r="V23" s="206"/>
      <c r="W23" s="206"/>
      <c r="X23" s="206"/>
      <c r="Y23" s="206"/>
      <c r="Z23" s="207"/>
      <c r="AA23" s="605"/>
      <c r="AB23" s="206"/>
      <c r="AC23" s="206"/>
      <c r="AD23" s="206"/>
      <c r="AE23" s="206"/>
      <c r="AF23" s="606"/>
    </row>
    <row r="24" spans="1:32" ht="24" customHeight="1" x14ac:dyDescent="0.25">
      <c r="A24" s="612" t="s">
        <v>158</v>
      </c>
      <c r="B24" s="480"/>
      <c r="C24" s="480"/>
      <c r="D24" s="607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7"/>
      <c r="U24" s="604"/>
      <c r="V24" s="206"/>
      <c r="W24" s="206"/>
      <c r="X24" s="206"/>
      <c r="Y24" s="206"/>
      <c r="Z24" s="207"/>
      <c r="AA24" s="605"/>
      <c r="AB24" s="206"/>
      <c r="AC24" s="206"/>
      <c r="AD24" s="206"/>
      <c r="AE24" s="206"/>
      <c r="AF24" s="606"/>
    </row>
    <row r="25" spans="1:32" ht="24" customHeight="1" x14ac:dyDescent="0.25">
      <c r="A25" s="612" t="s">
        <v>160</v>
      </c>
      <c r="B25" s="480"/>
      <c r="C25" s="480"/>
      <c r="D25" s="607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7"/>
      <c r="U25" s="604"/>
      <c r="V25" s="206"/>
      <c r="W25" s="206"/>
      <c r="X25" s="206"/>
      <c r="Y25" s="206"/>
      <c r="Z25" s="207"/>
      <c r="AA25" s="605"/>
      <c r="AB25" s="206"/>
      <c r="AC25" s="206"/>
      <c r="AD25" s="206"/>
      <c r="AE25" s="206"/>
      <c r="AF25" s="606"/>
    </row>
    <row r="26" spans="1:32" ht="30" customHeight="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1"/>
    </row>
    <row r="27" spans="1:32" ht="24" customHeigh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73"/>
    </row>
    <row r="28" spans="1:32" ht="33" customHeight="1" x14ac:dyDescent="0.25">
      <c r="A28" s="613" t="s">
        <v>152</v>
      </c>
      <c r="B28" s="223"/>
      <c r="C28" s="223"/>
      <c r="D28" s="608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325"/>
    </row>
    <row r="29" spans="1:32" ht="21.75" customHeight="1" x14ac:dyDescent="0.25">
      <c r="A29" s="67"/>
      <c r="B29" s="68"/>
      <c r="C29" s="68"/>
      <c r="D29" s="609" t="s">
        <v>153</v>
      </c>
      <c r="E29" s="480"/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480"/>
      <c r="T29" s="560"/>
      <c r="U29" s="610" t="s">
        <v>154</v>
      </c>
      <c r="V29" s="575"/>
      <c r="W29" s="575"/>
      <c r="X29" s="575"/>
      <c r="Y29" s="575"/>
      <c r="Z29" s="573"/>
      <c r="AA29" s="610" t="s">
        <v>155</v>
      </c>
      <c r="AB29" s="575"/>
      <c r="AC29" s="575"/>
      <c r="AD29" s="575"/>
      <c r="AE29" s="575"/>
      <c r="AF29" s="611"/>
    </row>
    <row r="30" spans="1:32" ht="24" customHeight="1" x14ac:dyDescent="0.25">
      <c r="A30" s="612" t="s">
        <v>156</v>
      </c>
      <c r="B30" s="480"/>
      <c r="C30" s="480"/>
      <c r="D30" s="607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7"/>
      <c r="U30" s="604"/>
      <c r="V30" s="206"/>
      <c r="W30" s="206"/>
      <c r="X30" s="206"/>
      <c r="Y30" s="206"/>
      <c r="Z30" s="207"/>
      <c r="AA30" s="605"/>
      <c r="AB30" s="206"/>
      <c r="AC30" s="206"/>
      <c r="AD30" s="206"/>
      <c r="AE30" s="206"/>
      <c r="AF30" s="606"/>
    </row>
    <row r="31" spans="1:32" ht="24" customHeight="1" x14ac:dyDescent="0.25">
      <c r="A31" s="612" t="s">
        <v>158</v>
      </c>
      <c r="B31" s="480"/>
      <c r="C31" s="480"/>
      <c r="D31" s="607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7"/>
      <c r="U31" s="604"/>
      <c r="V31" s="206"/>
      <c r="W31" s="206"/>
      <c r="X31" s="206"/>
      <c r="Y31" s="206"/>
      <c r="Z31" s="207"/>
      <c r="AA31" s="605"/>
      <c r="AB31" s="206"/>
      <c r="AC31" s="206"/>
      <c r="AD31" s="206"/>
      <c r="AE31" s="206"/>
      <c r="AF31" s="606"/>
    </row>
    <row r="32" spans="1:32" ht="24" customHeight="1" x14ac:dyDescent="0.25">
      <c r="A32" s="612" t="s">
        <v>160</v>
      </c>
      <c r="B32" s="480"/>
      <c r="C32" s="480"/>
      <c r="D32" s="607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7"/>
      <c r="U32" s="604"/>
      <c r="V32" s="206"/>
      <c r="W32" s="206"/>
      <c r="X32" s="206"/>
      <c r="Y32" s="206"/>
      <c r="Z32" s="207"/>
      <c r="AA32" s="605"/>
      <c r="AB32" s="206"/>
      <c r="AC32" s="206"/>
      <c r="AD32" s="206"/>
      <c r="AE32" s="206"/>
      <c r="AF32" s="606"/>
    </row>
    <row r="33" spans="1:32" ht="30" customHeight="1" x14ac:dyDescent="0.25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1"/>
    </row>
    <row r="34" spans="1:32" ht="24" customHeight="1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73"/>
    </row>
    <row r="35" spans="1:32" ht="33" customHeight="1" x14ac:dyDescent="0.25">
      <c r="A35" s="613" t="s">
        <v>152</v>
      </c>
      <c r="B35" s="223"/>
      <c r="C35" s="223"/>
      <c r="D35" s="608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325"/>
    </row>
    <row r="36" spans="1:32" ht="21.75" customHeight="1" x14ac:dyDescent="0.25">
      <c r="A36" s="67"/>
      <c r="B36" s="68"/>
      <c r="C36" s="68"/>
      <c r="D36" s="609" t="s">
        <v>153</v>
      </c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480"/>
      <c r="R36" s="480"/>
      <c r="S36" s="480"/>
      <c r="T36" s="560"/>
      <c r="U36" s="610" t="s">
        <v>154</v>
      </c>
      <c r="V36" s="575"/>
      <c r="W36" s="575"/>
      <c r="X36" s="575"/>
      <c r="Y36" s="575"/>
      <c r="Z36" s="573"/>
      <c r="AA36" s="610" t="s">
        <v>155</v>
      </c>
      <c r="AB36" s="575"/>
      <c r="AC36" s="575"/>
      <c r="AD36" s="575"/>
      <c r="AE36" s="575"/>
      <c r="AF36" s="611"/>
    </row>
    <row r="37" spans="1:32" ht="24" customHeight="1" x14ac:dyDescent="0.25">
      <c r="A37" s="612" t="s">
        <v>156</v>
      </c>
      <c r="B37" s="480"/>
      <c r="C37" s="480"/>
      <c r="D37" s="607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7"/>
      <c r="U37" s="604"/>
      <c r="V37" s="206"/>
      <c r="W37" s="206"/>
      <c r="X37" s="206"/>
      <c r="Y37" s="206"/>
      <c r="Z37" s="207"/>
      <c r="AA37" s="605"/>
      <c r="AB37" s="206"/>
      <c r="AC37" s="206"/>
      <c r="AD37" s="206"/>
      <c r="AE37" s="206"/>
      <c r="AF37" s="606"/>
    </row>
    <row r="38" spans="1:32" ht="24" customHeight="1" x14ac:dyDescent="0.25">
      <c r="A38" s="612" t="s">
        <v>158</v>
      </c>
      <c r="B38" s="480"/>
      <c r="C38" s="480"/>
      <c r="D38" s="607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7"/>
      <c r="U38" s="604"/>
      <c r="V38" s="206"/>
      <c r="W38" s="206"/>
      <c r="X38" s="206"/>
      <c r="Y38" s="206"/>
      <c r="Z38" s="207"/>
      <c r="AA38" s="605"/>
      <c r="AB38" s="206"/>
      <c r="AC38" s="206"/>
      <c r="AD38" s="206"/>
      <c r="AE38" s="206"/>
      <c r="AF38" s="606"/>
    </row>
    <row r="39" spans="1:32" ht="24" customHeight="1" x14ac:dyDescent="0.25">
      <c r="A39" s="612" t="s">
        <v>160</v>
      </c>
      <c r="B39" s="480"/>
      <c r="C39" s="480"/>
      <c r="D39" s="607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7"/>
      <c r="U39" s="604"/>
      <c r="V39" s="206"/>
      <c r="W39" s="206"/>
      <c r="X39" s="206"/>
      <c r="Y39" s="206"/>
      <c r="Z39" s="207"/>
      <c r="AA39" s="605"/>
      <c r="AB39" s="206"/>
      <c r="AC39" s="206"/>
      <c r="AD39" s="206"/>
      <c r="AE39" s="206"/>
      <c r="AF39" s="606"/>
    </row>
    <row r="40" spans="1:32" ht="30" customHeight="1" x14ac:dyDescent="0.25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1"/>
    </row>
    <row r="41" spans="1:32" ht="24" customHeight="1" x14ac:dyDescent="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73"/>
    </row>
    <row r="42" spans="1:32" ht="33" customHeight="1" x14ac:dyDescent="0.25">
      <c r="A42" s="613" t="s">
        <v>152</v>
      </c>
      <c r="B42" s="223"/>
      <c r="C42" s="223"/>
      <c r="D42" s="608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325"/>
    </row>
    <row r="43" spans="1:32" ht="21.75" customHeight="1" x14ac:dyDescent="0.25">
      <c r="A43" s="67"/>
      <c r="B43" s="68"/>
      <c r="C43" s="68"/>
      <c r="D43" s="609" t="s">
        <v>153</v>
      </c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560"/>
      <c r="U43" s="610" t="s">
        <v>154</v>
      </c>
      <c r="V43" s="575"/>
      <c r="W43" s="575"/>
      <c r="X43" s="575"/>
      <c r="Y43" s="575"/>
      <c r="Z43" s="573"/>
      <c r="AA43" s="610" t="s">
        <v>155</v>
      </c>
      <c r="AB43" s="575"/>
      <c r="AC43" s="575"/>
      <c r="AD43" s="575"/>
      <c r="AE43" s="575"/>
      <c r="AF43" s="611"/>
    </row>
    <row r="44" spans="1:32" ht="24" customHeight="1" x14ac:dyDescent="0.25">
      <c r="A44" s="612" t="s">
        <v>156</v>
      </c>
      <c r="B44" s="480"/>
      <c r="C44" s="480"/>
      <c r="D44" s="607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7"/>
      <c r="U44" s="604"/>
      <c r="V44" s="206"/>
      <c r="W44" s="206"/>
      <c r="X44" s="206"/>
      <c r="Y44" s="206"/>
      <c r="Z44" s="207"/>
      <c r="AA44" s="605"/>
      <c r="AB44" s="206"/>
      <c r="AC44" s="206"/>
      <c r="AD44" s="206"/>
      <c r="AE44" s="206"/>
      <c r="AF44" s="606"/>
    </row>
    <row r="45" spans="1:32" ht="24" customHeight="1" x14ac:dyDescent="0.25">
      <c r="A45" s="612" t="s">
        <v>158</v>
      </c>
      <c r="B45" s="480"/>
      <c r="C45" s="480"/>
      <c r="D45" s="607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7"/>
      <c r="U45" s="604"/>
      <c r="V45" s="206"/>
      <c r="W45" s="206"/>
      <c r="X45" s="206"/>
      <c r="Y45" s="206"/>
      <c r="Z45" s="207"/>
      <c r="AA45" s="605"/>
      <c r="AB45" s="206"/>
      <c r="AC45" s="206"/>
      <c r="AD45" s="206"/>
      <c r="AE45" s="206"/>
      <c r="AF45" s="606"/>
    </row>
    <row r="46" spans="1:32" ht="24" customHeight="1" x14ac:dyDescent="0.25">
      <c r="A46" s="612" t="s">
        <v>160</v>
      </c>
      <c r="B46" s="480"/>
      <c r="C46" s="480"/>
      <c r="D46" s="607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7"/>
      <c r="U46" s="604"/>
      <c r="V46" s="206"/>
      <c r="W46" s="206"/>
      <c r="X46" s="206"/>
      <c r="Y46" s="206"/>
      <c r="Z46" s="207"/>
      <c r="AA46" s="605"/>
      <c r="AB46" s="206"/>
      <c r="AC46" s="206"/>
      <c r="AD46" s="206"/>
      <c r="AE46" s="206"/>
      <c r="AF46" s="606"/>
    </row>
    <row r="47" spans="1:32" ht="30" customHeight="1" x14ac:dyDescent="0.25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1"/>
    </row>
    <row r="48" spans="1:32" ht="24" customHeight="1" x14ac:dyDescent="0.25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73"/>
    </row>
    <row r="49" spans="1:32" ht="33" customHeight="1" x14ac:dyDescent="0.25">
      <c r="A49" s="613" t="s">
        <v>152</v>
      </c>
      <c r="B49" s="223"/>
      <c r="C49" s="223"/>
      <c r="D49" s="608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325"/>
    </row>
    <row r="50" spans="1:32" ht="21.75" customHeight="1" x14ac:dyDescent="0.25">
      <c r="A50" s="67"/>
      <c r="B50" s="68"/>
      <c r="C50" s="68"/>
      <c r="D50" s="609" t="s">
        <v>153</v>
      </c>
      <c r="E50" s="480"/>
      <c r="F50" s="480"/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80"/>
      <c r="R50" s="480"/>
      <c r="S50" s="480"/>
      <c r="T50" s="560"/>
      <c r="U50" s="610" t="s">
        <v>154</v>
      </c>
      <c r="V50" s="575"/>
      <c r="W50" s="575"/>
      <c r="X50" s="575"/>
      <c r="Y50" s="575"/>
      <c r="Z50" s="573"/>
      <c r="AA50" s="610" t="s">
        <v>155</v>
      </c>
      <c r="AB50" s="575"/>
      <c r="AC50" s="575"/>
      <c r="AD50" s="575"/>
      <c r="AE50" s="575"/>
      <c r="AF50" s="611"/>
    </row>
    <row r="51" spans="1:32" ht="24" customHeight="1" x14ac:dyDescent="0.25">
      <c r="A51" s="612" t="s">
        <v>156</v>
      </c>
      <c r="B51" s="480"/>
      <c r="C51" s="480"/>
      <c r="D51" s="607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604"/>
      <c r="V51" s="206"/>
      <c r="W51" s="206"/>
      <c r="X51" s="206"/>
      <c r="Y51" s="206"/>
      <c r="Z51" s="207"/>
      <c r="AA51" s="605"/>
      <c r="AB51" s="206"/>
      <c r="AC51" s="206"/>
      <c r="AD51" s="206"/>
      <c r="AE51" s="206"/>
      <c r="AF51" s="606"/>
    </row>
    <row r="52" spans="1:32" ht="24" customHeight="1" x14ac:dyDescent="0.25">
      <c r="A52" s="612" t="s">
        <v>158</v>
      </c>
      <c r="B52" s="480"/>
      <c r="C52" s="480"/>
      <c r="D52" s="607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7"/>
      <c r="U52" s="604"/>
      <c r="V52" s="206"/>
      <c r="W52" s="206"/>
      <c r="X52" s="206"/>
      <c r="Y52" s="206"/>
      <c r="Z52" s="207"/>
      <c r="AA52" s="605"/>
      <c r="AB52" s="206"/>
      <c r="AC52" s="206"/>
      <c r="AD52" s="206"/>
      <c r="AE52" s="206"/>
      <c r="AF52" s="606"/>
    </row>
    <row r="53" spans="1:32" ht="24" customHeight="1" x14ac:dyDescent="0.25">
      <c r="A53" s="612" t="s">
        <v>160</v>
      </c>
      <c r="B53" s="480"/>
      <c r="C53" s="480"/>
      <c r="D53" s="607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7"/>
      <c r="U53" s="604"/>
      <c r="V53" s="206"/>
      <c r="W53" s="206"/>
      <c r="X53" s="206"/>
      <c r="Y53" s="206"/>
      <c r="Z53" s="207"/>
      <c r="AA53" s="605"/>
      <c r="AB53" s="206"/>
      <c r="AC53" s="206"/>
      <c r="AD53" s="206"/>
      <c r="AE53" s="206"/>
      <c r="AF53" s="606"/>
    </row>
    <row r="54" spans="1:32" ht="30" customHeight="1" x14ac:dyDescent="0.25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1"/>
    </row>
    <row r="55" spans="1:32" ht="24" customHeight="1" x14ac:dyDescent="0.2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73"/>
    </row>
    <row r="56" spans="1:32" ht="33" customHeight="1" x14ac:dyDescent="0.25">
      <c r="A56" s="613" t="s">
        <v>152</v>
      </c>
      <c r="B56" s="223"/>
      <c r="C56" s="223"/>
      <c r="D56" s="608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325"/>
    </row>
    <row r="57" spans="1:32" ht="21.75" customHeight="1" x14ac:dyDescent="0.25">
      <c r="A57" s="67"/>
      <c r="B57" s="68"/>
      <c r="C57" s="68"/>
      <c r="D57" s="609" t="s">
        <v>153</v>
      </c>
      <c r="E57" s="480"/>
      <c r="F57" s="480"/>
      <c r="G57" s="480"/>
      <c r="H57" s="480"/>
      <c r="I57" s="480"/>
      <c r="J57" s="480"/>
      <c r="K57" s="480"/>
      <c r="L57" s="480"/>
      <c r="M57" s="480"/>
      <c r="N57" s="480"/>
      <c r="O57" s="480"/>
      <c r="P57" s="480"/>
      <c r="Q57" s="480"/>
      <c r="R57" s="480"/>
      <c r="S57" s="480"/>
      <c r="T57" s="560"/>
      <c r="U57" s="610" t="s">
        <v>154</v>
      </c>
      <c r="V57" s="575"/>
      <c r="W57" s="575"/>
      <c r="X57" s="575"/>
      <c r="Y57" s="575"/>
      <c r="Z57" s="573"/>
      <c r="AA57" s="610" t="s">
        <v>155</v>
      </c>
      <c r="AB57" s="575"/>
      <c r="AC57" s="575"/>
      <c r="AD57" s="575"/>
      <c r="AE57" s="575"/>
      <c r="AF57" s="611"/>
    </row>
    <row r="58" spans="1:32" ht="24" customHeight="1" x14ac:dyDescent="0.25">
      <c r="A58" s="612" t="s">
        <v>156</v>
      </c>
      <c r="B58" s="480"/>
      <c r="C58" s="480"/>
      <c r="D58" s="607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7"/>
      <c r="U58" s="604"/>
      <c r="V58" s="206"/>
      <c r="W58" s="206"/>
      <c r="X58" s="206"/>
      <c r="Y58" s="206"/>
      <c r="Z58" s="207"/>
      <c r="AA58" s="605"/>
      <c r="AB58" s="206"/>
      <c r="AC58" s="206"/>
      <c r="AD58" s="206"/>
      <c r="AE58" s="206"/>
      <c r="AF58" s="606"/>
    </row>
    <row r="59" spans="1:32" ht="24" customHeight="1" x14ac:dyDescent="0.25">
      <c r="A59" s="612" t="s">
        <v>158</v>
      </c>
      <c r="B59" s="480"/>
      <c r="C59" s="480"/>
      <c r="D59" s="607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7"/>
      <c r="U59" s="604"/>
      <c r="V59" s="206"/>
      <c r="W59" s="206"/>
      <c r="X59" s="206"/>
      <c r="Y59" s="206"/>
      <c r="Z59" s="207"/>
      <c r="AA59" s="605"/>
      <c r="AB59" s="206"/>
      <c r="AC59" s="206"/>
      <c r="AD59" s="206"/>
      <c r="AE59" s="206"/>
      <c r="AF59" s="606"/>
    </row>
    <row r="60" spans="1:32" ht="24" customHeight="1" x14ac:dyDescent="0.25">
      <c r="A60" s="612" t="s">
        <v>160</v>
      </c>
      <c r="B60" s="480"/>
      <c r="C60" s="480"/>
      <c r="D60" s="607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7"/>
      <c r="U60" s="604"/>
      <c r="V60" s="206"/>
      <c r="W60" s="206"/>
      <c r="X60" s="206"/>
      <c r="Y60" s="206"/>
      <c r="Z60" s="207"/>
      <c r="AA60" s="605"/>
      <c r="AB60" s="206"/>
      <c r="AC60" s="206"/>
      <c r="AD60" s="206"/>
      <c r="AE60" s="206"/>
      <c r="AF60" s="606"/>
    </row>
    <row r="61" spans="1:32" ht="30" customHeight="1" x14ac:dyDescent="0.25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1"/>
    </row>
    <row r="62" spans="1:32" ht="24" customHeight="1" x14ac:dyDescent="0.2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73"/>
    </row>
    <row r="63" spans="1:32" ht="33" customHeight="1" x14ac:dyDescent="0.25">
      <c r="A63" s="613" t="s">
        <v>152</v>
      </c>
      <c r="B63" s="223"/>
      <c r="C63" s="223"/>
      <c r="D63" s="608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325"/>
    </row>
    <row r="64" spans="1:32" ht="21.75" customHeight="1" x14ac:dyDescent="0.25">
      <c r="A64" s="67"/>
      <c r="B64" s="68"/>
      <c r="C64" s="68"/>
      <c r="D64" s="609" t="s">
        <v>153</v>
      </c>
      <c r="E64" s="480"/>
      <c r="F64" s="480"/>
      <c r="G64" s="480"/>
      <c r="H64" s="480"/>
      <c r="I64" s="480"/>
      <c r="J64" s="480"/>
      <c r="K64" s="480"/>
      <c r="L64" s="480"/>
      <c r="M64" s="480"/>
      <c r="N64" s="480"/>
      <c r="O64" s="480"/>
      <c r="P64" s="480"/>
      <c r="Q64" s="480"/>
      <c r="R64" s="480"/>
      <c r="S64" s="480"/>
      <c r="T64" s="560"/>
      <c r="U64" s="610" t="s">
        <v>154</v>
      </c>
      <c r="V64" s="575"/>
      <c r="W64" s="575"/>
      <c r="X64" s="575"/>
      <c r="Y64" s="575"/>
      <c r="Z64" s="573"/>
      <c r="AA64" s="610" t="s">
        <v>155</v>
      </c>
      <c r="AB64" s="575"/>
      <c r="AC64" s="575"/>
      <c r="AD64" s="575"/>
      <c r="AE64" s="575"/>
      <c r="AF64" s="611"/>
    </row>
    <row r="65" spans="1:32" ht="24" customHeight="1" x14ac:dyDescent="0.25">
      <c r="A65" s="612" t="s">
        <v>156</v>
      </c>
      <c r="B65" s="480"/>
      <c r="C65" s="480"/>
      <c r="D65" s="607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7"/>
      <c r="U65" s="604"/>
      <c r="V65" s="206"/>
      <c r="W65" s="206"/>
      <c r="X65" s="206"/>
      <c r="Y65" s="206"/>
      <c r="Z65" s="207"/>
      <c r="AA65" s="605"/>
      <c r="AB65" s="206"/>
      <c r="AC65" s="206"/>
      <c r="AD65" s="206"/>
      <c r="AE65" s="206"/>
      <c r="AF65" s="606"/>
    </row>
    <row r="66" spans="1:32" ht="24" customHeight="1" x14ac:dyDescent="0.25">
      <c r="A66" s="612" t="s">
        <v>158</v>
      </c>
      <c r="B66" s="480"/>
      <c r="C66" s="480"/>
      <c r="D66" s="607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7"/>
      <c r="U66" s="604"/>
      <c r="V66" s="206"/>
      <c r="W66" s="206"/>
      <c r="X66" s="206"/>
      <c r="Y66" s="206"/>
      <c r="Z66" s="207"/>
      <c r="AA66" s="605"/>
      <c r="AB66" s="206"/>
      <c r="AC66" s="206"/>
      <c r="AD66" s="206"/>
      <c r="AE66" s="206"/>
      <c r="AF66" s="606"/>
    </row>
    <row r="67" spans="1:32" ht="24" customHeight="1" x14ac:dyDescent="0.25">
      <c r="A67" s="612" t="s">
        <v>160</v>
      </c>
      <c r="B67" s="480"/>
      <c r="C67" s="480"/>
      <c r="D67" s="607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7"/>
      <c r="U67" s="604"/>
      <c r="V67" s="206"/>
      <c r="W67" s="206"/>
      <c r="X67" s="206"/>
      <c r="Y67" s="206"/>
      <c r="Z67" s="207"/>
      <c r="AA67" s="605"/>
      <c r="AB67" s="206"/>
      <c r="AC67" s="206"/>
      <c r="AD67" s="206"/>
      <c r="AE67" s="206"/>
      <c r="AF67" s="606"/>
    </row>
    <row r="68" spans="1:32" ht="30" customHeight="1" x14ac:dyDescent="0.25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1"/>
    </row>
    <row r="69" spans="1:32" ht="24" customHeight="1" x14ac:dyDescent="0.25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73"/>
    </row>
    <row r="70" spans="1:32" ht="33" customHeight="1" x14ac:dyDescent="0.25">
      <c r="A70" s="613" t="s">
        <v>152</v>
      </c>
      <c r="B70" s="223"/>
      <c r="C70" s="223"/>
      <c r="D70" s="608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325"/>
    </row>
    <row r="71" spans="1:32" ht="21.75" customHeight="1" x14ac:dyDescent="0.25">
      <c r="A71" s="67"/>
      <c r="B71" s="68"/>
      <c r="C71" s="68"/>
      <c r="D71" s="609" t="s">
        <v>153</v>
      </c>
      <c r="E71" s="480"/>
      <c r="F71" s="480"/>
      <c r="G71" s="480"/>
      <c r="H71" s="480"/>
      <c r="I71" s="480"/>
      <c r="J71" s="480"/>
      <c r="K71" s="480"/>
      <c r="L71" s="480"/>
      <c r="M71" s="480"/>
      <c r="N71" s="480"/>
      <c r="O71" s="480"/>
      <c r="P71" s="480"/>
      <c r="Q71" s="480"/>
      <c r="R71" s="480"/>
      <c r="S71" s="480"/>
      <c r="T71" s="560"/>
      <c r="U71" s="610" t="s">
        <v>154</v>
      </c>
      <c r="V71" s="575"/>
      <c r="W71" s="575"/>
      <c r="X71" s="575"/>
      <c r="Y71" s="575"/>
      <c r="Z71" s="573"/>
      <c r="AA71" s="610" t="s">
        <v>155</v>
      </c>
      <c r="AB71" s="575"/>
      <c r="AC71" s="575"/>
      <c r="AD71" s="575"/>
      <c r="AE71" s="575"/>
      <c r="AF71" s="611"/>
    </row>
    <row r="72" spans="1:32" ht="24" customHeight="1" x14ac:dyDescent="0.25">
      <c r="A72" s="612" t="s">
        <v>156</v>
      </c>
      <c r="B72" s="480"/>
      <c r="C72" s="480"/>
      <c r="D72" s="607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7"/>
      <c r="U72" s="604"/>
      <c r="V72" s="206"/>
      <c r="W72" s="206"/>
      <c r="X72" s="206"/>
      <c r="Y72" s="206"/>
      <c r="Z72" s="207"/>
      <c r="AA72" s="605"/>
      <c r="AB72" s="206"/>
      <c r="AC72" s="206"/>
      <c r="AD72" s="206"/>
      <c r="AE72" s="206"/>
      <c r="AF72" s="606"/>
    </row>
    <row r="73" spans="1:32" ht="24" customHeight="1" x14ac:dyDescent="0.25">
      <c r="A73" s="612" t="s">
        <v>158</v>
      </c>
      <c r="B73" s="480"/>
      <c r="C73" s="480"/>
      <c r="D73" s="607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7"/>
      <c r="U73" s="604"/>
      <c r="V73" s="206"/>
      <c r="W73" s="206"/>
      <c r="X73" s="206"/>
      <c r="Y73" s="206"/>
      <c r="Z73" s="207"/>
      <c r="AA73" s="605"/>
      <c r="AB73" s="206"/>
      <c r="AC73" s="206"/>
      <c r="AD73" s="206"/>
      <c r="AE73" s="206"/>
      <c r="AF73" s="606"/>
    </row>
    <row r="74" spans="1:32" ht="24" customHeight="1" x14ac:dyDescent="0.25">
      <c r="A74" s="612" t="s">
        <v>160</v>
      </c>
      <c r="B74" s="480"/>
      <c r="C74" s="480"/>
      <c r="D74" s="607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7"/>
      <c r="U74" s="604"/>
      <c r="V74" s="206"/>
      <c r="W74" s="206"/>
      <c r="X74" s="206"/>
      <c r="Y74" s="206"/>
      <c r="Z74" s="207"/>
      <c r="AA74" s="605"/>
      <c r="AB74" s="206"/>
      <c r="AC74" s="206"/>
      <c r="AD74" s="206"/>
      <c r="AE74" s="206"/>
      <c r="AF74" s="606"/>
    </row>
    <row r="75" spans="1:32" ht="30" customHeight="1" x14ac:dyDescent="0.25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1"/>
    </row>
    <row r="76" spans="1:32" ht="24" customHeight="1" x14ac:dyDescent="0.2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73"/>
    </row>
    <row r="77" spans="1:32" ht="33" customHeight="1" x14ac:dyDescent="0.25">
      <c r="A77" s="613" t="s">
        <v>152</v>
      </c>
      <c r="B77" s="223"/>
      <c r="C77" s="223"/>
      <c r="D77" s="608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325"/>
    </row>
    <row r="78" spans="1:32" ht="21.75" customHeight="1" x14ac:dyDescent="0.25">
      <c r="A78" s="67"/>
      <c r="B78" s="68"/>
      <c r="C78" s="68"/>
      <c r="D78" s="609" t="s">
        <v>153</v>
      </c>
      <c r="E78" s="480"/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0"/>
      <c r="S78" s="480"/>
      <c r="T78" s="560"/>
      <c r="U78" s="610" t="s">
        <v>154</v>
      </c>
      <c r="V78" s="575"/>
      <c r="W78" s="575"/>
      <c r="X78" s="575"/>
      <c r="Y78" s="575"/>
      <c r="Z78" s="573"/>
      <c r="AA78" s="610" t="s">
        <v>155</v>
      </c>
      <c r="AB78" s="575"/>
      <c r="AC78" s="575"/>
      <c r="AD78" s="575"/>
      <c r="AE78" s="575"/>
      <c r="AF78" s="611"/>
    </row>
    <row r="79" spans="1:32" ht="24" customHeight="1" x14ac:dyDescent="0.25">
      <c r="A79" s="612" t="s">
        <v>156</v>
      </c>
      <c r="B79" s="480"/>
      <c r="C79" s="480"/>
      <c r="D79" s="607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7"/>
      <c r="U79" s="604"/>
      <c r="V79" s="206"/>
      <c r="W79" s="206"/>
      <c r="X79" s="206"/>
      <c r="Y79" s="206"/>
      <c r="Z79" s="207"/>
      <c r="AA79" s="605"/>
      <c r="AB79" s="206"/>
      <c r="AC79" s="206"/>
      <c r="AD79" s="206"/>
      <c r="AE79" s="206"/>
      <c r="AF79" s="606"/>
    </row>
    <row r="80" spans="1:32" ht="24" customHeight="1" x14ac:dyDescent="0.25">
      <c r="A80" s="612" t="s">
        <v>158</v>
      </c>
      <c r="B80" s="480"/>
      <c r="C80" s="480"/>
      <c r="D80" s="607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7"/>
      <c r="U80" s="604"/>
      <c r="V80" s="206"/>
      <c r="W80" s="206"/>
      <c r="X80" s="206"/>
      <c r="Y80" s="206"/>
      <c r="Z80" s="207"/>
      <c r="AA80" s="605"/>
      <c r="AB80" s="206"/>
      <c r="AC80" s="206"/>
      <c r="AD80" s="206"/>
      <c r="AE80" s="206"/>
      <c r="AF80" s="606"/>
    </row>
    <row r="81" spans="1:32" ht="24" customHeight="1" x14ac:dyDescent="0.25">
      <c r="A81" s="612" t="s">
        <v>160</v>
      </c>
      <c r="B81" s="480"/>
      <c r="C81" s="480"/>
      <c r="D81" s="607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7"/>
      <c r="U81" s="604"/>
      <c r="V81" s="206"/>
      <c r="W81" s="206"/>
      <c r="X81" s="206"/>
      <c r="Y81" s="206"/>
      <c r="Z81" s="207"/>
      <c r="AA81" s="605"/>
      <c r="AB81" s="206"/>
      <c r="AC81" s="206"/>
      <c r="AD81" s="206"/>
      <c r="AE81" s="206"/>
      <c r="AF81" s="606"/>
    </row>
    <row r="82" spans="1:32" ht="30" customHeight="1" x14ac:dyDescent="0.25">
      <c r="A82" s="69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1"/>
    </row>
    <row r="83" spans="1:32" ht="24" customHeight="1" x14ac:dyDescent="0.2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73"/>
    </row>
    <row r="84" spans="1:32" ht="33" customHeight="1" x14ac:dyDescent="0.25">
      <c r="A84" s="613" t="s">
        <v>152</v>
      </c>
      <c r="B84" s="223"/>
      <c r="C84" s="223"/>
      <c r="D84" s="608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325"/>
    </row>
    <row r="85" spans="1:32" ht="21.75" customHeight="1" x14ac:dyDescent="0.25">
      <c r="A85" s="67"/>
      <c r="B85" s="68"/>
      <c r="C85" s="68"/>
      <c r="D85" s="609" t="s">
        <v>153</v>
      </c>
      <c r="E85" s="480"/>
      <c r="F85" s="480"/>
      <c r="G85" s="480"/>
      <c r="H85" s="480"/>
      <c r="I85" s="480"/>
      <c r="J85" s="480"/>
      <c r="K85" s="480"/>
      <c r="L85" s="480"/>
      <c r="M85" s="480"/>
      <c r="N85" s="480"/>
      <c r="O85" s="480"/>
      <c r="P85" s="480"/>
      <c r="Q85" s="480"/>
      <c r="R85" s="480"/>
      <c r="S85" s="480"/>
      <c r="T85" s="560"/>
      <c r="U85" s="610" t="s">
        <v>154</v>
      </c>
      <c r="V85" s="575"/>
      <c r="W85" s="575"/>
      <c r="X85" s="575"/>
      <c r="Y85" s="575"/>
      <c r="Z85" s="573"/>
      <c r="AA85" s="610" t="s">
        <v>155</v>
      </c>
      <c r="AB85" s="575"/>
      <c r="AC85" s="575"/>
      <c r="AD85" s="575"/>
      <c r="AE85" s="575"/>
      <c r="AF85" s="611"/>
    </row>
    <row r="86" spans="1:32" ht="24" customHeight="1" x14ac:dyDescent="0.25">
      <c r="A86" s="612" t="s">
        <v>156</v>
      </c>
      <c r="B86" s="480"/>
      <c r="C86" s="480"/>
      <c r="D86" s="607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7"/>
      <c r="U86" s="604"/>
      <c r="V86" s="206"/>
      <c r="W86" s="206"/>
      <c r="X86" s="206"/>
      <c r="Y86" s="206"/>
      <c r="Z86" s="207"/>
      <c r="AA86" s="605"/>
      <c r="AB86" s="206"/>
      <c r="AC86" s="206"/>
      <c r="AD86" s="206"/>
      <c r="AE86" s="206"/>
      <c r="AF86" s="606"/>
    </row>
    <row r="87" spans="1:32" ht="24" customHeight="1" x14ac:dyDescent="0.25">
      <c r="A87" s="612" t="s">
        <v>158</v>
      </c>
      <c r="B87" s="480"/>
      <c r="C87" s="480"/>
      <c r="D87" s="607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7"/>
      <c r="U87" s="604"/>
      <c r="V87" s="206"/>
      <c r="W87" s="206"/>
      <c r="X87" s="206"/>
      <c r="Y87" s="206"/>
      <c r="Z87" s="207"/>
      <c r="AA87" s="605"/>
      <c r="AB87" s="206"/>
      <c r="AC87" s="206"/>
      <c r="AD87" s="206"/>
      <c r="AE87" s="206"/>
      <c r="AF87" s="606"/>
    </row>
    <row r="88" spans="1:32" ht="24" customHeight="1" x14ac:dyDescent="0.25">
      <c r="A88" s="612" t="s">
        <v>160</v>
      </c>
      <c r="B88" s="480"/>
      <c r="C88" s="480"/>
      <c r="D88" s="607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7"/>
      <c r="U88" s="604"/>
      <c r="V88" s="206"/>
      <c r="W88" s="206"/>
      <c r="X88" s="206"/>
      <c r="Y88" s="206"/>
      <c r="Z88" s="207"/>
      <c r="AA88" s="605"/>
      <c r="AB88" s="206"/>
      <c r="AC88" s="206"/>
      <c r="AD88" s="206"/>
      <c r="AE88" s="206"/>
      <c r="AF88" s="606"/>
    </row>
    <row r="89" spans="1:32" ht="30" customHeight="1" x14ac:dyDescent="0.25">
      <c r="A89" s="69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1"/>
    </row>
    <row r="90" spans="1:32" ht="24" customHeight="1" x14ac:dyDescent="0.2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73"/>
    </row>
    <row r="91" spans="1:32" ht="33" customHeight="1" x14ac:dyDescent="0.25">
      <c r="A91" s="613" t="s">
        <v>152</v>
      </c>
      <c r="B91" s="223"/>
      <c r="C91" s="223"/>
      <c r="D91" s="608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325"/>
    </row>
    <row r="92" spans="1:32" ht="21.75" customHeight="1" x14ac:dyDescent="0.25">
      <c r="A92" s="67"/>
      <c r="B92" s="68"/>
      <c r="C92" s="68"/>
      <c r="D92" s="609" t="s">
        <v>153</v>
      </c>
      <c r="E92" s="480"/>
      <c r="F92" s="480"/>
      <c r="G92" s="480"/>
      <c r="H92" s="480"/>
      <c r="I92" s="480"/>
      <c r="J92" s="480"/>
      <c r="K92" s="480"/>
      <c r="L92" s="480"/>
      <c r="M92" s="480"/>
      <c r="N92" s="480"/>
      <c r="O92" s="480"/>
      <c r="P92" s="480"/>
      <c r="Q92" s="480"/>
      <c r="R92" s="480"/>
      <c r="S92" s="480"/>
      <c r="T92" s="560"/>
      <c r="U92" s="610" t="s">
        <v>154</v>
      </c>
      <c r="V92" s="575"/>
      <c r="W92" s="575"/>
      <c r="X92" s="575"/>
      <c r="Y92" s="575"/>
      <c r="Z92" s="573"/>
      <c r="AA92" s="610" t="s">
        <v>155</v>
      </c>
      <c r="AB92" s="575"/>
      <c r="AC92" s="575"/>
      <c r="AD92" s="575"/>
      <c r="AE92" s="575"/>
      <c r="AF92" s="611"/>
    </row>
    <row r="93" spans="1:32" ht="24" customHeight="1" x14ac:dyDescent="0.25">
      <c r="A93" s="612" t="s">
        <v>156</v>
      </c>
      <c r="B93" s="480"/>
      <c r="C93" s="480"/>
      <c r="D93" s="607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7"/>
      <c r="U93" s="604"/>
      <c r="V93" s="206"/>
      <c r="W93" s="206"/>
      <c r="X93" s="206"/>
      <c r="Y93" s="206"/>
      <c r="Z93" s="207"/>
      <c r="AA93" s="605"/>
      <c r="AB93" s="206"/>
      <c r="AC93" s="206"/>
      <c r="AD93" s="206"/>
      <c r="AE93" s="206"/>
      <c r="AF93" s="606"/>
    </row>
    <row r="94" spans="1:32" ht="24" customHeight="1" x14ac:dyDescent="0.25">
      <c r="A94" s="612" t="s">
        <v>158</v>
      </c>
      <c r="B94" s="480"/>
      <c r="C94" s="480"/>
      <c r="D94" s="607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7"/>
      <c r="U94" s="604"/>
      <c r="V94" s="206"/>
      <c r="W94" s="206"/>
      <c r="X94" s="206"/>
      <c r="Y94" s="206"/>
      <c r="Z94" s="207"/>
      <c r="AA94" s="605"/>
      <c r="AB94" s="206"/>
      <c r="AC94" s="206"/>
      <c r="AD94" s="206"/>
      <c r="AE94" s="206"/>
      <c r="AF94" s="606"/>
    </row>
    <row r="95" spans="1:32" ht="24" customHeight="1" x14ac:dyDescent="0.25">
      <c r="A95" s="612" t="s">
        <v>160</v>
      </c>
      <c r="B95" s="480"/>
      <c r="C95" s="480"/>
      <c r="D95" s="607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7"/>
      <c r="U95" s="604"/>
      <c r="V95" s="206"/>
      <c r="W95" s="206"/>
      <c r="X95" s="206"/>
      <c r="Y95" s="206"/>
      <c r="Z95" s="207"/>
      <c r="AA95" s="605"/>
      <c r="AB95" s="206"/>
      <c r="AC95" s="206"/>
      <c r="AD95" s="206"/>
      <c r="AE95" s="206"/>
      <c r="AF95" s="606"/>
    </row>
    <row r="96" spans="1:32" ht="30" customHeight="1" x14ac:dyDescent="0.25">
      <c r="A96" s="69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1"/>
    </row>
    <row r="97" spans="1:32" ht="24" customHeight="1" x14ac:dyDescent="0.2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73"/>
    </row>
    <row r="98" spans="1:32" ht="33" customHeight="1" x14ac:dyDescent="0.25">
      <c r="A98" s="613" t="s">
        <v>152</v>
      </c>
      <c r="B98" s="223"/>
      <c r="C98" s="223"/>
      <c r="D98" s="608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325"/>
    </row>
    <row r="99" spans="1:32" ht="21.75" customHeight="1" x14ac:dyDescent="0.25">
      <c r="A99" s="67"/>
      <c r="B99" s="68"/>
      <c r="C99" s="68"/>
      <c r="D99" s="609" t="s">
        <v>153</v>
      </c>
      <c r="E99" s="480"/>
      <c r="F99" s="480"/>
      <c r="G99" s="480"/>
      <c r="H99" s="480"/>
      <c r="I99" s="480"/>
      <c r="J99" s="480"/>
      <c r="K99" s="480"/>
      <c r="L99" s="480"/>
      <c r="M99" s="480"/>
      <c r="N99" s="480"/>
      <c r="O99" s="480"/>
      <c r="P99" s="480"/>
      <c r="Q99" s="480"/>
      <c r="R99" s="480"/>
      <c r="S99" s="480"/>
      <c r="T99" s="560"/>
      <c r="U99" s="610" t="s">
        <v>154</v>
      </c>
      <c r="V99" s="575"/>
      <c r="W99" s="575"/>
      <c r="X99" s="575"/>
      <c r="Y99" s="575"/>
      <c r="Z99" s="573"/>
      <c r="AA99" s="610" t="s">
        <v>155</v>
      </c>
      <c r="AB99" s="575"/>
      <c r="AC99" s="575"/>
      <c r="AD99" s="575"/>
      <c r="AE99" s="575"/>
      <c r="AF99" s="611"/>
    </row>
    <row r="100" spans="1:32" ht="24" customHeight="1" x14ac:dyDescent="0.25">
      <c r="A100" s="612" t="s">
        <v>156</v>
      </c>
      <c r="B100" s="480"/>
      <c r="C100" s="480"/>
      <c r="D100" s="607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7"/>
      <c r="U100" s="604"/>
      <c r="V100" s="206"/>
      <c r="W100" s="206"/>
      <c r="X100" s="206"/>
      <c r="Y100" s="206"/>
      <c r="Z100" s="207"/>
      <c r="AA100" s="605"/>
      <c r="AB100" s="206"/>
      <c r="AC100" s="206"/>
      <c r="AD100" s="206"/>
      <c r="AE100" s="206"/>
      <c r="AF100" s="606"/>
    </row>
    <row r="101" spans="1:32" ht="24" customHeight="1" x14ac:dyDescent="0.25">
      <c r="A101" s="612" t="s">
        <v>158</v>
      </c>
      <c r="B101" s="480"/>
      <c r="C101" s="480"/>
      <c r="D101" s="607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7"/>
      <c r="U101" s="604"/>
      <c r="V101" s="206"/>
      <c r="W101" s="206"/>
      <c r="X101" s="206"/>
      <c r="Y101" s="206"/>
      <c r="Z101" s="207"/>
      <c r="AA101" s="605"/>
      <c r="AB101" s="206"/>
      <c r="AC101" s="206"/>
      <c r="AD101" s="206"/>
      <c r="AE101" s="206"/>
      <c r="AF101" s="606"/>
    </row>
    <row r="102" spans="1:32" ht="24" customHeight="1" x14ac:dyDescent="0.25">
      <c r="A102" s="612" t="s">
        <v>160</v>
      </c>
      <c r="B102" s="480"/>
      <c r="C102" s="480"/>
      <c r="D102" s="607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7"/>
      <c r="U102" s="604"/>
      <c r="V102" s="206"/>
      <c r="W102" s="206"/>
      <c r="X102" s="206"/>
      <c r="Y102" s="206"/>
      <c r="Z102" s="207"/>
      <c r="AA102" s="605"/>
      <c r="AB102" s="206"/>
      <c r="AC102" s="206"/>
      <c r="AD102" s="206"/>
      <c r="AE102" s="206"/>
      <c r="AF102" s="606"/>
    </row>
    <row r="103" spans="1:32" ht="30" customHeight="1" x14ac:dyDescent="0.25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1"/>
    </row>
    <row r="104" spans="1:32" ht="24" customHeight="1" x14ac:dyDescent="0.2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73"/>
    </row>
    <row r="105" spans="1:32" ht="24" customHeight="1" x14ac:dyDescent="0.2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73"/>
    </row>
    <row r="106" spans="1:32" ht="24" customHeight="1" x14ac:dyDescent="0.25">
      <c r="A106" s="614"/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74"/>
      <c r="O106" s="74"/>
      <c r="P106" s="74"/>
      <c r="Q106" s="74"/>
      <c r="R106" s="74"/>
      <c r="S106" s="74"/>
      <c r="T106" s="615"/>
      <c r="U106" s="424"/>
      <c r="V106" s="424"/>
      <c r="W106" s="424"/>
      <c r="X106" s="424"/>
      <c r="Y106" s="424"/>
      <c r="Z106" s="424"/>
      <c r="AA106" s="424"/>
      <c r="AB106" s="424"/>
      <c r="AC106" s="424"/>
      <c r="AD106" s="424"/>
      <c r="AE106" s="424"/>
      <c r="AF106" s="425"/>
    </row>
    <row r="107" spans="1:32" ht="24" customHeight="1" x14ac:dyDescent="0.25">
      <c r="A107" s="616" t="str">
        <f>CO!G8</f>
        <v>Caçador, 31 de dezembro de 2023</v>
      </c>
      <c r="B107" s="192"/>
      <c r="C107" s="192"/>
      <c r="D107" s="192"/>
      <c r="E107" s="192"/>
      <c r="F107" s="192"/>
      <c r="G107" s="192"/>
      <c r="H107" s="192"/>
      <c r="I107" s="589">
        <f>ID!B18</f>
        <v>0</v>
      </c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589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192"/>
      <c r="AE107" s="192"/>
      <c r="AF107" s="415"/>
    </row>
    <row r="108" spans="1:32" ht="22.5" customHeight="1" x14ac:dyDescent="0.25">
      <c r="A108" s="617" t="s">
        <v>77</v>
      </c>
      <c r="B108" s="417"/>
      <c r="C108" s="417"/>
      <c r="D108" s="417"/>
      <c r="E108" s="417"/>
      <c r="F108" s="417"/>
      <c r="G108" s="417"/>
      <c r="H108" s="417"/>
      <c r="I108" s="618" t="s">
        <v>78</v>
      </c>
      <c r="J108" s="417"/>
      <c r="K108" s="417"/>
      <c r="L108" s="417"/>
      <c r="M108" s="417"/>
      <c r="N108" s="417"/>
      <c r="O108" s="417"/>
      <c r="P108" s="417"/>
      <c r="Q108" s="417"/>
      <c r="R108" s="417"/>
      <c r="S108" s="417"/>
      <c r="T108" s="618" t="s">
        <v>79</v>
      </c>
      <c r="U108" s="417"/>
      <c r="V108" s="417"/>
      <c r="W108" s="417"/>
      <c r="X108" s="417"/>
      <c r="Y108" s="417"/>
      <c r="Z108" s="417"/>
      <c r="AA108" s="417"/>
      <c r="AB108" s="417"/>
      <c r="AC108" s="417"/>
      <c r="AD108" s="417"/>
      <c r="AE108" s="417"/>
      <c r="AF108" s="419"/>
    </row>
    <row r="109" spans="1:32" ht="15.75" customHeight="1" thickTop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 ht="15.75" hidden="1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1:32" ht="15.75" hidden="1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1:3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</sheetData>
  <mergeCells count="245">
    <mergeCell ref="D53:T53"/>
    <mergeCell ref="U53:Z53"/>
    <mergeCell ref="AA53:AF53"/>
    <mergeCell ref="D56:AF56"/>
    <mergeCell ref="D57:T57"/>
    <mergeCell ref="U57:Z57"/>
    <mergeCell ref="AA57:AF57"/>
    <mergeCell ref="A21:C21"/>
    <mergeCell ref="D21:AF21"/>
    <mergeCell ref="D22:T22"/>
    <mergeCell ref="U22:Z22"/>
    <mergeCell ref="AA22:AF22"/>
    <mergeCell ref="D32:T32"/>
    <mergeCell ref="U32:Z32"/>
    <mergeCell ref="AA32:AF32"/>
    <mergeCell ref="D35:AF35"/>
    <mergeCell ref="U52:Z52"/>
    <mergeCell ref="AA52:AF52"/>
    <mergeCell ref="D50:T50"/>
    <mergeCell ref="U50:Z50"/>
    <mergeCell ref="AA50:AF50"/>
    <mergeCell ref="D51:T51"/>
    <mergeCell ref="U51:Z51"/>
    <mergeCell ref="AA51:AF51"/>
    <mergeCell ref="A16:C16"/>
    <mergeCell ref="AA16:AF16"/>
    <mergeCell ref="D16:T16"/>
    <mergeCell ref="U16:Z16"/>
    <mergeCell ref="A17:C17"/>
    <mergeCell ref="D17:T17"/>
    <mergeCell ref="U17:Z17"/>
    <mergeCell ref="AA17:AF17"/>
    <mergeCell ref="A18:C18"/>
    <mergeCell ref="AA18:AF18"/>
    <mergeCell ref="D18:T18"/>
    <mergeCell ref="U18:Z18"/>
    <mergeCell ref="A9:U9"/>
    <mergeCell ref="V9:AF9"/>
    <mergeCell ref="A10:U10"/>
    <mergeCell ref="V10:AF10"/>
    <mergeCell ref="A11:AF11"/>
    <mergeCell ref="A12:AF12"/>
    <mergeCell ref="A14:C14"/>
    <mergeCell ref="D14:AF14"/>
    <mergeCell ref="D15:T15"/>
    <mergeCell ref="U15:Z15"/>
    <mergeCell ref="AA15:AF15"/>
    <mergeCell ref="R2:U3"/>
    <mergeCell ref="V2:AD3"/>
    <mergeCell ref="C4:U4"/>
    <mergeCell ref="A5:AF5"/>
    <mergeCell ref="A6:AF6"/>
    <mergeCell ref="A7:Z7"/>
    <mergeCell ref="AA7:AF7"/>
    <mergeCell ref="A8:Z8"/>
    <mergeCell ref="AA8:AF8"/>
    <mergeCell ref="V4:X4"/>
    <mergeCell ref="A106:M106"/>
    <mergeCell ref="T106:AF106"/>
    <mergeCell ref="A107:H107"/>
    <mergeCell ref="I107:S107"/>
    <mergeCell ref="T107:AF107"/>
    <mergeCell ref="A108:H108"/>
    <mergeCell ref="I108:S108"/>
    <mergeCell ref="T108:AF108"/>
    <mergeCell ref="D100:T100"/>
    <mergeCell ref="U100:Z100"/>
    <mergeCell ref="AA100:AF100"/>
    <mergeCell ref="D101:T101"/>
    <mergeCell ref="U101:Z101"/>
    <mergeCell ref="AA101:AF101"/>
    <mergeCell ref="D102:T102"/>
    <mergeCell ref="D95:T95"/>
    <mergeCell ref="U95:Z95"/>
    <mergeCell ref="AA95:AF95"/>
    <mergeCell ref="D98:AF98"/>
    <mergeCell ref="D99:T99"/>
    <mergeCell ref="U99:Z99"/>
    <mergeCell ref="AA99:AF99"/>
    <mergeCell ref="U102:Z102"/>
    <mergeCell ref="AA102:AF102"/>
    <mergeCell ref="D88:T88"/>
    <mergeCell ref="U88:Z88"/>
    <mergeCell ref="AA88:AF88"/>
    <mergeCell ref="D91:AF91"/>
    <mergeCell ref="U94:Z94"/>
    <mergeCell ref="AA94:AF94"/>
    <mergeCell ref="D92:T92"/>
    <mergeCell ref="U92:Z92"/>
    <mergeCell ref="AA92:AF92"/>
    <mergeCell ref="D93:T93"/>
    <mergeCell ref="U93:Z93"/>
    <mergeCell ref="AA93:AF93"/>
    <mergeCell ref="D94:T94"/>
    <mergeCell ref="D84:AF84"/>
    <mergeCell ref="D85:T85"/>
    <mergeCell ref="U85:Z85"/>
    <mergeCell ref="AA85:AF85"/>
    <mergeCell ref="D86:T86"/>
    <mergeCell ref="U86:Z86"/>
    <mergeCell ref="AA86:AF86"/>
    <mergeCell ref="D87:T87"/>
    <mergeCell ref="U87:Z87"/>
    <mergeCell ref="AA87:AF87"/>
    <mergeCell ref="D52:T52"/>
    <mergeCell ref="A101:C101"/>
    <mergeCell ref="A102:C102"/>
    <mergeCell ref="A80:C80"/>
    <mergeCell ref="A81:C81"/>
    <mergeCell ref="A84:C84"/>
    <mergeCell ref="A86:C86"/>
    <mergeCell ref="A87:C87"/>
    <mergeCell ref="A88:C88"/>
    <mergeCell ref="A91:C91"/>
    <mergeCell ref="A73:C73"/>
    <mergeCell ref="A74:C74"/>
    <mergeCell ref="A77:C77"/>
    <mergeCell ref="A79:C79"/>
    <mergeCell ref="A93:C93"/>
    <mergeCell ref="A94:C94"/>
    <mergeCell ref="A95:C95"/>
    <mergeCell ref="A98:C98"/>
    <mergeCell ref="A100:C100"/>
    <mergeCell ref="A58:C58"/>
    <mergeCell ref="A59:C59"/>
    <mergeCell ref="A60:C60"/>
    <mergeCell ref="A63:C63"/>
    <mergeCell ref="A65:C65"/>
    <mergeCell ref="A66:C66"/>
    <mergeCell ref="A67:C67"/>
    <mergeCell ref="A70:C70"/>
    <mergeCell ref="A72:C72"/>
    <mergeCell ref="A42:C42"/>
    <mergeCell ref="A44:C44"/>
    <mergeCell ref="A45:C45"/>
    <mergeCell ref="A46:C46"/>
    <mergeCell ref="A49:C49"/>
    <mergeCell ref="A51:C51"/>
    <mergeCell ref="A52:C52"/>
    <mergeCell ref="A53:C53"/>
    <mergeCell ref="A56:C56"/>
    <mergeCell ref="A30:C30"/>
    <mergeCell ref="D31:T31"/>
    <mergeCell ref="U31:Z31"/>
    <mergeCell ref="AA31:AF31"/>
    <mergeCell ref="U39:Z39"/>
    <mergeCell ref="AA39:AF39"/>
    <mergeCell ref="D37:T37"/>
    <mergeCell ref="U37:Z37"/>
    <mergeCell ref="AA37:AF37"/>
    <mergeCell ref="D38:T38"/>
    <mergeCell ref="U38:Z38"/>
    <mergeCell ref="AA38:AF38"/>
    <mergeCell ref="D39:T39"/>
    <mergeCell ref="A31:C31"/>
    <mergeCell ref="A32:C32"/>
    <mergeCell ref="A35:C35"/>
    <mergeCell ref="A37:C37"/>
    <mergeCell ref="A38:C38"/>
    <mergeCell ref="A39:C39"/>
    <mergeCell ref="D36:T36"/>
    <mergeCell ref="U36:Z36"/>
    <mergeCell ref="AA36:AF36"/>
    <mergeCell ref="D25:T25"/>
    <mergeCell ref="U25:Z25"/>
    <mergeCell ref="AA25:AF25"/>
    <mergeCell ref="D28:AF28"/>
    <mergeCell ref="D29:T29"/>
    <mergeCell ref="U29:Z29"/>
    <mergeCell ref="AA29:AF29"/>
    <mergeCell ref="A23:C23"/>
    <mergeCell ref="D23:T23"/>
    <mergeCell ref="U23:Z23"/>
    <mergeCell ref="AA23:AF23"/>
    <mergeCell ref="D24:T24"/>
    <mergeCell ref="U24:Z24"/>
    <mergeCell ref="AA24:AF24"/>
    <mergeCell ref="A24:C24"/>
    <mergeCell ref="A25:C25"/>
    <mergeCell ref="A28:C28"/>
    <mergeCell ref="D74:T74"/>
    <mergeCell ref="U74:Z74"/>
    <mergeCell ref="AA74:AF74"/>
    <mergeCell ref="D77:AF77"/>
    <mergeCell ref="D78:T78"/>
    <mergeCell ref="U78:Z78"/>
    <mergeCell ref="AA78:AF78"/>
    <mergeCell ref="D30:T30"/>
    <mergeCell ref="U30:Z30"/>
    <mergeCell ref="AA30:AF30"/>
    <mergeCell ref="D42:AF42"/>
    <mergeCell ref="D43:T43"/>
    <mergeCell ref="U43:Z43"/>
    <mergeCell ref="AA43:AF43"/>
    <mergeCell ref="D44:T44"/>
    <mergeCell ref="U44:Z44"/>
    <mergeCell ref="AA44:AF44"/>
    <mergeCell ref="D45:T45"/>
    <mergeCell ref="U45:Z45"/>
    <mergeCell ref="AA45:AF45"/>
    <mergeCell ref="D46:T46"/>
    <mergeCell ref="U46:Z46"/>
    <mergeCell ref="AA46:AF46"/>
    <mergeCell ref="D49:AF49"/>
    <mergeCell ref="D67:T67"/>
    <mergeCell ref="U67:Z67"/>
    <mergeCell ref="AA67:AF67"/>
    <mergeCell ref="D70:AF70"/>
    <mergeCell ref="U73:Z73"/>
    <mergeCell ref="AA73:AF73"/>
    <mergeCell ref="D71:T71"/>
    <mergeCell ref="U71:Z71"/>
    <mergeCell ref="AA71:AF71"/>
    <mergeCell ref="D72:T72"/>
    <mergeCell ref="U72:Z72"/>
    <mergeCell ref="AA72:AF72"/>
    <mergeCell ref="D73:T73"/>
    <mergeCell ref="D63:AF63"/>
    <mergeCell ref="D64:T64"/>
    <mergeCell ref="U64:Z64"/>
    <mergeCell ref="AA64:AF64"/>
    <mergeCell ref="D65:T65"/>
    <mergeCell ref="U65:Z65"/>
    <mergeCell ref="AA65:AF65"/>
    <mergeCell ref="D66:T66"/>
    <mergeCell ref="U66:Z66"/>
    <mergeCell ref="AA66:AF66"/>
    <mergeCell ref="U60:Z60"/>
    <mergeCell ref="AA60:AF60"/>
    <mergeCell ref="D58:T58"/>
    <mergeCell ref="U58:Z58"/>
    <mergeCell ref="AA58:AF58"/>
    <mergeCell ref="D59:T59"/>
    <mergeCell ref="U59:Z59"/>
    <mergeCell ref="AA59:AF59"/>
    <mergeCell ref="D60:T60"/>
    <mergeCell ref="U81:Z81"/>
    <mergeCell ref="AA81:AF81"/>
    <mergeCell ref="D79:T79"/>
    <mergeCell ref="U79:Z79"/>
    <mergeCell ref="AA79:AF79"/>
    <mergeCell ref="D80:T80"/>
    <mergeCell ref="U80:Z80"/>
    <mergeCell ref="AA80:AF80"/>
    <mergeCell ref="D81:T81"/>
  </mergeCells>
  <conditionalFormatting sqref="AA16:AF18 AA23:AF25 AA30:AF32 AA37:AF39 AA44:AF46 AA51:AF53 AA58:AF60 AA65:AF67 AA72:AF74 AA79:AF81 AA86:AF88 AA93:AF95 AA100:AF102">
    <cfRule type="cellIs" dxfId="0" priority="1" operator="equal">
      <formula>""</formula>
    </cfRule>
  </conditionalFormatting>
  <dataValidations count="1">
    <dataValidation type="list" allowBlank="1" showErrorMessage="1" sqref="AA16:AA18 AA23:AA25 AA30:AA32 AA37:AA39 AA44:AA46 AA51:AA53 AA58:AA60 AA65:AA67 AA72:AA74 AA79:AA81 AA86:AA88 AA93:AA95 AA100:AA102" xr:uid="{00000000-0002-0000-0900-000000000000}">
      <formula1>"1º Colocado,2º Colocado,3º Colocado"</formula1>
    </dataValidation>
  </dataValidations>
  <hyperlinks>
    <hyperlink ref="V4" location="MENU!A1" display="VOLTAR AO MENU" xr:uid="{F2A3CE7B-BF24-4AA2-A8B3-90E9DF4E02C8}"/>
  </hyperlinks>
  <pageMargins left="0.511811024" right="0.511811024" top="0.78740157499999996" bottom="0.78740157499999996" header="0" footer="0"/>
  <pageSetup paperSize="9" scale="4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5FF7-29BE-4947-965B-41C9191FE42E}">
  <sheetPr codeName="Planilha25"/>
  <dimension ref="A2:U19"/>
  <sheetViews>
    <sheetView showGridLines="0" zoomScale="110" zoomScaleNormal="110" workbookViewId="0">
      <selection activeCell="I28" sqref="I28"/>
    </sheetView>
  </sheetViews>
  <sheetFormatPr defaultRowHeight="15" x14ac:dyDescent="0.25"/>
  <cols>
    <col min="1" max="1" width="15.42578125" customWidth="1"/>
    <col min="2" max="2" width="12.7109375" customWidth="1"/>
    <col min="3" max="3" width="14.28515625" customWidth="1"/>
  </cols>
  <sheetData>
    <row r="2" spans="1:21" ht="17.2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21" ht="17.25" customHeight="1" x14ac:dyDescent="0.25">
      <c r="A3" s="1"/>
      <c r="B3" s="2"/>
      <c r="D3" s="1"/>
      <c r="E3" s="1"/>
      <c r="F3" s="1"/>
      <c r="I3" s="1"/>
      <c r="M3" s="730" t="s">
        <v>166</v>
      </c>
      <c r="N3" s="731"/>
      <c r="O3" s="731"/>
      <c r="P3" s="731"/>
      <c r="Q3" s="731"/>
      <c r="R3" s="731"/>
      <c r="S3" s="731"/>
      <c r="T3" s="731"/>
      <c r="U3" s="731"/>
    </row>
    <row r="4" spans="1:21" ht="17.25" customHeight="1" x14ac:dyDescent="0.25">
      <c r="A4" s="1"/>
      <c r="B4" s="3"/>
      <c r="D4" s="1"/>
      <c r="E4" s="1"/>
      <c r="F4" s="1"/>
      <c r="I4" s="1"/>
      <c r="M4" s="730"/>
      <c r="N4" s="731"/>
      <c r="O4" s="731"/>
      <c r="P4" s="731"/>
      <c r="Q4" s="731"/>
      <c r="R4" s="731"/>
      <c r="S4" s="731"/>
      <c r="T4" s="731"/>
      <c r="U4" s="731"/>
    </row>
    <row r="5" spans="1:21" ht="17.25" customHeight="1" x14ac:dyDescent="0.25">
      <c r="A5" s="1"/>
      <c r="B5" s="3"/>
      <c r="D5" s="1"/>
      <c r="E5" s="1"/>
      <c r="F5" s="1"/>
      <c r="G5" s="1"/>
      <c r="H5" s="1"/>
      <c r="I5" s="1"/>
      <c r="S5" s="349" t="s">
        <v>216</v>
      </c>
      <c r="T5" s="262"/>
      <c r="U5" s="262"/>
    </row>
    <row r="6" spans="1:21" ht="17.25" customHeight="1" x14ac:dyDescent="0.25">
      <c r="A6" s="4"/>
      <c r="B6" s="4"/>
      <c r="C6" s="4"/>
      <c r="D6" s="4"/>
      <c r="E6" s="4"/>
      <c r="F6" s="4"/>
      <c r="G6" s="4"/>
      <c r="H6" s="4"/>
      <c r="I6" s="4"/>
    </row>
    <row r="7" spans="1:21" x14ac:dyDescent="0.25">
      <c r="A7" s="732" t="s">
        <v>167</v>
      </c>
      <c r="B7" s="732" t="s">
        <v>168</v>
      </c>
      <c r="C7" s="732" t="s">
        <v>169</v>
      </c>
      <c r="G7" s="733" t="s">
        <v>228</v>
      </c>
      <c r="H7" s="733"/>
      <c r="I7" s="733"/>
      <c r="J7" s="733"/>
    </row>
    <row r="8" spans="1:21" x14ac:dyDescent="0.25">
      <c r="A8" s="128" t="s">
        <v>36</v>
      </c>
      <c r="B8" s="129">
        <v>44927</v>
      </c>
      <c r="C8" s="129">
        <v>44957</v>
      </c>
      <c r="G8" s="626" t="s">
        <v>163</v>
      </c>
      <c r="H8" s="627"/>
      <c r="I8" s="627"/>
      <c r="J8" s="627"/>
      <c r="K8" s="628"/>
    </row>
    <row r="9" spans="1:21" x14ac:dyDescent="0.25">
      <c r="A9" s="128" t="s">
        <v>37</v>
      </c>
      <c r="B9" s="129">
        <v>44958</v>
      </c>
      <c r="C9" s="129">
        <v>44985</v>
      </c>
    </row>
    <row r="10" spans="1:21" x14ac:dyDescent="0.25">
      <c r="A10" s="128" t="s">
        <v>38</v>
      </c>
      <c r="B10" s="129">
        <v>44986</v>
      </c>
      <c r="C10" s="129">
        <v>45016</v>
      </c>
    </row>
    <row r="11" spans="1:21" x14ac:dyDescent="0.25">
      <c r="A11" s="128" t="s">
        <v>39</v>
      </c>
      <c r="B11" s="129">
        <v>45017</v>
      </c>
      <c r="C11" s="129">
        <v>45046</v>
      </c>
    </row>
    <row r="12" spans="1:21" x14ac:dyDescent="0.25">
      <c r="A12" s="128" t="s">
        <v>40</v>
      </c>
      <c r="B12" s="129">
        <v>45047</v>
      </c>
      <c r="C12" s="129">
        <v>45077</v>
      </c>
    </row>
    <row r="13" spans="1:21" x14ac:dyDescent="0.25">
      <c r="A13" s="128" t="s">
        <v>41</v>
      </c>
      <c r="B13" s="129">
        <v>45078</v>
      </c>
      <c r="C13" s="129">
        <v>45107</v>
      </c>
    </row>
    <row r="14" spans="1:21" x14ac:dyDescent="0.25">
      <c r="A14" s="128" t="s">
        <v>42</v>
      </c>
      <c r="B14" s="129">
        <v>45108</v>
      </c>
      <c r="C14" s="129">
        <v>45138</v>
      </c>
    </row>
    <row r="15" spans="1:21" x14ac:dyDescent="0.25">
      <c r="A15" s="128" t="s">
        <v>43</v>
      </c>
      <c r="B15" s="129">
        <v>45139</v>
      </c>
      <c r="C15" s="129">
        <v>45169</v>
      </c>
    </row>
    <row r="16" spans="1:21" x14ac:dyDescent="0.25">
      <c r="A16" s="128" t="s">
        <v>44</v>
      </c>
      <c r="B16" s="129">
        <v>45170</v>
      </c>
      <c r="C16" s="129">
        <v>45199</v>
      </c>
    </row>
    <row r="17" spans="1:3" x14ac:dyDescent="0.25">
      <c r="A17" s="128" t="s">
        <v>45</v>
      </c>
      <c r="B17" s="129">
        <v>45200</v>
      </c>
      <c r="C17" s="129">
        <v>45230</v>
      </c>
    </row>
    <row r="18" spans="1:3" x14ac:dyDescent="0.25">
      <c r="A18" s="128" t="s">
        <v>46</v>
      </c>
      <c r="B18" s="129">
        <v>45231</v>
      </c>
      <c r="C18" s="129">
        <v>45260</v>
      </c>
    </row>
    <row r="19" spans="1:3" x14ac:dyDescent="0.25">
      <c r="A19" s="128" t="s">
        <v>47</v>
      </c>
      <c r="B19" s="129">
        <v>45261</v>
      </c>
      <c r="C19" s="129">
        <v>45291</v>
      </c>
    </row>
  </sheetData>
  <mergeCells count="3">
    <mergeCell ref="M3:U4"/>
    <mergeCell ref="S5:U5"/>
    <mergeCell ref="G8:K8"/>
  </mergeCells>
  <phoneticPr fontId="49" type="noConversion"/>
  <hyperlinks>
    <hyperlink ref="S5" location="MENU!A1" display="VOLTAR AO MENU" xr:uid="{FAA00D81-5BA7-4B86-8C71-DE1A88A8B5FD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0FB0-1456-4EEE-8274-E027980E42DF}">
  <sheetPr codeName="Planilha2"/>
  <dimension ref="A1:AA29"/>
  <sheetViews>
    <sheetView showGridLines="0" zoomScale="70" zoomScaleNormal="70" workbookViewId="0">
      <selection activeCell="H33" sqref="H33"/>
    </sheetView>
  </sheetViews>
  <sheetFormatPr defaultRowHeight="15" x14ac:dyDescent="0.25"/>
  <cols>
    <col min="1" max="1" width="21" customWidth="1"/>
    <col min="2" max="2" width="5.5703125" customWidth="1"/>
  </cols>
  <sheetData>
    <row r="1" spans="1:27" ht="17.25" customHeight="1" x14ac:dyDescent="0.25">
      <c r="A1" s="1"/>
      <c r="B1" s="1"/>
      <c r="C1" s="1"/>
      <c r="D1" s="1"/>
      <c r="E1" s="1"/>
      <c r="F1" s="1"/>
      <c r="G1" s="1"/>
      <c r="H1" s="1"/>
    </row>
    <row r="2" spans="1:27" ht="17.25" customHeight="1" x14ac:dyDescent="0.25">
      <c r="A2" s="1"/>
      <c r="B2" s="1"/>
      <c r="C2" s="2" t="s">
        <v>219</v>
      </c>
      <c r="D2" s="1"/>
      <c r="E2" s="1"/>
      <c r="M2" s="195" t="s">
        <v>198</v>
      </c>
      <c r="N2" s="195"/>
      <c r="O2" s="195"/>
      <c r="P2" s="195"/>
      <c r="Q2" s="196"/>
    </row>
    <row r="3" spans="1:27" ht="17.25" customHeight="1" x14ac:dyDescent="0.25">
      <c r="A3" s="1"/>
      <c r="B3" s="1"/>
      <c r="C3" s="3" t="str">
        <f>ID!E25</f>
        <v>Digite o nome da "Prefeitura de .... (apague esse texto e digite por exemplo: Prefeitura de Caçador)"</v>
      </c>
      <c r="D3" s="1"/>
      <c r="E3" s="1"/>
      <c r="M3" s="195"/>
      <c r="N3" s="195"/>
      <c r="O3" s="195"/>
      <c r="P3" s="195"/>
      <c r="Q3" s="196"/>
    </row>
    <row r="4" spans="1:27" ht="17.25" customHeight="1" x14ac:dyDescent="0.25">
      <c r="A4" s="1"/>
      <c r="B4" s="1"/>
      <c r="C4" s="184" t="str">
        <f>ID!E31</f>
        <v>Estado de .....</v>
      </c>
      <c r="D4" s="1"/>
      <c r="E4" s="1"/>
      <c r="F4" s="1"/>
      <c r="G4" s="1"/>
      <c r="H4" s="1"/>
    </row>
    <row r="5" spans="1:27" ht="17.25" customHeight="1" x14ac:dyDescent="0.25">
      <c r="A5" s="4"/>
      <c r="B5" s="4"/>
      <c r="C5" s="4"/>
      <c r="D5" s="4"/>
      <c r="E5" s="4"/>
      <c r="F5" s="4"/>
      <c r="G5" s="4"/>
      <c r="H5" s="4"/>
    </row>
    <row r="6" spans="1:27" x14ac:dyDescent="0.25">
      <c r="A6" s="641"/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</row>
    <row r="7" spans="1:27" ht="15" customHeight="1" x14ac:dyDescent="0.25">
      <c r="A7" s="641"/>
      <c r="B7" s="672" t="s">
        <v>205</v>
      </c>
      <c r="C7" s="673" t="s">
        <v>1</v>
      </c>
      <c r="D7" s="673"/>
      <c r="E7" s="673"/>
      <c r="F7" s="673"/>
      <c r="G7" s="673"/>
      <c r="H7" s="673"/>
      <c r="I7" s="641"/>
      <c r="J7" s="641"/>
      <c r="K7" s="641"/>
      <c r="L7" s="672">
        <v>1</v>
      </c>
      <c r="M7" s="673" t="s">
        <v>232</v>
      </c>
      <c r="N7" s="673"/>
      <c r="O7" s="673"/>
      <c r="P7" s="673"/>
      <c r="Q7" s="673"/>
      <c r="R7" s="673"/>
      <c r="S7" s="673"/>
      <c r="T7" s="673"/>
      <c r="U7" s="673"/>
      <c r="V7" s="673"/>
      <c r="W7" s="177"/>
    </row>
    <row r="8" spans="1:27" ht="15" customHeight="1" x14ac:dyDescent="0.25">
      <c r="A8" s="641"/>
      <c r="B8" s="672"/>
      <c r="C8" s="674"/>
      <c r="D8" s="674"/>
      <c r="E8" s="674"/>
      <c r="F8" s="674"/>
      <c r="G8" s="674"/>
      <c r="H8" s="674"/>
      <c r="I8" s="641"/>
      <c r="J8" s="641"/>
      <c r="K8" s="641"/>
      <c r="L8" s="672"/>
      <c r="M8" s="675"/>
      <c r="N8" s="675"/>
      <c r="O8" s="675"/>
      <c r="P8" s="675"/>
      <c r="Q8" s="675"/>
      <c r="R8" s="675"/>
      <c r="S8" s="675"/>
      <c r="T8" s="675"/>
      <c r="U8" s="675"/>
      <c r="V8" s="676"/>
      <c r="W8" s="177"/>
    </row>
    <row r="9" spans="1:27" ht="15" customHeight="1" x14ac:dyDescent="0.25">
      <c r="A9" s="641"/>
      <c r="B9" s="672" t="s">
        <v>206</v>
      </c>
      <c r="C9" s="673" t="s">
        <v>199</v>
      </c>
      <c r="D9" s="673"/>
      <c r="E9" s="673"/>
      <c r="F9" s="673"/>
      <c r="G9" s="673"/>
      <c r="H9" s="673"/>
      <c r="I9" s="641"/>
      <c r="J9" s="641"/>
      <c r="K9" s="641"/>
      <c r="L9" s="672"/>
      <c r="M9" s="673"/>
      <c r="N9" s="673"/>
      <c r="O9" s="673"/>
      <c r="P9" s="673"/>
      <c r="Q9" s="673"/>
      <c r="R9" s="673"/>
      <c r="S9" s="673"/>
      <c r="T9" s="673"/>
      <c r="U9" s="673"/>
      <c r="V9" s="673"/>
    </row>
    <row r="10" spans="1:27" ht="15" customHeight="1" x14ac:dyDescent="0.25">
      <c r="A10" s="641"/>
      <c r="B10" s="672"/>
      <c r="C10" s="674"/>
      <c r="D10" s="674"/>
      <c r="E10" s="674"/>
      <c r="F10" s="674"/>
      <c r="G10" s="674"/>
      <c r="H10" s="674"/>
      <c r="I10" s="641"/>
      <c r="J10" s="641"/>
      <c r="K10" s="641"/>
      <c r="L10" s="672"/>
      <c r="M10" s="674"/>
      <c r="N10" s="674"/>
      <c r="O10" s="674"/>
      <c r="P10" s="674"/>
      <c r="Q10" s="674"/>
      <c r="R10" s="674"/>
      <c r="S10" s="674"/>
      <c r="T10" s="674"/>
      <c r="U10" s="674"/>
      <c r="V10" s="675"/>
    </row>
    <row r="11" spans="1:27" ht="15" customHeight="1" x14ac:dyDescent="0.25">
      <c r="A11" s="641"/>
      <c r="B11" s="672" t="s">
        <v>207</v>
      </c>
      <c r="C11" s="677" t="s">
        <v>53</v>
      </c>
      <c r="D11" s="677"/>
      <c r="E11" s="677"/>
      <c r="F11" s="677"/>
      <c r="G11" s="677"/>
      <c r="H11" s="677"/>
      <c r="I11" s="641"/>
      <c r="J11" s="641"/>
      <c r="K11" s="641"/>
      <c r="L11" s="672"/>
      <c r="M11" s="673"/>
      <c r="N11" s="673"/>
      <c r="O11" s="673"/>
      <c r="P11" s="673"/>
      <c r="Q11" s="673"/>
      <c r="R11" s="673"/>
      <c r="S11" s="673"/>
      <c r="T11" s="673"/>
      <c r="U11" s="673"/>
      <c r="V11" s="673"/>
    </row>
    <row r="12" spans="1:27" ht="15" customHeight="1" x14ac:dyDescent="0.25">
      <c r="A12" s="641"/>
      <c r="B12" s="672"/>
      <c r="C12" s="674"/>
      <c r="D12" s="674"/>
      <c r="E12" s="674"/>
      <c r="F12" s="674"/>
      <c r="G12" s="674"/>
      <c r="H12" s="674"/>
      <c r="I12" s="641"/>
      <c r="J12" s="641"/>
      <c r="K12" s="641"/>
      <c r="L12" s="672"/>
      <c r="M12" s="674"/>
      <c r="N12" s="674"/>
      <c r="O12" s="674"/>
      <c r="P12" s="674"/>
      <c r="Q12" s="674"/>
      <c r="R12" s="674"/>
      <c r="S12" s="674"/>
      <c r="T12" s="674"/>
      <c r="U12" s="674"/>
      <c r="V12" s="675"/>
    </row>
    <row r="13" spans="1:27" ht="15" customHeight="1" x14ac:dyDescent="0.25">
      <c r="A13" s="641"/>
      <c r="B13" s="672" t="s">
        <v>208</v>
      </c>
      <c r="C13" s="673" t="s">
        <v>200</v>
      </c>
      <c r="D13" s="673"/>
      <c r="E13" s="673"/>
      <c r="F13" s="673"/>
      <c r="G13" s="673"/>
      <c r="H13" s="673"/>
      <c r="I13" s="641"/>
      <c r="J13" s="641"/>
      <c r="K13" s="641"/>
      <c r="L13" s="672"/>
      <c r="M13" s="673"/>
      <c r="N13" s="673"/>
      <c r="O13" s="673"/>
      <c r="P13" s="673"/>
      <c r="Q13" s="673"/>
      <c r="R13" s="673"/>
      <c r="S13" s="673"/>
      <c r="T13" s="673"/>
      <c r="U13" s="673"/>
      <c r="V13" s="673"/>
    </row>
    <row r="14" spans="1:27" ht="15" customHeight="1" x14ac:dyDescent="0.25">
      <c r="A14" s="641"/>
      <c r="B14" s="672"/>
      <c r="C14" s="674"/>
      <c r="D14" s="674"/>
      <c r="E14" s="674"/>
      <c r="F14" s="674"/>
      <c r="G14" s="674"/>
      <c r="H14" s="674"/>
      <c r="I14" s="641"/>
      <c r="J14" s="641"/>
      <c r="K14" s="641"/>
      <c r="L14" s="672"/>
      <c r="M14" s="674"/>
      <c r="N14" s="674"/>
      <c r="O14" s="674"/>
      <c r="P14" s="674"/>
      <c r="Q14" s="674"/>
      <c r="R14" s="674"/>
      <c r="S14" s="674"/>
      <c r="T14" s="674"/>
      <c r="U14" s="674"/>
      <c r="V14" s="675"/>
      <c r="X14" s="132"/>
      <c r="Y14" s="132"/>
      <c r="Z14" s="132"/>
      <c r="AA14" s="132"/>
    </row>
    <row r="15" spans="1:27" ht="15" customHeight="1" x14ac:dyDescent="0.3">
      <c r="A15" s="641"/>
      <c r="B15" s="672" t="s">
        <v>209</v>
      </c>
      <c r="C15" s="673" t="s">
        <v>218</v>
      </c>
      <c r="D15" s="673"/>
      <c r="E15" s="673"/>
      <c r="F15" s="673"/>
      <c r="G15" s="673"/>
      <c r="H15" s="673"/>
      <c r="I15" s="673"/>
      <c r="J15" s="641"/>
      <c r="K15" s="641"/>
      <c r="L15" s="672"/>
      <c r="M15" s="673"/>
      <c r="N15" s="673"/>
      <c r="O15" s="673"/>
      <c r="P15" s="673"/>
      <c r="Q15" s="673"/>
      <c r="R15" s="673"/>
      <c r="S15" s="673"/>
      <c r="T15" s="673"/>
      <c r="U15" s="673"/>
      <c r="V15" s="673"/>
      <c r="X15" s="132"/>
      <c r="Y15" s="200"/>
      <c r="Z15" s="199"/>
      <c r="AA15" s="132"/>
    </row>
    <row r="16" spans="1:27" ht="15" customHeight="1" x14ac:dyDescent="0.3">
      <c r="A16" s="641"/>
      <c r="B16" s="672"/>
      <c r="C16" s="674"/>
      <c r="D16" s="674"/>
      <c r="E16" s="674"/>
      <c r="F16" s="674"/>
      <c r="G16" s="674"/>
      <c r="H16" s="674"/>
      <c r="I16" s="641"/>
      <c r="J16" s="641"/>
      <c r="K16" s="641"/>
      <c r="L16" s="672"/>
      <c r="M16" s="674"/>
      <c r="N16" s="674"/>
      <c r="O16" s="674"/>
      <c r="P16" s="674"/>
      <c r="Q16" s="674"/>
      <c r="R16" s="674"/>
      <c r="S16" s="674"/>
      <c r="T16" s="674"/>
      <c r="U16" s="674"/>
      <c r="V16" s="675"/>
      <c r="X16" s="132"/>
      <c r="Y16" s="200"/>
      <c r="Z16" s="199"/>
      <c r="AA16" s="132"/>
    </row>
    <row r="17" spans="1:27" ht="15" customHeight="1" x14ac:dyDescent="0.3">
      <c r="A17" s="641"/>
      <c r="B17" s="672" t="s">
        <v>210</v>
      </c>
      <c r="C17" s="673" t="s">
        <v>201</v>
      </c>
      <c r="D17" s="673"/>
      <c r="E17" s="673"/>
      <c r="F17" s="673"/>
      <c r="G17" s="673"/>
      <c r="H17" s="673"/>
      <c r="I17" s="641"/>
      <c r="J17" s="641"/>
      <c r="K17" s="641"/>
      <c r="L17" s="672"/>
      <c r="M17" s="673"/>
      <c r="N17" s="673"/>
      <c r="O17" s="673"/>
      <c r="P17" s="673"/>
      <c r="Q17" s="673"/>
      <c r="R17" s="673"/>
      <c r="S17" s="673"/>
      <c r="T17" s="673"/>
      <c r="U17" s="673"/>
      <c r="V17" s="673"/>
      <c r="X17" s="132"/>
      <c r="Y17" s="200"/>
      <c r="Z17" s="199"/>
      <c r="AA17" s="132"/>
    </row>
    <row r="18" spans="1:27" ht="15" customHeight="1" x14ac:dyDescent="0.3">
      <c r="A18" s="641"/>
      <c r="B18" s="672"/>
      <c r="C18" s="674"/>
      <c r="D18" s="674"/>
      <c r="E18" s="674"/>
      <c r="F18" s="674"/>
      <c r="G18" s="674"/>
      <c r="H18" s="674"/>
      <c r="I18" s="641"/>
      <c r="J18" s="641"/>
      <c r="K18" s="641"/>
      <c r="L18" s="672"/>
      <c r="M18" s="674"/>
      <c r="N18" s="674"/>
      <c r="O18" s="674"/>
      <c r="P18" s="674"/>
      <c r="Q18" s="674"/>
      <c r="R18" s="674"/>
      <c r="S18" s="674"/>
      <c r="T18" s="674"/>
      <c r="U18" s="674"/>
      <c r="V18" s="675"/>
      <c r="X18" s="132"/>
      <c r="Y18" s="201"/>
      <c r="Z18" s="199"/>
      <c r="AA18" s="132"/>
    </row>
    <row r="19" spans="1:27" ht="18.75" x14ac:dyDescent="0.3">
      <c r="A19" s="641"/>
      <c r="B19" s="672" t="s">
        <v>211</v>
      </c>
      <c r="C19" s="673" t="s">
        <v>202</v>
      </c>
      <c r="D19" s="673"/>
      <c r="E19" s="673"/>
      <c r="F19" s="673"/>
      <c r="G19" s="673"/>
      <c r="H19" s="673"/>
      <c r="I19" s="641"/>
      <c r="J19" s="641"/>
      <c r="K19" s="641"/>
      <c r="L19" s="672"/>
      <c r="M19" s="673"/>
      <c r="N19" s="673"/>
      <c r="O19" s="673"/>
      <c r="P19" s="673"/>
      <c r="Q19" s="673"/>
      <c r="R19" s="673"/>
      <c r="S19" s="673"/>
      <c r="T19" s="673"/>
      <c r="U19" s="673"/>
      <c r="V19" s="673"/>
      <c r="X19" s="132"/>
      <c r="Y19" s="198"/>
      <c r="Z19" s="199"/>
      <c r="AA19" s="132"/>
    </row>
    <row r="20" spans="1:27" ht="15.75" x14ac:dyDescent="0.25">
      <c r="A20" s="641"/>
      <c r="B20" s="672"/>
      <c r="C20" s="678"/>
      <c r="D20" s="678"/>
      <c r="E20" s="678"/>
      <c r="F20" s="678"/>
      <c r="G20" s="678"/>
      <c r="H20" s="678"/>
      <c r="I20" s="641"/>
      <c r="J20" s="641"/>
      <c r="K20" s="641"/>
      <c r="L20" s="672"/>
      <c r="M20" s="678"/>
      <c r="N20" s="678"/>
      <c r="O20" s="678"/>
      <c r="P20" s="678"/>
      <c r="Q20" s="678"/>
      <c r="R20" s="678"/>
      <c r="S20" s="678"/>
      <c r="T20" s="678"/>
      <c r="U20" s="678"/>
      <c r="V20" s="675"/>
      <c r="X20" s="132"/>
      <c r="Y20" s="132"/>
      <c r="Z20" s="132"/>
      <c r="AA20" s="132"/>
    </row>
    <row r="21" spans="1:27" ht="15" customHeight="1" x14ac:dyDescent="0.25">
      <c r="A21" s="641"/>
      <c r="B21" s="672" t="s">
        <v>212</v>
      </c>
      <c r="C21" s="673" t="s">
        <v>203</v>
      </c>
      <c r="D21" s="673"/>
      <c r="E21" s="673"/>
      <c r="F21" s="673"/>
      <c r="G21" s="673"/>
      <c r="H21" s="673"/>
      <c r="I21" s="641"/>
      <c r="J21" s="641"/>
      <c r="K21" s="641"/>
      <c r="L21" s="672"/>
      <c r="M21" s="673"/>
      <c r="N21" s="673"/>
      <c r="O21" s="673"/>
      <c r="P21" s="673"/>
      <c r="Q21" s="673"/>
      <c r="R21" s="673"/>
      <c r="S21" s="673"/>
      <c r="T21" s="673"/>
      <c r="U21" s="673"/>
      <c r="V21" s="673"/>
    </row>
    <row r="22" spans="1:27" ht="15.75" x14ac:dyDescent="0.25">
      <c r="A22" s="641"/>
      <c r="B22" s="672"/>
      <c r="C22" s="678"/>
      <c r="D22" s="678"/>
      <c r="E22" s="678"/>
      <c r="F22" s="678"/>
      <c r="G22" s="678"/>
      <c r="H22" s="678"/>
      <c r="I22" s="641"/>
      <c r="J22" s="641"/>
      <c r="K22" s="641"/>
      <c r="L22" s="672"/>
      <c r="M22" s="678"/>
      <c r="N22" s="678"/>
      <c r="O22" s="678"/>
      <c r="P22" s="678"/>
      <c r="Q22" s="678"/>
      <c r="R22" s="678"/>
      <c r="S22" s="678"/>
      <c r="T22" s="678"/>
      <c r="U22" s="678"/>
      <c r="V22" s="675"/>
    </row>
    <row r="23" spans="1:27" ht="15" customHeight="1" x14ac:dyDescent="0.25">
      <c r="A23" s="641"/>
      <c r="B23" s="672" t="s">
        <v>213</v>
      </c>
      <c r="C23" s="673" t="s">
        <v>131</v>
      </c>
      <c r="D23" s="673"/>
      <c r="E23" s="673"/>
      <c r="F23" s="673"/>
      <c r="G23" s="673"/>
      <c r="H23" s="673"/>
      <c r="I23" s="641"/>
      <c r="J23" s="641"/>
      <c r="K23" s="641"/>
      <c r="L23" s="672"/>
      <c r="M23" s="673"/>
      <c r="N23" s="673"/>
      <c r="O23" s="673"/>
      <c r="P23" s="673"/>
      <c r="Q23" s="673"/>
      <c r="R23" s="673"/>
      <c r="S23" s="673"/>
      <c r="T23" s="673"/>
      <c r="U23" s="673"/>
      <c r="V23" s="673"/>
    </row>
    <row r="24" spans="1:27" ht="15.75" x14ac:dyDescent="0.25">
      <c r="A24" s="641"/>
      <c r="B24" s="672"/>
      <c r="C24" s="678"/>
      <c r="D24" s="678"/>
      <c r="E24" s="678"/>
      <c r="F24" s="678"/>
      <c r="G24" s="678"/>
      <c r="H24" s="678"/>
      <c r="I24" s="641"/>
      <c r="J24" s="641"/>
      <c r="K24" s="641"/>
      <c r="L24" s="672"/>
      <c r="M24" s="678"/>
      <c r="N24" s="678"/>
      <c r="O24" s="678"/>
      <c r="P24" s="678"/>
      <c r="Q24" s="678"/>
      <c r="R24" s="678"/>
      <c r="S24" s="678"/>
      <c r="T24" s="678"/>
      <c r="U24" s="678"/>
      <c r="V24" s="675"/>
    </row>
    <row r="25" spans="1:27" ht="15" customHeight="1" x14ac:dyDescent="0.25">
      <c r="A25" s="641"/>
      <c r="B25" s="672" t="s">
        <v>214</v>
      </c>
      <c r="C25" s="673" t="s">
        <v>204</v>
      </c>
      <c r="D25" s="673"/>
      <c r="E25" s="673"/>
      <c r="F25" s="673"/>
      <c r="G25" s="673"/>
      <c r="H25" s="673"/>
      <c r="I25" s="641"/>
      <c r="J25" s="641"/>
      <c r="K25" s="641"/>
      <c r="L25" s="672"/>
      <c r="M25" s="673"/>
      <c r="N25" s="673"/>
      <c r="O25" s="673"/>
      <c r="P25" s="673"/>
      <c r="Q25" s="673"/>
      <c r="R25" s="673"/>
      <c r="S25" s="673"/>
      <c r="T25" s="673"/>
      <c r="U25" s="673"/>
      <c r="V25" s="673"/>
    </row>
    <row r="26" spans="1:27" ht="15" customHeight="1" x14ac:dyDescent="0.25">
      <c r="A26" s="641"/>
      <c r="B26" s="641"/>
      <c r="C26" s="679"/>
      <c r="D26" s="679"/>
      <c r="E26" s="679"/>
      <c r="F26" s="679"/>
      <c r="G26" s="679"/>
      <c r="H26" s="679"/>
      <c r="I26" s="641"/>
      <c r="J26" s="641"/>
      <c r="K26" s="641"/>
      <c r="L26" s="672"/>
      <c r="M26" s="674"/>
      <c r="N26" s="674"/>
      <c r="O26" s="674"/>
      <c r="P26" s="674"/>
      <c r="Q26" s="674"/>
      <c r="R26" s="674"/>
      <c r="S26" s="674"/>
      <c r="T26" s="674"/>
      <c r="U26" s="674"/>
      <c r="V26" s="675"/>
    </row>
    <row r="27" spans="1:27" ht="15" customHeight="1" x14ac:dyDescent="0.25">
      <c r="A27" s="641"/>
      <c r="B27" s="672" t="s">
        <v>215</v>
      </c>
      <c r="C27" s="673" t="s">
        <v>166</v>
      </c>
      <c r="D27" s="673"/>
      <c r="E27" s="673"/>
      <c r="F27" s="673"/>
      <c r="G27" s="673"/>
      <c r="H27" s="673"/>
      <c r="I27" s="641"/>
      <c r="J27" s="641"/>
      <c r="K27" s="641"/>
      <c r="L27" s="672"/>
      <c r="M27" s="673"/>
      <c r="N27" s="673"/>
      <c r="O27" s="673"/>
      <c r="P27" s="673"/>
      <c r="Q27" s="673"/>
      <c r="R27" s="673"/>
      <c r="S27" s="673"/>
      <c r="T27" s="673"/>
      <c r="U27" s="673"/>
      <c r="V27" s="673"/>
    </row>
    <row r="28" spans="1:27" ht="15" customHeight="1" x14ac:dyDescent="0.25">
      <c r="A28" s="641"/>
      <c r="B28" s="641"/>
      <c r="C28" s="641"/>
      <c r="D28" s="641"/>
      <c r="E28" s="641"/>
      <c r="F28" s="641"/>
      <c r="G28" s="641"/>
      <c r="H28" s="641"/>
      <c r="I28" s="641"/>
      <c r="J28" s="641"/>
      <c r="K28" s="641"/>
      <c r="L28" s="672"/>
      <c r="M28" s="675"/>
      <c r="N28" s="674"/>
      <c r="O28" s="674"/>
      <c r="P28" s="674"/>
      <c r="Q28" s="674"/>
      <c r="R28" s="674"/>
      <c r="S28" s="674"/>
      <c r="T28" s="674"/>
      <c r="U28" s="674"/>
      <c r="V28" s="675"/>
    </row>
    <row r="29" spans="1:27" ht="15" customHeight="1" x14ac:dyDescent="0.25">
      <c r="L29" s="179"/>
      <c r="M29" s="197"/>
      <c r="N29" s="197"/>
      <c r="O29" s="197"/>
      <c r="P29" s="197"/>
      <c r="Q29" s="197"/>
      <c r="R29" s="197"/>
      <c r="S29" s="197"/>
      <c r="T29" s="197"/>
      <c r="U29" s="197"/>
      <c r="V29" s="197"/>
    </row>
  </sheetData>
  <mergeCells count="29">
    <mergeCell ref="C13:H13"/>
    <mergeCell ref="M27:V27"/>
    <mergeCell ref="M29:V29"/>
    <mergeCell ref="C27:H27"/>
    <mergeCell ref="Y19:Z19"/>
    <mergeCell ref="Y15:Z15"/>
    <mergeCell ref="Y16:Z16"/>
    <mergeCell ref="Y17:Z17"/>
    <mergeCell ref="Y18:Z18"/>
    <mergeCell ref="C17:H17"/>
    <mergeCell ref="C19:H19"/>
    <mergeCell ref="C21:H21"/>
    <mergeCell ref="C23:H23"/>
    <mergeCell ref="M2:Q3"/>
    <mergeCell ref="C25:H25"/>
    <mergeCell ref="M7:V7"/>
    <mergeCell ref="M9:V9"/>
    <mergeCell ref="M11:V11"/>
    <mergeCell ref="M13:V13"/>
    <mergeCell ref="M15:V15"/>
    <mergeCell ref="M17:V17"/>
    <mergeCell ref="M19:V19"/>
    <mergeCell ref="M21:V21"/>
    <mergeCell ref="M23:V23"/>
    <mergeCell ref="M25:V25"/>
    <mergeCell ref="C15:I15"/>
    <mergeCell ref="C7:H7"/>
    <mergeCell ref="C9:H9"/>
    <mergeCell ref="C11:H11"/>
  </mergeCells>
  <hyperlinks>
    <hyperlink ref="C7:H7" location="ID!B10" display="IDENTIFICAÇÃO" xr:uid="{DE65CF7D-2B74-4649-9F00-C9AC76FEF9EF}"/>
    <hyperlink ref="C9:H9" location="FF!B7" display="FICHA FINANCEIRA" xr:uid="{E3B4F085-D043-46E9-B0B6-DEE9B48C035B}"/>
    <hyperlink ref="C13:H13" location="SA!B7" display="SALDOS" xr:uid="{FE23FDFE-A70F-49B0-B0FC-406860B55AA5}"/>
    <hyperlink ref="C11:H11" location="PE!A1" display="PAGAMENTOS EFETUADOS" xr:uid="{1E617D58-4F00-458A-8206-D763FBBADEF3}"/>
    <hyperlink ref="C15:I15" location="DE!A1" display="DEMONSTRATIVO DA EXECUÇÃO DA RECEITA E DA DESPESA" xr:uid="{D70D04FA-692F-4317-8B35-24CD7D5381A4}"/>
    <hyperlink ref="C17:H17" location="DS!A1" display="DEMONSTRATIVO SIGPC" xr:uid="{5B1F317C-553D-4529-A8F2-24FB4D9EE250}"/>
    <hyperlink ref="C19:H19" location="RB!A1" display="RELAÇÃO DE BENS - CAPITAL" xr:uid="{10530629-D4A1-442A-B4C9-5AED446B83D1}"/>
    <hyperlink ref="C21:H21" location="TD!A1" display="TERMO DE DOAÇÃO - CAPITAL" xr:uid="{CFC4A086-C872-42B3-833A-C8AB20872D79}"/>
    <hyperlink ref="C23:H23" location="CB!A1" display="CONCILIAÇÃO BANCÁRIA" xr:uid="{59DA66EF-FAF4-4207-B05B-466C799AFC41}"/>
    <hyperlink ref="C25:H25" location="PA!A1" display="PAINEL DE DADOS" xr:uid="{16A38A91-BC17-437F-A641-25F2AF1A4B80}"/>
    <hyperlink ref="C27:H27" location="CO!A1" display="CONFIGURAÇÕES" xr:uid="{E79FD662-0B89-4CFB-85C4-EC6BDAB0E37D}"/>
    <hyperlink ref="M7:V7" location="'1'!A1" display="ITINERÁRIOS FORMATIVOS - CONSOLIDAÇÃO RESUMIDA DE PESQUISAS DE PREÇOS" xr:uid="{39FDDE63-2117-41EA-BEB5-B2A4A6635B17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pageSetUpPr fitToPage="1"/>
  </sheetPr>
  <dimension ref="A1:H955"/>
  <sheetViews>
    <sheetView showGridLines="0" tabSelected="1" zoomScale="70" zoomScaleNormal="70" workbookViewId="0">
      <selection activeCell="E2" sqref="E2:H3"/>
    </sheetView>
  </sheetViews>
  <sheetFormatPr defaultColWidth="14.42578125" defaultRowHeight="15" customHeight="1" x14ac:dyDescent="0.25"/>
  <cols>
    <col min="1" max="1" width="32.140625" customWidth="1"/>
    <col min="2" max="2" width="24.140625" customWidth="1"/>
    <col min="3" max="3" width="34" customWidth="1"/>
    <col min="4" max="4" width="44.5703125" customWidth="1"/>
    <col min="5" max="5" width="23.7109375" customWidth="1"/>
    <col min="6" max="6" width="17.42578125" customWidth="1"/>
    <col min="7" max="7" width="54.85546875" customWidth="1"/>
    <col min="8" max="8" width="30.140625" customWidth="1"/>
  </cols>
  <sheetData>
    <row r="1" spans="1:8" ht="17.25" customHeight="1" x14ac:dyDescent="0.25">
      <c r="A1" s="1"/>
      <c r="B1" s="1"/>
      <c r="C1" s="1"/>
      <c r="D1" s="1"/>
      <c r="E1" s="1"/>
      <c r="F1" s="1"/>
      <c r="G1" s="1"/>
      <c r="H1" s="1"/>
    </row>
    <row r="2" spans="1:8" ht="17.25" customHeight="1" x14ac:dyDescent="0.25">
      <c r="A2" s="2"/>
      <c r="B2" s="2"/>
      <c r="D2" s="1"/>
      <c r="E2" s="680" t="s">
        <v>1</v>
      </c>
      <c r="F2" s="680"/>
      <c r="G2" s="680"/>
      <c r="H2" s="681"/>
    </row>
    <row r="3" spans="1:8" ht="17.25" customHeight="1" x14ac:dyDescent="0.25">
      <c r="A3" s="3"/>
      <c r="B3" s="3"/>
      <c r="D3" s="1"/>
      <c r="E3" s="680"/>
      <c r="F3" s="680"/>
      <c r="G3" s="680"/>
      <c r="H3" s="681"/>
    </row>
    <row r="4" spans="1:8" ht="17.25" customHeight="1" x14ac:dyDescent="0.25">
      <c r="A4" s="3"/>
      <c r="B4" s="3"/>
      <c r="D4" s="1"/>
      <c r="E4" s="1"/>
      <c r="F4" s="1"/>
      <c r="G4" s="1"/>
      <c r="H4" s="181" t="s">
        <v>216</v>
      </c>
    </row>
    <row r="5" spans="1:8" ht="17.25" customHeight="1" thickBot="1" x14ac:dyDescent="0.3">
      <c r="A5" s="4"/>
      <c r="B5" s="4"/>
      <c r="C5" s="4"/>
      <c r="D5" s="4"/>
      <c r="E5" s="4"/>
      <c r="F5" s="4"/>
      <c r="G5" s="4"/>
      <c r="H5" s="4"/>
    </row>
    <row r="6" spans="1:8" ht="27" customHeight="1" thickTop="1" x14ac:dyDescent="0.25">
      <c r="A6" s="12"/>
      <c r="B6" s="210" t="s">
        <v>2</v>
      </c>
      <c r="C6" s="211"/>
      <c r="D6" s="211"/>
      <c r="E6" s="211"/>
      <c r="F6" s="211"/>
      <c r="G6" s="211"/>
      <c r="H6" s="212"/>
    </row>
    <row r="7" spans="1:8" ht="18.75" customHeight="1" thickBot="1" x14ac:dyDescent="0.3">
      <c r="A7" s="13"/>
      <c r="B7" s="213"/>
      <c r="C7" s="214"/>
      <c r="D7" s="214"/>
      <c r="E7" s="214"/>
      <c r="F7" s="214"/>
      <c r="G7" s="214"/>
      <c r="H7" s="215"/>
    </row>
    <row r="8" spans="1:8" ht="18.75" x14ac:dyDescent="0.3">
      <c r="A8" s="220" t="s">
        <v>3</v>
      </c>
      <c r="B8" s="222" t="s">
        <v>4</v>
      </c>
      <c r="C8" s="223"/>
      <c r="D8" s="223"/>
      <c r="E8" s="223"/>
      <c r="F8" s="223"/>
      <c r="G8" s="223"/>
      <c r="H8" s="224"/>
    </row>
    <row r="9" spans="1:8" ht="18.75" x14ac:dyDescent="0.3">
      <c r="A9" s="221"/>
      <c r="B9" s="225" t="s">
        <v>5</v>
      </c>
      <c r="C9" s="206"/>
      <c r="D9" s="206"/>
      <c r="E9" s="206"/>
      <c r="F9" s="206"/>
      <c r="G9" s="207"/>
      <c r="H9" s="15" t="s">
        <v>6</v>
      </c>
    </row>
    <row r="10" spans="1:8" ht="31.5" customHeight="1" x14ac:dyDescent="0.25">
      <c r="A10" s="221"/>
      <c r="B10" s="226" t="s">
        <v>229</v>
      </c>
      <c r="C10" s="206"/>
      <c r="D10" s="206"/>
      <c r="E10" s="206"/>
      <c r="F10" s="206"/>
      <c r="G10" s="207"/>
      <c r="H10" s="16">
        <v>2023</v>
      </c>
    </row>
    <row r="11" spans="1:8" ht="18.75" x14ac:dyDescent="0.3">
      <c r="A11" s="221"/>
      <c r="B11" s="225" t="s">
        <v>7</v>
      </c>
      <c r="C11" s="206"/>
      <c r="D11" s="206"/>
      <c r="E11" s="206"/>
      <c r="F11" s="206"/>
      <c r="G11" s="207"/>
      <c r="H11" s="17" t="s">
        <v>8</v>
      </c>
    </row>
    <row r="12" spans="1:8" ht="31.5" customHeight="1" x14ac:dyDescent="0.25">
      <c r="A12" s="221"/>
      <c r="B12" s="205"/>
      <c r="C12" s="206"/>
      <c r="D12" s="206"/>
      <c r="E12" s="206"/>
      <c r="F12" s="206"/>
      <c r="G12" s="207"/>
      <c r="H12" s="188"/>
    </row>
    <row r="13" spans="1:8" ht="18.75" x14ac:dyDescent="0.3">
      <c r="A13" s="221"/>
      <c r="B13" s="208" t="s">
        <v>9</v>
      </c>
      <c r="C13" s="209"/>
      <c r="D13" s="209"/>
      <c r="E13" s="209"/>
      <c r="F13" s="209"/>
      <c r="G13" s="19" t="s">
        <v>10</v>
      </c>
      <c r="H13" s="20" t="s">
        <v>11</v>
      </c>
    </row>
    <row r="14" spans="1:8" ht="31.5" customHeight="1" x14ac:dyDescent="0.25">
      <c r="A14" s="221"/>
      <c r="B14" s="205"/>
      <c r="C14" s="206"/>
      <c r="D14" s="206"/>
      <c r="E14" s="206"/>
      <c r="F14" s="207"/>
      <c r="G14" s="21"/>
      <c r="H14" s="18"/>
    </row>
    <row r="15" spans="1:8" ht="18.75" x14ac:dyDescent="0.3">
      <c r="A15" s="221"/>
      <c r="B15" s="22" t="s">
        <v>12</v>
      </c>
      <c r="C15" s="23" t="s">
        <v>13</v>
      </c>
      <c r="D15" s="24"/>
      <c r="E15" s="228" t="s">
        <v>14</v>
      </c>
      <c r="F15" s="229"/>
      <c r="G15" s="25" t="s">
        <v>15</v>
      </c>
      <c r="H15" s="26" t="s">
        <v>16</v>
      </c>
    </row>
    <row r="16" spans="1:8" ht="31.5" customHeight="1" x14ac:dyDescent="0.25">
      <c r="A16" s="221"/>
      <c r="B16" s="189"/>
      <c r="C16" s="227"/>
      <c r="D16" s="207"/>
      <c r="E16" s="230"/>
      <c r="F16" s="231"/>
      <c r="G16" s="236"/>
      <c r="H16" s="188"/>
    </row>
    <row r="17" spans="1:8" ht="38.25" customHeight="1" x14ac:dyDescent="0.3">
      <c r="A17" s="14"/>
      <c r="B17" s="225" t="s">
        <v>17</v>
      </c>
      <c r="C17" s="206"/>
      <c r="D17" s="207"/>
      <c r="E17" s="232"/>
      <c r="F17" s="233"/>
      <c r="G17" s="237"/>
      <c r="H17" s="27"/>
    </row>
    <row r="18" spans="1:8" ht="31.5" customHeight="1" thickBot="1" x14ac:dyDescent="0.3">
      <c r="A18" s="28"/>
      <c r="B18" s="239"/>
      <c r="C18" s="240"/>
      <c r="D18" s="241"/>
      <c r="E18" s="234"/>
      <c r="F18" s="235"/>
      <c r="G18" s="238"/>
      <c r="H18" s="29"/>
    </row>
    <row r="19" spans="1:8" ht="15.75" thickTop="1" x14ac:dyDescent="0.25">
      <c r="A19" s="1"/>
      <c r="B19" s="1"/>
      <c r="C19" s="1"/>
      <c r="D19" s="1"/>
      <c r="E19" s="1"/>
      <c r="F19" s="1"/>
      <c r="G19" s="1"/>
      <c r="H19" s="1"/>
    </row>
    <row r="20" spans="1:8" ht="15.75" customHeight="1" thickBot="1" x14ac:dyDescent="0.3"/>
    <row r="21" spans="1:8" ht="15.75" customHeight="1" x14ac:dyDescent="0.25">
      <c r="B21" s="216" t="s">
        <v>231</v>
      </c>
      <c r="C21" s="217"/>
    </row>
    <row r="22" spans="1:8" ht="15.75" customHeight="1" thickBot="1" x14ac:dyDescent="0.3">
      <c r="B22" s="218"/>
      <c r="C22" s="219"/>
    </row>
    <row r="23" spans="1:8" ht="24" customHeight="1" thickBot="1" x14ac:dyDescent="0.4">
      <c r="B23" s="242" t="s">
        <v>230</v>
      </c>
      <c r="C23" s="243"/>
      <c r="E23" s="186" t="s">
        <v>221</v>
      </c>
    </row>
    <row r="24" spans="1:8" ht="24" customHeight="1" x14ac:dyDescent="0.25">
      <c r="E24" s="187" t="s">
        <v>222</v>
      </c>
    </row>
    <row r="25" spans="1:8" ht="24" customHeight="1" x14ac:dyDescent="0.25">
      <c r="E25" s="202" t="s">
        <v>225</v>
      </c>
      <c r="F25" s="203"/>
      <c r="G25" s="204"/>
    </row>
    <row r="26" spans="1:8" ht="24" customHeight="1" x14ac:dyDescent="0.25"/>
    <row r="27" spans="1:8" ht="24" customHeight="1" x14ac:dyDescent="0.25">
      <c r="E27" s="187" t="s">
        <v>223</v>
      </c>
    </row>
    <row r="28" spans="1:8" ht="24" customHeight="1" x14ac:dyDescent="0.25">
      <c r="E28" s="202" t="s">
        <v>224</v>
      </c>
      <c r="F28" s="203"/>
      <c r="G28" s="204"/>
    </row>
    <row r="29" spans="1:8" ht="24" customHeight="1" x14ac:dyDescent="0.25"/>
    <row r="30" spans="1:8" ht="24" customHeight="1" x14ac:dyDescent="0.25">
      <c r="E30" s="187" t="s">
        <v>226</v>
      </c>
    </row>
    <row r="31" spans="1:8" ht="24" customHeight="1" x14ac:dyDescent="0.25">
      <c r="E31" s="202" t="s">
        <v>227</v>
      </c>
      <c r="F31" s="203"/>
      <c r="G31" s="204"/>
    </row>
    <row r="32" spans="1:8" ht="24" customHeight="1" x14ac:dyDescent="0.25"/>
    <row r="33" ht="24" customHeight="1" x14ac:dyDescent="0.25"/>
    <row r="34" ht="24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</sheetData>
  <mergeCells count="21">
    <mergeCell ref="A8:A16"/>
    <mergeCell ref="B8:H8"/>
    <mergeCell ref="B9:G9"/>
    <mergeCell ref="B10:G10"/>
    <mergeCell ref="B11:G11"/>
    <mergeCell ref="C16:D16"/>
    <mergeCell ref="B14:F14"/>
    <mergeCell ref="E15:F15"/>
    <mergeCell ref="E16:F18"/>
    <mergeCell ref="G16:G18"/>
    <mergeCell ref="B17:D17"/>
    <mergeCell ref="B18:D18"/>
    <mergeCell ref="E25:G25"/>
    <mergeCell ref="E28:G28"/>
    <mergeCell ref="E31:G31"/>
    <mergeCell ref="E2:H3"/>
    <mergeCell ref="B12:G12"/>
    <mergeCell ref="B13:F13"/>
    <mergeCell ref="B6:H7"/>
    <mergeCell ref="B21:C22"/>
    <mergeCell ref="B23:C23"/>
  </mergeCells>
  <conditionalFormatting sqref="B12 B14 B18:D18">
    <cfRule type="cellIs" dxfId="7" priority="2" operator="equal">
      <formula>""</formula>
    </cfRule>
  </conditionalFormatting>
  <conditionalFormatting sqref="H12 G14:H14 B16:C16 E16 G16 H16:H18">
    <cfRule type="cellIs" dxfId="6" priority="1" operator="equal">
      <formula>""</formula>
    </cfRule>
  </conditionalFormatting>
  <hyperlinks>
    <hyperlink ref="H4" location="MENU!A1" display="VOLTAR AO MENU" xr:uid="{F6A5D9D1-C78A-4289-9E56-A6ED9C09B849}"/>
  </hyperlinks>
  <pageMargins left="0.511811024" right="0.511811024" top="0.78740157499999996" bottom="0.78740157499999996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>
    <outlinePr summaryBelow="0"/>
    <pageSetUpPr fitToPage="1"/>
  </sheetPr>
  <dimension ref="A1:H971"/>
  <sheetViews>
    <sheetView showGridLines="0" topLeftCell="A100" zoomScale="70" zoomScaleNormal="70" workbookViewId="0">
      <selection activeCell="B130" sqref="B130"/>
    </sheetView>
  </sheetViews>
  <sheetFormatPr defaultColWidth="14.42578125" defaultRowHeight="15" customHeight="1" outlineLevelRow="1" x14ac:dyDescent="0.25"/>
  <cols>
    <col min="1" max="1" width="21.5703125" customWidth="1"/>
    <col min="2" max="2" width="38.42578125" customWidth="1"/>
    <col min="3" max="3" width="29.85546875" customWidth="1"/>
    <col min="4" max="4" width="27.140625" customWidth="1"/>
    <col min="5" max="5" width="26" customWidth="1"/>
    <col min="6" max="6" width="32.140625" customWidth="1"/>
    <col min="7" max="7" width="35.140625" customWidth="1"/>
    <col min="8" max="8" width="33.140625" customWidth="1"/>
  </cols>
  <sheetData>
    <row r="1" spans="1:8" ht="17.25" customHeight="1" thickBot="1" x14ac:dyDescent="0.3">
      <c r="A1" s="1"/>
      <c r="B1" s="1"/>
      <c r="C1" s="1"/>
      <c r="D1" s="1"/>
      <c r="E1" s="1"/>
      <c r="F1" s="1"/>
      <c r="G1" s="1"/>
      <c r="H1" s="1"/>
    </row>
    <row r="2" spans="1:8" ht="17.25" customHeight="1" x14ac:dyDescent="0.25">
      <c r="A2" s="1"/>
      <c r="B2" s="2"/>
      <c r="D2" s="1"/>
      <c r="E2" s="1"/>
      <c r="F2" s="1"/>
      <c r="G2" s="682" t="s">
        <v>18</v>
      </c>
      <c r="H2" s="683"/>
    </row>
    <row r="3" spans="1:8" ht="17.25" customHeight="1" thickBot="1" x14ac:dyDescent="0.3">
      <c r="A3" s="1"/>
      <c r="B3" s="3"/>
      <c r="D3" s="1"/>
      <c r="E3" s="1"/>
      <c r="F3" s="1"/>
      <c r="G3" s="684"/>
      <c r="H3" s="685"/>
    </row>
    <row r="4" spans="1:8" ht="17.25" customHeight="1" x14ac:dyDescent="0.25">
      <c r="A4" s="1"/>
      <c r="B4" s="3"/>
      <c r="D4" s="1"/>
      <c r="E4" s="1"/>
      <c r="F4" s="1"/>
      <c r="G4" s="1"/>
      <c r="H4" s="181" t="s">
        <v>216</v>
      </c>
    </row>
    <row r="5" spans="1:8" ht="17.25" customHeight="1" thickBot="1" x14ac:dyDescent="0.3">
      <c r="A5" s="30"/>
      <c r="B5" s="30"/>
      <c r="C5" s="30"/>
      <c r="D5" s="30"/>
      <c r="E5" s="30"/>
      <c r="F5" s="30"/>
      <c r="G5" s="30"/>
      <c r="H5" s="30"/>
    </row>
    <row r="6" spans="1:8" ht="16.5" thickTop="1" thickBot="1" x14ac:dyDescent="0.3">
      <c r="A6" s="1"/>
      <c r="B6" s="1"/>
      <c r="C6" s="1"/>
      <c r="D6" s="1"/>
      <c r="E6" s="1"/>
      <c r="F6" s="1"/>
      <c r="G6" s="1"/>
      <c r="H6" s="1"/>
    </row>
    <row r="7" spans="1:8" ht="32.25" thickBot="1" x14ac:dyDescent="0.55000000000000004">
      <c r="A7" s="1"/>
      <c r="B7" s="244" t="s">
        <v>19</v>
      </c>
      <c r="C7" s="245"/>
      <c r="D7" s="245"/>
      <c r="E7" s="245"/>
      <c r="F7" s="245"/>
      <c r="G7" s="245"/>
      <c r="H7" s="246"/>
    </row>
    <row r="8" spans="1:8" ht="32.25" outlineLevel="1" thickBot="1" x14ac:dyDescent="0.55000000000000004">
      <c r="A8" s="1"/>
      <c r="B8" s="31"/>
      <c r="C8" s="31"/>
      <c r="D8" s="31"/>
      <c r="E8" s="31"/>
      <c r="F8" s="31"/>
      <c r="G8" s="31"/>
      <c r="H8" s="31"/>
    </row>
    <row r="9" spans="1:8" ht="24" outlineLevel="1" thickBot="1" x14ac:dyDescent="0.4">
      <c r="A9" s="1"/>
      <c r="B9" s="686" t="s">
        <v>20</v>
      </c>
      <c r="C9" s="686" t="s">
        <v>21</v>
      </c>
      <c r="D9" s="686" t="s">
        <v>22</v>
      </c>
      <c r="E9" s="686" t="s">
        <v>23</v>
      </c>
      <c r="F9" s="32"/>
      <c r="G9" s="32"/>
      <c r="H9" s="32"/>
    </row>
    <row r="10" spans="1:8" ht="18.75" outlineLevel="1" x14ac:dyDescent="0.3">
      <c r="A10" s="1"/>
      <c r="B10" s="77" t="str">
        <f>ID!B23</f>
        <v>PDDE - BÁSICO</v>
      </c>
      <c r="C10" s="80"/>
      <c r="D10" s="80"/>
      <c r="E10" s="83">
        <f t="shared" ref="E10:E21" si="0">C10+D10</f>
        <v>0</v>
      </c>
      <c r="F10" s="32"/>
      <c r="G10" s="32"/>
      <c r="H10" s="32"/>
    </row>
    <row r="11" spans="1:8" ht="18.75" outlineLevel="1" x14ac:dyDescent="0.3">
      <c r="A11" s="1"/>
      <c r="B11" s="78"/>
      <c r="C11" s="81"/>
      <c r="D11" s="81"/>
      <c r="E11" s="84">
        <f t="shared" si="0"/>
        <v>0</v>
      </c>
      <c r="F11" s="32"/>
      <c r="G11" s="32"/>
      <c r="H11" s="32"/>
    </row>
    <row r="12" spans="1:8" ht="18.75" outlineLevel="1" x14ac:dyDescent="0.3">
      <c r="A12" s="1"/>
      <c r="B12" s="78"/>
      <c r="C12" s="81"/>
      <c r="D12" s="81"/>
      <c r="E12" s="84">
        <f t="shared" si="0"/>
        <v>0</v>
      </c>
      <c r="F12" s="32"/>
      <c r="G12" s="32"/>
      <c r="H12" s="32"/>
    </row>
    <row r="13" spans="1:8" ht="18.75" outlineLevel="1" x14ac:dyDescent="0.3">
      <c r="A13" s="1"/>
      <c r="B13" s="78"/>
      <c r="C13" s="81"/>
      <c r="D13" s="81"/>
      <c r="E13" s="84">
        <f t="shared" si="0"/>
        <v>0</v>
      </c>
      <c r="F13" s="32"/>
      <c r="G13" s="32"/>
      <c r="H13" s="32"/>
    </row>
    <row r="14" spans="1:8" ht="18.75" customHeight="1" outlineLevel="1" x14ac:dyDescent="0.5">
      <c r="A14" s="1"/>
      <c r="B14" s="78"/>
      <c r="C14" s="81"/>
      <c r="D14" s="81"/>
      <c r="E14" s="84">
        <f t="shared" si="0"/>
        <v>0</v>
      </c>
      <c r="F14" s="31"/>
      <c r="G14" s="31"/>
      <c r="H14" s="31"/>
    </row>
    <row r="15" spans="1:8" ht="18.75" customHeight="1" outlineLevel="1" x14ac:dyDescent="0.5">
      <c r="A15" s="1"/>
      <c r="B15" s="78"/>
      <c r="C15" s="81"/>
      <c r="D15" s="81"/>
      <c r="E15" s="84">
        <f t="shared" si="0"/>
        <v>0</v>
      </c>
      <c r="F15" s="31"/>
      <c r="G15" s="31"/>
      <c r="H15" s="31"/>
    </row>
    <row r="16" spans="1:8" ht="18.75" customHeight="1" outlineLevel="1" x14ac:dyDescent="0.5">
      <c r="A16" s="1"/>
      <c r="B16" s="78"/>
      <c r="C16" s="81"/>
      <c r="D16" s="81"/>
      <c r="E16" s="84">
        <f t="shared" si="0"/>
        <v>0</v>
      </c>
      <c r="F16" s="31"/>
      <c r="G16" s="31"/>
      <c r="H16" s="31"/>
    </row>
    <row r="17" spans="1:8" ht="18.75" customHeight="1" outlineLevel="1" x14ac:dyDescent="0.5">
      <c r="A17" s="1"/>
      <c r="B17" s="78"/>
      <c r="C17" s="81"/>
      <c r="D17" s="81"/>
      <c r="E17" s="84">
        <f t="shared" si="0"/>
        <v>0</v>
      </c>
      <c r="F17" s="31"/>
      <c r="G17" s="31"/>
      <c r="H17" s="31"/>
    </row>
    <row r="18" spans="1:8" ht="18.75" customHeight="1" outlineLevel="1" x14ac:dyDescent="0.5">
      <c r="A18" s="1"/>
      <c r="B18" s="78"/>
      <c r="C18" s="81"/>
      <c r="D18" s="81"/>
      <c r="E18" s="84">
        <f t="shared" si="0"/>
        <v>0</v>
      </c>
      <c r="F18" s="31"/>
      <c r="G18" s="31"/>
      <c r="H18" s="31"/>
    </row>
    <row r="19" spans="1:8" ht="18.75" customHeight="1" outlineLevel="1" x14ac:dyDescent="0.5">
      <c r="A19" s="1"/>
      <c r="B19" s="87"/>
      <c r="C19" s="81"/>
      <c r="D19" s="81"/>
      <c r="E19" s="84">
        <f t="shared" si="0"/>
        <v>0</v>
      </c>
      <c r="F19" s="31"/>
      <c r="G19" s="31"/>
      <c r="H19" s="31"/>
    </row>
    <row r="20" spans="1:8" ht="18.75" customHeight="1" outlineLevel="1" x14ac:dyDescent="0.5">
      <c r="A20" s="1"/>
      <c r="B20" s="87"/>
      <c r="C20" s="81"/>
      <c r="D20" s="81"/>
      <c r="E20" s="84">
        <f t="shared" si="0"/>
        <v>0</v>
      </c>
      <c r="F20" s="31"/>
      <c r="G20" s="31"/>
      <c r="H20" s="31"/>
    </row>
    <row r="21" spans="1:8" ht="18.75" customHeight="1" outlineLevel="1" thickBot="1" x14ac:dyDescent="0.55000000000000004">
      <c r="A21" s="1"/>
      <c r="B21" s="88"/>
      <c r="C21" s="89"/>
      <c r="D21" s="89"/>
      <c r="E21" s="85">
        <f t="shared" si="0"/>
        <v>0</v>
      </c>
      <c r="F21" s="31"/>
      <c r="G21" s="31"/>
      <c r="H21" s="31"/>
    </row>
    <row r="22" spans="1:8" ht="32.25" outlineLevel="1" thickBot="1" x14ac:dyDescent="0.55000000000000004">
      <c r="A22" s="1"/>
      <c r="B22" s="695" t="s">
        <v>24</v>
      </c>
      <c r="C22" s="696">
        <f>SUM(C10:C21)</f>
        <v>0</v>
      </c>
      <c r="D22" s="696">
        <f>SUM(D10:D21)</f>
        <v>0</v>
      </c>
      <c r="E22" s="696">
        <f>SUM(E10:E21)</f>
        <v>0</v>
      </c>
      <c r="F22" s="31"/>
      <c r="G22" s="31"/>
      <c r="H22" s="31"/>
    </row>
    <row r="23" spans="1:8" ht="31.5" outlineLevel="1" x14ac:dyDescent="0.5">
      <c r="A23" s="1"/>
      <c r="B23" s="31"/>
      <c r="C23" s="31"/>
      <c r="D23" s="31"/>
      <c r="E23" s="31"/>
      <c r="F23" s="31"/>
      <c r="G23" s="31"/>
      <c r="H23" s="31"/>
    </row>
    <row r="24" spans="1:8" ht="15" customHeight="1" thickBot="1" x14ac:dyDescent="0.55000000000000004">
      <c r="A24" s="1"/>
      <c r="B24" s="31"/>
      <c r="C24" s="31"/>
      <c r="D24" s="31"/>
      <c r="E24" s="31"/>
      <c r="F24" s="31"/>
      <c r="G24" s="31"/>
      <c r="H24" s="31"/>
    </row>
    <row r="25" spans="1:8" ht="32.25" thickBot="1" x14ac:dyDescent="0.55000000000000004">
      <c r="A25" s="1"/>
      <c r="B25" s="244" t="s">
        <v>25</v>
      </c>
      <c r="C25" s="245"/>
      <c r="D25" s="245"/>
      <c r="E25" s="245"/>
      <c r="F25" s="245"/>
      <c r="G25" s="246"/>
    </row>
    <row r="26" spans="1:8" ht="15.75" outlineLevel="1" thickBot="1" x14ac:dyDescent="0.3">
      <c r="A26" s="1"/>
      <c r="B26" s="1"/>
      <c r="C26" s="1"/>
      <c r="D26" s="1"/>
      <c r="E26" s="1"/>
      <c r="F26" s="1"/>
      <c r="G26" s="1"/>
      <c r="H26" s="1"/>
    </row>
    <row r="27" spans="1:8" ht="30.75" customHeight="1" outlineLevel="1" thickBot="1" x14ac:dyDescent="0.3">
      <c r="A27" s="1"/>
      <c r="B27" s="687" t="s">
        <v>20</v>
      </c>
      <c r="C27" s="687" t="s">
        <v>26</v>
      </c>
      <c r="D27" s="687" t="s">
        <v>27</v>
      </c>
      <c r="E27" s="687" t="s">
        <v>28</v>
      </c>
      <c r="F27" s="687" t="s">
        <v>29</v>
      </c>
      <c r="G27" s="688" t="s">
        <v>30</v>
      </c>
    </row>
    <row r="28" spans="1:8" ht="19.5" customHeight="1" outlineLevel="1" x14ac:dyDescent="0.25">
      <c r="A28" s="33"/>
      <c r="B28" s="97" t="s">
        <v>230</v>
      </c>
      <c r="C28" s="124">
        <v>45028</v>
      </c>
      <c r="D28" s="98">
        <v>1250</v>
      </c>
      <c r="E28" s="98">
        <v>2500</v>
      </c>
      <c r="F28" s="99">
        <f t="shared" ref="F28:F43" si="1">D28+E28</f>
        <v>3750</v>
      </c>
      <c r="G28" s="94"/>
    </row>
    <row r="29" spans="1:8" ht="19.5" customHeight="1" outlineLevel="1" x14ac:dyDescent="0.25">
      <c r="A29" s="33"/>
      <c r="B29" s="90" t="s">
        <v>230</v>
      </c>
      <c r="C29" s="124">
        <v>45209</v>
      </c>
      <c r="D29" s="93">
        <v>1150</v>
      </c>
      <c r="E29" s="93">
        <v>950</v>
      </c>
      <c r="F29" s="95">
        <f t="shared" si="1"/>
        <v>2100</v>
      </c>
      <c r="G29" s="94"/>
    </row>
    <row r="30" spans="1:8" ht="19.5" customHeight="1" outlineLevel="1" x14ac:dyDescent="0.25">
      <c r="A30" s="33"/>
      <c r="B30" s="90"/>
      <c r="C30" s="124"/>
      <c r="D30" s="93"/>
      <c r="E30" s="93"/>
      <c r="F30" s="95">
        <f t="shared" si="1"/>
        <v>0</v>
      </c>
      <c r="G30" s="94"/>
    </row>
    <row r="31" spans="1:8" ht="19.5" customHeight="1" outlineLevel="1" x14ac:dyDescent="0.25">
      <c r="A31" s="33"/>
      <c r="B31" s="90"/>
      <c r="C31" s="124"/>
      <c r="D31" s="93"/>
      <c r="E31" s="93"/>
      <c r="F31" s="95">
        <f t="shared" si="1"/>
        <v>0</v>
      </c>
      <c r="G31" s="94"/>
    </row>
    <row r="32" spans="1:8" ht="19.5" customHeight="1" outlineLevel="1" x14ac:dyDescent="0.25">
      <c r="A32" s="33"/>
      <c r="B32" s="90"/>
      <c r="C32" s="124"/>
      <c r="D32" s="93"/>
      <c r="E32" s="93"/>
      <c r="F32" s="95">
        <f t="shared" si="1"/>
        <v>0</v>
      </c>
      <c r="G32" s="94"/>
    </row>
    <row r="33" spans="1:8" ht="19.5" customHeight="1" outlineLevel="1" x14ac:dyDescent="0.25">
      <c r="A33" s="33"/>
      <c r="B33" s="90"/>
      <c r="C33" s="124"/>
      <c r="D33" s="93"/>
      <c r="E33" s="93"/>
      <c r="F33" s="95">
        <f t="shared" si="1"/>
        <v>0</v>
      </c>
      <c r="G33" s="94"/>
    </row>
    <row r="34" spans="1:8" ht="19.5" customHeight="1" outlineLevel="1" x14ac:dyDescent="0.25">
      <c r="A34" s="33"/>
      <c r="B34" s="90"/>
      <c r="C34" s="125"/>
      <c r="D34" s="93"/>
      <c r="E34" s="93"/>
      <c r="F34" s="95">
        <f t="shared" si="1"/>
        <v>0</v>
      </c>
      <c r="G34" s="94"/>
    </row>
    <row r="35" spans="1:8" ht="19.5" customHeight="1" outlineLevel="1" x14ac:dyDescent="0.25">
      <c r="A35" s="33"/>
      <c r="B35" s="90"/>
      <c r="C35" s="125"/>
      <c r="D35" s="93"/>
      <c r="E35" s="93"/>
      <c r="F35" s="95">
        <f t="shared" si="1"/>
        <v>0</v>
      </c>
      <c r="G35" s="94"/>
    </row>
    <row r="36" spans="1:8" ht="19.5" customHeight="1" outlineLevel="1" x14ac:dyDescent="0.25">
      <c r="A36" s="33"/>
      <c r="B36" s="90"/>
      <c r="C36" s="125"/>
      <c r="D36" s="93"/>
      <c r="E36" s="93"/>
      <c r="F36" s="95">
        <f t="shared" si="1"/>
        <v>0</v>
      </c>
      <c r="G36" s="94"/>
    </row>
    <row r="37" spans="1:8" ht="19.5" customHeight="1" outlineLevel="1" x14ac:dyDescent="0.25">
      <c r="A37" s="33"/>
      <c r="B37" s="90"/>
      <c r="C37" s="125"/>
      <c r="D37" s="93"/>
      <c r="E37" s="93"/>
      <c r="F37" s="95">
        <f t="shared" si="1"/>
        <v>0</v>
      </c>
      <c r="G37" s="94"/>
    </row>
    <row r="38" spans="1:8" ht="19.5" customHeight="1" outlineLevel="1" x14ac:dyDescent="0.25">
      <c r="A38" s="33"/>
      <c r="B38" s="90"/>
      <c r="C38" s="125"/>
      <c r="D38" s="93"/>
      <c r="E38" s="93"/>
      <c r="F38" s="95">
        <f t="shared" si="1"/>
        <v>0</v>
      </c>
      <c r="G38" s="94"/>
    </row>
    <row r="39" spans="1:8" ht="19.5" customHeight="1" outlineLevel="1" x14ac:dyDescent="0.25">
      <c r="A39" s="33"/>
      <c r="B39" s="90"/>
      <c r="C39" s="125"/>
      <c r="D39" s="93"/>
      <c r="E39" s="93"/>
      <c r="F39" s="95">
        <f t="shared" si="1"/>
        <v>0</v>
      </c>
      <c r="G39" s="94"/>
    </row>
    <row r="40" spans="1:8" ht="19.5" customHeight="1" outlineLevel="1" x14ac:dyDescent="0.25">
      <c r="A40" s="33"/>
      <c r="B40" s="90"/>
      <c r="C40" s="125"/>
      <c r="D40" s="93"/>
      <c r="E40" s="93"/>
      <c r="F40" s="95">
        <f t="shared" si="1"/>
        <v>0</v>
      </c>
      <c r="G40" s="94"/>
    </row>
    <row r="41" spans="1:8" ht="19.5" customHeight="1" outlineLevel="1" x14ac:dyDescent="0.25">
      <c r="A41" s="33"/>
      <c r="B41" s="90"/>
      <c r="C41" s="125"/>
      <c r="D41" s="93"/>
      <c r="E41" s="93"/>
      <c r="F41" s="95">
        <f t="shared" si="1"/>
        <v>0</v>
      </c>
      <c r="G41" s="94"/>
    </row>
    <row r="42" spans="1:8" ht="19.5" customHeight="1" outlineLevel="1" x14ac:dyDescent="0.25">
      <c r="A42" s="33"/>
      <c r="B42" s="90"/>
      <c r="C42" s="125"/>
      <c r="D42" s="93"/>
      <c r="E42" s="93"/>
      <c r="F42" s="95">
        <f t="shared" si="1"/>
        <v>0</v>
      </c>
      <c r="G42" s="94"/>
    </row>
    <row r="43" spans="1:8" ht="19.5" customHeight="1" outlineLevel="1" thickBot="1" x14ac:dyDescent="0.3">
      <c r="A43" s="33"/>
      <c r="B43" s="91"/>
      <c r="C43" s="126"/>
      <c r="D43" s="93"/>
      <c r="E43" s="93"/>
      <c r="F43" s="95">
        <f t="shared" si="1"/>
        <v>0</v>
      </c>
      <c r="G43" s="94"/>
    </row>
    <row r="44" spans="1:8" ht="36.75" customHeight="1" outlineLevel="1" thickTop="1" thickBot="1" x14ac:dyDescent="0.4">
      <c r="B44" s="691" t="s">
        <v>164</v>
      </c>
      <c r="C44" s="692"/>
      <c r="D44" s="693">
        <f>SUM(D28:D43)</f>
        <v>2400</v>
      </c>
      <c r="E44" s="693">
        <f>SUM(E28:E43)</f>
        <v>3450</v>
      </c>
      <c r="F44" s="693">
        <f>SUM(F28:F43)</f>
        <v>5850</v>
      </c>
      <c r="G44" s="694"/>
    </row>
    <row r="45" spans="1:8" ht="15.75" customHeight="1" outlineLevel="1" x14ac:dyDescent="0.25"/>
    <row r="46" spans="1:8" ht="15.75" customHeight="1" thickBot="1" x14ac:dyDescent="0.3"/>
    <row r="47" spans="1:8" ht="33.75" customHeight="1" thickBot="1" x14ac:dyDescent="0.3">
      <c r="A47" s="1"/>
      <c r="B47" s="247" t="s">
        <v>31</v>
      </c>
      <c r="C47" s="245"/>
      <c r="D47" s="245"/>
      <c r="E47" s="245"/>
      <c r="F47" s="245"/>
      <c r="G47" s="245"/>
      <c r="H47" s="246"/>
    </row>
    <row r="48" spans="1:8" ht="15.75" customHeight="1" outlineLevel="1" thickBot="1" x14ac:dyDescent="0.3">
      <c r="A48" s="1"/>
      <c r="B48" s="1"/>
      <c r="C48" s="1"/>
      <c r="D48" s="1"/>
      <c r="E48" s="1"/>
      <c r="F48" s="1"/>
      <c r="G48" s="1"/>
      <c r="H48" s="1"/>
    </row>
    <row r="49" spans="1:8" ht="30.75" customHeight="1" outlineLevel="1" thickBot="1" x14ac:dyDescent="0.3">
      <c r="A49" s="1"/>
      <c r="B49" s="687" t="s">
        <v>26</v>
      </c>
      <c r="C49" s="687" t="s">
        <v>27</v>
      </c>
      <c r="D49" s="687" t="s">
        <v>28</v>
      </c>
      <c r="E49" s="687" t="s">
        <v>29</v>
      </c>
      <c r="F49" s="687" t="s">
        <v>20</v>
      </c>
      <c r="G49" s="689" t="s">
        <v>32</v>
      </c>
      <c r="H49" s="690"/>
    </row>
    <row r="50" spans="1:8" ht="18.75" customHeight="1" outlineLevel="1" x14ac:dyDescent="0.25">
      <c r="A50" s="33"/>
      <c r="B50" s="100"/>
      <c r="C50" s="98"/>
      <c r="D50" s="98"/>
      <c r="E50" s="99">
        <f t="shared" ref="E50:E64" si="2">C50+D50</f>
        <v>0</v>
      </c>
      <c r="F50" s="97"/>
      <c r="G50" s="249"/>
      <c r="H50" s="250"/>
    </row>
    <row r="51" spans="1:8" ht="18.75" customHeight="1" outlineLevel="1" x14ac:dyDescent="0.25">
      <c r="A51" s="33"/>
      <c r="B51" s="92"/>
      <c r="C51" s="93"/>
      <c r="D51" s="93"/>
      <c r="E51" s="95">
        <f t="shared" si="2"/>
        <v>0</v>
      </c>
      <c r="F51" s="90"/>
      <c r="G51" s="251"/>
      <c r="H51" s="252"/>
    </row>
    <row r="52" spans="1:8" ht="18.75" customHeight="1" outlineLevel="1" x14ac:dyDescent="0.25">
      <c r="A52" s="33"/>
      <c r="B52" s="92"/>
      <c r="C52" s="93"/>
      <c r="D52" s="93"/>
      <c r="E52" s="95">
        <f t="shared" si="2"/>
        <v>0</v>
      </c>
      <c r="F52" s="90"/>
      <c r="G52" s="251"/>
      <c r="H52" s="252"/>
    </row>
    <row r="53" spans="1:8" ht="18.75" customHeight="1" outlineLevel="1" x14ac:dyDescent="0.25">
      <c r="A53" s="33"/>
      <c r="B53" s="92"/>
      <c r="C53" s="93"/>
      <c r="D53" s="93"/>
      <c r="E53" s="95">
        <f t="shared" si="2"/>
        <v>0</v>
      </c>
      <c r="F53" s="90"/>
      <c r="G53" s="251"/>
      <c r="H53" s="252"/>
    </row>
    <row r="54" spans="1:8" ht="18.75" customHeight="1" outlineLevel="1" x14ac:dyDescent="0.25">
      <c r="A54" s="33"/>
      <c r="B54" s="92"/>
      <c r="C54" s="93"/>
      <c r="D54" s="93"/>
      <c r="E54" s="95">
        <f t="shared" si="2"/>
        <v>0</v>
      </c>
      <c r="F54" s="90"/>
      <c r="G54" s="251"/>
      <c r="H54" s="252"/>
    </row>
    <row r="55" spans="1:8" ht="18.75" customHeight="1" outlineLevel="1" x14ac:dyDescent="0.25">
      <c r="A55" s="33"/>
      <c r="B55" s="92"/>
      <c r="C55" s="93"/>
      <c r="D55" s="93"/>
      <c r="E55" s="95">
        <f t="shared" si="2"/>
        <v>0</v>
      </c>
      <c r="F55" s="90"/>
      <c r="G55" s="251"/>
      <c r="H55" s="252"/>
    </row>
    <row r="56" spans="1:8" ht="18.75" customHeight="1" outlineLevel="1" x14ac:dyDescent="0.25">
      <c r="A56" s="33"/>
      <c r="B56" s="92"/>
      <c r="C56" s="93"/>
      <c r="D56" s="93"/>
      <c r="E56" s="95">
        <f t="shared" si="2"/>
        <v>0</v>
      </c>
      <c r="F56" s="90"/>
      <c r="G56" s="251"/>
      <c r="H56" s="252"/>
    </row>
    <row r="57" spans="1:8" ht="18.75" customHeight="1" outlineLevel="1" x14ac:dyDescent="0.25">
      <c r="A57" s="33"/>
      <c r="B57" s="92"/>
      <c r="C57" s="93"/>
      <c r="D57" s="93"/>
      <c r="E57" s="95">
        <f t="shared" si="2"/>
        <v>0</v>
      </c>
      <c r="F57" s="90"/>
      <c r="G57" s="251"/>
      <c r="H57" s="252"/>
    </row>
    <row r="58" spans="1:8" ht="18.75" customHeight="1" outlineLevel="1" x14ac:dyDescent="0.25">
      <c r="A58" s="33"/>
      <c r="B58" s="92"/>
      <c r="C58" s="93"/>
      <c r="D58" s="93"/>
      <c r="E58" s="95">
        <f t="shared" si="2"/>
        <v>0</v>
      </c>
      <c r="F58" s="90"/>
      <c r="G58" s="251"/>
      <c r="H58" s="252"/>
    </row>
    <row r="59" spans="1:8" ht="18.75" customHeight="1" outlineLevel="1" x14ac:dyDescent="0.25">
      <c r="A59" s="33"/>
      <c r="B59" s="92"/>
      <c r="C59" s="93"/>
      <c r="D59" s="93"/>
      <c r="E59" s="95">
        <f t="shared" si="2"/>
        <v>0</v>
      </c>
      <c r="F59" s="90"/>
      <c r="G59" s="251"/>
      <c r="H59" s="252"/>
    </row>
    <row r="60" spans="1:8" ht="18.75" customHeight="1" outlineLevel="1" x14ac:dyDescent="0.25">
      <c r="A60" s="33"/>
      <c r="B60" s="92"/>
      <c r="C60" s="93"/>
      <c r="D60" s="93"/>
      <c r="E60" s="95">
        <f t="shared" si="2"/>
        <v>0</v>
      </c>
      <c r="F60" s="90"/>
      <c r="G60" s="251"/>
      <c r="H60" s="252"/>
    </row>
    <row r="61" spans="1:8" ht="18.75" customHeight="1" outlineLevel="1" x14ac:dyDescent="0.25">
      <c r="A61" s="33"/>
      <c r="B61" s="92"/>
      <c r="C61" s="93"/>
      <c r="D61" s="93"/>
      <c r="E61" s="95">
        <f t="shared" si="2"/>
        <v>0</v>
      </c>
      <c r="F61" s="90"/>
      <c r="G61" s="251"/>
      <c r="H61" s="252"/>
    </row>
    <row r="62" spans="1:8" ht="18.75" customHeight="1" outlineLevel="1" x14ac:dyDescent="0.25">
      <c r="A62" s="33"/>
      <c r="B62" s="92"/>
      <c r="C62" s="93"/>
      <c r="D62" s="93"/>
      <c r="E62" s="95">
        <f t="shared" si="2"/>
        <v>0</v>
      </c>
      <c r="F62" s="90"/>
      <c r="G62" s="251"/>
      <c r="H62" s="252"/>
    </row>
    <row r="63" spans="1:8" ht="15.75" customHeight="1" outlineLevel="1" x14ac:dyDescent="0.25">
      <c r="B63" s="92"/>
      <c r="C63" s="93"/>
      <c r="D63" s="93"/>
      <c r="E63" s="95">
        <f t="shared" si="2"/>
        <v>0</v>
      </c>
      <c r="F63" s="90"/>
      <c r="G63" s="251"/>
      <c r="H63" s="252"/>
    </row>
    <row r="64" spans="1:8" ht="15.75" customHeight="1" outlineLevel="1" thickBot="1" x14ac:dyDescent="0.3">
      <c r="B64" s="101"/>
      <c r="C64" s="102"/>
      <c r="D64" s="103"/>
      <c r="E64" s="104">
        <f t="shared" si="2"/>
        <v>0</v>
      </c>
      <c r="F64" s="105"/>
      <c r="G64" s="253"/>
      <c r="H64" s="254"/>
    </row>
    <row r="65" spans="2:8" ht="33.75" customHeight="1" outlineLevel="1" thickBot="1" x14ac:dyDescent="0.3">
      <c r="B65" s="697" t="s">
        <v>33</v>
      </c>
      <c r="C65" s="698">
        <f>SUM(C50:C64)</f>
        <v>0</v>
      </c>
      <c r="D65" s="698">
        <f>SUM(D50:D64)</f>
        <v>0</v>
      </c>
      <c r="E65" s="698">
        <f>SUM(E50:E64)</f>
        <v>0</v>
      </c>
      <c r="F65" s="699"/>
      <c r="G65" s="700"/>
      <c r="H65" s="701"/>
    </row>
    <row r="66" spans="2:8" ht="15.75" customHeight="1" outlineLevel="1" x14ac:dyDescent="0.25"/>
    <row r="67" spans="2:8" ht="15.75" customHeight="1" thickBot="1" x14ac:dyDescent="0.3"/>
    <row r="68" spans="2:8" ht="37.5" customHeight="1" thickBot="1" x14ac:dyDescent="0.3">
      <c r="B68" s="247" t="s">
        <v>34</v>
      </c>
      <c r="C68" s="245"/>
      <c r="D68" s="245"/>
      <c r="E68" s="245"/>
      <c r="F68" s="245"/>
      <c r="G68" s="245"/>
      <c r="H68" s="246"/>
    </row>
    <row r="69" spans="2:8" ht="15.75" customHeight="1" outlineLevel="1" x14ac:dyDescent="0.25">
      <c r="B69" s="1"/>
      <c r="C69" s="1"/>
      <c r="D69" s="1"/>
      <c r="E69" s="1"/>
      <c r="F69" s="1"/>
      <c r="G69" s="1"/>
      <c r="H69" s="1"/>
    </row>
    <row r="70" spans="2:8" ht="27" customHeight="1" outlineLevel="1" thickBot="1" x14ac:dyDescent="0.4">
      <c r="B70" s="182" t="s">
        <v>35</v>
      </c>
      <c r="C70" s="1"/>
      <c r="D70" s="1"/>
      <c r="E70" s="1"/>
      <c r="F70" s="1"/>
      <c r="G70" s="1"/>
      <c r="H70" s="1"/>
    </row>
    <row r="71" spans="2:8" ht="29.25" customHeight="1" outlineLevel="1" thickBot="1" x14ac:dyDescent="0.3">
      <c r="B71" s="687" t="s">
        <v>26</v>
      </c>
      <c r="C71" s="687" t="s">
        <v>27</v>
      </c>
      <c r="D71" s="687" t="s">
        <v>28</v>
      </c>
      <c r="E71" s="687" t="s">
        <v>29</v>
      </c>
      <c r="F71" s="687" t="s">
        <v>20</v>
      </c>
    </row>
    <row r="72" spans="2:8" ht="19.5" customHeight="1" outlineLevel="1" x14ac:dyDescent="0.25">
      <c r="B72" s="106" t="s">
        <v>36</v>
      </c>
      <c r="C72" s="98"/>
      <c r="D72" s="98"/>
      <c r="E72" s="99">
        <f t="shared" ref="E72:E83" si="3">C72+D72</f>
        <v>0</v>
      </c>
      <c r="F72" s="107"/>
    </row>
    <row r="73" spans="2:8" ht="19.5" customHeight="1" outlineLevel="1" x14ac:dyDescent="0.25">
      <c r="B73" s="96" t="s">
        <v>37</v>
      </c>
      <c r="C73" s="93"/>
      <c r="D73" s="93"/>
      <c r="E73" s="95">
        <f t="shared" si="3"/>
        <v>0</v>
      </c>
      <c r="F73" s="94"/>
    </row>
    <row r="74" spans="2:8" ht="19.5" customHeight="1" outlineLevel="1" x14ac:dyDescent="0.25">
      <c r="B74" s="96" t="s">
        <v>38</v>
      </c>
      <c r="C74" s="93"/>
      <c r="D74" s="93"/>
      <c r="E74" s="95">
        <f t="shared" si="3"/>
        <v>0</v>
      </c>
      <c r="F74" s="94"/>
    </row>
    <row r="75" spans="2:8" ht="19.5" customHeight="1" outlineLevel="1" x14ac:dyDescent="0.25">
      <c r="B75" s="96" t="s">
        <v>39</v>
      </c>
      <c r="C75" s="93"/>
      <c r="D75" s="93"/>
      <c r="E75" s="95">
        <f t="shared" si="3"/>
        <v>0</v>
      </c>
      <c r="F75" s="94"/>
    </row>
    <row r="76" spans="2:8" ht="19.5" customHeight="1" outlineLevel="1" x14ac:dyDescent="0.25">
      <c r="B76" s="96" t="s">
        <v>40</v>
      </c>
      <c r="C76" s="93"/>
      <c r="D76" s="93"/>
      <c r="E76" s="95">
        <f t="shared" si="3"/>
        <v>0</v>
      </c>
      <c r="F76" s="94"/>
    </row>
    <row r="77" spans="2:8" ht="19.5" customHeight="1" outlineLevel="1" x14ac:dyDescent="0.25">
      <c r="B77" s="96" t="s">
        <v>41</v>
      </c>
      <c r="C77" s="93"/>
      <c r="D77" s="93"/>
      <c r="E77" s="95">
        <f t="shared" si="3"/>
        <v>0</v>
      </c>
      <c r="F77" s="94"/>
    </row>
    <row r="78" spans="2:8" ht="19.5" customHeight="1" outlineLevel="1" x14ac:dyDescent="0.25">
      <c r="B78" s="96" t="s">
        <v>42</v>
      </c>
      <c r="C78" s="93"/>
      <c r="D78" s="93"/>
      <c r="E78" s="95">
        <f t="shared" si="3"/>
        <v>0</v>
      </c>
      <c r="F78" s="94"/>
    </row>
    <row r="79" spans="2:8" ht="19.5" customHeight="1" outlineLevel="1" x14ac:dyDescent="0.25">
      <c r="B79" s="96" t="s">
        <v>43</v>
      </c>
      <c r="C79" s="93"/>
      <c r="D79" s="93"/>
      <c r="E79" s="95">
        <f t="shared" si="3"/>
        <v>0</v>
      </c>
      <c r="F79" s="94"/>
    </row>
    <row r="80" spans="2:8" ht="19.5" customHeight="1" outlineLevel="1" x14ac:dyDescent="0.25">
      <c r="B80" s="96" t="s">
        <v>44</v>
      </c>
      <c r="C80" s="93"/>
      <c r="D80" s="93"/>
      <c r="E80" s="95">
        <f t="shared" si="3"/>
        <v>0</v>
      </c>
      <c r="F80" s="94"/>
    </row>
    <row r="81" spans="2:6" ht="19.5" customHeight="1" outlineLevel="1" x14ac:dyDescent="0.25">
      <c r="B81" s="96" t="s">
        <v>45</v>
      </c>
      <c r="C81" s="93"/>
      <c r="D81" s="93"/>
      <c r="E81" s="95">
        <f t="shared" si="3"/>
        <v>0</v>
      </c>
      <c r="F81" s="94"/>
    </row>
    <row r="82" spans="2:6" ht="19.5" customHeight="1" outlineLevel="1" x14ac:dyDescent="0.25">
      <c r="B82" s="96" t="s">
        <v>46</v>
      </c>
      <c r="C82" s="93"/>
      <c r="D82" s="93"/>
      <c r="E82" s="95">
        <f t="shared" si="3"/>
        <v>0</v>
      </c>
      <c r="F82" s="94"/>
    </row>
    <row r="83" spans="2:6" ht="19.5" customHeight="1" outlineLevel="1" thickBot="1" x14ac:dyDescent="0.3">
      <c r="B83" s="108" t="s">
        <v>47</v>
      </c>
      <c r="C83" s="102"/>
      <c r="D83" s="102"/>
      <c r="E83" s="104">
        <f t="shared" si="3"/>
        <v>0</v>
      </c>
      <c r="F83" s="109"/>
    </row>
    <row r="84" spans="2:6" ht="30.75" customHeight="1" outlineLevel="1" thickBot="1" x14ac:dyDescent="0.3">
      <c r="B84" s="699" t="s">
        <v>48</v>
      </c>
      <c r="C84" s="698">
        <f>SUM(C72:C83)</f>
        <v>0</v>
      </c>
      <c r="D84" s="698">
        <f>SUM(D72:D83)</f>
        <v>0</v>
      </c>
      <c r="E84" s="698">
        <f>SUM(E72:E83)</f>
        <v>0</v>
      </c>
      <c r="F84" s="699"/>
    </row>
    <row r="85" spans="2:6" ht="15.75" customHeight="1" outlineLevel="1" x14ac:dyDescent="0.25"/>
    <row r="86" spans="2:6" ht="22.5" customHeight="1" outlineLevel="1" thickBot="1" x14ac:dyDescent="0.4">
      <c r="B86" s="182" t="s">
        <v>49</v>
      </c>
      <c r="C86" s="1"/>
      <c r="D86" s="1"/>
      <c r="E86" s="1"/>
      <c r="F86" s="1"/>
    </row>
    <row r="87" spans="2:6" ht="36" customHeight="1" outlineLevel="1" thickBot="1" x14ac:dyDescent="0.3">
      <c r="B87" s="687" t="s">
        <v>26</v>
      </c>
      <c r="C87" s="687" t="s">
        <v>27</v>
      </c>
      <c r="D87" s="687" t="s">
        <v>28</v>
      </c>
      <c r="E87" s="687" t="s">
        <v>29</v>
      </c>
      <c r="F87" s="687" t="s">
        <v>20</v>
      </c>
    </row>
    <row r="88" spans="2:6" ht="21.75" customHeight="1" outlineLevel="1" x14ac:dyDescent="0.25">
      <c r="B88" s="106" t="s">
        <v>36</v>
      </c>
      <c r="C88" s="98"/>
      <c r="D88" s="98"/>
      <c r="E88" s="99">
        <f t="shared" ref="E88:E99" si="4">C88+D88</f>
        <v>0</v>
      </c>
      <c r="F88" s="110"/>
    </row>
    <row r="89" spans="2:6" ht="21.75" customHeight="1" outlineLevel="1" x14ac:dyDescent="0.25">
      <c r="B89" s="96" t="s">
        <v>37</v>
      </c>
      <c r="C89" s="93"/>
      <c r="D89" s="93"/>
      <c r="E89" s="95">
        <f t="shared" si="4"/>
        <v>0</v>
      </c>
      <c r="F89" s="110"/>
    </row>
    <row r="90" spans="2:6" ht="21.75" customHeight="1" outlineLevel="1" x14ac:dyDescent="0.25">
      <c r="B90" s="96" t="s">
        <v>38</v>
      </c>
      <c r="C90" s="93"/>
      <c r="D90" s="93"/>
      <c r="E90" s="95">
        <f t="shared" si="4"/>
        <v>0</v>
      </c>
      <c r="F90" s="110"/>
    </row>
    <row r="91" spans="2:6" ht="21.75" customHeight="1" outlineLevel="1" x14ac:dyDescent="0.25">
      <c r="B91" s="96" t="s">
        <v>39</v>
      </c>
      <c r="C91" s="93"/>
      <c r="D91" s="93"/>
      <c r="E91" s="95">
        <f t="shared" si="4"/>
        <v>0</v>
      </c>
      <c r="F91" s="110"/>
    </row>
    <row r="92" spans="2:6" ht="21.75" customHeight="1" outlineLevel="1" x14ac:dyDescent="0.25">
      <c r="B92" s="96" t="s">
        <v>40</v>
      </c>
      <c r="C92" s="93"/>
      <c r="D92" s="93"/>
      <c r="E92" s="95">
        <f t="shared" si="4"/>
        <v>0</v>
      </c>
      <c r="F92" s="110"/>
    </row>
    <row r="93" spans="2:6" ht="21.75" customHeight="1" outlineLevel="1" x14ac:dyDescent="0.25">
      <c r="B93" s="96" t="s">
        <v>41</v>
      </c>
      <c r="C93" s="93"/>
      <c r="D93" s="93"/>
      <c r="E93" s="95">
        <f t="shared" si="4"/>
        <v>0</v>
      </c>
      <c r="F93" s="110"/>
    </row>
    <row r="94" spans="2:6" ht="21.75" customHeight="1" outlineLevel="1" x14ac:dyDescent="0.25">
      <c r="B94" s="96" t="s">
        <v>42</v>
      </c>
      <c r="C94" s="93"/>
      <c r="D94" s="93"/>
      <c r="E94" s="95">
        <f t="shared" si="4"/>
        <v>0</v>
      </c>
      <c r="F94" s="110"/>
    </row>
    <row r="95" spans="2:6" ht="21.75" customHeight="1" outlineLevel="1" x14ac:dyDescent="0.25">
      <c r="B95" s="96" t="s">
        <v>43</v>
      </c>
      <c r="C95" s="93"/>
      <c r="D95" s="93"/>
      <c r="E95" s="95">
        <f t="shared" si="4"/>
        <v>0</v>
      </c>
      <c r="F95" s="110"/>
    </row>
    <row r="96" spans="2:6" ht="21.75" customHeight="1" outlineLevel="1" x14ac:dyDescent="0.25">
      <c r="B96" s="96" t="s">
        <v>44</v>
      </c>
      <c r="C96" s="93"/>
      <c r="D96" s="93"/>
      <c r="E96" s="95">
        <f t="shared" si="4"/>
        <v>0</v>
      </c>
      <c r="F96" s="110"/>
    </row>
    <row r="97" spans="2:8" ht="21.75" customHeight="1" outlineLevel="1" x14ac:dyDescent="0.25">
      <c r="B97" s="96" t="s">
        <v>45</v>
      </c>
      <c r="C97" s="93"/>
      <c r="D97" s="93"/>
      <c r="E97" s="95">
        <f t="shared" si="4"/>
        <v>0</v>
      </c>
      <c r="F97" s="110"/>
    </row>
    <row r="98" spans="2:8" ht="21.75" customHeight="1" outlineLevel="1" x14ac:dyDescent="0.25">
      <c r="B98" s="96" t="s">
        <v>46</v>
      </c>
      <c r="C98" s="93"/>
      <c r="D98" s="93"/>
      <c r="E98" s="95">
        <f t="shared" si="4"/>
        <v>0</v>
      </c>
      <c r="F98" s="110"/>
    </row>
    <row r="99" spans="2:8" ht="21.75" customHeight="1" outlineLevel="1" thickBot="1" x14ac:dyDescent="0.3">
      <c r="B99" s="108" t="s">
        <v>47</v>
      </c>
      <c r="C99" s="102"/>
      <c r="D99" s="102"/>
      <c r="E99" s="104">
        <f t="shared" si="4"/>
        <v>0</v>
      </c>
      <c r="F99" s="110"/>
    </row>
    <row r="100" spans="2:8" ht="21.75" customHeight="1" outlineLevel="1" thickBot="1" x14ac:dyDescent="0.3">
      <c r="B100" s="697" t="s">
        <v>50</v>
      </c>
      <c r="C100" s="698">
        <f>SUM(C88:C99)</f>
        <v>0</v>
      </c>
      <c r="D100" s="698">
        <f>SUM(D88:D99)</f>
        <v>0</v>
      </c>
      <c r="E100" s="698">
        <f>SUM(E88:E99)</f>
        <v>0</v>
      </c>
      <c r="F100" s="699"/>
    </row>
    <row r="101" spans="2:8" ht="15.75" customHeight="1" outlineLevel="1" x14ac:dyDescent="0.25"/>
    <row r="102" spans="2:8" ht="15.75" customHeight="1" thickBot="1" x14ac:dyDescent="0.3"/>
    <row r="103" spans="2:8" ht="33.75" customHeight="1" thickBot="1" x14ac:dyDescent="0.3">
      <c r="B103" s="247" t="s">
        <v>51</v>
      </c>
      <c r="C103" s="245"/>
      <c r="D103" s="245"/>
      <c r="E103" s="245"/>
      <c r="F103" s="245"/>
      <c r="G103" s="245"/>
      <c r="H103" s="246"/>
    </row>
    <row r="104" spans="2:8" ht="15.75" customHeight="1" outlineLevel="1" thickBot="1" x14ac:dyDescent="0.3">
      <c r="B104" s="1"/>
      <c r="C104" s="1"/>
      <c r="D104" s="1"/>
      <c r="E104" s="1"/>
      <c r="F104" s="1"/>
      <c r="G104" s="1"/>
      <c r="H104" s="1"/>
    </row>
    <row r="105" spans="2:8" ht="37.5" customHeight="1" outlineLevel="1" thickBot="1" x14ac:dyDescent="0.3">
      <c r="B105" s="687" t="s">
        <v>26</v>
      </c>
      <c r="C105" s="687" t="s">
        <v>27</v>
      </c>
      <c r="D105" s="687" t="s">
        <v>28</v>
      </c>
      <c r="E105" s="687" t="s">
        <v>29</v>
      </c>
      <c r="F105" s="689" t="s">
        <v>32</v>
      </c>
      <c r="G105" s="702"/>
      <c r="H105" s="690"/>
    </row>
    <row r="106" spans="2:8" ht="19.5" customHeight="1" outlineLevel="1" x14ac:dyDescent="0.25">
      <c r="B106" s="100" t="str">
        <f>ID!B23</f>
        <v>PDDE - BÁSICO</v>
      </c>
      <c r="C106" s="98"/>
      <c r="D106" s="98"/>
      <c r="E106" s="99">
        <f t="shared" ref="E106:E117" si="5">C106+D106</f>
        <v>0</v>
      </c>
      <c r="F106" s="260"/>
      <c r="G106" s="261"/>
      <c r="H106" s="250"/>
    </row>
    <row r="107" spans="2:8" ht="19.5" customHeight="1" outlineLevel="1" x14ac:dyDescent="0.25">
      <c r="B107" s="92"/>
      <c r="C107" s="93"/>
      <c r="D107" s="93"/>
      <c r="E107" s="95">
        <f t="shared" si="5"/>
        <v>0</v>
      </c>
      <c r="F107" s="255"/>
      <c r="G107" s="256"/>
      <c r="H107" s="252"/>
    </row>
    <row r="108" spans="2:8" ht="19.5" customHeight="1" outlineLevel="1" x14ac:dyDescent="0.25">
      <c r="B108" s="92"/>
      <c r="C108" s="93"/>
      <c r="D108" s="93"/>
      <c r="E108" s="95">
        <f t="shared" si="5"/>
        <v>0</v>
      </c>
      <c r="F108" s="255"/>
      <c r="G108" s="256"/>
      <c r="H108" s="252"/>
    </row>
    <row r="109" spans="2:8" ht="19.5" customHeight="1" outlineLevel="1" x14ac:dyDescent="0.25">
      <c r="B109" s="92"/>
      <c r="C109" s="93"/>
      <c r="D109" s="93"/>
      <c r="E109" s="95">
        <f t="shared" si="5"/>
        <v>0</v>
      </c>
      <c r="F109" s="255"/>
      <c r="G109" s="256"/>
      <c r="H109" s="252"/>
    </row>
    <row r="110" spans="2:8" ht="19.5" customHeight="1" outlineLevel="1" x14ac:dyDescent="0.25">
      <c r="B110" s="92"/>
      <c r="C110" s="93"/>
      <c r="D110" s="93"/>
      <c r="E110" s="95">
        <f t="shared" si="5"/>
        <v>0</v>
      </c>
      <c r="F110" s="255"/>
      <c r="G110" s="256"/>
      <c r="H110" s="252"/>
    </row>
    <row r="111" spans="2:8" ht="19.5" customHeight="1" outlineLevel="1" x14ac:dyDescent="0.25">
      <c r="B111" s="92"/>
      <c r="C111" s="93"/>
      <c r="D111" s="93"/>
      <c r="E111" s="95">
        <f t="shared" si="5"/>
        <v>0</v>
      </c>
      <c r="F111" s="255"/>
      <c r="G111" s="256"/>
      <c r="H111" s="252"/>
    </row>
    <row r="112" spans="2:8" ht="19.5" customHeight="1" outlineLevel="1" x14ac:dyDescent="0.25">
      <c r="B112" s="92"/>
      <c r="C112" s="93"/>
      <c r="D112" s="93"/>
      <c r="E112" s="95">
        <f t="shared" si="5"/>
        <v>0</v>
      </c>
      <c r="F112" s="255"/>
      <c r="G112" s="256"/>
      <c r="H112" s="252"/>
    </row>
    <row r="113" spans="2:8" ht="19.5" customHeight="1" outlineLevel="1" x14ac:dyDescent="0.25">
      <c r="B113" s="92"/>
      <c r="C113" s="93"/>
      <c r="D113" s="93"/>
      <c r="E113" s="95">
        <f t="shared" si="5"/>
        <v>0</v>
      </c>
      <c r="F113" s="255"/>
      <c r="G113" s="256"/>
      <c r="H113" s="252"/>
    </row>
    <row r="114" spans="2:8" ht="19.5" customHeight="1" outlineLevel="1" x14ac:dyDescent="0.25">
      <c r="B114" s="92"/>
      <c r="C114" s="93"/>
      <c r="D114" s="93"/>
      <c r="E114" s="95">
        <f t="shared" si="5"/>
        <v>0</v>
      </c>
      <c r="F114" s="255"/>
      <c r="G114" s="256"/>
      <c r="H114" s="252"/>
    </row>
    <row r="115" spans="2:8" ht="19.5" customHeight="1" outlineLevel="1" x14ac:dyDescent="0.25">
      <c r="B115" s="92"/>
      <c r="C115" s="93"/>
      <c r="D115" s="93"/>
      <c r="E115" s="95">
        <f t="shared" si="5"/>
        <v>0</v>
      </c>
      <c r="F115" s="255"/>
      <c r="G115" s="256"/>
      <c r="H115" s="252"/>
    </row>
    <row r="116" spans="2:8" ht="19.5" customHeight="1" outlineLevel="1" x14ac:dyDescent="0.25">
      <c r="B116" s="92"/>
      <c r="C116" s="93"/>
      <c r="D116" s="93"/>
      <c r="E116" s="95">
        <f t="shared" si="5"/>
        <v>0</v>
      </c>
      <c r="F116" s="255"/>
      <c r="G116" s="256"/>
      <c r="H116" s="252"/>
    </row>
    <row r="117" spans="2:8" ht="19.5" customHeight="1" outlineLevel="1" thickBot="1" x14ac:dyDescent="0.3">
      <c r="B117" s="101"/>
      <c r="C117" s="102"/>
      <c r="D117" s="102"/>
      <c r="E117" s="104">
        <f t="shared" si="5"/>
        <v>0</v>
      </c>
      <c r="F117" s="257"/>
      <c r="G117" s="258"/>
      <c r="H117" s="254"/>
    </row>
    <row r="118" spans="2:8" ht="29.25" customHeight="1" outlineLevel="1" thickBot="1" x14ac:dyDescent="0.3">
      <c r="B118" s="697" t="s">
        <v>52</v>
      </c>
      <c r="C118" s="698">
        <f>SUM(C106:C117)</f>
        <v>0</v>
      </c>
      <c r="D118" s="698">
        <f>SUM(D106:D117)</f>
        <v>0</v>
      </c>
      <c r="E118" s="698">
        <f>SUM(E106:E117)</f>
        <v>0</v>
      </c>
      <c r="F118" s="700"/>
      <c r="G118" s="703"/>
      <c r="H118" s="701"/>
    </row>
    <row r="119" spans="2:8" ht="15.75" customHeight="1" outlineLevel="1" x14ac:dyDescent="0.25"/>
    <row r="120" spans="2:8" ht="15.75" customHeight="1" x14ac:dyDescent="0.25"/>
    <row r="121" spans="2:8" ht="15.75" customHeight="1" x14ac:dyDescent="0.25"/>
    <row r="122" spans="2:8" ht="15.75" customHeight="1" x14ac:dyDescent="0.25"/>
    <row r="123" spans="2:8" ht="15.75" customHeight="1" x14ac:dyDescent="0.25"/>
    <row r="124" spans="2:8" ht="15.75" customHeight="1" x14ac:dyDescent="0.25"/>
    <row r="125" spans="2:8" ht="15.75" customHeight="1" x14ac:dyDescent="0.25"/>
    <row r="126" spans="2:8" ht="15.75" customHeight="1" x14ac:dyDescent="0.25"/>
    <row r="127" spans="2:8" ht="15.75" customHeight="1" x14ac:dyDescent="0.25"/>
    <row r="128" spans="2: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mergeCells count="38">
    <mergeCell ref="F114:H114"/>
    <mergeCell ref="F115:H115"/>
    <mergeCell ref="F116:H116"/>
    <mergeCell ref="F117:H117"/>
    <mergeCell ref="B68:H68"/>
    <mergeCell ref="B103:H103"/>
    <mergeCell ref="F105:H105"/>
    <mergeCell ref="F106:H106"/>
    <mergeCell ref="F107:H107"/>
    <mergeCell ref="F108:H108"/>
    <mergeCell ref="F109:H109"/>
    <mergeCell ref="G64:H64"/>
    <mergeCell ref="F110:H110"/>
    <mergeCell ref="F111:H111"/>
    <mergeCell ref="F112:H112"/>
    <mergeCell ref="F113:H113"/>
    <mergeCell ref="G65:H65"/>
    <mergeCell ref="G59:H59"/>
    <mergeCell ref="G60:H60"/>
    <mergeCell ref="G61:H61"/>
    <mergeCell ref="G62:H62"/>
    <mergeCell ref="G63:H63"/>
    <mergeCell ref="F118:H118"/>
    <mergeCell ref="G2:H3"/>
    <mergeCell ref="B7:H7"/>
    <mergeCell ref="B25:G25"/>
    <mergeCell ref="B44:C44"/>
    <mergeCell ref="B47:H47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</mergeCells>
  <conditionalFormatting sqref="C10:E21 B28:G43 B50:H64 B72:F83 B88:F99 B106:H117">
    <cfRule type="cellIs" dxfId="5" priority="1" operator="equal">
      <formula>""</formula>
    </cfRule>
  </conditionalFormatting>
  <dataValidations count="1">
    <dataValidation type="list" allowBlank="1" sqref="G28:G43" xr:uid="{00000000-0002-0000-0200-000001000000}">
      <formula1>"Parcela1,Parcela2,Parcela3,Parcela4,Parcela5,Parcela Extra"</formula1>
    </dataValidation>
  </dataValidations>
  <hyperlinks>
    <hyperlink ref="H4" location="MENU!A1" display="VOLTAR AO MENU" xr:uid="{EC764EEA-7421-4FAE-BEFC-9E842F875EB2}"/>
  </hyperlinks>
  <pageMargins left="0.511811024" right="0.511811024" top="0.78740157499999996" bottom="0.78740157499999996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e o Programa" xr:uid="{00000000-0002-0000-0200-000000000000}">
          <x14:formula1>
            <xm:f>ID!$B$23:$B$23</xm:f>
          </x14:formula1>
          <xm:sqref>B28:B43 F88:F99 F72:F83 F50:F64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outlinePr summaryBelow="0"/>
    <pageSetUpPr fitToPage="1"/>
  </sheetPr>
  <dimension ref="A1:AD1021"/>
  <sheetViews>
    <sheetView showGridLines="0" topLeftCell="A16" zoomScale="90" zoomScaleNormal="90" workbookViewId="0">
      <selection activeCell="M4" sqref="M4:U4"/>
    </sheetView>
  </sheetViews>
  <sheetFormatPr defaultColWidth="14.42578125" defaultRowHeight="15" customHeight="1" outlineLevelRow="1" x14ac:dyDescent="0.25"/>
  <cols>
    <col min="1" max="1" width="11.5703125" customWidth="1"/>
    <col min="2" max="4" width="9.140625" customWidth="1"/>
    <col min="5" max="5" width="19.7109375" customWidth="1"/>
    <col min="6" max="9" width="9.140625" customWidth="1"/>
    <col min="10" max="10" width="8.85546875" customWidth="1"/>
    <col min="11" max="11" width="12.85546875" customWidth="1"/>
    <col min="12" max="14" width="9.140625" customWidth="1"/>
    <col min="15" max="15" width="7.28515625" customWidth="1"/>
    <col min="16" max="16" width="7.7109375" customWidth="1"/>
    <col min="17" max="18" width="9.140625" customWidth="1"/>
    <col min="19" max="19" width="42.85546875" customWidth="1"/>
    <col min="20" max="21" width="9.140625" customWidth="1"/>
    <col min="22" max="25" width="9.140625" style="134" customWidth="1"/>
    <col min="26" max="26" width="9.140625" style="137" customWidth="1"/>
    <col min="27" max="27" width="10.5703125" style="137" customWidth="1"/>
    <col min="28" max="29" width="9.140625" style="134" customWidth="1"/>
    <col min="30" max="30" width="25.85546875" customWidth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33"/>
      <c r="W1" s="133"/>
      <c r="X1" s="133"/>
      <c r="Y1" s="133"/>
      <c r="Z1" s="136"/>
      <c r="AA1" s="136"/>
      <c r="AB1" s="133"/>
      <c r="AC1" s="133"/>
      <c r="AD1" s="1"/>
    </row>
    <row r="2" spans="1:30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33"/>
      <c r="W2" s="133"/>
      <c r="X2" s="133"/>
      <c r="Y2" s="133"/>
      <c r="Z2" s="136"/>
      <c r="AA2" s="136"/>
      <c r="AB2" s="133"/>
      <c r="AC2" s="133"/>
      <c r="AD2" s="1"/>
    </row>
    <row r="3" spans="1:30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33"/>
      <c r="W3" s="133"/>
      <c r="X3" s="133"/>
      <c r="Y3" s="133"/>
      <c r="Z3" s="136"/>
      <c r="AA3" s="136"/>
      <c r="AB3" s="133"/>
      <c r="AC3" s="133"/>
      <c r="AD3" s="1"/>
    </row>
    <row r="4" spans="1:30" ht="26.25" x14ac:dyDescent="0.4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704" t="s">
        <v>53</v>
      </c>
      <c r="N4" s="705"/>
      <c r="O4" s="705"/>
      <c r="P4" s="705"/>
      <c r="Q4" s="705"/>
      <c r="R4" s="705"/>
      <c r="S4" s="705"/>
      <c r="T4" s="705"/>
      <c r="U4" s="705"/>
      <c r="V4" s="262" t="s">
        <v>216</v>
      </c>
      <c r="W4" s="262"/>
      <c r="X4" s="262"/>
      <c r="Y4" s="133"/>
      <c r="Z4" s="136"/>
      <c r="AA4" s="136"/>
      <c r="AB4" s="133"/>
      <c r="AC4" s="133"/>
      <c r="AD4" s="1"/>
    </row>
    <row r="5" spans="1:30" ht="16.5" thickBot="1" x14ac:dyDescent="0.3">
      <c r="A5" s="321" t="s">
        <v>54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</row>
    <row r="6" spans="1:30" ht="16.5" thickTop="1" thickBot="1" x14ac:dyDescent="0.3">
      <c r="A6" s="323" t="s">
        <v>55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1"/>
    </row>
    <row r="7" spans="1:30" ht="15" customHeight="1" x14ac:dyDescent="0.25">
      <c r="A7" s="324" t="s">
        <v>56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325"/>
      <c r="AA7" s="326" t="s">
        <v>57</v>
      </c>
      <c r="AB7" s="223"/>
      <c r="AC7" s="223"/>
      <c r="AD7" s="327"/>
    </row>
    <row r="8" spans="1:30" ht="31.5" customHeight="1" thickBot="1" x14ac:dyDescent="0.3">
      <c r="A8" s="328" t="str">
        <f>ID!B10</f>
        <v>PDDE - PROGRAMA DINHEIRO DIRETO NA ESCOLA - BÁSICO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30"/>
      <c r="AA8" s="331">
        <f>ID!H10</f>
        <v>2023</v>
      </c>
      <c r="AB8" s="332"/>
      <c r="AC8" s="332"/>
      <c r="AD8" s="333"/>
    </row>
    <row r="9" spans="1:30" ht="15.75" customHeight="1" thickBot="1" x14ac:dyDescent="0.3">
      <c r="A9" s="344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</row>
    <row r="10" spans="1:30" ht="34.5" customHeight="1" thickBot="1" x14ac:dyDescent="0.3">
      <c r="A10" s="345" t="s">
        <v>58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6"/>
    </row>
    <row r="11" spans="1:30" ht="15" customHeight="1" outlineLevel="1" thickBot="1" x14ac:dyDescent="0.3">
      <c r="A11" s="263" t="s">
        <v>59</v>
      </c>
      <c r="B11" s="347" t="s">
        <v>60</v>
      </c>
      <c r="C11" s="275"/>
      <c r="D11" s="275"/>
      <c r="E11" s="275"/>
      <c r="F11" s="275"/>
      <c r="G11" s="348"/>
      <c r="H11" s="274" t="s">
        <v>61</v>
      </c>
      <c r="I11" s="275"/>
      <c r="J11" s="348"/>
      <c r="K11" s="271" t="s">
        <v>62</v>
      </c>
      <c r="L11" s="199"/>
      <c r="M11" s="199"/>
      <c r="N11" s="199"/>
      <c r="O11" s="199"/>
      <c r="P11" s="272"/>
      <c r="Q11" s="274" t="s">
        <v>63</v>
      </c>
      <c r="R11" s="275"/>
      <c r="S11" s="263" t="s">
        <v>162</v>
      </c>
      <c r="T11" s="334" t="s">
        <v>64</v>
      </c>
      <c r="U11" s="335"/>
      <c r="V11" s="335"/>
      <c r="W11" s="335"/>
      <c r="X11" s="335"/>
      <c r="Y11" s="336"/>
      <c r="Z11" s="340" t="s">
        <v>65</v>
      </c>
      <c r="AA11" s="341"/>
      <c r="AB11" s="341"/>
      <c r="AC11" s="342"/>
      <c r="AD11" s="265" t="s">
        <v>66</v>
      </c>
    </row>
    <row r="12" spans="1:30" ht="16.5" customHeight="1" outlineLevel="1" thickBot="1" x14ac:dyDescent="0.3">
      <c r="A12" s="346"/>
      <c r="B12" s="275"/>
      <c r="C12" s="275"/>
      <c r="D12" s="275"/>
      <c r="E12" s="275"/>
      <c r="F12" s="275"/>
      <c r="G12" s="348"/>
      <c r="H12" s="276"/>
      <c r="I12" s="275"/>
      <c r="J12" s="348"/>
      <c r="K12" s="273"/>
      <c r="L12" s="199"/>
      <c r="M12" s="199"/>
      <c r="N12" s="199"/>
      <c r="O12" s="199"/>
      <c r="P12" s="272"/>
      <c r="Q12" s="276"/>
      <c r="R12" s="275"/>
      <c r="S12" s="264"/>
      <c r="T12" s="304" t="s">
        <v>67</v>
      </c>
      <c r="U12" s="337"/>
      <c r="V12" s="338" t="s">
        <v>68</v>
      </c>
      <c r="W12" s="339"/>
      <c r="X12" s="338" t="s">
        <v>69</v>
      </c>
      <c r="Y12" s="339"/>
      <c r="Z12" s="338" t="s">
        <v>70</v>
      </c>
      <c r="AA12" s="343"/>
      <c r="AB12" s="338" t="s">
        <v>71</v>
      </c>
      <c r="AC12" s="339"/>
      <c r="AD12" s="265"/>
    </row>
    <row r="13" spans="1:30" ht="15.75" customHeight="1" outlineLevel="1" x14ac:dyDescent="0.25">
      <c r="A13" s="111">
        <v>1</v>
      </c>
      <c r="B13" s="269"/>
      <c r="C13" s="256"/>
      <c r="D13" s="256"/>
      <c r="E13" s="256"/>
      <c r="F13" s="256"/>
      <c r="G13" s="252"/>
      <c r="H13" s="277"/>
      <c r="I13" s="256"/>
      <c r="J13" s="252"/>
      <c r="K13" s="278"/>
      <c r="L13" s="279"/>
      <c r="M13" s="279"/>
      <c r="N13" s="279"/>
      <c r="O13" s="279"/>
      <c r="P13" s="280"/>
      <c r="Q13" s="278"/>
      <c r="R13" s="280"/>
      <c r="S13" s="117"/>
      <c r="T13" s="266"/>
      <c r="U13" s="252"/>
      <c r="V13" s="266"/>
      <c r="W13" s="268"/>
      <c r="X13" s="270"/>
      <c r="Y13" s="268"/>
      <c r="Z13" s="277"/>
      <c r="AA13" s="267"/>
      <c r="AB13" s="270"/>
      <c r="AC13" s="268"/>
      <c r="AD13" s="121"/>
    </row>
    <row r="14" spans="1:30" ht="15" customHeight="1" outlineLevel="1" x14ac:dyDescent="0.25">
      <c r="A14" s="112">
        <v>2</v>
      </c>
      <c r="B14" s="269"/>
      <c r="C14" s="256"/>
      <c r="D14" s="256"/>
      <c r="E14" s="256"/>
      <c r="F14" s="256"/>
      <c r="G14" s="252"/>
      <c r="H14" s="277"/>
      <c r="I14" s="256"/>
      <c r="J14" s="252"/>
      <c r="K14" s="269"/>
      <c r="L14" s="256"/>
      <c r="M14" s="256"/>
      <c r="N14" s="256"/>
      <c r="O14" s="256"/>
      <c r="P14" s="252"/>
      <c r="Q14" s="269"/>
      <c r="R14" s="252"/>
      <c r="S14" s="118"/>
      <c r="T14" s="266"/>
      <c r="U14" s="252"/>
      <c r="V14" s="266"/>
      <c r="W14" s="268"/>
      <c r="X14" s="270"/>
      <c r="Y14" s="268"/>
      <c r="Z14" s="277"/>
      <c r="AA14" s="267"/>
      <c r="AB14" s="270"/>
      <c r="AC14" s="268"/>
      <c r="AD14" s="122"/>
    </row>
    <row r="15" spans="1:30" ht="15.75" customHeight="1" outlineLevel="1" x14ac:dyDescent="0.25">
      <c r="A15" s="112">
        <v>3</v>
      </c>
      <c r="B15" s="269"/>
      <c r="C15" s="256"/>
      <c r="D15" s="256"/>
      <c r="E15" s="256"/>
      <c r="F15" s="256"/>
      <c r="G15" s="252"/>
      <c r="H15" s="277"/>
      <c r="I15" s="256"/>
      <c r="J15" s="252"/>
      <c r="K15" s="269"/>
      <c r="L15" s="256"/>
      <c r="M15" s="256"/>
      <c r="N15" s="256"/>
      <c r="O15" s="256"/>
      <c r="P15" s="252"/>
      <c r="Q15" s="269"/>
      <c r="R15" s="252"/>
      <c r="S15" s="118"/>
      <c r="T15" s="266"/>
      <c r="U15" s="252"/>
      <c r="V15" s="266"/>
      <c r="W15" s="268"/>
      <c r="X15" s="270"/>
      <c r="Y15" s="268"/>
      <c r="Z15" s="277"/>
      <c r="AA15" s="267"/>
      <c r="AB15" s="270"/>
      <c r="AC15" s="268"/>
      <c r="AD15" s="122"/>
    </row>
    <row r="16" spans="1:30" ht="15" customHeight="1" outlineLevel="1" x14ac:dyDescent="0.25">
      <c r="A16" s="112">
        <v>4</v>
      </c>
      <c r="B16" s="269"/>
      <c r="C16" s="256"/>
      <c r="D16" s="256"/>
      <c r="E16" s="256"/>
      <c r="F16" s="256"/>
      <c r="G16" s="252"/>
      <c r="H16" s="277"/>
      <c r="I16" s="256"/>
      <c r="J16" s="252"/>
      <c r="K16" s="269"/>
      <c r="L16" s="256"/>
      <c r="M16" s="256"/>
      <c r="N16" s="256"/>
      <c r="O16" s="256"/>
      <c r="P16" s="252"/>
      <c r="Q16" s="269"/>
      <c r="R16" s="252"/>
      <c r="S16" s="118"/>
      <c r="T16" s="266"/>
      <c r="U16" s="252"/>
      <c r="V16" s="266"/>
      <c r="W16" s="268"/>
      <c r="X16" s="270"/>
      <c r="Y16" s="268"/>
      <c r="Z16" s="277"/>
      <c r="AA16" s="267"/>
      <c r="AB16" s="270"/>
      <c r="AC16" s="268"/>
      <c r="AD16" s="122"/>
    </row>
    <row r="17" spans="1:30" ht="15" customHeight="1" outlineLevel="1" x14ac:dyDescent="0.25">
      <c r="A17" s="112">
        <v>5</v>
      </c>
      <c r="B17" s="269"/>
      <c r="C17" s="256"/>
      <c r="D17" s="256"/>
      <c r="E17" s="256"/>
      <c r="F17" s="256"/>
      <c r="G17" s="252"/>
      <c r="H17" s="277"/>
      <c r="I17" s="256"/>
      <c r="J17" s="252"/>
      <c r="K17" s="269"/>
      <c r="L17" s="256"/>
      <c r="M17" s="256"/>
      <c r="N17" s="256"/>
      <c r="O17" s="256"/>
      <c r="P17" s="252"/>
      <c r="Q17" s="269"/>
      <c r="R17" s="252"/>
      <c r="S17" s="118"/>
      <c r="T17" s="266"/>
      <c r="U17" s="252"/>
      <c r="V17" s="266"/>
      <c r="W17" s="268"/>
      <c r="X17" s="270"/>
      <c r="Y17" s="268"/>
      <c r="Z17" s="277"/>
      <c r="AA17" s="267"/>
      <c r="AB17" s="270"/>
      <c r="AC17" s="268"/>
      <c r="AD17" s="122"/>
    </row>
    <row r="18" spans="1:30" ht="15" customHeight="1" outlineLevel="1" x14ac:dyDescent="0.25">
      <c r="A18" s="112">
        <v>6</v>
      </c>
      <c r="B18" s="269"/>
      <c r="C18" s="256"/>
      <c r="D18" s="256"/>
      <c r="E18" s="256"/>
      <c r="F18" s="256"/>
      <c r="G18" s="252"/>
      <c r="H18" s="277"/>
      <c r="I18" s="256"/>
      <c r="J18" s="252"/>
      <c r="K18" s="269"/>
      <c r="L18" s="256"/>
      <c r="M18" s="256"/>
      <c r="N18" s="256"/>
      <c r="O18" s="256"/>
      <c r="P18" s="252"/>
      <c r="Q18" s="269"/>
      <c r="R18" s="252"/>
      <c r="S18" s="118"/>
      <c r="T18" s="266"/>
      <c r="U18" s="252"/>
      <c r="V18" s="266"/>
      <c r="W18" s="268"/>
      <c r="X18" s="270"/>
      <c r="Y18" s="268"/>
      <c r="Z18" s="277"/>
      <c r="AA18" s="267"/>
      <c r="AB18" s="270"/>
      <c r="AC18" s="268"/>
      <c r="AD18" s="122"/>
    </row>
    <row r="19" spans="1:30" ht="15" customHeight="1" outlineLevel="1" x14ac:dyDescent="0.25">
      <c r="A19" s="112">
        <v>7</v>
      </c>
      <c r="B19" s="269"/>
      <c r="C19" s="256"/>
      <c r="D19" s="256"/>
      <c r="E19" s="256"/>
      <c r="F19" s="256"/>
      <c r="G19" s="252"/>
      <c r="H19" s="277"/>
      <c r="I19" s="256"/>
      <c r="J19" s="252"/>
      <c r="K19" s="269"/>
      <c r="L19" s="256"/>
      <c r="M19" s="256"/>
      <c r="N19" s="256"/>
      <c r="O19" s="256"/>
      <c r="P19" s="252"/>
      <c r="Q19" s="269"/>
      <c r="R19" s="252"/>
      <c r="S19" s="118"/>
      <c r="T19" s="266"/>
      <c r="U19" s="252"/>
      <c r="V19" s="266"/>
      <c r="W19" s="268"/>
      <c r="X19" s="270"/>
      <c r="Y19" s="268"/>
      <c r="Z19" s="277"/>
      <c r="AA19" s="267"/>
      <c r="AB19" s="270"/>
      <c r="AC19" s="268"/>
      <c r="AD19" s="122"/>
    </row>
    <row r="20" spans="1:30" ht="15" customHeight="1" outlineLevel="1" x14ac:dyDescent="0.25">
      <c r="A20" s="112">
        <v>8</v>
      </c>
      <c r="B20" s="269"/>
      <c r="C20" s="256"/>
      <c r="D20" s="256"/>
      <c r="E20" s="256"/>
      <c r="F20" s="256"/>
      <c r="G20" s="252"/>
      <c r="H20" s="277"/>
      <c r="I20" s="256"/>
      <c r="J20" s="252"/>
      <c r="K20" s="269"/>
      <c r="L20" s="256"/>
      <c r="M20" s="256"/>
      <c r="N20" s="256"/>
      <c r="O20" s="256"/>
      <c r="P20" s="252"/>
      <c r="Q20" s="269"/>
      <c r="R20" s="252"/>
      <c r="S20" s="118"/>
      <c r="T20" s="266"/>
      <c r="U20" s="252"/>
      <c r="V20" s="266"/>
      <c r="W20" s="268"/>
      <c r="X20" s="270"/>
      <c r="Y20" s="268"/>
      <c r="Z20" s="277"/>
      <c r="AA20" s="267"/>
      <c r="AB20" s="270"/>
      <c r="AC20" s="268"/>
      <c r="AD20" s="122"/>
    </row>
    <row r="21" spans="1:30" ht="15" customHeight="1" outlineLevel="1" x14ac:dyDescent="0.25">
      <c r="A21" s="112">
        <v>9</v>
      </c>
      <c r="B21" s="269"/>
      <c r="C21" s="256"/>
      <c r="D21" s="256"/>
      <c r="E21" s="256"/>
      <c r="F21" s="256"/>
      <c r="G21" s="252"/>
      <c r="H21" s="277"/>
      <c r="I21" s="256"/>
      <c r="J21" s="252"/>
      <c r="K21" s="269"/>
      <c r="L21" s="256"/>
      <c r="M21" s="256"/>
      <c r="N21" s="256"/>
      <c r="O21" s="256"/>
      <c r="P21" s="252"/>
      <c r="Q21" s="269"/>
      <c r="R21" s="252"/>
      <c r="S21" s="118"/>
      <c r="T21" s="266"/>
      <c r="U21" s="252"/>
      <c r="V21" s="266"/>
      <c r="W21" s="268"/>
      <c r="X21" s="270"/>
      <c r="Y21" s="268"/>
      <c r="Z21" s="277"/>
      <c r="AA21" s="267"/>
      <c r="AB21" s="270"/>
      <c r="AC21" s="268"/>
      <c r="AD21" s="122"/>
    </row>
    <row r="22" spans="1:30" ht="15" customHeight="1" outlineLevel="1" x14ac:dyDescent="0.25">
      <c r="A22" s="112">
        <v>10</v>
      </c>
      <c r="B22" s="269"/>
      <c r="C22" s="256"/>
      <c r="D22" s="256"/>
      <c r="E22" s="256"/>
      <c r="F22" s="256"/>
      <c r="G22" s="252"/>
      <c r="H22" s="277"/>
      <c r="I22" s="256"/>
      <c r="J22" s="252"/>
      <c r="K22" s="269"/>
      <c r="L22" s="256"/>
      <c r="M22" s="256"/>
      <c r="N22" s="256"/>
      <c r="O22" s="256"/>
      <c r="P22" s="252"/>
      <c r="Q22" s="269"/>
      <c r="R22" s="252"/>
      <c r="S22" s="118"/>
      <c r="T22" s="266"/>
      <c r="U22" s="252"/>
      <c r="V22" s="266"/>
      <c r="W22" s="268"/>
      <c r="X22" s="270"/>
      <c r="Y22" s="268"/>
      <c r="Z22" s="277"/>
      <c r="AA22" s="267"/>
      <c r="AB22" s="270"/>
      <c r="AC22" s="268"/>
      <c r="AD22" s="122"/>
    </row>
    <row r="23" spans="1:30" ht="15" customHeight="1" outlineLevel="1" x14ac:dyDescent="0.25">
      <c r="A23" s="112">
        <v>11</v>
      </c>
      <c r="B23" s="269"/>
      <c r="C23" s="256"/>
      <c r="D23" s="256"/>
      <c r="E23" s="256"/>
      <c r="F23" s="256"/>
      <c r="G23" s="252"/>
      <c r="H23" s="277"/>
      <c r="I23" s="256"/>
      <c r="J23" s="252"/>
      <c r="K23" s="269"/>
      <c r="L23" s="256"/>
      <c r="M23" s="256"/>
      <c r="N23" s="256"/>
      <c r="O23" s="256"/>
      <c r="P23" s="252"/>
      <c r="Q23" s="269"/>
      <c r="R23" s="252"/>
      <c r="S23" s="118"/>
      <c r="T23" s="266"/>
      <c r="U23" s="252"/>
      <c r="V23" s="266"/>
      <c r="W23" s="268"/>
      <c r="X23" s="270"/>
      <c r="Y23" s="268"/>
      <c r="Z23" s="277"/>
      <c r="AA23" s="267"/>
      <c r="AB23" s="270"/>
      <c r="AC23" s="268"/>
      <c r="AD23" s="122"/>
    </row>
    <row r="24" spans="1:30" ht="15" customHeight="1" outlineLevel="1" x14ac:dyDescent="0.25">
      <c r="A24" s="112">
        <v>12</v>
      </c>
      <c r="B24" s="269"/>
      <c r="C24" s="256"/>
      <c r="D24" s="256"/>
      <c r="E24" s="256"/>
      <c r="F24" s="256"/>
      <c r="G24" s="252"/>
      <c r="H24" s="277"/>
      <c r="I24" s="256"/>
      <c r="J24" s="252"/>
      <c r="K24" s="269"/>
      <c r="L24" s="256"/>
      <c r="M24" s="256"/>
      <c r="N24" s="256"/>
      <c r="O24" s="256"/>
      <c r="P24" s="252"/>
      <c r="Q24" s="269"/>
      <c r="R24" s="252"/>
      <c r="S24" s="118"/>
      <c r="T24" s="266"/>
      <c r="U24" s="252"/>
      <c r="V24" s="266"/>
      <c r="W24" s="268"/>
      <c r="X24" s="270"/>
      <c r="Y24" s="268"/>
      <c r="Z24" s="277"/>
      <c r="AA24" s="267"/>
      <c r="AB24" s="270"/>
      <c r="AC24" s="268"/>
      <c r="AD24" s="122"/>
    </row>
    <row r="25" spans="1:30" ht="15" customHeight="1" outlineLevel="1" x14ac:dyDescent="0.25">
      <c r="A25" s="112">
        <v>13</v>
      </c>
      <c r="B25" s="269"/>
      <c r="C25" s="256"/>
      <c r="D25" s="256"/>
      <c r="E25" s="256"/>
      <c r="F25" s="256"/>
      <c r="G25" s="252"/>
      <c r="H25" s="277"/>
      <c r="I25" s="256"/>
      <c r="J25" s="252"/>
      <c r="K25" s="269"/>
      <c r="L25" s="256"/>
      <c r="M25" s="256"/>
      <c r="N25" s="256"/>
      <c r="O25" s="256"/>
      <c r="P25" s="252"/>
      <c r="Q25" s="269"/>
      <c r="R25" s="252"/>
      <c r="S25" s="118"/>
      <c r="T25" s="266"/>
      <c r="U25" s="252"/>
      <c r="V25" s="266"/>
      <c r="W25" s="268"/>
      <c r="X25" s="270"/>
      <c r="Y25" s="268"/>
      <c r="Z25" s="277"/>
      <c r="AA25" s="267"/>
      <c r="AB25" s="270"/>
      <c r="AC25" s="268"/>
      <c r="AD25" s="122"/>
    </row>
    <row r="26" spans="1:30" ht="15" customHeight="1" outlineLevel="1" x14ac:dyDescent="0.25">
      <c r="A26" s="112">
        <v>14</v>
      </c>
      <c r="B26" s="269"/>
      <c r="C26" s="256"/>
      <c r="D26" s="256"/>
      <c r="E26" s="256"/>
      <c r="F26" s="256"/>
      <c r="G26" s="252"/>
      <c r="H26" s="277"/>
      <c r="I26" s="256"/>
      <c r="J26" s="252"/>
      <c r="K26" s="269"/>
      <c r="L26" s="256"/>
      <c r="M26" s="256"/>
      <c r="N26" s="256"/>
      <c r="O26" s="256"/>
      <c r="P26" s="252"/>
      <c r="Q26" s="269"/>
      <c r="R26" s="252"/>
      <c r="S26" s="118"/>
      <c r="T26" s="266"/>
      <c r="U26" s="252"/>
      <c r="V26" s="266"/>
      <c r="W26" s="268"/>
      <c r="X26" s="270"/>
      <c r="Y26" s="268"/>
      <c r="Z26" s="277"/>
      <c r="AA26" s="267"/>
      <c r="AB26" s="270"/>
      <c r="AC26" s="268"/>
      <c r="AD26" s="122"/>
    </row>
    <row r="27" spans="1:30" ht="15" customHeight="1" outlineLevel="1" x14ac:dyDescent="0.25">
      <c r="A27" s="112">
        <v>15</v>
      </c>
      <c r="B27" s="269"/>
      <c r="C27" s="256"/>
      <c r="D27" s="256"/>
      <c r="E27" s="256"/>
      <c r="F27" s="256"/>
      <c r="G27" s="252"/>
      <c r="H27" s="277"/>
      <c r="I27" s="256"/>
      <c r="J27" s="252"/>
      <c r="K27" s="269"/>
      <c r="L27" s="256"/>
      <c r="M27" s="256"/>
      <c r="N27" s="256"/>
      <c r="O27" s="256"/>
      <c r="P27" s="252"/>
      <c r="Q27" s="269"/>
      <c r="R27" s="252"/>
      <c r="S27" s="118"/>
      <c r="T27" s="266"/>
      <c r="U27" s="252"/>
      <c r="V27" s="266"/>
      <c r="W27" s="268"/>
      <c r="X27" s="270"/>
      <c r="Y27" s="268"/>
      <c r="Z27" s="277"/>
      <c r="AA27" s="267"/>
      <c r="AB27" s="270"/>
      <c r="AC27" s="268"/>
      <c r="AD27" s="122"/>
    </row>
    <row r="28" spans="1:30" ht="15" customHeight="1" outlineLevel="1" x14ac:dyDescent="0.25">
      <c r="A28" s="112">
        <v>16</v>
      </c>
      <c r="B28" s="269"/>
      <c r="C28" s="256"/>
      <c r="D28" s="256"/>
      <c r="E28" s="256"/>
      <c r="F28" s="256"/>
      <c r="G28" s="252"/>
      <c r="H28" s="277"/>
      <c r="I28" s="256"/>
      <c r="J28" s="252"/>
      <c r="K28" s="269"/>
      <c r="L28" s="256"/>
      <c r="M28" s="256"/>
      <c r="N28" s="256"/>
      <c r="O28" s="256"/>
      <c r="P28" s="252"/>
      <c r="Q28" s="269"/>
      <c r="R28" s="252"/>
      <c r="S28" s="118"/>
      <c r="T28" s="266"/>
      <c r="U28" s="252"/>
      <c r="V28" s="266"/>
      <c r="W28" s="268"/>
      <c r="X28" s="270"/>
      <c r="Y28" s="268"/>
      <c r="Z28" s="277"/>
      <c r="AA28" s="267"/>
      <c r="AB28" s="270"/>
      <c r="AC28" s="268"/>
      <c r="AD28" s="122"/>
    </row>
    <row r="29" spans="1:30" ht="15.75" customHeight="1" outlineLevel="1" x14ac:dyDescent="0.25">
      <c r="A29" s="112">
        <v>17</v>
      </c>
      <c r="B29" s="269"/>
      <c r="C29" s="256"/>
      <c r="D29" s="256"/>
      <c r="E29" s="256"/>
      <c r="F29" s="256"/>
      <c r="G29" s="252"/>
      <c r="H29" s="277"/>
      <c r="I29" s="256"/>
      <c r="J29" s="252"/>
      <c r="K29" s="269"/>
      <c r="L29" s="256"/>
      <c r="M29" s="256"/>
      <c r="N29" s="256"/>
      <c r="O29" s="256"/>
      <c r="P29" s="252"/>
      <c r="Q29" s="269"/>
      <c r="R29" s="252"/>
      <c r="S29" s="185"/>
      <c r="T29" s="266"/>
      <c r="U29" s="252"/>
      <c r="V29" s="266"/>
      <c r="W29" s="268"/>
      <c r="X29" s="270"/>
      <c r="Y29" s="268"/>
      <c r="Z29" s="277"/>
      <c r="AA29" s="267"/>
      <c r="AB29" s="270"/>
      <c r="AC29" s="268"/>
      <c r="AD29" s="122"/>
    </row>
    <row r="30" spans="1:30" ht="17.25" customHeight="1" outlineLevel="1" x14ac:dyDescent="0.25">
      <c r="A30" s="112">
        <v>18</v>
      </c>
      <c r="B30" s="269"/>
      <c r="C30" s="256"/>
      <c r="D30" s="256"/>
      <c r="E30" s="256"/>
      <c r="F30" s="256"/>
      <c r="G30" s="252"/>
      <c r="H30" s="277"/>
      <c r="I30" s="256"/>
      <c r="J30" s="252"/>
      <c r="K30" s="269"/>
      <c r="L30" s="256"/>
      <c r="M30" s="256"/>
      <c r="N30" s="256"/>
      <c r="O30" s="256"/>
      <c r="P30" s="252"/>
      <c r="Q30" s="269"/>
      <c r="R30" s="252"/>
      <c r="S30" s="118"/>
      <c r="T30" s="266"/>
      <c r="U30" s="252"/>
      <c r="V30" s="266"/>
      <c r="W30" s="268"/>
      <c r="X30" s="270"/>
      <c r="Y30" s="268"/>
      <c r="Z30" s="277"/>
      <c r="AA30" s="267"/>
      <c r="AB30" s="270"/>
      <c r="AC30" s="268"/>
      <c r="AD30" s="122"/>
    </row>
    <row r="31" spans="1:30" ht="15" customHeight="1" outlineLevel="1" x14ac:dyDescent="0.25">
      <c r="A31" s="112">
        <v>19</v>
      </c>
      <c r="B31" s="269"/>
      <c r="C31" s="256"/>
      <c r="D31" s="256"/>
      <c r="E31" s="256"/>
      <c r="F31" s="256"/>
      <c r="G31" s="252"/>
      <c r="H31" s="269"/>
      <c r="I31" s="256"/>
      <c r="J31" s="252"/>
      <c r="K31" s="269"/>
      <c r="L31" s="256"/>
      <c r="M31" s="256"/>
      <c r="N31" s="256"/>
      <c r="O31" s="256"/>
      <c r="P31" s="252"/>
      <c r="Q31" s="269"/>
      <c r="R31" s="252"/>
      <c r="S31" s="118"/>
      <c r="T31" s="266"/>
      <c r="U31" s="252"/>
      <c r="V31" s="266"/>
      <c r="W31" s="268"/>
      <c r="X31" s="270"/>
      <c r="Y31" s="268"/>
      <c r="Z31" s="266"/>
      <c r="AA31" s="267"/>
      <c r="AB31" s="270"/>
      <c r="AC31" s="268"/>
      <c r="AD31" s="122"/>
    </row>
    <row r="32" spans="1:30" ht="15" customHeight="1" outlineLevel="1" x14ac:dyDescent="0.25">
      <c r="A32" s="112">
        <v>20</v>
      </c>
      <c r="B32" s="269"/>
      <c r="C32" s="256"/>
      <c r="D32" s="256"/>
      <c r="E32" s="256"/>
      <c r="F32" s="256"/>
      <c r="G32" s="252"/>
      <c r="H32" s="269"/>
      <c r="I32" s="256"/>
      <c r="J32" s="252"/>
      <c r="K32" s="269"/>
      <c r="L32" s="256"/>
      <c r="M32" s="256"/>
      <c r="N32" s="256"/>
      <c r="O32" s="256"/>
      <c r="P32" s="252"/>
      <c r="Q32" s="269"/>
      <c r="R32" s="252"/>
      <c r="S32" s="118"/>
      <c r="T32" s="266"/>
      <c r="U32" s="252"/>
      <c r="V32" s="266"/>
      <c r="W32" s="268"/>
      <c r="X32" s="270"/>
      <c r="Y32" s="268"/>
      <c r="Z32" s="266"/>
      <c r="AA32" s="267"/>
      <c r="AB32" s="266"/>
      <c r="AC32" s="268"/>
      <c r="AD32" s="122"/>
    </row>
    <row r="33" spans="1:30" ht="15" customHeight="1" outlineLevel="1" x14ac:dyDescent="0.25">
      <c r="A33" s="112">
        <v>21</v>
      </c>
      <c r="B33" s="269"/>
      <c r="C33" s="256"/>
      <c r="D33" s="256"/>
      <c r="E33" s="256"/>
      <c r="F33" s="256"/>
      <c r="G33" s="252"/>
      <c r="H33" s="269"/>
      <c r="I33" s="256"/>
      <c r="J33" s="252"/>
      <c r="K33" s="269"/>
      <c r="L33" s="256"/>
      <c r="M33" s="256"/>
      <c r="N33" s="256"/>
      <c r="O33" s="256"/>
      <c r="P33" s="252"/>
      <c r="Q33" s="269"/>
      <c r="R33" s="252"/>
      <c r="S33" s="118"/>
      <c r="T33" s="266"/>
      <c r="U33" s="252"/>
      <c r="V33" s="266"/>
      <c r="W33" s="268"/>
      <c r="X33" s="270"/>
      <c r="Y33" s="268"/>
      <c r="Z33" s="266"/>
      <c r="AA33" s="267"/>
      <c r="AB33" s="266"/>
      <c r="AC33" s="268"/>
      <c r="AD33" s="122"/>
    </row>
    <row r="34" spans="1:30" ht="15" customHeight="1" outlineLevel="1" x14ac:dyDescent="0.25">
      <c r="A34" s="112">
        <v>22</v>
      </c>
      <c r="B34" s="269"/>
      <c r="C34" s="256"/>
      <c r="D34" s="256"/>
      <c r="E34" s="256"/>
      <c r="F34" s="256"/>
      <c r="G34" s="252"/>
      <c r="H34" s="269"/>
      <c r="I34" s="256"/>
      <c r="J34" s="252"/>
      <c r="K34" s="269"/>
      <c r="L34" s="256"/>
      <c r="M34" s="256"/>
      <c r="N34" s="256"/>
      <c r="O34" s="256"/>
      <c r="P34" s="252"/>
      <c r="Q34" s="269"/>
      <c r="R34" s="252"/>
      <c r="S34" s="118"/>
      <c r="T34" s="266"/>
      <c r="U34" s="252"/>
      <c r="V34" s="266"/>
      <c r="W34" s="268"/>
      <c r="X34" s="270"/>
      <c r="Y34" s="268"/>
      <c r="Z34" s="266"/>
      <c r="AA34" s="267"/>
      <c r="AB34" s="266"/>
      <c r="AC34" s="268"/>
      <c r="AD34" s="122"/>
    </row>
    <row r="35" spans="1:30" ht="15" customHeight="1" outlineLevel="1" x14ac:dyDescent="0.25">
      <c r="A35" s="112">
        <v>23</v>
      </c>
      <c r="B35" s="269"/>
      <c r="C35" s="256"/>
      <c r="D35" s="256"/>
      <c r="E35" s="256"/>
      <c r="F35" s="256"/>
      <c r="G35" s="252"/>
      <c r="H35" s="269"/>
      <c r="I35" s="256"/>
      <c r="J35" s="252"/>
      <c r="K35" s="269"/>
      <c r="L35" s="256"/>
      <c r="M35" s="256"/>
      <c r="N35" s="256"/>
      <c r="O35" s="256"/>
      <c r="P35" s="252"/>
      <c r="Q35" s="269"/>
      <c r="R35" s="252"/>
      <c r="S35" s="118"/>
      <c r="T35" s="266"/>
      <c r="U35" s="252"/>
      <c r="V35" s="266"/>
      <c r="W35" s="268"/>
      <c r="X35" s="270"/>
      <c r="Y35" s="268"/>
      <c r="Z35" s="266"/>
      <c r="AA35" s="267"/>
      <c r="AB35" s="266"/>
      <c r="AC35" s="268"/>
      <c r="AD35" s="122"/>
    </row>
    <row r="36" spans="1:30" ht="15" customHeight="1" outlineLevel="1" x14ac:dyDescent="0.25">
      <c r="A36" s="112">
        <v>24</v>
      </c>
      <c r="B36" s="269"/>
      <c r="C36" s="256"/>
      <c r="D36" s="256"/>
      <c r="E36" s="256"/>
      <c r="F36" s="256"/>
      <c r="G36" s="252"/>
      <c r="H36" s="269"/>
      <c r="I36" s="256"/>
      <c r="J36" s="252"/>
      <c r="K36" s="269"/>
      <c r="L36" s="256"/>
      <c r="M36" s="256"/>
      <c r="N36" s="256"/>
      <c r="O36" s="256"/>
      <c r="P36" s="252"/>
      <c r="Q36" s="269"/>
      <c r="R36" s="252"/>
      <c r="S36" s="118"/>
      <c r="T36" s="266"/>
      <c r="U36" s="252"/>
      <c r="V36" s="266"/>
      <c r="W36" s="268"/>
      <c r="X36" s="270"/>
      <c r="Y36" s="268"/>
      <c r="Z36" s="266"/>
      <c r="AA36" s="267"/>
      <c r="AB36" s="266"/>
      <c r="AC36" s="268"/>
      <c r="AD36" s="122"/>
    </row>
    <row r="37" spans="1:30" ht="15" customHeight="1" outlineLevel="1" x14ac:dyDescent="0.25">
      <c r="A37" s="112">
        <v>25</v>
      </c>
      <c r="B37" s="269"/>
      <c r="C37" s="256"/>
      <c r="D37" s="256"/>
      <c r="E37" s="256"/>
      <c r="F37" s="256"/>
      <c r="G37" s="252"/>
      <c r="H37" s="269"/>
      <c r="I37" s="256"/>
      <c r="J37" s="252"/>
      <c r="K37" s="269"/>
      <c r="L37" s="256"/>
      <c r="M37" s="256"/>
      <c r="N37" s="256"/>
      <c r="O37" s="256"/>
      <c r="P37" s="252"/>
      <c r="Q37" s="269"/>
      <c r="R37" s="252"/>
      <c r="S37" s="118"/>
      <c r="T37" s="266"/>
      <c r="U37" s="252"/>
      <c r="V37" s="266"/>
      <c r="W37" s="268"/>
      <c r="X37" s="270"/>
      <c r="Y37" s="268"/>
      <c r="Z37" s="266"/>
      <c r="AA37" s="267"/>
      <c r="AB37" s="266"/>
      <c r="AC37" s="268"/>
      <c r="AD37" s="122"/>
    </row>
    <row r="38" spans="1:30" ht="15" customHeight="1" outlineLevel="1" x14ac:dyDescent="0.25">
      <c r="A38" s="112">
        <v>26</v>
      </c>
      <c r="B38" s="269"/>
      <c r="C38" s="256"/>
      <c r="D38" s="256"/>
      <c r="E38" s="256"/>
      <c r="F38" s="256"/>
      <c r="G38" s="252"/>
      <c r="H38" s="269"/>
      <c r="I38" s="256"/>
      <c r="J38" s="252"/>
      <c r="K38" s="269"/>
      <c r="L38" s="256"/>
      <c r="M38" s="256"/>
      <c r="N38" s="256"/>
      <c r="O38" s="256"/>
      <c r="P38" s="252"/>
      <c r="Q38" s="269"/>
      <c r="R38" s="252"/>
      <c r="S38" s="118"/>
      <c r="T38" s="266"/>
      <c r="U38" s="252"/>
      <c r="V38" s="266"/>
      <c r="W38" s="268"/>
      <c r="X38" s="270"/>
      <c r="Y38" s="268"/>
      <c r="Z38" s="266"/>
      <c r="AA38" s="267"/>
      <c r="AB38" s="266"/>
      <c r="AC38" s="268"/>
      <c r="AD38" s="122"/>
    </row>
    <row r="39" spans="1:30" ht="15" customHeight="1" outlineLevel="1" x14ac:dyDescent="0.25">
      <c r="A39" s="112">
        <v>27</v>
      </c>
      <c r="B39" s="269"/>
      <c r="C39" s="256"/>
      <c r="D39" s="256"/>
      <c r="E39" s="256"/>
      <c r="F39" s="256"/>
      <c r="G39" s="252"/>
      <c r="H39" s="269"/>
      <c r="I39" s="256"/>
      <c r="J39" s="252"/>
      <c r="K39" s="269"/>
      <c r="L39" s="256"/>
      <c r="M39" s="256"/>
      <c r="N39" s="256"/>
      <c r="O39" s="256"/>
      <c r="P39" s="252"/>
      <c r="Q39" s="269"/>
      <c r="R39" s="252"/>
      <c r="S39" s="118"/>
      <c r="T39" s="266"/>
      <c r="U39" s="252"/>
      <c r="V39" s="266"/>
      <c r="W39" s="268"/>
      <c r="X39" s="270"/>
      <c r="Y39" s="268"/>
      <c r="Z39" s="266"/>
      <c r="AA39" s="267"/>
      <c r="AB39" s="266"/>
      <c r="AC39" s="268"/>
      <c r="AD39" s="122"/>
    </row>
    <row r="40" spans="1:30" ht="15" customHeight="1" outlineLevel="1" x14ac:dyDescent="0.25">
      <c r="A40" s="112">
        <v>28</v>
      </c>
      <c r="B40" s="269"/>
      <c r="C40" s="256"/>
      <c r="D40" s="256"/>
      <c r="E40" s="256"/>
      <c r="F40" s="256"/>
      <c r="G40" s="252"/>
      <c r="H40" s="269"/>
      <c r="I40" s="256"/>
      <c r="J40" s="252"/>
      <c r="K40" s="269"/>
      <c r="L40" s="256"/>
      <c r="M40" s="256"/>
      <c r="N40" s="256"/>
      <c r="O40" s="256"/>
      <c r="P40" s="252"/>
      <c r="Q40" s="269"/>
      <c r="R40" s="252"/>
      <c r="S40" s="118"/>
      <c r="T40" s="266"/>
      <c r="U40" s="252"/>
      <c r="V40" s="266"/>
      <c r="W40" s="268"/>
      <c r="X40" s="270"/>
      <c r="Y40" s="268"/>
      <c r="Z40" s="266"/>
      <c r="AA40" s="267"/>
      <c r="AB40" s="266"/>
      <c r="AC40" s="268"/>
      <c r="AD40" s="122"/>
    </row>
    <row r="41" spans="1:30" ht="15" customHeight="1" outlineLevel="1" x14ac:dyDescent="0.25">
      <c r="A41" s="112">
        <v>29</v>
      </c>
      <c r="B41" s="269"/>
      <c r="C41" s="256"/>
      <c r="D41" s="256"/>
      <c r="E41" s="256"/>
      <c r="F41" s="256"/>
      <c r="G41" s="252"/>
      <c r="H41" s="269"/>
      <c r="I41" s="256"/>
      <c r="J41" s="252"/>
      <c r="K41" s="269"/>
      <c r="L41" s="256"/>
      <c r="M41" s="256"/>
      <c r="N41" s="256"/>
      <c r="O41" s="256"/>
      <c r="P41" s="252"/>
      <c r="Q41" s="269"/>
      <c r="R41" s="252"/>
      <c r="S41" s="118"/>
      <c r="T41" s="266"/>
      <c r="U41" s="252"/>
      <c r="V41" s="266"/>
      <c r="W41" s="268"/>
      <c r="X41" s="270"/>
      <c r="Y41" s="268"/>
      <c r="Z41" s="266"/>
      <c r="AA41" s="267"/>
      <c r="AB41" s="266"/>
      <c r="AC41" s="268"/>
      <c r="AD41" s="122"/>
    </row>
    <row r="42" spans="1:30" ht="15" customHeight="1" outlineLevel="1" x14ac:dyDescent="0.25">
      <c r="A42" s="112">
        <v>30</v>
      </c>
      <c r="B42" s="269"/>
      <c r="C42" s="256"/>
      <c r="D42" s="256"/>
      <c r="E42" s="256"/>
      <c r="F42" s="256"/>
      <c r="G42" s="252"/>
      <c r="H42" s="269"/>
      <c r="I42" s="256"/>
      <c r="J42" s="252"/>
      <c r="K42" s="269"/>
      <c r="L42" s="256"/>
      <c r="M42" s="256"/>
      <c r="N42" s="256"/>
      <c r="O42" s="256"/>
      <c r="P42" s="252"/>
      <c r="Q42" s="269"/>
      <c r="R42" s="252"/>
      <c r="S42" s="118"/>
      <c r="T42" s="266"/>
      <c r="U42" s="252"/>
      <c r="V42" s="266"/>
      <c r="W42" s="268"/>
      <c r="X42" s="270"/>
      <c r="Y42" s="268"/>
      <c r="Z42" s="266"/>
      <c r="AA42" s="267"/>
      <c r="AB42" s="266"/>
      <c r="AC42" s="268"/>
      <c r="AD42" s="122"/>
    </row>
    <row r="43" spans="1:30" ht="15" customHeight="1" outlineLevel="1" x14ac:dyDescent="0.25">
      <c r="A43" s="112">
        <v>31</v>
      </c>
      <c r="B43" s="269"/>
      <c r="C43" s="256"/>
      <c r="D43" s="256"/>
      <c r="E43" s="256"/>
      <c r="F43" s="256"/>
      <c r="G43" s="252"/>
      <c r="H43" s="269"/>
      <c r="I43" s="256"/>
      <c r="J43" s="252"/>
      <c r="K43" s="269"/>
      <c r="L43" s="256"/>
      <c r="M43" s="256"/>
      <c r="N43" s="256"/>
      <c r="O43" s="256"/>
      <c r="P43" s="252"/>
      <c r="Q43" s="269"/>
      <c r="R43" s="252"/>
      <c r="S43" s="118"/>
      <c r="T43" s="266"/>
      <c r="U43" s="252"/>
      <c r="V43" s="266"/>
      <c r="W43" s="268"/>
      <c r="X43" s="270"/>
      <c r="Y43" s="268"/>
      <c r="Z43" s="266"/>
      <c r="AA43" s="267"/>
      <c r="AB43" s="266"/>
      <c r="AC43" s="268"/>
      <c r="AD43" s="122"/>
    </row>
    <row r="44" spans="1:30" ht="15" customHeight="1" outlineLevel="1" x14ac:dyDescent="0.25">
      <c r="A44" s="112">
        <v>32</v>
      </c>
      <c r="B44" s="269"/>
      <c r="C44" s="256"/>
      <c r="D44" s="256"/>
      <c r="E44" s="256"/>
      <c r="F44" s="256"/>
      <c r="G44" s="252"/>
      <c r="H44" s="269"/>
      <c r="I44" s="256"/>
      <c r="J44" s="252"/>
      <c r="K44" s="269"/>
      <c r="L44" s="256"/>
      <c r="M44" s="256"/>
      <c r="N44" s="256"/>
      <c r="O44" s="256"/>
      <c r="P44" s="252"/>
      <c r="Q44" s="269"/>
      <c r="R44" s="252"/>
      <c r="S44" s="118"/>
      <c r="T44" s="266"/>
      <c r="U44" s="252"/>
      <c r="V44" s="266"/>
      <c r="W44" s="268"/>
      <c r="X44" s="270"/>
      <c r="Y44" s="268"/>
      <c r="Z44" s="266"/>
      <c r="AA44" s="267"/>
      <c r="AB44" s="266"/>
      <c r="AC44" s="268"/>
      <c r="AD44" s="122"/>
    </row>
    <row r="45" spans="1:30" ht="15" customHeight="1" outlineLevel="1" x14ac:dyDescent="0.25">
      <c r="A45" s="112">
        <v>33</v>
      </c>
      <c r="B45" s="269"/>
      <c r="C45" s="256"/>
      <c r="D45" s="256"/>
      <c r="E45" s="256"/>
      <c r="F45" s="256"/>
      <c r="G45" s="252"/>
      <c r="H45" s="269"/>
      <c r="I45" s="256"/>
      <c r="J45" s="252"/>
      <c r="K45" s="269"/>
      <c r="L45" s="256"/>
      <c r="M45" s="256"/>
      <c r="N45" s="256"/>
      <c r="O45" s="256"/>
      <c r="P45" s="252"/>
      <c r="Q45" s="269"/>
      <c r="R45" s="252"/>
      <c r="S45" s="118"/>
      <c r="T45" s="266"/>
      <c r="U45" s="252"/>
      <c r="V45" s="266"/>
      <c r="W45" s="268"/>
      <c r="X45" s="270"/>
      <c r="Y45" s="268"/>
      <c r="Z45" s="266"/>
      <c r="AA45" s="267"/>
      <c r="AB45" s="266"/>
      <c r="AC45" s="268"/>
      <c r="AD45" s="122"/>
    </row>
    <row r="46" spans="1:30" ht="15.75" customHeight="1" outlineLevel="1" x14ac:dyDescent="0.25">
      <c r="A46" s="112">
        <v>34</v>
      </c>
      <c r="B46" s="269"/>
      <c r="C46" s="256"/>
      <c r="D46" s="256"/>
      <c r="E46" s="256"/>
      <c r="F46" s="256"/>
      <c r="G46" s="252"/>
      <c r="H46" s="269"/>
      <c r="I46" s="256"/>
      <c r="J46" s="252"/>
      <c r="K46" s="269"/>
      <c r="L46" s="256"/>
      <c r="M46" s="256"/>
      <c r="N46" s="256"/>
      <c r="O46" s="256"/>
      <c r="P46" s="252"/>
      <c r="Q46" s="269"/>
      <c r="R46" s="252"/>
      <c r="S46" s="118"/>
      <c r="T46" s="266"/>
      <c r="U46" s="252"/>
      <c r="V46" s="266"/>
      <c r="W46" s="268"/>
      <c r="X46" s="270"/>
      <c r="Y46" s="268"/>
      <c r="Z46" s="266"/>
      <c r="AA46" s="267"/>
      <c r="AB46" s="266"/>
      <c r="AC46" s="268"/>
      <c r="AD46" s="122"/>
    </row>
    <row r="47" spans="1:30" ht="17.25" customHeight="1" outlineLevel="1" x14ac:dyDescent="0.25">
      <c r="A47" s="112">
        <v>35</v>
      </c>
      <c r="B47" s="269"/>
      <c r="C47" s="256"/>
      <c r="D47" s="256"/>
      <c r="E47" s="256"/>
      <c r="F47" s="256"/>
      <c r="G47" s="252"/>
      <c r="H47" s="269"/>
      <c r="I47" s="256"/>
      <c r="J47" s="252"/>
      <c r="K47" s="269"/>
      <c r="L47" s="256"/>
      <c r="M47" s="256"/>
      <c r="N47" s="256"/>
      <c r="O47" s="256"/>
      <c r="P47" s="252"/>
      <c r="Q47" s="269"/>
      <c r="R47" s="252"/>
      <c r="S47" s="118"/>
      <c r="T47" s="266"/>
      <c r="U47" s="252"/>
      <c r="V47" s="266"/>
      <c r="W47" s="268"/>
      <c r="X47" s="270"/>
      <c r="Y47" s="268"/>
      <c r="Z47" s="266"/>
      <c r="AA47" s="267"/>
      <c r="AB47" s="266"/>
      <c r="AC47" s="268"/>
      <c r="AD47" s="122"/>
    </row>
    <row r="48" spans="1:30" ht="15" customHeight="1" outlineLevel="1" x14ac:dyDescent="0.25">
      <c r="A48" s="112">
        <v>36</v>
      </c>
      <c r="B48" s="269"/>
      <c r="C48" s="256"/>
      <c r="D48" s="256"/>
      <c r="E48" s="256"/>
      <c r="F48" s="256"/>
      <c r="G48" s="252"/>
      <c r="H48" s="269"/>
      <c r="I48" s="256"/>
      <c r="J48" s="252"/>
      <c r="K48" s="269"/>
      <c r="L48" s="256"/>
      <c r="M48" s="256"/>
      <c r="N48" s="256"/>
      <c r="O48" s="256"/>
      <c r="P48" s="252"/>
      <c r="Q48" s="269"/>
      <c r="R48" s="252"/>
      <c r="S48" s="118"/>
      <c r="T48" s="266"/>
      <c r="U48" s="252"/>
      <c r="V48" s="266"/>
      <c r="W48" s="268"/>
      <c r="X48" s="270"/>
      <c r="Y48" s="268"/>
      <c r="Z48" s="266"/>
      <c r="AA48" s="267"/>
      <c r="AB48" s="266"/>
      <c r="AC48" s="268"/>
      <c r="AD48" s="122"/>
    </row>
    <row r="49" spans="1:30" ht="15" customHeight="1" outlineLevel="1" x14ac:dyDescent="0.25">
      <c r="A49" s="112">
        <v>37</v>
      </c>
      <c r="B49" s="269"/>
      <c r="C49" s="256"/>
      <c r="D49" s="256"/>
      <c r="E49" s="256"/>
      <c r="F49" s="256"/>
      <c r="G49" s="252"/>
      <c r="H49" s="269"/>
      <c r="I49" s="256"/>
      <c r="J49" s="252"/>
      <c r="K49" s="269"/>
      <c r="L49" s="256"/>
      <c r="M49" s="256"/>
      <c r="N49" s="256"/>
      <c r="O49" s="256"/>
      <c r="P49" s="252"/>
      <c r="Q49" s="269"/>
      <c r="R49" s="252"/>
      <c r="S49" s="118"/>
      <c r="T49" s="266"/>
      <c r="U49" s="252"/>
      <c r="V49" s="266"/>
      <c r="W49" s="268"/>
      <c r="X49" s="270"/>
      <c r="Y49" s="268"/>
      <c r="Z49" s="266"/>
      <c r="AA49" s="267"/>
      <c r="AB49" s="266"/>
      <c r="AC49" s="268"/>
      <c r="AD49" s="122"/>
    </row>
    <row r="50" spans="1:30" ht="15" customHeight="1" outlineLevel="1" x14ac:dyDescent="0.25">
      <c r="A50" s="112">
        <v>38</v>
      </c>
      <c r="B50" s="269"/>
      <c r="C50" s="256"/>
      <c r="D50" s="256"/>
      <c r="E50" s="256"/>
      <c r="F50" s="256"/>
      <c r="G50" s="252"/>
      <c r="H50" s="269"/>
      <c r="I50" s="256"/>
      <c r="J50" s="252"/>
      <c r="K50" s="269"/>
      <c r="L50" s="256"/>
      <c r="M50" s="256"/>
      <c r="N50" s="256"/>
      <c r="O50" s="256"/>
      <c r="P50" s="252"/>
      <c r="Q50" s="269"/>
      <c r="R50" s="252"/>
      <c r="S50" s="118"/>
      <c r="T50" s="266"/>
      <c r="U50" s="252"/>
      <c r="V50" s="266"/>
      <c r="W50" s="268"/>
      <c r="X50" s="270"/>
      <c r="Y50" s="268"/>
      <c r="Z50" s="266"/>
      <c r="AA50" s="267"/>
      <c r="AB50" s="266"/>
      <c r="AC50" s="268"/>
      <c r="AD50" s="122"/>
    </row>
    <row r="51" spans="1:30" ht="15" customHeight="1" outlineLevel="1" x14ac:dyDescent="0.25">
      <c r="A51" s="112">
        <v>39</v>
      </c>
      <c r="B51" s="269"/>
      <c r="C51" s="256"/>
      <c r="D51" s="256"/>
      <c r="E51" s="256"/>
      <c r="F51" s="256"/>
      <c r="G51" s="252"/>
      <c r="H51" s="269"/>
      <c r="I51" s="256"/>
      <c r="J51" s="252"/>
      <c r="K51" s="269"/>
      <c r="L51" s="256"/>
      <c r="M51" s="256"/>
      <c r="N51" s="256"/>
      <c r="O51" s="256"/>
      <c r="P51" s="252"/>
      <c r="Q51" s="269"/>
      <c r="R51" s="252"/>
      <c r="S51" s="118"/>
      <c r="T51" s="266"/>
      <c r="U51" s="252"/>
      <c r="V51" s="266"/>
      <c r="W51" s="268"/>
      <c r="X51" s="270"/>
      <c r="Y51" s="268"/>
      <c r="Z51" s="266"/>
      <c r="AA51" s="267"/>
      <c r="AB51" s="266"/>
      <c r="AC51" s="268"/>
      <c r="AD51" s="122"/>
    </row>
    <row r="52" spans="1:30" ht="15" customHeight="1" outlineLevel="1" x14ac:dyDescent="0.25">
      <c r="A52" s="112">
        <v>40</v>
      </c>
      <c r="B52" s="269"/>
      <c r="C52" s="256"/>
      <c r="D52" s="256"/>
      <c r="E52" s="256"/>
      <c r="F52" s="256"/>
      <c r="G52" s="252"/>
      <c r="H52" s="269"/>
      <c r="I52" s="256"/>
      <c r="J52" s="252"/>
      <c r="K52" s="269"/>
      <c r="L52" s="256"/>
      <c r="M52" s="256"/>
      <c r="N52" s="256"/>
      <c r="O52" s="256"/>
      <c r="P52" s="252"/>
      <c r="Q52" s="269"/>
      <c r="R52" s="252"/>
      <c r="S52" s="118"/>
      <c r="T52" s="266"/>
      <c r="U52" s="252"/>
      <c r="V52" s="266"/>
      <c r="W52" s="268"/>
      <c r="X52" s="270"/>
      <c r="Y52" s="268"/>
      <c r="Z52" s="266"/>
      <c r="AA52" s="267"/>
      <c r="AB52" s="266"/>
      <c r="AC52" s="268"/>
      <c r="AD52" s="122"/>
    </row>
    <row r="53" spans="1:30" ht="15" customHeight="1" outlineLevel="1" x14ac:dyDescent="0.25">
      <c r="A53" s="112">
        <v>41</v>
      </c>
      <c r="B53" s="269"/>
      <c r="C53" s="256"/>
      <c r="D53" s="256"/>
      <c r="E53" s="256"/>
      <c r="F53" s="256"/>
      <c r="G53" s="252"/>
      <c r="H53" s="269"/>
      <c r="I53" s="256"/>
      <c r="J53" s="252"/>
      <c r="K53" s="269"/>
      <c r="L53" s="256"/>
      <c r="M53" s="256"/>
      <c r="N53" s="256"/>
      <c r="O53" s="256"/>
      <c r="P53" s="252"/>
      <c r="Q53" s="269"/>
      <c r="R53" s="252"/>
      <c r="S53" s="118"/>
      <c r="T53" s="266"/>
      <c r="U53" s="252"/>
      <c r="V53" s="266"/>
      <c r="W53" s="268"/>
      <c r="X53" s="270"/>
      <c r="Y53" s="268"/>
      <c r="Z53" s="266"/>
      <c r="AA53" s="267"/>
      <c r="AB53" s="266"/>
      <c r="AC53" s="268"/>
      <c r="AD53" s="122"/>
    </row>
    <row r="54" spans="1:30" ht="15" customHeight="1" outlineLevel="1" x14ac:dyDescent="0.25">
      <c r="A54" s="112">
        <v>42</v>
      </c>
      <c r="B54" s="269"/>
      <c r="C54" s="256"/>
      <c r="D54" s="256"/>
      <c r="E54" s="256"/>
      <c r="F54" s="256"/>
      <c r="G54" s="252"/>
      <c r="H54" s="269"/>
      <c r="I54" s="256"/>
      <c r="J54" s="252"/>
      <c r="K54" s="269"/>
      <c r="L54" s="256"/>
      <c r="M54" s="256"/>
      <c r="N54" s="256"/>
      <c r="O54" s="256"/>
      <c r="P54" s="252"/>
      <c r="Q54" s="269"/>
      <c r="R54" s="252"/>
      <c r="S54" s="118"/>
      <c r="T54" s="266"/>
      <c r="U54" s="252"/>
      <c r="V54" s="266"/>
      <c r="W54" s="268"/>
      <c r="X54" s="270"/>
      <c r="Y54" s="268"/>
      <c r="Z54" s="266"/>
      <c r="AA54" s="267"/>
      <c r="AB54" s="266"/>
      <c r="AC54" s="268"/>
      <c r="AD54" s="122"/>
    </row>
    <row r="55" spans="1:30" ht="15" customHeight="1" outlineLevel="1" x14ac:dyDescent="0.25">
      <c r="A55" s="112">
        <v>43</v>
      </c>
      <c r="B55" s="269"/>
      <c r="C55" s="256"/>
      <c r="D55" s="256"/>
      <c r="E55" s="256"/>
      <c r="F55" s="256"/>
      <c r="G55" s="252"/>
      <c r="H55" s="269"/>
      <c r="I55" s="256"/>
      <c r="J55" s="252"/>
      <c r="K55" s="269"/>
      <c r="L55" s="256"/>
      <c r="M55" s="256"/>
      <c r="N55" s="256"/>
      <c r="O55" s="256"/>
      <c r="P55" s="252"/>
      <c r="Q55" s="269"/>
      <c r="R55" s="252"/>
      <c r="S55" s="118"/>
      <c r="T55" s="266"/>
      <c r="U55" s="252"/>
      <c r="V55" s="266"/>
      <c r="W55" s="268"/>
      <c r="X55" s="270"/>
      <c r="Y55" s="268"/>
      <c r="Z55" s="266"/>
      <c r="AA55" s="267"/>
      <c r="AB55" s="266"/>
      <c r="AC55" s="268"/>
      <c r="AD55" s="122"/>
    </row>
    <row r="56" spans="1:30" ht="15" customHeight="1" outlineLevel="1" x14ac:dyDescent="0.25">
      <c r="A56" s="112">
        <v>44</v>
      </c>
      <c r="B56" s="269"/>
      <c r="C56" s="256"/>
      <c r="D56" s="256"/>
      <c r="E56" s="256"/>
      <c r="F56" s="256"/>
      <c r="G56" s="252"/>
      <c r="H56" s="269"/>
      <c r="I56" s="256"/>
      <c r="J56" s="252"/>
      <c r="K56" s="269"/>
      <c r="L56" s="256"/>
      <c r="M56" s="256"/>
      <c r="N56" s="256"/>
      <c r="O56" s="256"/>
      <c r="P56" s="252"/>
      <c r="Q56" s="269"/>
      <c r="R56" s="252"/>
      <c r="S56" s="118"/>
      <c r="T56" s="266"/>
      <c r="U56" s="252"/>
      <c r="V56" s="266"/>
      <c r="W56" s="268"/>
      <c r="X56" s="270"/>
      <c r="Y56" s="268"/>
      <c r="Z56" s="266"/>
      <c r="AA56" s="267"/>
      <c r="AB56" s="266"/>
      <c r="AC56" s="268"/>
      <c r="AD56" s="122"/>
    </row>
    <row r="57" spans="1:30" ht="15" customHeight="1" outlineLevel="1" x14ac:dyDescent="0.25">
      <c r="A57" s="112">
        <v>45</v>
      </c>
      <c r="B57" s="269"/>
      <c r="C57" s="256"/>
      <c r="D57" s="256"/>
      <c r="E57" s="256"/>
      <c r="F57" s="256"/>
      <c r="G57" s="252"/>
      <c r="H57" s="269"/>
      <c r="I57" s="256"/>
      <c r="J57" s="252"/>
      <c r="K57" s="269"/>
      <c r="L57" s="256"/>
      <c r="M57" s="256"/>
      <c r="N57" s="256"/>
      <c r="O57" s="256"/>
      <c r="P57" s="252"/>
      <c r="Q57" s="269"/>
      <c r="R57" s="252"/>
      <c r="S57" s="118"/>
      <c r="T57" s="266"/>
      <c r="U57" s="252"/>
      <c r="V57" s="266"/>
      <c r="W57" s="268"/>
      <c r="X57" s="270"/>
      <c r="Y57" s="268"/>
      <c r="Z57" s="266"/>
      <c r="AA57" s="267"/>
      <c r="AB57" s="266"/>
      <c r="AC57" s="268"/>
      <c r="AD57" s="122"/>
    </row>
    <row r="58" spans="1:30" ht="15" customHeight="1" outlineLevel="1" x14ac:dyDescent="0.25">
      <c r="A58" s="112">
        <v>46</v>
      </c>
      <c r="B58" s="269"/>
      <c r="C58" s="256"/>
      <c r="D58" s="256"/>
      <c r="E58" s="256"/>
      <c r="F58" s="256"/>
      <c r="G58" s="252"/>
      <c r="H58" s="269"/>
      <c r="I58" s="256"/>
      <c r="J58" s="252"/>
      <c r="K58" s="269"/>
      <c r="L58" s="256"/>
      <c r="M58" s="256"/>
      <c r="N58" s="256"/>
      <c r="O58" s="256"/>
      <c r="P58" s="252"/>
      <c r="Q58" s="269"/>
      <c r="R58" s="252"/>
      <c r="S58" s="118"/>
      <c r="T58" s="266"/>
      <c r="U58" s="252"/>
      <c r="V58" s="266"/>
      <c r="W58" s="268"/>
      <c r="X58" s="270"/>
      <c r="Y58" s="268"/>
      <c r="Z58" s="266"/>
      <c r="AA58" s="267"/>
      <c r="AB58" s="266"/>
      <c r="AC58" s="268"/>
      <c r="AD58" s="122"/>
    </row>
    <row r="59" spans="1:30" ht="15" customHeight="1" outlineLevel="1" x14ac:dyDescent="0.25">
      <c r="A59" s="112">
        <v>47</v>
      </c>
      <c r="B59" s="269"/>
      <c r="C59" s="256"/>
      <c r="D59" s="256"/>
      <c r="E59" s="256"/>
      <c r="F59" s="256"/>
      <c r="G59" s="252"/>
      <c r="H59" s="269"/>
      <c r="I59" s="256"/>
      <c r="J59" s="252"/>
      <c r="K59" s="269"/>
      <c r="L59" s="256"/>
      <c r="M59" s="256"/>
      <c r="N59" s="256"/>
      <c r="O59" s="256"/>
      <c r="P59" s="252"/>
      <c r="Q59" s="269"/>
      <c r="R59" s="252"/>
      <c r="S59" s="118"/>
      <c r="T59" s="266"/>
      <c r="U59" s="252"/>
      <c r="V59" s="266"/>
      <c r="W59" s="268"/>
      <c r="X59" s="270"/>
      <c r="Y59" s="268"/>
      <c r="Z59" s="266"/>
      <c r="AA59" s="267"/>
      <c r="AB59" s="266"/>
      <c r="AC59" s="268"/>
      <c r="AD59" s="122"/>
    </row>
    <row r="60" spans="1:30" ht="15" customHeight="1" outlineLevel="1" x14ac:dyDescent="0.25">
      <c r="A60" s="112">
        <v>48</v>
      </c>
      <c r="B60" s="269"/>
      <c r="C60" s="256"/>
      <c r="D60" s="256"/>
      <c r="E60" s="256"/>
      <c r="F60" s="256"/>
      <c r="G60" s="252"/>
      <c r="H60" s="269"/>
      <c r="I60" s="256"/>
      <c r="J60" s="252"/>
      <c r="K60" s="269"/>
      <c r="L60" s="256"/>
      <c r="M60" s="256"/>
      <c r="N60" s="256"/>
      <c r="O60" s="256"/>
      <c r="P60" s="252"/>
      <c r="Q60" s="269"/>
      <c r="R60" s="252"/>
      <c r="S60" s="118"/>
      <c r="T60" s="266"/>
      <c r="U60" s="252"/>
      <c r="V60" s="266"/>
      <c r="W60" s="268"/>
      <c r="X60" s="270"/>
      <c r="Y60" s="268"/>
      <c r="Z60" s="266"/>
      <c r="AA60" s="267"/>
      <c r="AB60" s="266"/>
      <c r="AC60" s="268"/>
      <c r="AD60" s="122"/>
    </row>
    <row r="61" spans="1:30" ht="15" customHeight="1" outlineLevel="1" x14ac:dyDescent="0.25">
      <c r="A61" s="112">
        <v>49</v>
      </c>
      <c r="B61" s="269"/>
      <c r="C61" s="256"/>
      <c r="D61" s="256"/>
      <c r="E61" s="256"/>
      <c r="F61" s="256"/>
      <c r="G61" s="252"/>
      <c r="H61" s="269"/>
      <c r="I61" s="256"/>
      <c r="J61" s="252"/>
      <c r="K61" s="269"/>
      <c r="L61" s="256"/>
      <c r="M61" s="256"/>
      <c r="N61" s="256"/>
      <c r="O61" s="256"/>
      <c r="P61" s="252"/>
      <c r="Q61" s="269"/>
      <c r="R61" s="252"/>
      <c r="S61" s="118"/>
      <c r="T61" s="266"/>
      <c r="U61" s="252"/>
      <c r="V61" s="266"/>
      <c r="W61" s="268"/>
      <c r="X61" s="270"/>
      <c r="Y61" s="268"/>
      <c r="Z61" s="266"/>
      <c r="AA61" s="267"/>
      <c r="AB61" s="266"/>
      <c r="AC61" s="268"/>
      <c r="AD61" s="122"/>
    </row>
    <row r="62" spans="1:30" ht="15" customHeight="1" outlineLevel="1" x14ac:dyDescent="0.25">
      <c r="A62" s="112">
        <v>50</v>
      </c>
      <c r="B62" s="269"/>
      <c r="C62" s="256"/>
      <c r="D62" s="256"/>
      <c r="E62" s="256"/>
      <c r="F62" s="256"/>
      <c r="G62" s="252"/>
      <c r="H62" s="269"/>
      <c r="I62" s="256"/>
      <c r="J62" s="252"/>
      <c r="K62" s="269"/>
      <c r="L62" s="256"/>
      <c r="M62" s="256"/>
      <c r="N62" s="256"/>
      <c r="O62" s="256"/>
      <c r="P62" s="252"/>
      <c r="Q62" s="269"/>
      <c r="R62" s="252"/>
      <c r="S62" s="118"/>
      <c r="T62" s="266"/>
      <c r="U62" s="252"/>
      <c r="V62" s="266"/>
      <c r="W62" s="268"/>
      <c r="X62" s="270"/>
      <c r="Y62" s="268"/>
      <c r="Z62" s="266"/>
      <c r="AA62" s="267"/>
      <c r="AB62" s="266"/>
      <c r="AC62" s="268"/>
      <c r="AD62" s="122"/>
    </row>
    <row r="63" spans="1:30" ht="15.75" customHeight="1" outlineLevel="1" x14ac:dyDescent="0.25">
      <c r="A63" s="112">
        <v>51</v>
      </c>
      <c r="B63" s="269"/>
      <c r="C63" s="256"/>
      <c r="D63" s="256"/>
      <c r="E63" s="256"/>
      <c r="F63" s="256"/>
      <c r="G63" s="252"/>
      <c r="H63" s="269"/>
      <c r="I63" s="256"/>
      <c r="J63" s="252"/>
      <c r="K63" s="269"/>
      <c r="L63" s="256"/>
      <c r="M63" s="256"/>
      <c r="N63" s="256"/>
      <c r="O63" s="256"/>
      <c r="P63" s="252"/>
      <c r="Q63" s="269"/>
      <c r="R63" s="252"/>
      <c r="S63" s="118"/>
      <c r="T63" s="266"/>
      <c r="U63" s="252"/>
      <c r="V63" s="266"/>
      <c r="W63" s="268"/>
      <c r="X63" s="270"/>
      <c r="Y63" s="268"/>
      <c r="Z63" s="266"/>
      <c r="AA63" s="267"/>
      <c r="AB63" s="266"/>
      <c r="AC63" s="268"/>
      <c r="AD63" s="122"/>
    </row>
    <row r="64" spans="1:30" ht="17.25" customHeight="1" outlineLevel="1" x14ac:dyDescent="0.25">
      <c r="A64" s="112">
        <v>52</v>
      </c>
      <c r="B64" s="269"/>
      <c r="C64" s="256"/>
      <c r="D64" s="256"/>
      <c r="E64" s="256"/>
      <c r="F64" s="256"/>
      <c r="G64" s="252"/>
      <c r="H64" s="269"/>
      <c r="I64" s="256"/>
      <c r="J64" s="252"/>
      <c r="K64" s="269"/>
      <c r="L64" s="256"/>
      <c r="M64" s="256"/>
      <c r="N64" s="256"/>
      <c r="O64" s="256"/>
      <c r="P64" s="252"/>
      <c r="Q64" s="269"/>
      <c r="R64" s="252"/>
      <c r="S64" s="118"/>
      <c r="T64" s="266"/>
      <c r="U64" s="252"/>
      <c r="V64" s="266"/>
      <c r="W64" s="268"/>
      <c r="X64" s="270"/>
      <c r="Y64" s="268"/>
      <c r="Z64" s="266"/>
      <c r="AA64" s="267"/>
      <c r="AB64" s="266"/>
      <c r="AC64" s="268"/>
      <c r="AD64" s="122"/>
    </row>
    <row r="65" spans="1:30" ht="15" customHeight="1" outlineLevel="1" x14ac:dyDescent="0.25">
      <c r="A65" s="112">
        <v>53</v>
      </c>
      <c r="B65" s="269"/>
      <c r="C65" s="256"/>
      <c r="D65" s="256"/>
      <c r="E65" s="256"/>
      <c r="F65" s="256"/>
      <c r="G65" s="252"/>
      <c r="H65" s="269"/>
      <c r="I65" s="256"/>
      <c r="J65" s="252"/>
      <c r="K65" s="269"/>
      <c r="L65" s="256"/>
      <c r="M65" s="256"/>
      <c r="N65" s="256"/>
      <c r="O65" s="256"/>
      <c r="P65" s="252"/>
      <c r="Q65" s="269"/>
      <c r="R65" s="252"/>
      <c r="S65" s="118"/>
      <c r="T65" s="266"/>
      <c r="U65" s="252"/>
      <c r="V65" s="266"/>
      <c r="W65" s="268"/>
      <c r="X65" s="270"/>
      <c r="Y65" s="268"/>
      <c r="Z65" s="266"/>
      <c r="AA65" s="267"/>
      <c r="AB65" s="266"/>
      <c r="AC65" s="268"/>
      <c r="AD65" s="122"/>
    </row>
    <row r="66" spans="1:30" ht="15" customHeight="1" outlineLevel="1" x14ac:dyDescent="0.25">
      <c r="A66" s="112">
        <v>54</v>
      </c>
      <c r="B66" s="269"/>
      <c r="C66" s="256"/>
      <c r="D66" s="256"/>
      <c r="E66" s="256"/>
      <c r="F66" s="256"/>
      <c r="G66" s="252"/>
      <c r="H66" s="269"/>
      <c r="I66" s="256"/>
      <c r="J66" s="252"/>
      <c r="K66" s="269"/>
      <c r="L66" s="256"/>
      <c r="M66" s="256"/>
      <c r="N66" s="256"/>
      <c r="O66" s="256"/>
      <c r="P66" s="252"/>
      <c r="Q66" s="269"/>
      <c r="R66" s="252"/>
      <c r="S66" s="118"/>
      <c r="T66" s="266"/>
      <c r="U66" s="252"/>
      <c r="V66" s="266"/>
      <c r="W66" s="268"/>
      <c r="X66" s="270"/>
      <c r="Y66" s="268"/>
      <c r="Z66" s="266"/>
      <c r="AA66" s="267"/>
      <c r="AB66" s="266"/>
      <c r="AC66" s="268"/>
      <c r="AD66" s="122"/>
    </row>
    <row r="67" spans="1:30" ht="15" customHeight="1" outlineLevel="1" x14ac:dyDescent="0.25">
      <c r="A67" s="112">
        <v>55</v>
      </c>
      <c r="B67" s="269"/>
      <c r="C67" s="256"/>
      <c r="D67" s="256"/>
      <c r="E67" s="256"/>
      <c r="F67" s="256"/>
      <c r="G67" s="252"/>
      <c r="H67" s="269"/>
      <c r="I67" s="256"/>
      <c r="J67" s="252"/>
      <c r="K67" s="269"/>
      <c r="L67" s="256"/>
      <c r="M67" s="256"/>
      <c r="N67" s="256"/>
      <c r="O67" s="256"/>
      <c r="P67" s="252"/>
      <c r="Q67" s="269"/>
      <c r="R67" s="252"/>
      <c r="S67" s="118"/>
      <c r="T67" s="266"/>
      <c r="U67" s="252"/>
      <c r="V67" s="266"/>
      <c r="W67" s="268"/>
      <c r="X67" s="270"/>
      <c r="Y67" s="268"/>
      <c r="Z67" s="266"/>
      <c r="AA67" s="267"/>
      <c r="AB67" s="266"/>
      <c r="AC67" s="268"/>
      <c r="AD67" s="122"/>
    </row>
    <row r="68" spans="1:30" ht="15" customHeight="1" outlineLevel="1" x14ac:dyDescent="0.25">
      <c r="A68" s="112">
        <v>56</v>
      </c>
      <c r="B68" s="269"/>
      <c r="C68" s="256"/>
      <c r="D68" s="256"/>
      <c r="E68" s="256"/>
      <c r="F68" s="256"/>
      <c r="G68" s="252"/>
      <c r="H68" s="269"/>
      <c r="I68" s="256"/>
      <c r="J68" s="252"/>
      <c r="K68" s="269"/>
      <c r="L68" s="256"/>
      <c r="M68" s="256"/>
      <c r="N68" s="256"/>
      <c r="O68" s="256"/>
      <c r="P68" s="252"/>
      <c r="Q68" s="269"/>
      <c r="R68" s="252"/>
      <c r="S68" s="118"/>
      <c r="T68" s="266"/>
      <c r="U68" s="252"/>
      <c r="V68" s="266"/>
      <c r="W68" s="268"/>
      <c r="X68" s="270"/>
      <c r="Y68" s="268"/>
      <c r="Z68" s="266"/>
      <c r="AA68" s="267"/>
      <c r="AB68" s="266"/>
      <c r="AC68" s="268"/>
      <c r="AD68" s="122"/>
    </row>
    <row r="69" spans="1:30" ht="15" customHeight="1" outlineLevel="1" x14ac:dyDescent="0.25">
      <c r="A69" s="112">
        <v>57</v>
      </c>
      <c r="B69" s="269"/>
      <c r="C69" s="256"/>
      <c r="D69" s="256"/>
      <c r="E69" s="256"/>
      <c r="F69" s="256"/>
      <c r="G69" s="252"/>
      <c r="H69" s="269"/>
      <c r="I69" s="256"/>
      <c r="J69" s="252"/>
      <c r="K69" s="269"/>
      <c r="L69" s="256"/>
      <c r="M69" s="256"/>
      <c r="N69" s="256"/>
      <c r="O69" s="256"/>
      <c r="P69" s="252"/>
      <c r="Q69" s="269"/>
      <c r="R69" s="252"/>
      <c r="S69" s="118"/>
      <c r="T69" s="266"/>
      <c r="U69" s="252"/>
      <c r="V69" s="266"/>
      <c r="W69" s="268"/>
      <c r="X69" s="270"/>
      <c r="Y69" s="268"/>
      <c r="Z69" s="266"/>
      <c r="AA69" s="267"/>
      <c r="AB69" s="266"/>
      <c r="AC69" s="268"/>
      <c r="AD69" s="122"/>
    </row>
    <row r="70" spans="1:30" ht="15" customHeight="1" outlineLevel="1" x14ac:dyDescent="0.25">
      <c r="A70" s="112">
        <v>58</v>
      </c>
      <c r="B70" s="269"/>
      <c r="C70" s="256"/>
      <c r="D70" s="256"/>
      <c r="E70" s="256"/>
      <c r="F70" s="256"/>
      <c r="G70" s="252"/>
      <c r="H70" s="269"/>
      <c r="I70" s="256"/>
      <c r="J70" s="252"/>
      <c r="K70" s="269"/>
      <c r="L70" s="256"/>
      <c r="M70" s="256"/>
      <c r="N70" s="256"/>
      <c r="O70" s="256"/>
      <c r="P70" s="252"/>
      <c r="Q70" s="269"/>
      <c r="R70" s="252"/>
      <c r="S70" s="118"/>
      <c r="T70" s="266"/>
      <c r="U70" s="252"/>
      <c r="V70" s="266"/>
      <c r="W70" s="268"/>
      <c r="X70" s="270"/>
      <c r="Y70" s="268"/>
      <c r="Z70" s="266"/>
      <c r="AA70" s="267"/>
      <c r="AB70" s="266"/>
      <c r="AC70" s="268"/>
      <c r="AD70" s="122"/>
    </row>
    <row r="71" spans="1:30" ht="15" customHeight="1" outlineLevel="1" x14ac:dyDescent="0.25">
      <c r="A71" s="112">
        <v>59</v>
      </c>
      <c r="B71" s="269"/>
      <c r="C71" s="256"/>
      <c r="D71" s="256"/>
      <c r="E71" s="256"/>
      <c r="F71" s="256"/>
      <c r="G71" s="252"/>
      <c r="H71" s="269"/>
      <c r="I71" s="256"/>
      <c r="J71" s="252"/>
      <c r="K71" s="269"/>
      <c r="L71" s="256"/>
      <c r="M71" s="256"/>
      <c r="N71" s="256"/>
      <c r="O71" s="256"/>
      <c r="P71" s="252"/>
      <c r="Q71" s="269"/>
      <c r="R71" s="252"/>
      <c r="S71" s="118"/>
      <c r="T71" s="266"/>
      <c r="U71" s="252"/>
      <c r="V71" s="266"/>
      <c r="W71" s="268"/>
      <c r="X71" s="270"/>
      <c r="Y71" s="268"/>
      <c r="Z71" s="266"/>
      <c r="AA71" s="267"/>
      <c r="AB71" s="266"/>
      <c r="AC71" s="268"/>
      <c r="AD71" s="122"/>
    </row>
    <row r="72" spans="1:30" ht="15" customHeight="1" outlineLevel="1" x14ac:dyDescent="0.25">
      <c r="A72" s="112">
        <v>60</v>
      </c>
      <c r="B72" s="269"/>
      <c r="C72" s="256"/>
      <c r="D72" s="256"/>
      <c r="E72" s="256"/>
      <c r="F72" s="256"/>
      <c r="G72" s="252"/>
      <c r="H72" s="269"/>
      <c r="I72" s="256"/>
      <c r="J72" s="252"/>
      <c r="K72" s="269"/>
      <c r="L72" s="256"/>
      <c r="M72" s="256"/>
      <c r="N72" s="256"/>
      <c r="O72" s="256"/>
      <c r="P72" s="252"/>
      <c r="Q72" s="269"/>
      <c r="R72" s="252"/>
      <c r="S72" s="118"/>
      <c r="T72" s="266"/>
      <c r="U72" s="252"/>
      <c r="V72" s="266"/>
      <c r="W72" s="268"/>
      <c r="X72" s="270"/>
      <c r="Y72" s="268"/>
      <c r="Z72" s="266"/>
      <c r="AA72" s="267"/>
      <c r="AB72" s="266"/>
      <c r="AC72" s="268"/>
      <c r="AD72" s="122"/>
    </row>
    <row r="73" spans="1:30" ht="15" customHeight="1" outlineLevel="1" x14ac:dyDescent="0.25">
      <c r="A73" s="112">
        <v>61</v>
      </c>
      <c r="B73" s="269"/>
      <c r="C73" s="256"/>
      <c r="D73" s="256"/>
      <c r="E73" s="256"/>
      <c r="F73" s="256"/>
      <c r="G73" s="252"/>
      <c r="H73" s="269"/>
      <c r="I73" s="256"/>
      <c r="J73" s="252"/>
      <c r="K73" s="269"/>
      <c r="L73" s="256"/>
      <c r="M73" s="256"/>
      <c r="N73" s="256"/>
      <c r="O73" s="256"/>
      <c r="P73" s="252"/>
      <c r="Q73" s="269"/>
      <c r="R73" s="252"/>
      <c r="S73" s="118"/>
      <c r="T73" s="266"/>
      <c r="U73" s="252"/>
      <c r="V73" s="266"/>
      <c r="W73" s="268"/>
      <c r="X73" s="270"/>
      <c r="Y73" s="268"/>
      <c r="Z73" s="266"/>
      <c r="AA73" s="267"/>
      <c r="AB73" s="266"/>
      <c r="AC73" s="268"/>
      <c r="AD73" s="122"/>
    </row>
    <row r="74" spans="1:30" ht="15" customHeight="1" outlineLevel="1" x14ac:dyDescent="0.25">
      <c r="A74" s="112">
        <v>62</v>
      </c>
      <c r="B74" s="269"/>
      <c r="C74" s="256"/>
      <c r="D74" s="256"/>
      <c r="E74" s="256"/>
      <c r="F74" s="256"/>
      <c r="G74" s="252"/>
      <c r="H74" s="269"/>
      <c r="I74" s="256"/>
      <c r="J74" s="252"/>
      <c r="K74" s="269"/>
      <c r="L74" s="256"/>
      <c r="M74" s="256"/>
      <c r="N74" s="256"/>
      <c r="O74" s="256"/>
      <c r="P74" s="252"/>
      <c r="Q74" s="269"/>
      <c r="R74" s="252"/>
      <c r="S74" s="118"/>
      <c r="T74" s="266"/>
      <c r="U74" s="252"/>
      <c r="V74" s="266"/>
      <c r="W74" s="268"/>
      <c r="X74" s="270"/>
      <c r="Y74" s="268"/>
      <c r="Z74" s="266"/>
      <c r="AA74" s="267"/>
      <c r="AB74" s="266"/>
      <c r="AC74" s="268"/>
      <c r="AD74" s="122"/>
    </row>
    <row r="75" spans="1:30" ht="15" customHeight="1" outlineLevel="1" x14ac:dyDescent="0.25">
      <c r="A75" s="112">
        <v>63</v>
      </c>
      <c r="B75" s="269"/>
      <c r="C75" s="256"/>
      <c r="D75" s="256"/>
      <c r="E75" s="256"/>
      <c r="F75" s="256"/>
      <c r="G75" s="252"/>
      <c r="H75" s="269"/>
      <c r="I75" s="256"/>
      <c r="J75" s="252"/>
      <c r="K75" s="269"/>
      <c r="L75" s="256"/>
      <c r="M75" s="256"/>
      <c r="N75" s="256"/>
      <c r="O75" s="256"/>
      <c r="P75" s="252"/>
      <c r="Q75" s="269"/>
      <c r="R75" s="252"/>
      <c r="S75" s="118"/>
      <c r="T75" s="266"/>
      <c r="U75" s="252"/>
      <c r="V75" s="266"/>
      <c r="W75" s="268"/>
      <c r="X75" s="270"/>
      <c r="Y75" s="268"/>
      <c r="Z75" s="266"/>
      <c r="AA75" s="267"/>
      <c r="AB75" s="266"/>
      <c r="AC75" s="268"/>
      <c r="AD75" s="122"/>
    </row>
    <row r="76" spans="1:30" ht="15" customHeight="1" outlineLevel="1" x14ac:dyDescent="0.25">
      <c r="A76" s="112">
        <v>64</v>
      </c>
      <c r="B76" s="269"/>
      <c r="C76" s="256"/>
      <c r="D76" s="256"/>
      <c r="E76" s="256"/>
      <c r="F76" s="256"/>
      <c r="G76" s="252"/>
      <c r="H76" s="269"/>
      <c r="I76" s="256"/>
      <c r="J76" s="252"/>
      <c r="K76" s="269"/>
      <c r="L76" s="256"/>
      <c r="M76" s="256"/>
      <c r="N76" s="256"/>
      <c r="O76" s="256"/>
      <c r="P76" s="252"/>
      <c r="Q76" s="269"/>
      <c r="R76" s="252"/>
      <c r="S76" s="118"/>
      <c r="T76" s="266"/>
      <c r="U76" s="252"/>
      <c r="V76" s="266"/>
      <c r="W76" s="268"/>
      <c r="X76" s="270"/>
      <c r="Y76" s="268"/>
      <c r="Z76" s="266"/>
      <c r="AA76" s="267"/>
      <c r="AB76" s="266"/>
      <c r="AC76" s="268"/>
      <c r="AD76" s="122"/>
    </row>
    <row r="77" spans="1:30" ht="15" customHeight="1" outlineLevel="1" x14ac:dyDescent="0.25">
      <c r="A77" s="112">
        <v>65</v>
      </c>
      <c r="B77" s="269"/>
      <c r="C77" s="256"/>
      <c r="D77" s="256"/>
      <c r="E77" s="256"/>
      <c r="F77" s="256"/>
      <c r="G77" s="252"/>
      <c r="H77" s="269"/>
      <c r="I77" s="256"/>
      <c r="J77" s="252"/>
      <c r="K77" s="269"/>
      <c r="L77" s="256"/>
      <c r="M77" s="256"/>
      <c r="N77" s="256"/>
      <c r="O77" s="256"/>
      <c r="P77" s="252"/>
      <c r="Q77" s="269"/>
      <c r="R77" s="252"/>
      <c r="S77" s="118"/>
      <c r="T77" s="266"/>
      <c r="U77" s="252"/>
      <c r="V77" s="266"/>
      <c r="W77" s="268"/>
      <c r="X77" s="270"/>
      <c r="Y77" s="268"/>
      <c r="Z77" s="266"/>
      <c r="AA77" s="267"/>
      <c r="AB77" s="266"/>
      <c r="AC77" s="268"/>
      <c r="AD77" s="122"/>
    </row>
    <row r="78" spans="1:30" ht="15" customHeight="1" outlineLevel="1" x14ac:dyDescent="0.25">
      <c r="A78" s="112">
        <v>66</v>
      </c>
      <c r="B78" s="269"/>
      <c r="C78" s="256"/>
      <c r="D78" s="256"/>
      <c r="E78" s="256"/>
      <c r="F78" s="256"/>
      <c r="G78" s="252"/>
      <c r="H78" s="269"/>
      <c r="I78" s="256"/>
      <c r="J78" s="252"/>
      <c r="K78" s="269"/>
      <c r="L78" s="256"/>
      <c r="M78" s="256"/>
      <c r="N78" s="256"/>
      <c r="O78" s="256"/>
      <c r="P78" s="252"/>
      <c r="Q78" s="269"/>
      <c r="R78" s="252"/>
      <c r="S78" s="118"/>
      <c r="T78" s="266"/>
      <c r="U78" s="252"/>
      <c r="V78" s="266"/>
      <c r="W78" s="268"/>
      <c r="X78" s="270"/>
      <c r="Y78" s="268"/>
      <c r="Z78" s="266"/>
      <c r="AA78" s="267"/>
      <c r="AB78" s="266"/>
      <c r="AC78" s="268"/>
      <c r="AD78" s="122"/>
    </row>
    <row r="79" spans="1:30" ht="15" customHeight="1" outlineLevel="1" x14ac:dyDescent="0.25">
      <c r="A79" s="112">
        <v>67</v>
      </c>
      <c r="B79" s="269"/>
      <c r="C79" s="256"/>
      <c r="D79" s="256"/>
      <c r="E79" s="256"/>
      <c r="F79" s="256"/>
      <c r="G79" s="252"/>
      <c r="H79" s="269"/>
      <c r="I79" s="256"/>
      <c r="J79" s="252"/>
      <c r="K79" s="269"/>
      <c r="L79" s="256"/>
      <c r="M79" s="256"/>
      <c r="N79" s="256"/>
      <c r="O79" s="256"/>
      <c r="P79" s="252"/>
      <c r="Q79" s="269"/>
      <c r="R79" s="252"/>
      <c r="S79" s="118"/>
      <c r="T79" s="266"/>
      <c r="U79" s="252"/>
      <c r="V79" s="266"/>
      <c r="W79" s="268"/>
      <c r="X79" s="270"/>
      <c r="Y79" s="268"/>
      <c r="Z79" s="266"/>
      <c r="AA79" s="267"/>
      <c r="AB79" s="266"/>
      <c r="AC79" s="268"/>
      <c r="AD79" s="122"/>
    </row>
    <row r="80" spans="1:30" ht="15.75" customHeight="1" outlineLevel="1" x14ac:dyDescent="0.25">
      <c r="A80" s="112">
        <v>68</v>
      </c>
      <c r="B80" s="281"/>
      <c r="C80" s="256"/>
      <c r="D80" s="256"/>
      <c r="E80" s="256"/>
      <c r="F80" s="256"/>
      <c r="G80" s="252"/>
      <c r="H80" s="266"/>
      <c r="I80" s="256"/>
      <c r="J80" s="252"/>
      <c r="K80" s="282"/>
      <c r="L80" s="256"/>
      <c r="M80" s="256"/>
      <c r="N80" s="256"/>
      <c r="O80" s="256"/>
      <c r="P80" s="252"/>
      <c r="Q80" s="281"/>
      <c r="R80" s="252"/>
      <c r="S80" s="118"/>
      <c r="T80" s="266"/>
      <c r="U80" s="252"/>
      <c r="V80" s="281"/>
      <c r="W80" s="268"/>
      <c r="X80" s="283"/>
      <c r="Y80" s="268"/>
      <c r="Z80" s="281"/>
      <c r="AA80" s="267"/>
      <c r="AB80" s="281"/>
      <c r="AC80" s="268"/>
      <c r="AD80" s="122"/>
    </row>
    <row r="81" spans="1:30" ht="15.75" outlineLevel="1" x14ac:dyDescent="0.25">
      <c r="A81" s="112">
        <v>69</v>
      </c>
      <c r="B81" s="269"/>
      <c r="C81" s="256"/>
      <c r="D81" s="256"/>
      <c r="E81" s="256"/>
      <c r="F81" s="256"/>
      <c r="G81" s="252"/>
      <c r="H81" s="269"/>
      <c r="I81" s="256"/>
      <c r="J81" s="252"/>
      <c r="K81" s="269"/>
      <c r="L81" s="256"/>
      <c r="M81" s="256"/>
      <c r="N81" s="256"/>
      <c r="O81" s="256"/>
      <c r="P81" s="252"/>
      <c r="Q81" s="269"/>
      <c r="R81" s="252"/>
      <c r="S81" s="118"/>
      <c r="T81" s="266"/>
      <c r="U81" s="252"/>
      <c r="V81" s="266"/>
      <c r="W81" s="268"/>
      <c r="X81" s="270"/>
      <c r="Y81" s="268"/>
      <c r="Z81" s="266"/>
      <c r="AA81" s="267"/>
      <c r="AB81" s="266"/>
      <c r="AC81" s="268"/>
      <c r="AD81" s="122"/>
    </row>
    <row r="82" spans="1:30" ht="15.75" outlineLevel="1" x14ac:dyDescent="0.25">
      <c r="A82" s="112">
        <v>70</v>
      </c>
      <c r="B82" s="269"/>
      <c r="C82" s="256"/>
      <c r="D82" s="256"/>
      <c r="E82" s="256"/>
      <c r="F82" s="256"/>
      <c r="G82" s="252"/>
      <c r="H82" s="269"/>
      <c r="I82" s="256"/>
      <c r="J82" s="252"/>
      <c r="K82" s="269"/>
      <c r="L82" s="256"/>
      <c r="M82" s="256"/>
      <c r="N82" s="256"/>
      <c r="O82" s="256"/>
      <c r="P82" s="252"/>
      <c r="Q82" s="269"/>
      <c r="R82" s="252"/>
      <c r="S82" s="118"/>
      <c r="T82" s="266"/>
      <c r="U82" s="252"/>
      <c r="V82" s="266"/>
      <c r="W82" s="268"/>
      <c r="X82" s="270"/>
      <c r="Y82" s="268"/>
      <c r="Z82" s="266"/>
      <c r="AA82" s="267"/>
      <c r="AB82" s="266"/>
      <c r="AC82" s="268"/>
      <c r="AD82" s="122"/>
    </row>
    <row r="83" spans="1:30" ht="15.75" outlineLevel="1" x14ac:dyDescent="0.25">
      <c r="A83" s="112">
        <v>71</v>
      </c>
      <c r="B83" s="281"/>
      <c r="C83" s="256"/>
      <c r="D83" s="256"/>
      <c r="E83" s="256"/>
      <c r="F83" s="256"/>
      <c r="G83" s="252"/>
      <c r="H83" s="266"/>
      <c r="I83" s="256"/>
      <c r="J83" s="252"/>
      <c r="K83" s="282"/>
      <c r="L83" s="256"/>
      <c r="M83" s="256"/>
      <c r="N83" s="256"/>
      <c r="O83" s="256"/>
      <c r="P83" s="252"/>
      <c r="Q83" s="281"/>
      <c r="R83" s="252"/>
      <c r="S83" s="118"/>
      <c r="T83" s="266"/>
      <c r="U83" s="252"/>
      <c r="V83" s="281"/>
      <c r="W83" s="268"/>
      <c r="X83" s="283"/>
      <c r="Y83" s="268"/>
      <c r="Z83" s="281"/>
      <c r="AA83" s="267"/>
      <c r="AB83" s="281"/>
      <c r="AC83" s="268"/>
      <c r="AD83" s="122"/>
    </row>
    <row r="84" spans="1:30" ht="15.75" outlineLevel="1" x14ac:dyDescent="0.25">
      <c r="A84" s="112">
        <v>72</v>
      </c>
      <c r="B84" s="269"/>
      <c r="C84" s="256"/>
      <c r="D84" s="256"/>
      <c r="E84" s="256"/>
      <c r="F84" s="256"/>
      <c r="G84" s="252"/>
      <c r="H84" s="269"/>
      <c r="I84" s="256"/>
      <c r="J84" s="252"/>
      <c r="K84" s="269"/>
      <c r="L84" s="256"/>
      <c r="M84" s="256"/>
      <c r="N84" s="256"/>
      <c r="O84" s="256"/>
      <c r="P84" s="252"/>
      <c r="Q84" s="269"/>
      <c r="R84" s="252"/>
      <c r="S84" s="118"/>
      <c r="T84" s="266"/>
      <c r="U84" s="252"/>
      <c r="V84" s="266"/>
      <c r="W84" s="268"/>
      <c r="X84" s="270"/>
      <c r="Y84" s="268"/>
      <c r="Z84" s="266"/>
      <c r="AA84" s="267"/>
      <c r="AB84" s="266"/>
      <c r="AC84" s="268"/>
      <c r="AD84" s="122"/>
    </row>
    <row r="85" spans="1:30" ht="15.75" outlineLevel="1" x14ac:dyDescent="0.25">
      <c r="A85" s="112">
        <v>73</v>
      </c>
      <c r="B85" s="269"/>
      <c r="C85" s="256"/>
      <c r="D85" s="256"/>
      <c r="E85" s="256"/>
      <c r="F85" s="256"/>
      <c r="G85" s="252"/>
      <c r="H85" s="269"/>
      <c r="I85" s="256"/>
      <c r="J85" s="252"/>
      <c r="K85" s="269"/>
      <c r="L85" s="256"/>
      <c r="M85" s="256"/>
      <c r="N85" s="256"/>
      <c r="O85" s="256"/>
      <c r="P85" s="252"/>
      <c r="Q85" s="269"/>
      <c r="R85" s="252"/>
      <c r="S85" s="118"/>
      <c r="T85" s="266"/>
      <c r="U85" s="252"/>
      <c r="V85" s="266"/>
      <c r="W85" s="268"/>
      <c r="X85" s="270"/>
      <c r="Y85" s="268"/>
      <c r="Z85" s="266"/>
      <c r="AA85" s="267"/>
      <c r="AB85" s="266"/>
      <c r="AC85" s="268"/>
      <c r="AD85" s="122"/>
    </row>
    <row r="86" spans="1:30" ht="15.75" outlineLevel="1" x14ac:dyDescent="0.25">
      <c r="A86" s="112">
        <v>74</v>
      </c>
      <c r="B86" s="281"/>
      <c r="C86" s="256"/>
      <c r="D86" s="256"/>
      <c r="E86" s="256"/>
      <c r="F86" s="256"/>
      <c r="G86" s="252"/>
      <c r="H86" s="266"/>
      <c r="I86" s="256"/>
      <c r="J86" s="252"/>
      <c r="K86" s="282"/>
      <c r="L86" s="256"/>
      <c r="M86" s="256"/>
      <c r="N86" s="256"/>
      <c r="O86" s="256"/>
      <c r="P86" s="252"/>
      <c r="Q86" s="281"/>
      <c r="R86" s="252"/>
      <c r="S86" s="118"/>
      <c r="T86" s="266"/>
      <c r="U86" s="252"/>
      <c r="V86" s="281"/>
      <c r="W86" s="268"/>
      <c r="X86" s="283"/>
      <c r="Y86" s="268"/>
      <c r="Z86" s="281"/>
      <c r="AA86" s="267"/>
      <c r="AB86" s="281"/>
      <c r="AC86" s="268"/>
      <c r="AD86" s="122"/>
    </row>
    <row r="87" spans="1:30" ht="15.75" outlineLevel="1" x14ac:dyDescent="0.25">
      <c r="A87" s="112">
        <v>75</v>
      </c>
      <c r="B87" s="269"/>
      <c r="C87" s="256"/>
      <c r="D87" s="256"/>
      <c r="E87" s="256"/>
      <c r="F87" s="256"/>
      <c r="G87" s="252"/>
      <c r="H87" s="269"/>
      <c r="I87" s="256"/>
      <c r="J87" s="252"/>
      <c r="K87" s="269"/>
      <c r="L87" s="256"/>
      <c r="M87" s="256"/>
      <c r="N87" s="256"/>
      <c r="O87" s="256"/>
      <c r="P87" s="252"/>
      <c r="Q87" s="269"/>
      <c r="R87" s="252"/>
      <c r="S87" s="118"/>
      <c r="T87" s="266"/>
      <c r="U87" s="252"/>
      <c r="V87" s="266"/>
      <c r="W87" s="268"/>
      <c r="X87" s="270"/>
      <c r="Y87" s="268"/>
      <c r="Z87" s="266"/>
      <c r="AA87" s="267"/>
      <c r="AB87" s="266"/>
      <c r="AC87" s="268"/>
      <c r="AD87" s="122"/>
    </row>
    <row r="88" spans="1:30" ht="15.75" outlineLevel="1" x14ac:dyDescent="0.25">
      <c r="A88" s="112">
        <v>76</v>
      </c>
      <c r="B88" s="269"/>
      <c r="C88" s="256"/>
      <c r="D88" s="256"/>
      <c r="E88" s="256"/>
      <c r="F88" s="256"/>
      <c r="G88" s="252"/>
      <c r="H88" s="269"/>
      <c r="I88" s="256"/>
      <c r="J88" s="252"/>
      <c r="K88" s="269"/>
      <c r="L88" s="256"/>
      <c r="M88" s="256"/>
      <c r="N88" s="256"/>
      <c r="O88" s="256"/>
      <c r="P88" s="252"/>
      <c r="Q88" s="269"/>
      <c r="R88" s="252"/>
      <c r="S88" s="118"/>
      <c r="T88" s="266"/>
      <c r="U88" s="252"/>
      <c r="V88" s="266"/>
      <c r="W88" s="268"/>
      <c r="X88" s="270"/>
      <c r="Y88" s="268"/>
      <c r="Z88" s="266"/>
      <c r="AA88" s="267"/>
      <c r="AB88" s="266"/>
      <c r="AC88" s="268"/>
      <c r="AD88" s="122"/>
    </row>
    <row r="89" spans="1:30" ht="15.75" outlineLevel="1" x14ac:dyDescent="0.25">
      <c r="A89" s="112">
        <v>77</v>
      </c>
      <c r="B89" s="281"/>
      <c r="C89" s="256"/>
      <c r="D89" s="256"/>
      <c r="E89" s="256"/>
      <c r="F89" s="256"/>
      <c r="G89" s="252"/>
      <c r="H89" s="266"/>
      <c r="I89" s="256"/>
      <c r="J89" s="252"/>
      <c r="K89" s="282"/>
      <c r="L89" s="256"/>
      <c r="M89" s="256"/>
      <c r="N89" s="256"/>
      <c r="O89" s="256"/>
      <c r="P89" s="252"/>
      <c r="Q89" s="281"/>
      <c r="R89" s="252"/>
      <c r="S89" s="118"/>
      <c r="T89" s="266"/>
      <c r="U89" s="252"/>
      <c r="V89" s="281"/>
      <c r="W89" s="268"/>
      <c r="X89" s="283"/>
      <c r="Y89" s="268"/>
      <c r="Z89" s="281"/>
      <c r="AA89" s="267"/>
      <c r="AB89" s="281"/>
      <c r="AC89" s="268"/>
      <c r="AD89" s="122"/>
    </row>
    <row r="90" spans="1:30" ht="15.75" outlineLevel="1" x14ac:dyDescent="0.25">
      <c r="A90" s="112">
        <v>78</v>
      </c>
      <c r="B90" s="269"/>
      <c r="C90" s="256"/>
      <c r="D90" s="256"/>
      <c r="E90" s="256"/>
      <c r="F90" s="256"/>
      <c r="G90" s="252"/>
      <c r="H90" s="269"/>
      <c r="I90" s="256"/>
      <c r="J90" s="252"/>
      <c r="K90" s="269"/>
      <c r="L90" s="256"/>
      <c r="M90" s="256"/>
      <c r="N90" s="256"/>
      <c r="O90" s="256"/>
      <c r="P90" s="252"/>
      <c r="Q90" s="269"/>
      <c r="R90" s="252"/>
      <c r="S90" s="118"/>
      <c r="T90" s="266"/>
      <c r="U90" s="252"/>
      <c r="V90" s="266"/>
      <c r="W90" s="268"/>
      <c r="X90" s="270"/>
      <c r="Y90" s="268"/>
      <c r="Z90" s="266"/>
      <c r="AA90" s="267"/>
      <c r="AB90" s="266"/>
      <c r="AC90" s="268"/>
      <c r="AD90" s="122"/>
    </row>
    <row r="91" spans="1:30" ht="15.75" outlineLevel="1" x14ac:dyDescent="0.25">
      <c r="A91" s="112">
        <v>79</v>
      </c>
      <c r="B91" s="269"/>
      <c r="C91" s="256"/>
      <c r="D91" s="256"/>
      <c r="E91" s="256"/>
      <c r="F91" s="256"/>
      <c r="G91" s="252"/>
      <c r="H91" s="269"/>
      <c r="I91" s="256"/>
      <c r="J91" s="252"/>
      <c r="K91" s="269"/>
      <c r="L91" s="256"/>
      <c r="M91" s="256"/>
      <c r="N91" s="256"/>
      <c r="O91" s="256"/>
      <c r="P91" s="252"/>
      <c r="Q91" s="269"/>
      <c r="R91" s="252"/>
      <c r="S91" s="118"/>
      <c r="T91" s="266"/>
      <c r="U91" s="252"/>
      <c r="V91" s="266"/>
      <c r="W91" s="268"/>
      <c r="X91" s="270"/>
      <c r="Y91" s="268"/>
      <c r="Z91" s="266"/>
      <c r="AA91" s="267"/>
      <c r="AB91" s="266"/>
      <c r="AC91" s="268"/>
      <c r="AD91" s="122"/>
    </row>
    <row r="92" spans="1:30" ht="15.75" outlineLevel="1" x14ac:dyDescent="0.25">
      <c r="A92" s="112">
        <v>80</v>
      </c>
      <c r="B92" s="281"/>
      <c r="C92" s="256"/>
      <c r="D92" s="256"/>
      <c r="E92" s="256"/>
      <c r="F92" s="256"/>
      <c r="G92" s="252"/>
      <c r="H92" s="266"/>
      <c r="I92" s="256"/>
      <c r="J92" s="252"/>
      <c r="K92" s="282"/>
      <c r="L92" s="256"/>
      <c r="M92" s="256"/>
      <c r="N92" s="256"/>
      <c r="O92" s="256"/>
      <c r="P92" s="252"/>
      <c r="Q92" s="281"/>
      <c r="R92" s="252"/>
      <c r="S92" s="118"/>
      <c r="T92" s="266"/>
      <c r="U92" s="252"/>
      <c r="V92" s="281"/>
      <c r="W92" s="268"/>
      <c r="X92" s="283"/>
      <c r="Y92" s="268"/>
      <c r="Z92" s="281"/>
      <c r="AA92" s="267"/>
      <c r="AB92" s="281"/>
      <c r="AC92" s="268"/>
      <c r="AD92" s="122"/>
    </row>
    <row r="93" spans="1:30" ht="15.75" outlineLevel="1" x14ac:dyDescent="0.25">
      <c r="A93" s="112">
        <v>81</v>
      </c>
      <c r="B93" s="269"/>
      <c r="C93" s="256"/>
      <c r="D93" s="256"/>
      <c r="E93" s="256"/>
      <c r="F93" s="256"/>
      <c r="G93" s="252"/>
      <c r="H93" s="269"/>
      <c r="I93" s="256"/>
      <c r="J93" s="252"/>
      <c r="K93" s="269"/>
      <c r="L93" s="256"/>
      <c r="M93" s="256"/>
      <c r="N93" s="256"/>
      <c r="O93" s="256"/>
      <c r="P93" s="252"/>
      <c r="Q93" s="269"/>
      <c r="R93" s="252"/>
      <c r="S93" s="118"/>
      <c r="T93" s="266"/>
      <c r="U93" s="252"/>
      <c r="V93" s="266"/>
      <c r="W93" s="268"/>
      <c r="X93" s="270"/>
      <c r="Y93" s="268"/>
      <c r="Z93" s="266"/>
      <c r="AA93" s="267"/>
      <c r="AB93" s="266"/>
      <c r="AC93" s="268"/>
      <c r="AD93" s="122"/>
    </row>
    <row r="94" spans="1:30" ht="15.75" outlineLevel="1" x14ac:dyDescent="0.25">
      <c r="A94" s="112">
        <v>82</v>
      </c>
      <c r="B94" s="269"/>
      <c r="C94" s="256"/>
      <c r="D94" s="256"/>
      <c r="E94" s="256"/>
      <c r="F94" s="256"/>
      <c r="G94" s="252"/>
      <c r="H94" s="269"/>
      <c r="I94" s="256"/>
      <c r="J94" s="252"/>
      <c r="K94" s="269"/>
      <c r="L94" s="256"/>
      <c r="M94" s="256"/>
      <c r="N94" s="256"/>
      <c r="O94" s="256"/>
      <c r="P94" s="252"/>
      <c r="Q94" s="269"/>
      <c r="R94" s="252"/>
      <c r="S94" s="118"/>
      <c r="T94" s="266"/>
      <c r="U94" s="252"/>
      <c r="V94" s="266"/>
      <c r="W94" s="268"/>
      <c r="X94" s="270"/>
      <c r="Y94" s="268"/>
      <c r="Z94" s="266"/>
      <c r="AA94" s="267"/>
      <c r="AB94" s="266"/>
      <c r="AC94" s="268"/>
      <c r="AD94" s="122"/>
    </row>
    <row r="95" spans="1:30" ht="15.75" outlineLevel="1" x14ac:dyDescent="0.25">
      <c r="A95" s="112">
        <v>83</v>
      </c>
      <c r="B95" s="281"/>
      <c r="C95" s="256"/>
      <c r="D95" s="256"/>
      <c r="E95" s="256"/>
      <c r="F95" s="256"/>
      <c r="G95" s="252"/>
      <c r="H95" s="266"/>
      <c r="I95" s="256"/>
      <c r="J95" s="252"/>
      <c r="K95" s="282"/>
      <c r="L95" s="256"/>
      <c r="M95" s="256"/>
      <c r="N95" s="256"/>
      <c r="O95" s="256"/>
      <c r="P95" s="252"/>
      <c r="Q95" s="281"/>
      <c r="R95" s="252"/>
      <c r="S95" s="118"/>
      <c r="T95" s="266"/>
      <c r="U95" s="252"/>
      <c r="V95" s="281"/>
      <c r="W95" s="268"/>
      <c r="X95" s="283"/>
      <c r="Y95" s="268"/>
      <c r="Z95" s="281"/>
      <c r="AA95" s="267"/>
      <c r="AB95" s="281"/>
      <c r="AC95" s="268"/>
      <c r="AD95" s="122"/>
    </row>
    <row r="96" spans="1:30" ht="15.75" outlineLevel="1" x14ac:dyDescent="0.25">
      <c r="A96" s="112">
        <v>84</v>
      </c>
      <c r="B96" s="269"/>
      <c r="C96" s="256"/>
      <c r="D96" s="256"/>
      <c r="E96" s="256"/>
      <c r="F96" s="256"/>
      <c r="G96" s="252"/>
      <c r="H96" s="269"/>
      <c r="I96" s="256"/>
      <c r="J96" s="252"/>
      <c r="K96" s="269"/>
      <c r="L96" s="256"/>
      <c r="M96" s="256"/>
      <c r="N96" s="256"/>
      <c r="O96" s="256"/>
      <c r="P96" s="252"/>
      <c r="Q96" s="269"/>
      <c r="R96" s="252"/>
      <c r="S96" s="118"/>
      <c r="T96" s="266"/>
      <c r="U96" s="252"/>
      <c r="V96" s="266"/>
      <c r="W96" s="268"/>
      <c r="X96" s="270"/>
      <c r="Y96" s="268"/>
      <c r="Z96" s="266"/>
      <c r="AA96" s="267"/>
      <c r="AB96" s="266"/>
      <c r="AC96" s="268"/>
      <c r="AD96" s="122"/>
    </row>
    <row r="97" spans="1:30" ht="15.75" outlineLevel="1" x14ac:dyDescent="0.25">
      <c r="A97" s="112">
        <v>85</v>
      </c>
      <c r="B97" s="269"/>
      <c r="C97" s="256"/>
      <c r="D97" s="256"/>
      <c r="E97" s="256"/>
      <c r="F97" s="256"/>
      <c r="G97" s="252"/>
      <c r="H97" s="269"/>
      <c r="I97" s="256"/>
      <c r="J97" s="252"/>
      <c r="K97" s="269"/>
      <c r="L97" s="256"/>
      <c r="M97" s="256"/>
      <c r="N97" s="256"/>
      <c r="O97" s="256"/>
      <c r="P97" s="252"/>
      <c r="Q97" s="269"/>
      <c r="R97" s="252"/>
      <c r="S97" s="118"/>
      <c r="T97" s="266"/>
      <c r="U97" s="252"/>
      <c r="V97" s="266"/>
      <c r="W97" s="268"/>
      <c r="X97" s="270"/>
      <c r="Y97" s="268"/>
      <c r="Z97" s="266"/>
      <c r="AA97" s="267"/>
      <c r="AB97" s="266"/>
      <c r="AC97" s="268"/>
      <c r="AD97" s="122"/>
    </row>
    <row r="98" spans="1:30" ht="15.75" outlineLevel="1" x14ac:dyDescent="0.25">
      <c r="A98" s="112">
        <v>86</v>
      </c>
      <c r="B98" s="281"/>
      <c r="C98" s="256"/>
      <c r="D98" s="256"/>
      <c r="E98" s="256"/>
      <c r="F98" s="256"/>
      <c r="G98" s="252"/>
      <c r="H98" s="266"/>
      <c r="I98" s="256"/>
      <c r="J98" s="252"/>
      <c r="K98" s="282"/>
      <c r="L98" s="256"/>
      <c r="M98" s="256"/>
      <c r="N98" s="256"/>
      <c r="O98" s="256"/>
      <c r="P98" s="252"/>
      <c r="Q98" s="281"/>
      <c r="R98" s="252"/>
      <c r="S98" s="118"/>
      <c r="T98" s="266"/>
      <c r="U98" s="252"/>
      <c r="V98" s="281"/>
      <c r="W98" s="268"/>
      <c r="X98" s="283"/>
      <c r="Y98" s="268"/>
      <c r="Z98" s="281"/>
      <c r="AA98" s="267"/>
      <c r="AB98" s="281"/>
      <c r="AC98" s="268"/>
      <c r="AD98" s="122"/>
    </row>
    <row r="99" spans="1:30" ht="15.75" outlineLevel="1" x14ac:dyDescent="0.25">
      <c r="A99" s="112">
        <v>87</v>
      </c>
      <c r="B99" s="269"/>
      <c r="C99" s="256"/>
      <c r="D99" s="256"/>
      <c r="E99" s="256"/>
      <c r="F99" s="256"/>
      <c r="G99" s="252"/>
      <c r="H99" s="269"/>
      <c r="I99" s="256"/>
      <c r="J99" s="252"/>
      <c r="K99" s="269"/>
      <c r="L99" s="256"/>
      <c r="M99" s="256"/>
      <c r="N99" s="256"/>
      <c r="O99" s="256"/>
      <c r="P99" s="252"/>
      <c r="Q99" s="269"/>
      <c r="R99" s="252"/>
      <c r="S99" s="118"/>
      <c r="T99" s="266"/>
      <c r="U99" s="252"/>
      <c r="V99" s="266"/>
      <c r="W99" s="268"/>
      <c r="X99" s="270"/>
      <c r="Y99" s="268"/>
      <c r="Z99" s="266"/>
      <c r="AA99" s="267"/>
      <c r="AB99" s="266"/>
      <c r="AC99" s="268"/>
      <c r="AD99" s="122"/>
    </row>
    <row r="100" spans="1:30" ht="15.75" outlineLevel="1" x14ac:dyDescent="0.25">
      <c r="A100" s="112">
        <v>88</v>
      </c>
      <c r="B100" s="269"/>
      <c r="C100" s="256"/>
      <c r="D100" s="256"/>
      <c r="E100" s="256"/>
      <c r="F100" s="256"/>
      <c r="G100" s="252"/>
      <c r="H100" s="269"/>
      <c r="I100" s="256"/>
      <c r="J100" s="252"/>
      <c r="K100" s="269"/>
      <c r="L100" s="256"/>
      <c r="M100" s="256"/>
      <c r="N100" s="256"/>
      <c r="O100" s="256"/>
      <c r="P100" s="252"/>
      <c r="Q100" s="269"/>
      <c r="R100" s="252"/>
      <c r="S100" s="118"/>
      <c r="T100" s="266"/>
      <c r="U100" s="252"/>
      <c r="V100" s="266"/>
      <c r="W100" s="268"/>
      <c r="X100" s="270"/>
      <c r="Y100" s="268"/>
      <c r="Z100" s="266"/>
      <c r="AA100" s="267"/>
      <c r="AB100" s="266"/>
      <c r="AC100" s="268"/>
      <c r="AD100" s="122"/>
    </row>
    <row r="101" spans="1:30" ht="15.75" outlineLevel="1" x14ac:dyDescent="0.25">
      <c r="A101" s="112">
        <v>89</v>
      </c>
      <c r="B101" s="281"/>
      <c r="C101" s="256"/>
      <c r="D101" s="256"/>
      <c r="E101" s="256"/>
      <c r="F101" s="256"/>
      <c r="G101" s="252"/>
      <c r="H101" s="266"/>
      <c r="I101" s="256"/>
      <c r="J101" s="252"/>
      <c r="K101" s="282"/>
      <c r="L101" s="256"/>
      <c r="M101" s="256"/>
      <c r="N101" s="256"/>
      <c r="O101" s="256"/>
      <c r="P101" s="252"/>
      <c r="Q101" s="281"/>
      <c r="R101" s="252"/>
      <c r="S101" s="118"/>
      <c r="T101" s="266"/>
      <c r="U101" s="252"/>
      <c r="V101" s="281"/>
      <c r="W101" s="268"/>
      <c r="X101" s="283"/>
      <c r="Y101" s="268"/>
      <c r="Z101" s="281"/>
      <c r="AA101" s="267"/>
      <c r="AB101" s="281"/>
      <c r="AC101" s="268"/>
      <c r="AD101" s="122"/>
    </row>
    <row r="102" spans="1:30" ht="15.75" outlineLevel="1" x14ac:dyDescent="0.25">
      <c r="A102" s="112">
        <v>90</v>
      </c>
      <c r="B102" s="269"/>
      <c r="C102" s="256"/>
      <c r="D102" s="256"/>
      <c r="E102" s="256"/>
      <c r="F102" s="256"/>
      <c r="G102" s="252"/>
      <c r="H102" s="269"/>
      <c r="I102" s="256"/>
      <c r="J102" s="252"/>
      <c r="K102" s="269"/>
      <c r="L102" s="256"/>
      <c r="M102" s="256"/>
      <c r="N102" s="256"/>
      <c r="O102" s="256"/>
      <c r="P102" s="252"/>
      <c r="Q102" s="269"/>
      <c r="R102" s="252"/>
      <c r="S102" s="118"/>
      <c r="T102" s="266"/>
      <c r="U102" s="252"/>
      <c r="V102" s="266"/>
      <c r="W102" s="268"/>
      <c r="X102" s="270"/>
      <c r="Y102" s="268"/>
      <c r="Z102" s="266"/>
      <c r="AA102" s="267"/>
      <c r="AB102" s="266"/>
      <c r="AC102" s="268"/>
      <c r="AD102" s="122"/>
    </row>
    <row r="103" spans="1:30" ht="15.75" outlineLevel="1" x14ac:dyDescent="0.25">
      <c r="A103" s="112">
        <v>91</v>
      </c>
      <c r="B103" s="269"/>
      <c r="C103" s="256"/>
      <c r="D103" s="256"/>
      <c r="E103" s="256"/>
      <c r="F103" s="256"/>
      <c r="G103" s="252"/>
      <c r="H103" s="269"/>
      <c r="I103" s="256"/>
      <c r="J103" s="252"/>
      <c r="K103" s="269"/>
      <c r="L103" s="256"/>
      <c r="M103" s="256"/>
      <c r="N103" s="256"/>
      <c r="O103" s="256"/>
      <c r="P103" s="252"/>
      <c r="Q103" s="269"/>
      <c r="R103" s="252"/>
      <c r="S103" s="118"/>
      <c r="T103" s="266"/>
      <c r="U103" s="252"/>
      <c r="V103" s="266"/>
      <c r="W103" s="268"/>
      <c r="X103" s="270"/>
      <c r="Y103" s="268"/>
      <c r="Z103" s="266"/>
      <c r="AA103" s="267"/>
      <c r="AB103" s="266"/>
      <c r="AC103" s="268"/>
      <c r="AD103" s="122"/>
    </row>
    <row r="104" spans="1:30" ht="15.75" outlineLevel="1" x14ac:dyDescent="0.25">
      <c r="A104" s="112">
        <v>92</v>
      </c>
      <c r="B104" s="281"/>
      <c r="C104" s="256"/>
      <c r="D104" s="256"/>
      <c r="E104" s="256"/>
      <c r="F104" s="256"/>
      <c r="G104" s="252"/>
      <c r="H104" s="266"/>
      <c r="I104" s="256"/>
      <c r="J104" s="252"/>
      <c r="K104" s="282"/>
      <c r="L104" s="256"/>
      <c r="M104" s="256"/>
      <c r="N104" s="256"/>
      <c r="O104" s="256"/>
      <c r="P104" s="252"/>
      <c r="Q104" s="281"/>
      <c r="R104" s="252"/>
      <c r="S104" s="118"/>
      <c r="T104" s="266"/>
      <c r="U104" s="252"/>
      <c r="V104" s="281"/>
      <c r="W104" s="268"/>
      <c r="X104" s="283"/>
      <c r="Y104" s="268"/>
      <c r="Z104" s="281"/>
      <c r="AA104" s="267"/>
      <c r="AB104" s="281"/>
      <c r="AC104" s="268"/>
      <c r="AD104" s="122"/>
    </row>
    <row r="105" spans="1:30" ht="15.75" outlineLevel="1" x14ac:dyDescent="0.25">
      <c r="A105" s="112">
        <v>93</v>
      </c>
      <c r="B105" s="269"/>
      <c r="C105" s="256"/>
      <c r="D105" s="256"/>
      <c r="E105" s="256"/>
      <c r="F105" s="256"/>
      <c r="G105" s="252"/>
      <c r="H105" s="269"/>
      <c r="I105" s="256"/>
      <c r="J105" s="252"/>
      <c r="K105" s="269"/>
      <c r="L105" s="256"/>
      <c r="M105" s="256"/>
      <c r="N105" s="256"/>
      <c r="O105" s="256"/>
      <c r="P105" s="252"/>
      <c r="Q105" s="269"/>
      <c r="R105" s="252"/>
      <c r="S105" s="118"/>
      <c r="T105" s="266"/>
      <c r="U105" s="252"/>
      <c r="V105" s="266"/>
      <c r="W105" s="268"/>
      <c r="X105" s="270"/>
      <c r="Y105" s="268"/>
      <c r="Z105" s="266"/>
      <c r="AA105" s="267"/>
      <c r="AB105" s="266"/>
      <c r="AC105" s="268"/>
      <c r="AD105" s="122"/>
    </row>
    <row r="106" spans="1:30" ht="15.75" outlineLevel="1" x14ac:dyDescent="0.25">
      <c r="A106" s="112">
        <v>94</v>
      </c>
      <c r="B106" s="269"/>
      <c r="C106" s="256"/>
      <c r="D106" s="256"/>
      <c r="E106" s="256"/>
      <c r="F106" s="256"/>
      <c r="G106" s="252"/>
      <c r="H106" s="269"/>
      <c r="I106" s="256"/>
      <c r="J106" s="252"/>
      <c r="K106" s="269"/>
      <c r="L106" s="256"/>
      <c r="M106" s="256"/>
      <c r="N106" s="256"/>
      <c r="O106" s="256"/>
      <c r="P106" s="252"/>
      <c r="Q106" s="269"/>
      <c r="R106" s="252"/>
      <c r="S106" s="118"/>
      <c r="T106" s="266"/>
      <c r="U106" s="252"/>
      <c r="V106" s="266"/>
      <c r="W106" s="268"/>
      <c r="X106" s="270"/>
      <c r="Y106" s="268"/>
      <c r="Z106" s="266"/>
      <c r="AA106" s="267"/>
      <c r="AB106" s="266"/>
      <c r="AC106" s="268"/>
      <c r="AD106" s="122"/>
    </row>
    <row r="107" spans="1:30" ht="15.75" outlineLevel="1" x14ac:dyDescent="0.25">
      <c r="A107" s="112">
        <v>95</v>
      </c>
      <c r="B107" s="281"/>
      <c r="C107" s="256"/>
      <c r="D107" s="256"/>
      <c r="E107" s="256"/>
      <c r="F107" s="256"/>
      <c r="G107" s="252"/>
      <c r="H107" s="266"/>
      <c r="I107" s="256"/>
      <c r="J107" s="252"/>
      <c r="K107" s="282"/>
      <c r="L107" s="256"/>
      <c r="M107" s="256"/>
      <c r="N107" s="256"/>
      <c r="O107" s="256"/>
      <c r="P107" s="252"/>
      <c r="Q107" s="281"/>
      <c r="R107" s="252"/>
      <c r="S107" s="118"/>
      <c r="T107" s="266"/>
      <c r="U107" s="252"/>
      <c r="V107" s="281"/>
      <c r="W107" s="268"/>
      <c r="X107" s="283"/>
      <c r="Y107" s="268"/>
      <c r="Z107" s="281"/>
      <c r="AA107" s="267"/>
      <c r="AB107" s="281"/>
      <c r="AC107" s="268"/>
      <c r="AD107" s="122"/>
    </row>
    <row r="108" spans="1:30" ht="15.75" outlineLevel="1" x14ac:dyDescent="0.25">
      <c r="A108" s="112">
        <v>96</v>
      </c>
      <c r="B108" s="269"/>
      <c r="C108" s="256"/>
      <c r="D108" s="256"/>
      <c r="E108" s="256"/>
      <c r="F108" s="256"/>
      <c r="G108" s="252"/>
      <c r="H108" s="269"/>
      <c r="I108" s="256"/>
      <c r="J108" s="252"/>
      <c r="K108" s="269"/>
      <c r="L108" s="256"/>
      <c r="M108" s="256"/>
      <c r="N108" s="256"/>
      <c r="O108" s="256"/>
      <c r="P108" s="252"/>
      <c r="Q108" s="269"/>
      <c r="R108" s="252"/>
      <c r="S108" s="118"/>
      <c r="T108" s="266"/>
      <c r="U108" s="252"/>
      <c r="V108" s="266"/>
      <c r="W108" s="268"/>
      <c r="X108" s="270"/>
      <c r="Y108" s="268"/>
      <c r="Z108" s="266"/>
      <c r="AA108" s="267"/>
      <c r="AB108" s="266"/>
      <c r="AC108" s="268"/>
      <c r="AD108" s="122"/>
    </row>
    <row r="109" spans="1:30" ht="15.75" outlineLevel="1" x14ac:dyDescent="0.25">
      <c r="A109" s="112">
        <v>97</v>
      </c>
      <c r="B109" s="269"/>
      <c r="C109" s="256"/>
      <c r="D109" s="256"/>
      <c r="E109" s="256"/>
      <c r="F109" s="256"/>
      <c r="G109" s="252"/>
      <c r="H109" s="269"/>
      <c r="I109" s="256"/>
      <c r="J109" s="252"/>
      <c r="K109" s="269"/>
      <c r="L109" s="256"/>
      <c r="M109" s="256"/>
      <c r="N109" s="256"/>
      <c r="O109" s="256"/>
      <c r="P109" s="252"/>
      <c r="Q109" s="269"/>
      <c r="R109" s="252"/>
      <c r="S109" s="118"/>
      <c r="T109" s="266"/>
      <c r="U109" s="252"/>
      <c r="V109" s="266"/>
      <c r="W109" s="268"/>
      <c r="X109" s="270"/>
      <c r="Y109" s="268"/>
      <c r="Z109" s="266"/>
      <c r="AA109" s="267"/>
      <c r="AB109" s="266"/>
      <c r="AC109" s="268"/>
      <c r="AD109" s="122"/>
    </row>
    <row r="110" spans="1:30" ht="15.75" outlineLevel="1" x14ac:dyDescent="0.25">
      <c r="A110" s="112">
        <v>98</v>
      </c>
      <c r="B110" s="281"/>
      <c r="C110" s="256"/>
      <c r="D110" s="256"/>
      <c r="E110" s="256"/>
      <c r="F110" s="256"/>
      <c r="G110" s="252"/>
      <c r="H110" s="266"/>
      <c r="I110" s="256"/>
      <c r="J110" s="252"/>
      <c r="K110" s="282"/>
      <c r="L110" s="256"/>
      <c r="M110" s="256"/>
      <c r="N110" s="256"/>
      <c r="O110" s="256"/>
      <c r="P110" s="252"/>
      <c r="Q110" s="281"/>
      <c r="R110" s="252"/>
      <c r="S110" s="118"/>
      <c r="T110" s="266"/>
      <c r="U110" s="252"/>
      <c r="V110" s="281"/>
      <c r="W110" s="268"/>
      <c r="X110" s="283"/>
      <c r="Y110" s="268"/>
      <c r="Z110" s="281"/>
      <c r="AA110" s="267"/>
      <c r="AB110" s="281"/>
      <c r="AC110" s="268"/>
      <c r="AD110" s="122"/>
    </row>
    <row r="111" spans="1:30" ht="15.75" outlineLevel="1" x14ac:dyDescent="0.25">
      <c r="A111" s="112">
        <v>99</v>
      </c>
      <c r="B111" s="269"/>
      <c r="C111" s="256"/>
      <c r="D111" s="256"/>
      <c r="E111" s="256"/>
      <c r="F111" s="256"/>
      <c r="G111" s="252"/>
      <c r="H111" s="269"/>
      <c r="I111" s="256"/>
      <c r="J111" s="252"/>
      <c r="K111" s="269"/>
      <c r="L111" s="256"/>
      <c r="M111" s="256"/>
      <c r="N111" s="256"/>
      <c r="O111" s="256"/>
      <c r="P111" s="252"/>
      <c r="Q111" s="269"/>
      <c r="R111" s="252"/>
      <c r="S111" s="118"/>
      <c r="T111" s="266"/>
      <c r="U111" s="252"/>
      <c r="V111" s="266"/>
      <c r="W111" s="268"/>
      <c r="X111" s="270"/>
      <c r="Y111" s="268"/>
      <c r="Z111" s="266"/>
      <c r="AA111" s="267"/>
      <c r="AB111" s="266"/>
      <c r="AC111" s="268"/>
      <c r="AD111" s="122"/>
    </row>
    <row r="112" spans="1:30" ht="16.5" outlineLevel="1" thickBot="1" x14ac:dyDescent="0.3">
      <c r="A112" s="113">
        <v>100</v>
      </c>
      <c r="B112" s="284"/>
      <c r="C112" s="258"/>
      <c r="D112" s="258"/>
      <c r="E112" s="258"/>
      <c r="F112" s="258"/>
      <c r="G112" s="254"/>
      <c r="H112" s="287"/>
      <c r="I112" s="258"/>
      <c r="J112" s="254"/>
      <c r="K112" s="288"/>
      <c r="L112" s="258"/>
      <c r="M112" s="258"/>
      <c r="N112" s="258"/>
      <c r="O112" s="258"/>
      <c r="P112" s="254"/>
      <c r="Q112" s="284"/>
      <c r="R112" s="254"/>
      <c r="S112" s="119"/>
      <c r="T112" s="287"/>
      <c r="U112" s="254"/>
      <c r="V112" s="284"/>
      <c r="W112" s="286"/>
      <c r="X112" s="289"/>
      <c r="Y112" s="286"/>
      <c r="Z112" s="284"/>
      <c r="AA112" s="285"/>
      <c r="AB112" s="284"/>
      <c r="AC112" s="286"/>
      <c r="AD112" s="123"/>
    </row>
    <row r="113" spans="1:30" ht="34.5" customHeight="1" outlineLevel="1" thickBot="1" x14ac:dyDescent="0.3">
      <c r="A113" s="115" t="s">
        <v>74</v>
      </c>
      <c r="B113" s="294"/>
      <c r="C113" s="295"/>
      <c r="D113" s="295"/>
      <c r="E113" s="295"/>
      <c r="F113" s="295"/>
      <c r="G113" s="296"/>
      <c r="H113" s="294"/>
      <c r="I113" s="295"/>
      <c r="J113" s="296"/>
      <c r="K113" s="294"/>
      <c r="L113" s="295"/>
      <c r="M113" s="295"/>
      <c r="N113" s="295"/>
      <c r="O113" s="295"/>
      <c r="P113" s="296"/>
      <c r="Q113" s="294"/>
      <c r="R113" s="296"/>
      <c r="S113" s="116"/>
      <c r="T113" s="294"/>
      <c r="U113" s="296"/>
      <c r="V113" s="292"/>
      <c r="W113" s="293"/>
      <c r="X113" s="292"/>
      <c r="Y113" s="293"/>
      <c r="Z113" s="290"/>
      <c r="AA113" s="291"/>
      <c r="AB113" s="292"/>
      <c r="AC113" s="293"/>
      <c r="AD113" s="120">
        <f>SUM(AD13:AD112)</f>
        <v>0</v>
      </c>
    </row>
    <row r="114" spans="1:30" ht="15.75" customHeight="1" outlineLevel="1" thickBot="1" x14ac:dyDescent="0.3">
      <c r="A114" s="114"/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T114" s="192"/>
      <c r="U114" s="192"/>
      <c r="V114" s="298"/>
      <c r="W114" s="298"/>
      <c r="X114" s="298"/>
      <c r="Y114" s="298"/>
      <c r="Z114" s="297"/>
      <c r="AA114" s="297"/>
      <c r="AB114" s="298"/>
      <c r="AC114" s="298"/>
    </row>
    <row r="115" spans="1:30" ht="15.75" customHeight="1" outlineLevel="1" thickTop="1" thickBot="1" x14ac:dyDescent="0.3">
      <c r="A115" s="299" t="s">
        <v>75</v>
      </c>
      <c r="B115" s="300"/>
      <c r="C115" s="300"/>
      <c r="D115" s="300"/>
      <c r="E115" s="300"/>
      <c r="F115" s="300"/>
      <c r="G115" s="300"/>
      <c r="H115" s="300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1"/>
    </row>
    <row r="116" spans="1:30" ht="15.75" customHeight="1" outlineLevel="1" x14ac:dyDescent="0.25">
      <c r="A116" s="302"/>
      <c r="B116" s="303"/>
      <c r="C116" s="303"/>
      <c r="D116" s="303"/>
      <c r="E116" s="303"/>
      <c r="F116" s="303"/>
      <c r="G116" s="303"/>
      <c r="H116" s="303"/>
      <c r="I116" s="304"/>
      <c r="J116" s="303"/>
      <c r="K116" s="303"/>
      <c r="L116" s="303"/>
      <c r="M116" s="303"/>
      <c r="N116" s="303"/>
      <c r="O116" s="303"/>
      <c r="P116" s="303"/>
      <c r="Q116" s="304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5"/>
    </row>
    <row r="117" spans="1:30" ht="15.75" customHeight="1" outlineLevel="1" x14ac:dyDescent="0.25">
      <c r="A117" s="306" t="s">
        <v>163</v>
      </c>
      <c r="B117" s="192"/>
      <c r="C117" s="192"/>
      <c r="D117" s="192"/>
      <c r="E117" s="192"/>
      <c r="F117" s="192"/>
      <c r="G117" s="192"/>
      <c r="H117" s="192"/>
      <c r="I117" s="307">
        <f>ID!B18</f>
        <v>0</v>
      </c>
      <c r="J117" s="192"/>
      <c r="K117" s="192"/>
      <c r="L117" s="192"/>
      <c r="M117" s="192"/>
      <c r="N117" s="192"/>
      <c r="O117" s="192"/>
      <c r="P117" s="192"/>
      <c r="Q117" s="307" t="s">
        <v>76</v>
      </c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308"/>
    </row>
    <row r="118" spans="1:30" ht="15.75" customHeight="1" outlineLevel="1" thickBot="1" x14ac:dyDescent="0.3">
      <c r="A118" s="309" t="s">
        <v>77</v>
      </c>
      <c r="B118" s="310"/>
      <c r="C118" s="310"/>
      <c r="D118" s="310"/>
      <c r="E118" s="310"/>
      <c r="F118" s="310"/>
      <c r="G118" s="310"/>
      <c r="H118" s="310"/>
      <c r="I118" s="311" t="s">
        <v>78</v>
      </c>
      <c r="J118" s="310"/>
      <c r="K118" s="310"/>
      <c r="L118" s="310"/>
      <c r="M118" s="310"/>
      <c r="N118" s="310"/>
      <c r="O118" s="310"/>
      <c r="P118" s="310"/>
      <c r="Q118" s="311" t="s">
        <v>79</v>
      </c>
      <c r="R118" s="310"/>
      <c r="S118" s="310"/>
      <c r="T118" s="310"/>
      <c r="U118" s="310"/>
      <c r="V118" s="310"/>
      <c r="W118" s="310"/>
      <c r="X118" s="310"/>
      <c r="Y118" s="310"/>
      <c r="Z118" s="310"/>
      <c r="AA118" s="310"/>
      <c r="AB118" s="310"/>
      <c r="AC118" s="310"/>
      <c r="AD118" s="312"/>
    </row>
    <row r="119" spans="1:30" ht="15.75" customHeight="1" outlineLevel="1" thickTop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135"/>
      <c r="W119" s="135"/>
      <c r="X119" s="135"/>
      <c r="Y119" s="135"/>
      <c r="Z119" s="138"/>
      <c r="AA119" s="138"/>
      <c r="AB119" s="135"/>
      <c r="AC119" s="135"/>
      <c r="AD119" s="8"/>
    </row>
    <row r="120" spans="1:30" ht="15.75" customHeight="1" thickBo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135"/>
      <c r="W120" s="135"/>
      <c r="X120" s="135"/>
      <c r="Y120" s="135"/>
      <c r="Z120" s="138"/>
      <c r="AA120" s="138"/>
      <c r="AB120" s="135"/>
      <c r="AC120" s="135"/>
      <c r="AD120" s="8"/>
    </row>
    <row r="121" spans="1:30" ht="33.75" customHeight="1" thickBot="1" x14ac:dyDescent="0.55000000000000004">
      <c r="A121" s="244" t="s">
        <v>80</v>
      </c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6"/>
      <c r="W121" s="135"/>
      <c r="X121" s="135"/>
      <c r="Y121" s="135"/>
      <c r="Z121" s="138"/>
      <c r="AA121" s="138"/>
      <c r="AB121" s="135"/>
      <c r="AC121" s="135"/>
      <c r="AD121" s="8"/>
    </row>
    <row r="122" spans="1:30" ht="15.75" customHeight="1" outlineLevel="1" thickBot="1" x14ac:dyDescent="0.3">
      <c r="A122" s="1" t="s">
        <v>217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33"/>
      <c r="W122" s="133"/>
      <c r="X122" s="133"/>
      <c r="Y122" s="133"/>
      <c r="Z122" s="136"/>
      <c r="AA122" s="136"/>
      <c r="AB122" s="133"/>
      <c r="AC122" s="133"/>
      <c r="AD122" s="1"/>
    </row>
    <row r="123" spans="1:30" ht="37.5" customHeight="1" outlineLevel="1" thickBot="1" x14ac:dyDescent="0.3">
      <c r="A123" s="1"/>
      <c r="B123" s="314" t="s">
        <v>81</v>
      </c>
      <c r="C123" s="295"/>
      <c r="D123" s="295"/>
      <c r="E123" s="295"/>
      <c r="F123" s="295"/>
      <c r="G123" s="296"/>
      <c r="H123" s="313" t="s">
        <v>82</v>
      </c>
      <c r="I123" s="295"/>
      <c r="J123" s="296"/>
      <c r="K123" s="313" t="s">
        <v>83</v>
      </c>
      <c r="L123" s="295"/>
      <c r="M123" s="296"/>
      <c r="N123" s="313" t="s">
        <v>23</v>
      </c>
      <c r="O123" s="295"/>
      <c r="P123" s="296"/>
      <c r="Q123" s="1"/>
      <c r="R123" s="1"/>
      <c r="S123" s="1"/>
      <c r="T123" s="1"/>
      <c r="U123" s="1"/>
      <c r="V123" s="133"/>
      <c r="W123" s="133"/>
      <c r="X123" s="133"/>
      <c r="Y123" s="133"/>
      <c r="Z123" s="136"/>
      <c r="AA123" s="136"/>
      <c r="AB123" s="133"/>
      <c r="AC123" s="133"/>
      <c r="AD123" s="1"/>
    </row>
    <row r="124" spans="1:30" ht="24.75" customHeight="1" outlineLevel="1" thickBot="1" x14ac:dyDescent="0.3">
      <c r="A124" s="1"/>
      <c r="B124" s="315" t="str">
        <f>ID!B23</f>
        <v>PDDE - BÁSICO</v>
      </c>
      <c r="C124" s="261"/>
      <c r="D124" s="261"/>
      <c r="E124" s="261"/>
      <c r="F124" s="261"/>
      <c r="G124" s="250"/>
      <c r="H124" s="316">
        <f t="shared" ref="H124" si="0">SUMIFS(AD$13:AD$112,S$13:S$112,B124,Q$13:Q$112,$H$123)</f>
        <v>0</v>
      </c>
      <c r="I124" s="261"/>
      <c r="J124" s="250"/>
      <c r="K124" s="316">
        <f t="shared" ref="K124" si="1">SUMIFS(AD$13:AD$112,S$13:S$112,B124,Q$13:Q$112,$K$123)</f>
        <v>0</v>
      </c>
      <c r="L124" s="261"/>
      <c r="M124" s="250"/>
      <c r="N124" s="317">
        <f t="shared" ref="N124" si="2">SUMIF(S$13:S$112,B124,AD$13:AD$112)</f>
        <v>0</v>
      </c>
      <c r="O124" s="261"/>
      <c r="P124" s="250"/>
      <c r="S124" s="1"/>
      <c r="T124" s="1"/>
      <c r="U124" s="1"/>
      <c r="V124" s="133"/>
      <c r="W124" s="133"/>
      <c r="X124" s="133"/>
      <c r="Y124" s="133"/>
      <c r="Z124" s="136"/>
      <c r="AA124" s="136"/>
      <c r="AB124" s="133"/>
      <c r="AC124" s="133"/>
      <c r="AD124" s="1"/>
    </row>
    <row r="125" spans="1:30" ht="24.75" customHeight="1" outlineLevel="1" thickBot="1" x14ac:dyDescent="0.3">
      <c r="A125" s="1"/>
      <c r="B125" s="314" t="s">
        <v>84</v>
      </c>
      <c r="C125" s="295"/>
      <c r="D125" s="295"/>
      <c r="E125" s="295"/>
      <c r="F125" s="295"/>
      <c r="G125" s="296"/>
      <c r="H125" s="319">
        <f>SUM(H124:H124)</f>
        <v>0</v>
      </c>
      <c r="I125" s="295"/>
      <c r="J125" s="296"/>
      <c r="K125" s="320">
        <f>SUM(K124:K124)</f>
        <v>0</v>
      </c>
      <c r="L125" s="295"/>
      <c r="M125" s="296"/>
      <c r="N125" s="320">
        <f>SUM(N124:N124)</f>
        <v>0</v>
      </c>
      <c r="O125" s="295"/>
      <c r="P125" s="296"/>
      <c r="S125" s="1"/>
      <c r="T125" s="1"/>
      <c r="U125" s="1"/>
      <c r="V125" s="133"/>
      <c r="W125" s="133"/>
      <c r="X125" s="133"/>
      <c r="Y125" s="133"/>
      <c r="Z125" s="136"/>
      <c r="AA125" s="136"/>
      <c r="AB125" s="133"/>
      <c r="AC125" s="133"/>
      <c r="AD125" s="1"/>
    </row>
    <row r="126" spans="1:30" ht="24.75" customHeight="1" outlineLevel="1" x14ac:dyDescent="0.25">
      <c r="A126" s="1"/>
      <c r="B126" s="318"/>
      <c r="C126" s="192"/>
      <c r="D126" s="192"/>
      <c r="E126" s="192"/>
      <c r="F126" s="192"/>
      <c r="G126" s="192"/>
      <c r="H126" s="1"/>
      <c r="I126" s="1"/>
      <c r="J126" s="1"/>
      <c r="K126" s="1"/>
      <c r="L126" s="1"/>
      <c r="M126" s="1"/>
      <c r="N126" s="1"/>
      <c r="O126" s="1"/>
      <c r="P126" s="1"/>
      <c r="S126" s="1"/>
      <c r="T126" s="1"/>
      <c r="U126" s="1"/>
      <c r="V126" s="133"/>
      <c r="W126" s="133"/>
      <c r="X126" s="133"/>
      <c r="Y126" s="133"/>
      <c r="Z126" s="136"/>
      <c r="AA126" s="136"/>
      <c r="AB126" s="133"/>
      <c r="AC126" s="133"/>
      <c r="AD126" s="1"/>
    </row>
    <row r="127" spans="1:30" ht="24.75" customHeight="1" outlineLevel="1" x14ac:dyDescent="0.25">
      <c r="A127" s="1"/>
      <c r="B127" s="318"/>
      <c r="C127" s="192"/>
      <c r="D127" s="192"/>
      <c r="E127" s="192"/>
      <c r="F127" s="192"/>
      <c r="G127" s="192"/>
      <c r="H127" s="1"/>
      <c r="I127" s="1"/>
      <c r="J127" s="1"/>
      <c r="K127" s="1"/>
      <c r="L127" s="1"/>
      <c r="M127" s="1"/>
      <c r="N127" s="1"/>
      <c r="O127" s="1"/>
      <c r="P127" s="1"/>
      <c r="S127" s="1"/>
      <c r="T127" s="1"/>
      <c r="U127" s="1"/>
      <c r="V127" s="133"/>
      <c r="W127" s="133"/>
      <c r="X127" s="133"/>
      <c r="Y127" s="133"/>
      <c r="Z127" s="136"/>
      <c r="AA127" s="136"/>
      <c r="AB127" s="133"/>
      <c r="AC127" s="133"/>
      <c r="AD127" s="1"/>
    </row>
    <row r="128" spans="1:30" ht="24.75" customHeight="1" outlineLevel="1" x14ac:dyDescent="0.25">
      <c r="A128" s="1"/>
      <c r="B128" s="318"/>
      <c r="C128" s="192"/>
      <c r="D128" s="192"/>
      <c r="E128" s="192"/>
      <c r="F128" s="192"/>
      <c r="G128" s="192"/>
      <c r="H128" s="1"/>
      <c r="I128" s="1"/>
      <c r="J128" s="1"/>
      <c r="K128" s="1"/>
      <c r="L128" s="1"/>
      <c r="M128" s="1"/>
      <c r="N128" s="1"/>
      <c r="O128" s="1"/>
      <c r="P128" s="1"/>
      <c r="S128" s="1"/>
      <c r="T128" s="1"/>
      <c r="U128" s="1"/>
      <c r="V128" s="133"/>
      <c r="W128" s="133"/>
      <c r="X128" s="133"/>
      <c r="Y128" s="133"/>
      <c r="Z128" s="136"/>
      <c r="AA128" s="136"/>
      <c r="AB128" s="133"/>
      <c r="AC128" s="133"/>
      <c r="AD128" s="1"/>
    </row>
    <row r="129" spans="1:30" ht="24.75" customHeight="1" outlineLevel="1" x14ac:dyDescent="0.25">
      <c r="A129" s="1"/>
      <c r="B129" s="318"/>
      <c r="C129" s="192"/>
      <c r="D129" s="192"/>
      <c r="E129" s="192"/>
      <c r="F129" s="192"/>
      <c r="G129" s="192"/>
      <c r="H129" s="1"/>
      <c r="I129" s="1"/>
      <c r="J129" s="1"/>
      <c r="K129" s="1"/>
      <c r="L129" s="1"/>
      <c r="M129" s="1"/>
      <c r="N129" s="1"/>
      <c r="O129" s="1"/>
      <c r="P129" s="1"/>
      <c r="S129" s="1"/>
      <c r="T129" s="1"/>
      <c r="U129" s="1"/>
      <c r="V129" s="133"/>
      <c r="W129" s="133"/>
      <c r="X129" s="133"/>
      <c r="Y129" s="133"/>
      <c r="Z129" s="136"/>
      <c r="AA129" s="136"/>
      <c r="AB129" s="133"/>
      <c r="AC129" s="133"/>
      <c r="AD129" s="1"/>
    </row>
    <row r="130" spans="1:30" ht="24.75" customHeight="1" outlineLevel="1" x14ac:dyDescent="0.25">
      <c r="A130" s="1"/>
      <c r="B130" s="318"/>
      <c r="C130" s="192"/>
      <c r="D130" s="192"/>
      <c r="E130" s="192"/>
      <c r="F130" s="192"/>
      <c r="G130" s="192"/>
      <c r="H130" s="1"/>
      <c r="I130" s="1"/>
      <c r="J130" s="1"/>
      <c r="K130" s="1"/>
      <c r="L130" s="1"/>
      <c r="M130" s="1"/>
      <c r="N130" s="1"/>
      <c r="O130" s="1"/>
      <c r="P130" s="1"/>
      <c r="S130" s="1"/>
      <c r="T130" s="1"/>
      <c r="U130" s="1"/>
      <c r="V130" s="133"/>
      <c r="W130" s="133"/>
      <c r="X130" s="133"/>
      <c r="Y130" s="133"/>
      <c r="Z130" s="136"/>
      <c r="AA130" s="136"/>
      <c r="AB130" s="133"/>
      <c r="AC130" s="133"/>
      <c r="AD130" s="1"/>
    </row>
    <row r="131" spans="1:30" ht="24.75" customHeight="1" outlineLevel="1" x14ac:dyDescent="0.25">
      <c r="A131" s="1"/>
      <c r="B131" s="318"/>
      <c r="C131" s="192"/>
      <c r="D131" s="192"/>
      <c r="E131" s="192"/>
      <c r="F131" s="192"/>
      <c r="G131" s="192"/>
      <c r="H131" s="1"/>
      <c r="I131" s="1"/>
      <c r="J131" s="1"/>
      <c r="K131" s="1"/>
      <c r="L131" s="1"/>
      <c r="M131" s="1"/>
      <c r="N131" s="1"/>
      <c r="O131" s="1"/>
      <c r="P131" s="1"/>
      <c r="S131" s="1"/>
      <c r="T131" s="1"/>
      <c r="U131" s="1"/>
      <c r="V131" s="133"/>
      <c r="W131" s="133"/>
      <c r="X131" s="133"/>
      <c r="Y131" s="133"/>
      <c r="Z131" s="136"/>
      <c r="AA131" s="136"/>
      <c r="AB131" s="133"/>
      <c r="AC131" s="133"/>
      <c r="AD131" s="1"/>
    </row>
    <row r="132" spans="1:30" ht="24.75" customHeight="1" outlineLevel="1" x14ac:dyDescent="0.25">
      <c r="A132" s="1"/>
      <c r="B132" s="318"/>
      <c r="C132" s="192"/>
      <c r="D132" s="192"/>
      <c r="E132" s="192"/>
      <c r="F132" s="192"/>
      <c r="G132" s="192"/>
      <c r="H132" s="1"/>
      <c r="I132" s="1"/>
      <c r="J132" s="1"/>
      <c r="K132" s="1"/>
      <c r="L132" s="1"/>
      <c r="M132" s="1"/>
      <c r="N132" s="1"/>
      <c r="O132" s="1"/>
      <c r="P132" s="1"/>
      <c r="S132" s="1"/>
      <c r="T132" s="1"/>
      <c r="U132" s="1"/>
      <c r="V132" s="133"/>
      <c r="W132" s="133"/>
      <c r="X132" s="133"/>
      <c r="Y132" s="133"/>
      <c r="Z132" s="136"/>
      <c r="AA132" s="136"/>
      <c r="AB132" s="133"/>
      <c r="AC132" s="133"/>
      <c r="AD132" s="1"/>
    </row>
    <row r="133" spans="1:30" ht="24.75" customHeight="1" outlineLevel="1" x14ac:dyDescent="0.25">
      <c r="A133" s="1"/>
      <c r="B133" s="318"/>
      <c r="C133" s="192"/>
      <c r="D133" s="192"/>
      <c r="E133" s="192"/>
      <c r="F133" s="192"/>
      <c r="G133" s="192"/>
      <c r="H133" s="1"/>
      <c r="I133" s="1"/>
      <c r="J133" s="1"/>
      <c r="K133" s="1"/>
      <c r="L133" s="1"/>
      <c r="M133" s="1"/>
      <c r="N133" s="1"/>
      <c r="O133" s="1"/>
      <c r="P133" s="1"/>
      <c r="S133" s="1"/>
      <c r="T133" s="1"/>
      <c r="U133" s="1"/>
      <c r="V133" s="133"/>
      <c r="W133" s="133"/>
      <c r="X133" s="133"/>
      <c r="Y133" s="133"/>
      <c r="Z133" s="136"/>
      <c r="AA133" s="136"/>
      <c r="AB133" s="133"/>
      <c r="AC133" s="133"/>
      <c r="AD133" s="1"/>
    </row>
    <row r="134" spans="1:30" ht="24.75" customHeight="1" outlineLevel="1" x14ac:dyDescent="0.25">
      <c r="A134" s="1"/>
      <c r="B134" s="192"/>
      <c r="C134" s="192"/>
      <c r="D134" s="192"/>
      <c r="E134" s="192"/>
      <c r="F134" s="192"/>
      <c r="G134" s="192"/>
      <c r="S134" s="1"/>
      <c r="T134" s="1"/>
      <c r="U134" s="1"/>
      <c r="V134" s="133"/>
      <c r="W134" s="133"/>
      <c r="X134" s="133"/>
      <c r="Y134" s="133"/>
      <c r="Z134" s="136"/>
      <c r="AA134" s="136"/>
      <c r="AB134" s="133"/>
      <c r="AC134" s="133"/>
      <c r="AD134" s="1"/>
    </row>
    <row r="135" spans="1:30" ht="24.75" customHeight="1" outlineLevel="1" x14ac:dyDescent="0.25">
      <c r="A135" s="1"/>
      <c r="S135" s="1"/>
      <c r="T135" s="1"/>
      <c r="U135" s="1"/>
      <c r="V135" s="133"/>
      <c r="W135" s="133"/>
      <c r="X135" s="133"/>
      <c r="Y135" s="133"/>
      <c r="Z135" s="136"/>
      <c r="AA135" s="136"/>
      <c r="AB135" s="133"/>
      <c r="AC135" s="133"/>
      <c r="AD135" s="1"/>
    </row>
    <row r="136" spans="1:30" ht="27.75" customHeight="1" outlineLevel="1" x14ac:dyDescent="0.25">
      <c r="A136" s="1"/>
      <c r="Q136" s="1"/>
      <c r="R136" s="1"/>
      <c r="S136" s="1"/>
      <c r="T136" s="1"/>
      <c r="U136" s="1"/>
      <c r="V136" s="133"/>
      <c r="W136" s="133"/>
      <c r="X136" s="133"/>
      <c r="Y136" s="133"/>
      <c r="Z136" s="136"/>
      <c r="AA136" s="136"/>
      <c r="AB136" s="133"/>
      <c r="AC136" s="133"/>
      <c r="AD136" s="1"/>
    </row>
    <row r="137" spans="1:30" ht="15.75" customHeight="1" outlineLevel="1" x14ac:dyDescent="0.25">
      <c r="A137" s="1"/>
      <c r="Q137" s="1"/>
      <c r="R137" s="1"/>
      <c r="S137" s="1"/>
      <c r="T137" s="1"/>
      <c r="U137" s="1"/>
      <c r="V137" s="133"/>
      <c r="W137" s="133"/>
      <c r="X137" s="133"/>
      <c r="Y137" s="133"/>
      <c r="Z137" s="136"/>
      <c r="AA137" s="136"/>
      <c r="AB137" s="133"/>
      <c r="AC137" s="133"/>
      <c r="AD137" s="1"/>
    </row>
    <row r="138" spans="1:30" ht="15.75" customHeight="1" x14ac:dyDescent="0.25">
      <c r="A138" s="1"/>
      <c r="Q138" s="1"/>
      <c r="R138" s="1"/>
      <c r="S138" s="1"/>
      <c r="T138" s="1"/>
      <c r="U138" s="1"/>
      <c r="V138" s="133"/>
      <c r="W138" s="133"/>
      <c r="X138" s="133"/>
      <c r="Y138" s="133"/>
      <c r="Z138" s="136"/>
      <c r="AA138" s="136"/>
      <c r="AB138" s="133"/>
      <c r="AC138" s="133"/>
      <c r="AD138" s="1"/>
    </row>
    <row r="139" spans="1:30" ht="15.75" customHeight="1" x14ac:dyDescent="0.25">
      <c r="A139" s="1"/>
      <c r="Q139" s="1"/>
      <c r="R139" s="1"/>
      <c r="S139" s="1"/>
      <c r="T139" s="1"/>
      <c r="U139" s="1"/>
      <c r="V139" s="133"/>
      <c r="W139" s="133"/>
      <c r="X139" s="133"/>
      <c r="Y139" s="133"/>
      <c r="Z139" s="136"/>
      <c r="AA139" s="136"/>
      <c r="AB139" s="133"/>
      <c r="AC139" s="133"/>
      <c r="AD139" s="1"/>
    </row>
    <row r="140" spans="1:30" ht="15.75" customHeight="1" x14ac:dyDescent="0.25">
      <c r="A140" s="1"/>
      <c r="Q140" s="1"/>
      <c r="R140" s="1"/>
      <c r="S140" s="1"/>
      <c r="T140" s="1"/>
      <c r="U140" s="1"/>
      <c r="V140" s="133"/>
      <c r="W140" s="133"/>
      <c r="X140" s="133"/>
      <c r="Y140" s="133"/>
      <c r="Z140" s="136"/>
      <c r="AA140" s="136"/>
      <c r="AB140" s="133"/>
      <c r="AC140" s="133"/>
      <c r="AD140" s="1"/>
    </row>
    <row r="141" spans="1:30" ht="15.75" customHeight="1" x14ac:dyDescent="0.25">
      <c r="A141" s="1"/>
      <c r="Q141" s="1"/>
      <c r="R141" s="1"/>
      <c r="S141" s="1"/>
      <c r="T141" s="1"/>
      <c r="U141" s="1"/>
      <c r="V141" s="133"/>
      <c r="W141" s="133"/>
      <c r="X141" s="133"/>
      <c r="Y141" s="133"/>
      <c r="Z141" s="136"/>
      <c r="AA141" s="136"/>
      <c r="AB141" s="133"/>
      <c r="AC141" s="133"/>
      <c r="AD141" s="1"/>
    </row>
    <row r="142" spans="1:30" ht="15.75" hidden="1" customHeight="1" x14ac:dyDescent="0.25">
      <c r="A142" s="1"/>
      <c r="Q142" s="1"/>
      <c r="R142" s="1"/>
      <c r="S142" s="1"/>
      <c r="T142" s="1"/>
      <c r="U142" s="1"/>
      <c r="V142" s="133"/>
      <c r="W142" s="133"/>
      <c r="X142" s="133"/>
      <c r="Y142" s="133"/>
      <c r="Z142" s="136"/>
      <c r="AA142" s="136"/>
      <c r="AB142" s="133"/>
      <c r="AC142" s="133"/>
      <c r="AD142" s="1"/>
    </row>
    <row r="143" spans="1:30" ht="15.75" hidden="1" customHeight="1" x14ac:dyDescent="0.25">
      <c r="A143" s="1"/>
      <c r="Q143" s="1"/>
      <c r="R143" s="1"/>
      <c r="S143" s="1"/>
      <c r="T143" s="1"/>
      <c r="U143" s="1"/>
      <c r="V143" s="133"/>
      <c r="W143" s="133"/>
      <c r="X143" s="133"/>
      <c r="Y143" s="133"/>
      <c r="Z143" s="136"/>
      <c r="AA143" s="136"/>
      <c r="AB143" s="133"/>
      <c r="AC143" s="133"/>
      <c r="AD143" s="1"/>
    </row>
    <row r="144" spans="1:30" ht="15.75" hidden="1" customHeight="1" x14ac:dyDescent="0.25">
      <c r="A144" s="1"/>
      <c r="Q144" s="1"/>
      <c r="R144" s="1"/>
      <c r="S144" s="1"/>
      <c r="T144" s="1"/>
      <c r="U144" s="1"/>
      <c r="V144" s="133"/>
      <c r="W144" s="133"/>
      <c r="X144" s="133"/>
      <c r="Y144" s="133"/>
      <c r="Z144" s="136"/>
      <c r="AA144" s="136"/>
      <c r="AB144" s="133"/>
      <c r="AC144" s="133"/>
      <c r="AD144" s="1"/>
    </row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</sheetData>
  <mergeCells count="974">
    <mergeCell ref="Z61:AA61"/>
    <mergeCell ref="AB61:AC61"/>
    <mergeCell ref="B61:G61"/>
    <mergeCell ref="H61:J61"/>
    <mergeCell ref="K61:P61"/>
    <mergeCell ref="Q61:R61"/>
    <mergeCell ref="T61:U61"/>
    <mergeCell ref="V61:W61"/>
    <mergeCell ref="X61:Y61"/>
    <mergeCell ref="Z60:AA60"/>
    <mergeCell ref="AB60:AC60"/>
    <mergeCell ref="B60:G60"/>
    <mergeCell ref="H60:J60"/>
    <mergeCell ref="K60:P60"/>
    <mergeCell ref="Q60:R60"/>
    <mergeCell ref="T60:U60"/>
    <mergeCell ref="V60:W60"/>
    <mergeCell ref="X60:Y60"/>
    <mergeCell ref="Z62:AA62"/>
    <mergeCell ref="AB62:AC62"/>
    <mergeCell ref="B62:G62"/>
    <mergeCell ref="H62:J62"/>
    <mergeCell ref="K62:P62"/>
    <mergeCell ref="Q62:R62"/>
    <mergeCell ref="T62:U62"/>
    <mergeCell ref="V62:W62"/>
    <mergeCell ref="X62:Y62"/>
    <mergeCell ref="Z59:AA59"/>
    <mergeCell ref="AB59:AC59"/>
    <mergeCell ref="B59:G59"/>
    <mergeCell ref="H59:J59"/>
    <mergeCell ref="K59:P59"/>
    <mergeCell ref="Q59:R59"/>
    <mergeCell ref="T59:U59"/>
    <mergeCell ref="V59:W59"/>
    <mergeCell ref="X59:Y59"/>
    <mergeCell ref="Z58:AA58"/>
    <mergeCell ref="AB58:AC58"/>
    <mergeCell ref="B58:G58"/>
    <mergeCell ref="H58:J58"/>
    <mergeCell ref="K58:P58"/>
    <mergeCell ref="Q58:R58"/>
    <mergeCell ref="T58:U58"/>
    <mergeCell ref="V58:W58"/>
    <mergeCell ref="X58:Y58"/>
    <mergeCell ref="Z57:AA57"/>
    <mergeCell ref="AB57:AC57"/>
    <mergeCell ref="B57:G57"/>
    <mergeCell ref="H57:J57"/>
    <mergeCell ref="K57:P57"/>
    <mergeCell ref="Q57:R57"/>
    <mergeCell ref="T57:U57"/>
    <mergeCell ref="V57:W57"/>
    <mergeCell ref="X57:Y57"/>
    <mergeCell ref="Z56:AA56"/>
    <mergeCell ref="AB56:AC56"/>
    <mergeCell ref="B56:G56"/>
    <mergeCell ref="H56:J56"/>
    <mergeCell ref="K56:P56"/>
    <mergeCell ref="Q56:R56"/>
    <mergeCell ref="T56:U56"/>
    <mergeCell ref="V56:W56"/>
    <mergeCell ref="X56:Y56"/>
    <mergeCell ref="Z55:AA55"/>
    <mergeCell ref="AB55:AC55"/>
    <mergeCell ref="B55:G55"/>
    <mergeCell ref="H55:J55"/>
    <mergeCell ref="K55:P55"/>
    <mergeCell ref="Q55:R55"/>
    <mergeCell ref="T55:U55"/>
    <mergeCell ref="V55:W55"/>
    <mergeCell ref="X55:Y55"/>
    <mergeCell ref="Z54:AA54"/>
    <mergeCell ref="AB54:AC54"/>
    <mergeCell ref="B54:G54"/>
    <mergeCell ref="H54:J54"/>
    <mergeCell ref="K54:P54"/>
    <mergeCell ref="Q54:R54"/>
    <mergeCell ref="T54:U54"/>
    <mergeCell ref="V54:W54"/>
    <mergeCell ref="X54:Y54"/>
    <mergeCell ref="Z53:AA53"/>
    <mergeCell ref="AB53:AC53"/>
    <mergeCell ref="B53:G53"/>
    <mergeCell ref="H53:J53"/>
    <mergeCell ref="K53:P53"/>
    <mergeCell ref="Q53:R53"/>
    <mergeCell ref="T53:U53"/>
    <mergeCell ref="V53:W53"/>
    <mergeCell ref="X53:Y53"/>
    <mergeCell ref="Z52:AA52"/>
    <mergeCell ref="AB52:AC52"/>
    <mergeCell ref="B52:G52"/>
    <mergeCell ref="H52:J52"/>
    <mergeCell ref="K52:P52"/>
    <mergeCell ref="Q52:R52"/>
    <mergeCell ref="T52:U52"/>
    <mergeCell ref="V52:W52"/>
    <mergeCell ref="X52:Y52"/>
    <mergeCell ref="Z51:AA51"/>
    <mergeCell ref="AB51:AC51"/>
    <mergeCell ref="B51:G51"/>
    <mergeCell ref="H51:J51"/>
    <mergeCell ref="K51:P51"/>
    <mergeCell ref="Q51:R51"/>
    <mergeCell ref="T51:U51"/>
    <mergeCell ref="V51:W51"/>
    <mergeCell ref="X51:Y51"/>
    <mergeCell ref="Z50:AA50"/>
    <mergeCell ref="AB50:AC50"/>
    <mergeCell ref="B50:G50"/>
    <mergeCell ref="H50:J50"/>
    <mergeCell ref="K50:P50"/>
    <mergeCell ref="Q50:R50"/>
    <mergeCell ref="T50:U50"/>
    <mergeCell ref="V50:W50"/>
    <mergeCell ref="X50:Y50"/>
    <mergeCell ref="Z49:AA49"/>
    <mergeCell ref="AB49:AC49"/>
    <mergeCell ref="B49:G49"/>
    <mergeCell ref="H49:J49"/>
    <mergeCell ref="K49:P49"/>
    <mergeCell ref="Q49:R49"/>
    <mergeCell ref="T49:U49"/>
    <mergeCell ref="V49:W49"/>
    <mergeCell ref="X49:Y49"/>
    <mergeCell ref="Z48:AA48"/>
    <mergeCell ref="AB48:AC48"/>
    <mergeCell ref="B48:G48"/>
    <mergeCell ref="H48:J48"/>
    <mergeCell ref="K48:P48"/>
    <mergeCell ref="Q48:R48"/>
    <mergeCell ref="T48:U48"/>
    <mergeCell ref="V48:W48"/>
    <mergeCell ref="X48:Y48"/>
    <mergeCell ref="Z47:AA47"/>
    <mergeCell ref="AB47:AC47"/>
    <mergeCell ref="B47:G47"/>
    <mergeCell ref="H47:J47"/>
    <mergeCell ref="K47:P47"/>
    <mergeCell ref="Q47:R47"/>
    <mergeCell ref="T47:U47"/>
    <mergeCell ref="V47:W47"/>
    <mergeCell ref="X47:Y47"/>
    <mergeCell ref="Z46:AA46"/>
    <mergeCell ref="AB46:AC46"/>
    <mergeCell ref="B46:G46"/>
    <mergeCell ref="H46:J46"/>
    <mergeCell ref="K46:P46"/>
    <mergeCell ref="Q46:R46"/>
    <mergeCell ref="T46:U46"/>
    <mergeCell ref="V46:W46"/>
    <mergeCell ref="X46:Y46"/>
    <mergeCell ref="Z45:AA45"/>
    <mergeCell ref="AB45:AC45"/>
    <mergeCell ref="B45:G45"/>
    <mergeCell ref="H45:J45"/>
    <mergeCell ref="K45:P45"/>
    <mergeCell ref="Q45:R45"/>
    <mergeCell ref="T45:U45"/>
    <mergeCell ref="V45:W45"/>
    <mergeCell ref="X45:Y45"/>
    <mergeCell ref="Z44:AA44"/>
    <mergeCell ref="AB44:AC44"/>
    <mergeCell ref="B44:G44"/>
    <mergeCell ref="H44:J44"/>
    <mergeCell ref="K44:P44"/>
    <mergeCell ref="Q44:R44"/>
    <mergeCell ref="T44:U44"/>
    <mergeCell ref="V44:W44"/>
    <mergeCell ref="X44:Y44"/>
    <mergeCell ref="Z43:AA43"/>
    <mergeCell ref="AB43:AC43"/>
    <mergeCell ref="B43:G43"/>
    <mergeCell ref="H43:J43"/>
    <mergeCell ref="K43:P43"/>
    <mergeCell ref="Q43:R43"/>
    <mergeCell ref="T43:U43"/>
    <mergeCell ref="V43:W43"/>
    <mergeCell ref="X43:Y43"/>
    <mergeCell ref="Z42:AA42"/>
    <mergeCell ref="AB42:AC42"/>
    <mergeCell ref="B42:G42"/>
    <mergeCell ref="H42:J42"/>
    <mergeCell ref="K42:P42"/>
    <mergeCell ref="Q42:R42"/>
    <mergeCell ref="T42:U42"/>
    <mergeCell ref="V42:W42"/>
    <mergeCell ref="X42:Y42"/>
    <mergeCell ref="Z41:AA41"/>
    <mergeCell ref="AB41:AC41"/>
    <mergeCell ref="B41:G41"/>
    <mergeCell ref="H41:J41"/>
    <mergeCell ref="K41:P41"/>
    <mergeCell ref="Q41:R41"/>
    <mergeCell ref="T41:U41"/>
    <mergeCell ref="V41:W41"/>
    <mergeCell ref="X41:Y41"/>
    <mergeCell ref="Z40:AA40"/>
    <mergeCell ref="AB40:AC40"/>
    <mergeCell ref="B40:G40"/>
    <mergeCell ref="H40:J40"/>
    <mergeCell ref="K40:P40"/>
    <mergeCell ref="Q40:R40"/>
    <mergeCell ref="T40:U40"/>
    <mergeCell ref="V40:W40"/>
    <mergeCell ref="X40:Y40"/>
    <mergeCell ref="Z39:AA39"/>
    <mergeCell ref="AB39:AC39"/>
    <mergeCell ref="B39:G39"/>
    <mergeCell ref="H39:J39"/>
    <mergeCell ref="K39:P39"/>
    <mergeCell ref="Q39:R39"/>
    <mergeCell ref="T39:U39"/>
    <mergeCell ref="V39:W39"/>
    <mergeCell ref="X39:Y39"/>
    <mergeCell ref="Z38:AA38"/>
    <mergeCell ref="AB38:AC38"/>
    <mergeCell ref="B38:G38"/>
    <mergeCell ref="H38:J38"/>
    <mergeCell ref="K38:P38"/>
    <mergeCell ref="Q38:R38"/>
    <mergeCell ref="T38:U38"/>
    <mergeCell ref="V38:W38"/>
    <mergeCell ref="X38:Y38"/>
    <mergeCell ref="Z37:AA37"/>
    <mergeCell ref="AB37:AC37"/>
    <mergeCell ref="B37:G37"/>
    <mergeCell ref="H37:J37"/>
    <mergeCell ref="K37:P37"/>
    <mergeCell ref="Q37:R37"/>
    <mergeCell ref="T37:U37"/>
    <mergeCell ref="V37:W37"/>
    <mergeCell ref="X37:Y37"/>
    <mergeCell ref="Z36:AA36"/>
    <mergeCell ref="AB36:AC36"/>
    <mergeCell ref="B36:G36"/>
    <mergeCell ref="H36:J36"/>
    <mergeCell ref="K36:P36"/>
    <mergeCell ref="Q36:R36"/>
    <mergeCell ref="T36:U36"/>
    <mergeCell ref="V36:W36"/>
    <mergeCell ref="X36:Y36"/>
    <mergeCell ref="Z35:AA35"/>
    <mergeCell ref="AB35:AC35"/>
    <mergeCell ref="B35:G35"/>
    <mergeCell ref="H35:J35"/>
    <mergeCell ref="K35:P35"/>
    <mergeCell ref="Q35:R35"/>
    <mergeCell ref="T35:U35"/>
    <mergeCell ref="V35:W35"/>
    <mergeCell ref="X35:Y35"/>
    <mergeCell ref="Z34:AA34"/>
    <mergeCell ref="AB34:AC34"/>
    <mergeCell ref="B34:G34"/>
    <mergeCell ref="H34:J34"/>
    <mergeCell ref="K34:P34"/>
    <mergeCell ref="Q34:R34"/>
    <mergeCell ref="T34:U34"/>
    <mergeCell ref="V34:W34"/>
    <mergeCell ref="X34:Y34"/>
    <mergeCell ref="Z33:AA33"/>
    <mergeCell ref="AB33:AC33"/>
    <mergeCell ref="B33:G33"/>
    <mergeCell ref="H33:J33"/>
    <mergeCell ref="K33:P33"/>
    <mergeCell ref="Q33:R33"/>
    <mergeCell ref="T33:U33"/>
    <mergeCell ref="V33:W33"/>
    <mergeCell ref="X33:Y33"/>
    <mergeCell ref="Z32:AA32"/>
    <mergeCell ref="AB32:AC32"/>
    <mergeCell ref="B32:G32"/>
    <mergeCell ref="H32:J32"/>
    <mergeCell ref="K32:P32"/>
    <mergeCell ref="Q32:R32"/>
    <mergeCell ref="T32:U32"/>
    <mergeCell ref="V32:W32"/>
    <mergeCell ref="X32:Y32"/>
    <mergeCell ref="Z31:AA31"/>
    <mergeCell ref="AB31:AC31"/>
    <mergeCell ref="B31:G31"/>
    <mergeCell ref="H31:J31"/>
    <mergeCell ref="K31:P31"/>
    <mergeCell ref="Q31:R31"/>
    <mergeCell ref="T31:U31"/>
    <mergeCell ref="V31:W31"/>
    <mergeCell ref="X31:Y31"/>
    <mergeCell ref="Z30:AA30"/>
    <mergeCell ref="AB30:AC30"/>
    <mergeCell ref="B30:G30"/>
    <mergeCell ref="H30:J30"/>
    <mergeCell ref="K30:P30"/>
    <mergeCell ref="Q30:R30"/>
    <mergeCell ref="T30:U30"/>
    <mergeCell ref="V30:W30"/>
    <mergeCell ref="X30:Y30"/>
    <mergeCell ref="Z29:AA29"/>
    <mergeCell ref="AB29:AC29"/>
    <mergeCell ref="B29:G29"/>
    <mergeCell ref="H29:J29"/>
    <mergeCell ref="K29:P29"/>
    <mergeCell ref="Q29:R29"/>
    <mergeCell ref="T29:U29"/>
    <mergeCell ref="V29:W29"/>
    <mergeCell ref="X29:Y29"/>
    <mergeCell ref="Z28:AA28"/>
    <mergeCell ref="AB28:AC28"/>
    <mergeCell ref="B28:G28"/>
    <mergeCell ref="H28:J28"/>
    <mergeCell ref="K28:P28"/>
    <mergeCell ref="Q28:R28"/>
    <mergeCell ref="T28:U28"/>
    <mergeCell ref="V28:W28"/>
    <mergeCell ref="X28:Y28"/>
    <mergeCell ref="Z27:AA27"/>
    <mergeCell ref="AB27:AC27"/>
    <mergeCell ref="B27:G27"/>
    <mergeCell ref="H27:J27"/>
    <mergeCell ref="K27:P27"/>
    <mergeCell ref="Q27:R27"/>
    <mergeCell ref="T27:U27"/>
    <mergeCell ref="V27:W27"/>
    <mergeCell ref="X27:Y27"/>
    <mergeCell ref="Z26:AA26"/>
    <mergeCell ref="AB26:AC26"/>
    <mergeCell ref="B26:G26"/>
    <mergeCell ref="H26:J26"/>
    <mergeCell ref="K26:P26"/>
    <mergeCell ref="Q26:R26"/>
    <mergeCell ref="T26:U26"/>
    <mergeCell ref="V26:W26"/>
    <mergeCell ref="X26:Y26"/>
    <mergeCell ref="Z25:AA25"/>
    <mergeCell ref="AB25:AC25"/>
    <mergeCell ref="B25:G25"/>
    <mergeCell ref="H25:J25"/>
    <mergeCell ref="K25:P25"/>
    <mergeCell ref="Q25:R25"/>
    <mergeCell ref="T25:U25"/>
    <mergeCell ref="V25:W25"/>
    <mergeCell ref="X25:Y25"/>
    <mergeCell ref="Z24:AA24"/>
    <mergeCell ref="AB24:AC24"/>
    <mergeCell ref="B24:G24"/>
    <mergeCell ref="H24:J24"/>
    <mergeCell ref="K24:P24"/>
    <mergeCell ref="Q24:R24"/>
    <mergeCell ref="T24:U24"/>
    <mergeCell ref="V24:W24"/>
    <mergeCell ref="X24:Y24"/>
    <mergeCell ref="Z23:AA23"/>
    <mergeCell ref="AB23:AC23"/>
    <mergeCell ref="B23:G23"/>
    <mergeCell ref="H23:J23"/>
    <mergeCell ref="K23:P23"/>
    <mergeCell ref="Q23:R23"/>
    <mergeCell ref="T23:U23"/>
    <mergeCell ref="V23:W23"/>
    <mergeCell ref="X23:Y23"/>
    <mergeCell ref="Z22:AA22"/>
    <mergeCell ref="AB22:AC22"/>
    <mergeCell ref="B22:G22"/>
    <mergeCell ref="H22:J22"/>
    <mergeCell ref="K22:P22"/>
    <mergeCell ref="Q22:R22"/>
    <mergeCell ref="T22:U22"/>
    <mergeCell ref="V22:W22"/>
    <mergeCell ref="X22:Y22"/>
    <mergeCell ref="Z21:AA21"/>
    <mergeCell ref="AB21:AC21"/>
    <mergeCell ref="B21:G21"/>
    <mergeCell ref="H21:J21"/>
    <mergeCell ref="K21:P21"/>
    <mergeCell ref="Q21:R21"/>
    <mergeCell ref="T21:U21"/>
    <mergeCell ref="V21:W21"/>
    <mergeCell ref="X21:Y21"/>
    <mergeCell ref="T19:U19"/>
    <mergeCell ref="V19:W19"/>
    <mergeCell ref="X19:Y19"/>
    <mergeCell ref="Z20:AA20"/>
    <mergeCell ref="AB20:AC20"/>
    <mergeCell ref="B20:G20"/>
    <mergeCell ref="H20:J20"/>
    <mergeCell ref="K20:P20"/>
    <mergeCell ref="Q20:R20"/>
    <mergeCell ref="T20:U20"/>
    <mergeCell ref="V20:W20"/>
    <mergeCell ref="X20:Y20"/>
    <mergeCell ref="Z15:AA15"/>
    <mergeCell ref="AB15:AC15"/>
    <mergeCell ref="B15:G15"/>
    <mergeCell ref="H15:J15"/>
    <mergeCell ref="K15:P15"/>
    <mergeCell ref="Q15:R15"/>
    <mergeCell ref="T15:U15"/>
    <mergeCell ref="V15:W15"/>
    <mergeCell ref="X15:Y15"/>
    <mergeCell ref="Z14:AA14"/>
    <mergeCell ref="AB14:AC14"/>
    <mergeCell ref="B14:G14"/>
    <mergeCell ref="H14:J14"/>
    <mergeCell ref="K14:P14"/>
    <mergeCell ref="Q14:R14"/>
    <mergeCell ref="T14:U14"/>
    <mergeCell ref="V14:W14"/>
    <mergeCell ref="X14:Y14"/>
    <mergeCell ref="Z111:AA111"/>
    <mergeCell ref="AB111:AC111"/>
    <mergeCell ref="B111:G111"/>
    <mergeCell ref="H111:J111"/>
    <mergeCell ref="K111:P111"/>
    <mergeCell ref="Q111:R111"/>
    <mergeCell ref="T111:U111"/>
    <mergeCell ref="V111:W111"/>
    <mergeCell ref="X111:Y111"/>
    <mergeCell ref="Z110:AA110"/>
    <mergeCell ref="AB110:AC110"/>
    <mergeCell ref="B110:G110"/>
    <mergeCell ref="H110:J110"/>
    <mergeCell ref="K110:P110"/>
    <mergeCell ref="Q110:R110"/>
    <mergeCell ref="T110:U110"/>
    <mergeCell ref="V110:W110"/>
    <mergeCell ref="X110:Y110"/>
    <mergeCell ref="Z109:AA109"/>
    <mergeCell ref="AB109:AC109"/>
    <mergeCell ref="B109:G109"/>
    <mergeCell ref="H109:J109"/>
    <mergeCell ref="K109:P109"/>
    <mergeCell ref="Q109:R109"/>
    <mergeCell ref="T109:U109"/>
    <mergeCell ref="V109:W109"/>
    <mergeCell ref="X109:Y109"/>
    <mergeCell ref="Z108:AA108"/>
    <mergeCell ref="AB108:AC108"/>
    <mergeCell ref="B108:G108"/>
    <mergeCell ref="H108:J108"/>
    <mergeCell ref="K108:P108"/>
    <mergeCell ref="Q108:R108"/>
    <mergeCell ref="T108:U108"/>
    <mergeCell ref="V108:W108"/>
    <mergeCell ref="X108:Y108"/>
    <mergeCell ref="Z107:AA107"/>
    <mergeCell ref="AB107:AC107"/>
    <mergeCell ref="B107:G107"/>
    <mergeCell ref="H107:J107"/>
    <mergeCell ref="K107:P107"/>
    <mergeCell ref="Q107:R107"/>
    <mergeCell ref="T107:U107"/>
    <mergeCell ref="V107:W107"/>
    <mergeCell ref="X107:Y107"/>
    <mergeCell ref="AB105:AC105"/>
    <mergeCell ref="B105:G105"/>
    <mergeCell ref="H105:J105"/>
    <mergeCell ref="K105:P105"/>
    <mergeCell ref="Q105:R105"/>
    <mergeCell ref="T105:U105"/>
    <mergeCell ref="V105:W105"/>
    <mergeCell ref="X105:Y105"/>
    <mergeCell ref="Z106:AA106"/>
    <mergeCell ref="AB106:AC106"/>
    <mergeCell ref="B106:G106"/>
    <mergeCell ref="H106:J106"/>
    <mergeCell ref="K106:P106"/>
    <mergeCell ref="Q106:R106"/>
    <mergeCell ref="T106:U106"/>
    <mergeCell ref="V106:W106"/>
    <mergeCell ref="X106:Y106"/>
    <mergeCell ref="K125:M125"/>
    <mergeCell ref="N125:P125"/>
    <mergeCell ref="B126:G126"/>
    <mergeCell ref="B127:G127"/>
    <mergeCell ref="M4:U4"/>
    <mergeCell ref="A5:AD5"/>
    <mergeCell ref="A6:AD6"/>
    <mergeCell ref="A7:Z7"/>
    <mergeCell ref="AA7:AD7"/>
    <mergeCell ref="A8:Z8"/>
    <mergeCell ref="AA8:AD8"/>
    <mergeCell ref="T11:Y11"/>
    <mergeCell ref="T12:U12"/>
    <mergeCell ref="V12:W12"/>
    <mergeCell ref="X12:Y12"/>
    <mergeCell ref="Z11:AC11"/>
    <mergeCell ref="Z12:AA12"/>
    <mergeCell ref="AB12:AC12"/>
    <mergeCell ref="A9:AD9"/>
    <mergeCell ref="A10:AD10"/>
    <mergeCell ref="A11:A12"/>
    <mergeCell ref="B11:G12"/>
    <mergeCell ref="H11:J12"/>
    <mergeCell ref="Z105:AA105"/>
    <mergeCell ref="B128:G128"/>
    <mergeCell ref="B129:G129"/>
    <mergeCell ref="B130:G130"/>
    <mergeCell ref="B131:G131"/>
    <mergeCell ref="B132:G132"/>
    <mergeCell ref="B133:G133"/>
    <mergeCell ref="B134:G134"/>
    <mergeCell ref="B125:G125"/>
    <mergeCell ref="H125:J125"/>
    <mergeCell ref="A121:V121"/>
    <mergeCell ref="H123:J123"/>
    <mergeCell ref="K123:M123"/>
    <mergeCell ref="N123:P123"/>
    <mergeCell ref="B123:G123"/>
    <mergeCell ref="B124:G124"/>
    <mergeCell ref="H124:J124"/>
    <mergeCell ref="K124:M124"/>
    <mergeCell ref="N124:P124"/>
    <mergeCell ref="A116:H116"/>
    <mergeCell ref="I116:P116"/>
    <mergeCell ref="Q116:AD116"/>
    <mergeCell ref="A117:H117"/>
    <mergeCell ref="I117:P117"/>
    <mergeCell ref="Q117:AD117"/>
    <mergeCell ref="A118:H118"/>
    <mergeCell ref="I118:P118"/>
    <mergeCell ref="Q118:AD118"/>
    <mergeCell ref="Z114:AA114"/>
    <mergeCell ref="AB114:AC114"/>
    <mergeCell ref="H114:J114"/>
    <mergeCell ref="K114:P114"/>
    <mergeCell ref="Q114:R114"/>
    <mergeCell ref="T114:U114"/>
    <mergeCell ref="V114:W114"/>
    <mergeCell ref="X114:Y114"/>
    <mergeCell ref="A115:AD115"/>
    <mergeCell ref="B114:G114"/>
    <mergeCell ref="Z113:AA113"/>
    <mergeCell ref="AB113:AC113"/>
    <mergeCell ref="B113:G113"/>
    <mergeCell ref="H113:J113"/>
    <mergeCell ref="K113:P113"/>
    <mergeCell ref="Q113:R113"/>
    <mergeCell ref="T113:U113"/>
    <mergeCell ref="V113:W113"/>
    <mergeCell ref="X113:Y113"/>
    <mergeCell ref="Z112:AA112"/>
    <mergeCell ref="AB112:AC112"/>
    <mergeCell ref="B112:G112"/>
    <mergeCell ref="H112:J112"/>
    <mergeCell ref="K112:P112"/>
    <mergeCell ref="Q112:R112"/>
    <mergeCell ref="T112:U112"/>
    <mergeCell ref="V112:W112"/>
    <mergeCell ref="X112:Y112"/>
    <mergeCell ref="Z104:AA104"/>
    <mergeCell ref="AB104:AC104"/>
    <mergeCell ref="B104:G104"/>
    <mergeCell ref="H104:J104"/>
    <mergeCell ref="K104:P104"/>
    <mergeCell ref="Q104:R104"/>
    <mergeCell ref="T104:U104"/>
    <mergeCell ref="V104:W104"/>
    <mergeCell ref="X104:Y104"/>
    <mergeCell ref="Z103:AA103"/>
    <mergeCell ref="AB103:AC103"/>
    <mergeCell ref="B103:G103"/>
    <mergeCell ref="H103:J103"/>
    <mergeCell ref="K103:P103"/>
    <mergeCell ref="Q103:R103"/>
    <mergeCell ref="T103:U103"/>
    <mergeCell ref="V103:W103"/>
    <mergeCell ref="X103:Y103"/>
    <mergeCell ref="Z102:AA102"/>
    <mergeCell ref="AB102:AC102"/>
    <mergeCell ref="B102:G102"/>
    <mergeCell ref="H102:J102"/>
    <mergeCell ref="K102:P102"/>
    <mergeCell ref="Q102:R102"/>
    <mergeCell ref="T102:U102"/>
    <mergeCell ref="V102:W102"/>
    <mergeCell ref="X102:Y102"/>
    <mergeCell ref="Z101:AA101"/>
    <mergeCell ref="AB101:AC101"/>
    <mergeCell ref="B101:G101"/>
    <mergeCell ref="H101:J101"/>
    <mergeCell ref="K101:P101"/>
    <mergeCell ref="Q101:R101"/>
    <mergeCell ref="T101:U101"/>
    <mergeCell ref="V101:W101"/>
    <mergeCell ref="X101:Y101"/>
    <mergeCell ref="Z100:AA100"/>
    <mergeCell ref="AB100:AC100"/>
    <mergeCell ref="B100:G100"/>
    <mergeCell ref="H100:J100"/>
    <mergeCell ref="K100:P100"/>
    <mergeCell ref="Q100:R100"/>
    <mergeCell ref="T100:U100"/>
    <mergeCell ref="V100:W100"/>
    <mergeCell ref="X100:Y100"/>
    <mergeCell ref="Z99:AA99"/>
    <mergeCell ref="AB99:AC99"/>
    <mergeCell ref="B99:G99"/>
    <mergeCell ref="H99:J99"/>
    <mergeCell ref="K99:P99"/>
    <mergeCell ref="Q99:R99"/>
    <mergeCell ref="T99:U99"/>
    <mergeCell ref="V99:W99"/>
    <mergeCell ref="X99:Y99"/>
    <mergeCell ref="Z98:AA98"/>
    <mergeCell ref="AB98:AC98"/>
    <mergeCell ref="B98:G98"/>
    <mergeCell ref="H98:J98"/>
    <mergeCell ref="K98:P98"/>
    <mergeCell ref="Q98:R98"/>
    <mergeCell ref="T98:U98"/>
    <mergeCell ref="V98:W98"/>
    <mergeCell ref="X98:Y98"/>
    <mergeCell ref="Z97:AA97"/>
    <mergeCell ref="AB97:AC97"/>
    <mergeCell ref="B97:G97"/>
    <mergeCell ref="H97:J97"/>
    <mergeCell ref="K97:P97"/>
    <mergeCell ref="Q97:R97"/>
    <mergeCell ref="T97:U97"/>
    <mergeCell ref="V97:W97"/>
    <mergeCell ref="X97:Y97"/>
    <mergeCell ref="Z96:AA96"/>
    <mergeCell ref="AB96:AC96"/>
    <mergeCell ref="B96:G96"/>
    <mergeCell ref="H96:J96"/>
    <mergeCell ref="K96:P96"/>
    <mergeCell ref="Q96:R96"/>
    <mergeCell ref="T96:U96"/>
    <mergeCell ref="V96:W96"/>
    <mergeCell ref="X96:Y96"/>
    <mergeCell ref="Z95:AA95"/>
    <mergeCell ref="AB95:AC95"/>
    <mergeCell ref="B95:G95"/>
    <mergeCell ref="H95:J95"/>
    <mergeCell ref="K95:P95"/>
    <mergeCell ref="Q95:R95"/>
    <mergeCell ref="T95:U95"/>
    <mergeCell ref="V95:W95"/>
    <mergeCell ref="X95:Y95"/>
    <mergeCell ref="Z94:AA94"/>
    <mergeCell ref="AB94:AC94"/>
    <mergeCell ref="B94:G94"/>
    <mergeCell ref="H94:J94"/>
    <mergeCell ref="K94:P94"/>
    <mergeCell ref="Q94:R94"/>
    <mergeCell ref="T94:U94"/>
    <mergeCell ref="V94:W94"/>
    <mergeCell ref="X94:Y94"/>
    <mergeCell ref="Z93:AA93"/>
    <mergeCell ref="AB93:AC93"/>
    <mergeCell ref="B93:G93"/>
    <mergeCell ref="H93:J93"/>
    <mergeCell ref="K93:P93"/>
    <mergeCell ref="Q93:R93"/>
    <mergeCell ref="T93:U93"/>
    <mergeCell ref="V93:W93"/>
    <mergeCell ref="X93:Y93"/>
    <mergeCell ref="Z92:AA92"/>
    <mergeCell ref="AB92:AC92"/>
    <mergeCell ref="B92:G92"/>
    <mergeCell ref="H92:J92"/>
    <mergeCell ref="K92:P92"/>
    <mergeCell ref="Q92:R92"/>
    <mergeCell ref="T92:U92"/>
    <mergeCell ref="V92:W92"/>
    <mergeCell ref="X92:Y92"/>
    <mergeCell ref="Z91:AA91"/>
    <mergeCell ref="AB91:AC91"/>
    <mergeCell ref="B91:G91"/>
    <mergeCell ref="H91:J91"/>
    <mergeCell ref="K91:P91"/>
    <mergeCell ref="Q91:R91"/>
    <mergeCell ref="T91:U91"/>
    <mergeCell ref="V91:W91"/>
    <mergeCell ref="X91:Y91"/>
    <mergeCell ref="Z90:AA90"/>
    <mergeCell ref="AB90:AC90"/>
    <mergeCell ref="B90:G90"/>
    <mergeCell ref="H90:J90"/>
    <mergeCell ref="K90:P90"/>
    <mergeCell ref="Q90:R90"/>
    <mergeCell ref="T90:U90"/>
    <mergeCell ref="V90:W90"/>
    <mergeCell ref="X90:Y90"/>
    <mergeCell ref="Z89:AA89"/>
    <mergeCell ref="AB89:AC89"/>
    <mergeCell ref="B89:G89"/>
    <mergeCell ref="H89:J89"/>
    <mergeCell ref="K89:P89"/>
    <mergeCell ref="Q89:R89"/>
    <mergeCell ref="T89:U89"/>
    <mergeCell ref="V89:W89"/>
    <mergeCell ref="X89:Y89"/>
    <mergeCell ref="Z88:AA88"/>
    <mergeCell ref="AB88:AC88"/>
    <mergeCell ref="B88:G88"/>
    <mergeCell ref="H88:J88"/>
    <mergeCell ref="K88:P88"/>
    <mergeCell ref="Q88:R88"/>
    <mergeCell ref="T88:U88"/>
    <mergeCell ref="V88:W88"/>
    <mergeCell ref="X88:Y88"/>
    <mergeCell ref="Z87:AA87"/>
    <mergeCell ref="AB87:AC87"/>
    <mergeCell ref="B87:G87"/>
    <mergeCell ref="H87:J87"/>
    <mergeCell ref="K87:P87"/>
    <mergeCell ref="Q87:R87"/>
    <mergeCell ref="T87:U87"/>
    <mergeCell ref="V87:W87"/>
    <mergeCell ref="X87:Y87"/>
    <mergeCell ref="Z86:AA86"/>
    <mergeCell ref="AB86:AC86"/>
    <mergeCell ref="B86:G86"/>
    <mergeCell ref="H86:J86"/>
    <mergeCell ref="K86:P86"/>
    <mergeCell ref="Q86:R86"/>
    <mergeCell ref="T86:U86"/>
    <mergeCell ref="V86:W86"/>
    <mergeCell ref="X86:Y86"/>
    <mergeCell ref="Z85:AA85"/>
    <mergeCell ref="AB85:AC85"/>
    <mergeCell ref="B85:G85"/>
    <mergeCell ref="H85:J85"/>
    <mergeCell ref="K85:P85"/>
    <mergeCell ref="Q85:R85"/>
    <mergeCell ref="T85:U85"/>
    <mergeCell ref="V85:W85"/>
    <mergeCell ref="X85:Y85"/>
    <mergeCell ref="Z84:AA84"/>
    <mergeCell ref="AB84:AC84"/>
    <mergeCell ref="B84:G84"/>
    <mergeCell ref="H84:J84"/>
    <mergeCell ref="K84:P84"/>
    <mergeCell ref="Q84:R84"/>
    <mergeCell ref="T84:U84"/>
    <mergeCell ref="V84:W84"/>
    <mergeCell ref="X84:Y84"/>
    <mergeCell ref="Z83:AA83"/>
    <mergeCell ref="AB83:AC83"/>
    <mergeCell ref="B83:G83"/>
    <mergeCell ref="H83:J83"/>
    <mergeCell ref="K83:P83"/>
    <mergeCell ref="Q83:R83"/>
    <mergeCell ref="T83:U83"/>
    <mergeCell ref="V83:W83"/>
    <mergeCell ref="X83:Y83"/>
    <mergeCell ref="Z82:AA82"/>
    <mergeCell ref="AB82:AC82"/>
    <mergeCell ref="B82:G82"/>
    <mergeCell ref="H82:J82"/>
    <mergeCell ref="K82:P82"/>
    <mergeCell ref="Q82:R82"/>
    <mergeCell ref="T82:U82"/>
    <mergeCell ref="V82:W82"/>
    <mergeCell ref="X82:Y82"/>
    <mergeCell ref="Z81:AA81"/>
    <mergeCell ref="AB81:AC81"/>
    <mergeCell ref="B81:G81"/>
    <mergeCell ref="H81:J81"/>
    <mergeCell ref="K81:P81"/>
    <mergeCell ref="Q81:R81"/>
    <mergeCell ref="T81:U81"/>
    <mergeCell ref="V81:W81"/>
    <mergeCell ref="X81:Y81"/>
    <mergeCell ref="Z80:AA80"/>
    <mergeCell ref="AB80:AC80"/>
    <mergeCell ref="B80:G80"/>
    <mergeCell ref="H80:J80"/>
    <mergeCell ref="K80:P80"/>
    <mergeCell ref="Q80:R80"/>
    <mergeCell ref="T80:U80"/>
    <mergeCell ref="V80:W80"/>
    <mergeCell ref="X80:Y80"/>
    <mergeCell ref="Z79:AA79"/>
    <mergeCell ref="AB79:AC79"/>
    <mergeCell ref="B79:G79"/>
    <mergeCell ref="H79:J79"/>
    <mergeCell ref="K79:P79"/>
    <mergeCell ref="Q79:R79"/>
    <mergeCell ref="T79:U79"/>
    <mergeCell ref="V79:W79"/>
    <mergeCell ref="X79:Y79"/>
    <mergeCell ref="Z78:AA78"/>
    <mergeCell ref="AB78:AC78"/>
    <mergeCell ref="B78:G78"/>
    <mergeCell ref="H78:J78"/>
    <mergeCell ref="K78:P78"/>
    <mergeCell ref="Q78:R78"/>
    <mergeCell ref="T78:U78"/>
    <mergeCell ref="V78:W78"/>
    <mergeCell ref="X78:Y78"/>
    <mergeCell ref="Z77:AA77"/>
    <mergeCell ref="AB77:AC77"/>
    <mergeCell ref="B77:G77"/>
    <mergeCell ref="H77:J77"/>
    <mergeCell ref="K77:P77"/>
    <mergeCell ref="Q77:R77"/>
    <mergeCell ref="T77:U77"/>
    <mergeCell ref="V77:W77"/>
    <mergeCell ref="X77:Y77"/>
    <mergeCell ref="Z76:AA76"/>
    <mergeCell ref="AB76:AC76"/>
    <mergeCell ref="B76:G76"/>
    <mergeCell ref="H76:J76"/>
    <mergeCell ref="K76:P76"/>
    <mergeCell ref="Q76:R76"/>
    <mergeCell ref="T76:U76"/>
    <mergeCell ref="V76:W76"/>
    <mergeCell ref="X76:Y76"/>
    <mergeCell ref="Z75:AA75"/>
    <mergeCell ref="AB75:AC75"/>
    <mergeCell ref="B75:G75"/>
    <mergeCell ref="H75:J75"/>
    <mergeCell ref="K75:P75"/>
    <mergeCell ref="Q75:R75"/>
    <mergeCell ref="T75:U75"/>
    <mergeCell ref="V75:W75"/>
    <mergeCell ref="X75:Y75"/>
    <mergeCell ref="Z74:AA74"/>
    <mergeCell ref="AB74:AC74"/>
    <mergeCell ref="B74:G74"/>
    <mergeCell ref="H74:J74"/>
    <mergeCell ref="K74:P74"/>
    <mergeCell ref="Q74:R74"/>
    <mergeCell ref="T74:U74"/>
    <mergeCell ref="V74:W74"/>
    <mergeCell ref="X74:Y74"/>
    <mergeCell ref="Z73:AA73"/>
    <mergeCell ref="AB73:AC73"/>
    <mergeCell ref="B73:G73"/>
    <mergeCell ref="H73:J73"/>
    <mergeCell ref="K73:P73"/>
    <mergeCell ref="Q73:R73"/>
    <mergeCell ref="T73:U73"/>
    <mergeCell ref="V73:W73"/>
    <mergeCell ref="X73:Y73"/>
    <mergeCell ref="Z72:AA72"/>
    <mergeCell ref="AB72:AC72"/>
    <mergeCell ref="B72:G72"/>
    <mergeCell ref="H72:J72"/>
    <mergeCell ref="K72:P72"/>
    <mergeCell ref="Q72:R72"/>
    <mergeCell ref="T72:U72"/>
    <mergeCell ref="V72:W72"/>
    <mergeCell ref="X72:Y72"/>
    <mergeCell ref="Z71:AA71"/>
    <mergeCell ref="AB71:AC71"/>
    <mergeCell ref="B71:G71"/>
    <mergeCell ref="H71:J71"/>
    <mergeCell ref="K71:P71"/>
    <mergeCell ref="Q71:R71"/>
    <mergeCell ref="T71:U71"/>
    <mergeCell ref="V71:W71"/>
    <mergeCell ref="X71:Y71"/>
    <mergeCell ref="Z70:AA70"/>
    <mergeCell ref="AB70:AC70"/>
    <mergeCell ref="B70:G70"/>
    <mergeCell ref="H70:J70"/>
    <mergeCell ref="K70:P70"/>
    <mergeCell ref="Q70:R70"/>
    <mergeCell ref="T70:U70"/>
    <mergeCell ref="V70:W70"/>
    <mergeCell ref="X70:Y70"/>
    <mergeCell ref="Z69:AA69"/>
    <mergeCell ref="AB69:AC69"/>
    <mergeCell ref="B69:G69"/>
    <mergeCell ref="H69:J69"/>
    <mergeCell ref="K69:P69"/>
    <mergeCell ref="Q69:R69"/>
    <mergeCell ref="T69:U69"/>
    <mergeCell ref="V69:W69"/>
    <mergeCell ref="X69:Y69"/>
    <mergeCell ref="Z68:AA68"/>
    <mergeCell ref="AB68:AC68"/>
    <mergeCell ref="B68:G68"/>
    <mergeCell ref="H68:J68"/>
    <mergeCell ref="K68:P68"/>
    <mergeCell ref="Q68:R68"/>
    <mergeCell ref="T68:U68"/>
    <mergeCell ref="V68:W68"/>
    <mergeCell ref="X68:Y68"/>
    <mergeCell ref="Z18:AA18"/>
    <mergeCell ref="Z67:AA67"/>
    <mergeCell ref="AB67:AC67"/>
    <mergeCell ref="B67:G67"/>
    <mergeCell ref="H67:J67"/>
    <mergeCell ref="K67:P67"/>
    <mergeCell ref="Q67:R67"/>
    <mergeCell ref="T67:U67"/>
    <mergeCell ref="V67:W67"/>
    <mergeCell ref="X67:Y67"/>
    <mergeCell ref="AB18:AC18"/>
    <mergeCell ref="B18:G18"/>
    <mergeCell ref="H18:J18"/>
    <mergeCell ref="K18:P18"/>
    <mergeCell ref="Q18:R18"/>
    <mergeCell ref="T18:U18"/>
    <mergeCell ref="V18:W18"/>
    <mergeCell ref="X18:Y18"/>
    <mergeCell ref="Z19:AA19"/>
    <mergeCell ref="AB19:AC19"/>
    <mergeCell ref="B19:G19"/>
    <mergeCell ref="H19:J19"/>
    <mergeCell ref="K19:P19"/>
    <mergeCell ref="Q19:R19"/>
    <mergeCell ref="T16:U16"/>
    <mergeCell ref="V16:W16"/>
    <mergeCell ref="X16:Y16"/>
    <mergeCell ref="Z17:AA17"/>
    <mergeCell ref="AB17:AC17"/>
    <mergeCell ref="B17:G17"/>
    <mergeCell ref="H17:J17"/>
    <mergeCell ref="K17:P17"/>
    <mergeCell ref="Q17:R17"/>
    <mergeCell ref="T17:U17"/>
    <mergeCell ref="V17:W17"/>
    <mergeCell ref="X17:Y17"/>
    <mergeCell ref="Z16:AA16"/>
    <mergeCell ref="AB16:AC16"/>
    <mergeCell ref="B16:G16"/>
    <mergeCell ref="H16:J16"/>
    <mergeCell ref="K16:P16"/>
    <mergeCell ref="Z66:AA66"/>
    <mergeCell ref="AB66:AC66"/>
    <mergeCell ref="B66:G66"/>
    <mergeCell ref="H66:J66"/>
    <mergeCell ref="K66:P66"/>
    <mergeCell ref="Q66:R66"/>
    <mergeCell ref="T66:U66"/>
    <mergeCell ref="V66:W66"/>
    <mergeCell ref="X66:Y66"/>
    <mergeCell ref="Z65:AA65"/>
    <mergeCell ref="AB65:AC65"/>
    <mergeCell ref="B65:G65"/>
    <mergeCell ref="H65:J65"/>
    <mergeCell ref="K65:P65"/>
    <mergeCell ref="Q65:R65"/>
    <mergeCell ref="T65:U65"/>
    <mergeCell ref="V65:W65"/>
    <mergeCell ref="X65:Y65"/>
    <mergeCell ref="Z64:AA64"/>
    <mergeCell ref="AB64:AC64"/>
    <mergeCell ref="B64:G64"/>
    <mergeCell ref="H64:J64"/>
    <mergeCell ref="K64:P64"/>
    <mergeCell ref="Q64:R64"/>
    <mergeCell ref="T64:U64"/>
    <mergeCell ref="V64:W64"/>
    <mergeCell ref="X64:Y64"/>
    <mergeCell ref="V4:X4"/>
    <mergeCell ref="S11:S12"/>
    <mergeCell ref="AD11:AD12"/>
    <mergeCell ref="Z63:AA63"/>
    <mergeCell ref="AB63:AC63"/>
    <mergeCell ref="B63:G63"/>
    <mergeCell ref="H63:J63"/>
    <mergeCell ref="K63:P63"/>
    <mergeCell ref="Q63:R63"/>
    <mergeCell ref="T63:U63"/>
    <mergeCell ref="V63:W63"/>
    <mergeCell ref="X63:Y63"/>
    <mergeCell ref="K11:P12"/>
    <mergeCell ref="Q11:R12"/>
    <mergeCell ref="Z13:AA13"/>
    <mergeCell ref="AB13:AC13"/>
    <mergeCell ref="B13:G13"/>
    <mergeCell ref="H13:J13"/>
    <mergeCell ref="K13:P13"/>
    <mergeCell ref="Q13:R13"/>
    <mergeCell ref="T13:U13"/>
    <mergeCell ref="V13:W13"/>
    <mergeCell ref="X13:Y13"/>
    <mergeCell ref="Q16:R16"/>
  </mergeCells>
  <phoneticPr fontId="49" type="noConversion"/>
  <conditionalFormatting sqref="A13:AD112 B124:H124 K124 N124">
    <cfRule type="cellIs" dxfId="4" priority="1" operator="equal">
      <formula>""</formula>
    </cfRule>
  </conditionalFormatting>
  <dataValidations count="2">
    <dataValidation type="list" allowBlank="1" showInputMessage="1" showErrorMessage="1" prompt="Clique e insira um valor de a lista de itens" sqref="T13:T112" xr:uid="{00000000-0002-0000-0300-000001000000}">
      <formula1>"Nota Fiscal,Cupom Fiscal,Recibo"</formula1>
    </dataValidation>
    <dataValidation type="list" allowBlank="1" showErrorMessage="1" sqref="Q13:Q112" xr:uid="{00000000-0002-0000-0300-000002000000}">
      <formula1>"Custeio,Capital"</formula1>
    </dataValidation>
  </dataValidations>
  <hyperlinks>
    <hyperlink ref="V4" location="MENU!A1" display="VOLTAR AO MENU" xr:uid="{E5FB9D26-43C0-40A2-9361-045FD9918C54}"/>
  </hyperlinks>
  <pageMargins left="0.511811024" right="0.511811024" top="0.78740157499999996" bottom="0.78740157499999996" header="0" footer="0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e o Programa" xr:uid="{00000000-0002-0000-0300-000000000000}">
          <x14:formula1>
            <xm:f>ID!$B$23:$B$23</xm:f>
          </x14:formula1>
          <xm:sqref>S13:S112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outlinePr summaryBelow="0"/>
    <pageSetUpPr fitToPage="1"/>
  </sheetPr>
  <dimension ref="A1:I664"/>
  <sheetViews>
    <sheetView showGridLines="0" topLeftCell="A10" zoomScale="80" zoomScaleNormal="80" workbookViewId="0">
      <selection activeCell="B22" sqref="B22:E22"/>
    </sheetView>
  </sheetViews>
  <sheetFormatPr defaultColWidth="14.42578125" defaultRowHeight="15" customHeight="1" x14ac:dyDescent="0.25"/>
  <cols>
    <col min="1" max="1" width="21.5703125" customWidth="1"/>
    <col min="2" max="2" width="38.42578125" customWidth="1"/>
    <col min="3" max="4" width="23.85546875" customWidth="1"/>
    <col min="5" max="9" width="23.7109375" customWidth="1"/>
  </cols>
  <sheetData>
    <row r="1" spans="1:9" ht="17.2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7.25" customHeight="1" x14ac:dyDescent="0.25">
      <c r="A2" s="1"/>
      <c r="B2" s="2"/>
      <c r="D2" s="1"/>
      <c r="E2" s="1"/>
      <c r="F2" s="1"/>
      <c r="G2" s="1"/>
      <c r="H2" s="1"/>
      <c r="I2" s="1"/>
    </row>
    <row r="3" spans="1:9" ht="17.25" customHeight="1" x14ac:dyDescent="0.25">
      <c r="A3" s="1"/>
      <c r="B3" s="3"/>
      <c r="D3" s="1"/>
      <c r="E3" s="1"/>
      <c r="F3" s="1"/>
      <c r="G3" s="1"/>
      <c r="H3" s="1"/>
      <c r="I3" s="1"/>
    </row>
    <row r="4" spans="1:9" ht="17.25" customHeight="1" x14ac:dyDescent="0.25">
      <c r="A4" s="1"/>
      <c r="B4" s="3"/>
      <c r="D4" s="1"/>
      <c r="E4" s="1"/>
      <c r="F4" s="1"/>
      <c r="G4" s="1"/>
      <c r="H4" s="1"/>
      <c r="I4" s="1"/>
    </row>
    <row r="5" spans="1:9" ht="17.25" customHeight="1" thickBot="1" x14ac:dyDescent="0.3">
      <c r="A5" s="30"/>
      <c r="B5" s="30"/>
      <c r="C5" s="30"/>
      <c r="D5" s="30"/>
      <c r="E5" s="30"/>
      <c r="F5" s="349" t="s">
        <v>216</v>
      </c>
      <c r="G5" s="262"/>
      <c r="H5" s="262"/>
      <c r="I5" s="4"/>
    </row>
    <row r="6" spans="1:9" ht="16.5" thickTop="1" thickBot="1" x14ac:dyDescent="0.3">
      <c r="A6" s="35"/>
      <c r="B6" s="35"/>
      <c r="C6" s="35"/>
      <c r="D6" s="35"/>
      <c r="E6" s="35"/>
      <c r="F6" s="35"/>
      <c r="G6" s="35"/>
      <c r="H6" s="35"/>
      <c r="I6" s="35"/>
    </row>
    <row r="7" spans="1:9" ht="31.5" x14ac:dyDescent="0.5">
      <c r="A7" s="35"/>
      <c r="B7" s="350" t="s">
        <v>85</v>
      </c>
      <c r="C7" s="351"/>
      <c r="D7" s="351"/>
      <c r="E7" s="351"/>
      <c r="F7" s="351"/>
      <c r="G7" s="352"/>
      <c r="H7" s="36"/>
      <c r="I7" s="36"/>
    </row>
    <row r="8" spans="1:9" ht="32.25" thickBot="1" x14ac:dyDescent="0.55000000000000004">
      <c r="A8" s="35"/>
      <c r="B8" s="353"/>
      <c r="C8" s="354"/>
      <c r="D8" s="354"/>
      <c r="E8" s="354"/>
      <c r="F8" s="354"/>
      <c r="G8" s="355"/>
      <c r="H8" s="36"/>
      <c r="I8" s="36"/>
    </row>
    <row r="9" spans="1:9" ht="31.5" x14ac:dyDescent="0.5">
      <c r="A9" s="35"/>
      <c r="B9" s="37"/>
      <c r="C9" s="38"/>
      <c r="D9" s="38"/>
      <c r="E9" s="38"/>
      <c r="F9" s="38"/>
      <c r="G9" s="36"/>
      <c r="H9" s="36"/>
      <c r="I9" s="36"/>
    </row>
    <row r="10" spans="1:9" ht="31.5" x14ac:dyDescent="0.5">
      <c r="A10" s="35"/>
      <c r="B10" s="37"/>
      <c r="C10" s="38"/>
      <c r="D10" s="38"/>
      <c r="E10" s="38"/>
      <c r="F10" s="38"/>
      <c r="G10" s="36"/>
      <c r="H10" s="36"/>
      <c r="I10" s="36"/>
    </row>
    <row r="11" spans="1:9" ht="31.5" x14ac:dyDescent="0.5">
      <c r="A11" s="35"/>
      <c r="B11" s="38"/>
      <c r="C11" s="38"/>
      <c r="D11" s="38"/>
      <c r="E11" s="38"/>
      <c r="F11" s="38"/>
      <c r="G11" s="36"/>
      <c r="H11" s="36"/>
      <c r="I11" s="36"/>
    </row>
    <row r="12" spans="1:9" ht="32.25" thickBot="1" x14ac:dyDescent="0.55000000000000004">
      <c r="A12" s="35"/>
      <c r="B12" s="36"/>
      <c r="C12" s="36"/>
      <c r="D12" s="36"/>
      <c r="E12" s="36"/>
      <c r="F12" s="38"/>
      <c r="G12" s="36"/>
      <c r="H12" s="36"/>
      <c r="I12" s="36"/>
    </row>
    <row r="13" spans="1:9" ht="32.25" thickBot="1" x14ac:dyDescent="0.55000000000000004">
      <c r="A13" s="35"/>
      <c r="B13" s="244" t="str">
        <f>"1 - "&amp;ID!B23</f>
        <v>1 - PDDE - BÁSICO</v>
      </c>
      <c r="C13" s="245"/>
      <c r="D13" s="245"/>
      <c r="E13" s="246"/>
      <c r="F13" s="38"/>
      <c r="G13" s="36"/>
      <c r="H13" s="36"/>
      <c r="I13" s="36"/>
    </row>
    <row r="14" spans="1:9" ht="32.25" thickBot="1" x14ac:dyDescent="0.55000000000000004">
      <c r="A14" s="35"/>
      <c r="B14" s="686" t="s">
        <v>20</v>
      </c>
      <c r="C14" s="686" t="s">
        <v>21</v>
      </c>
      <c r="D14" s="686" t="s">
        <v>22</v>
      </c>
      <c r="E14" s="706" t="s">
        <v>21</v>
      </c>
      <c r="F14" s="38"/>
      <c r="G14" s="36"/>
      <c r="H14" s="36"/>
      <c r="I14" s="36"/>
    </row>
    <row r="15" spans="1:9" ht="31.5" x14ac:dyDescent="0.5">
      <c r="A15" s="35"/>
      <c r="B15" s="77" t="s">
        <v>87</v>
      </c>
      <c r="C15" s="80">
        <f>FF!$C$10</f>
        <v>0</v>
      </c>
      <c r="D15" s="80">
        <f>FF!$D$10</f>
        <v>0</v>
      </c>
      <c r="E15" s="83">
        <f>FF!E10</f>
        <v>0</v>
      </c>
      <c r="F15" s="38"/>
      <c r="G15" s="36"/>
      <c r="H15" s="36"/>
      <c r="I15" s="36"/>
    </row>
    <row r="16" spans="1:9" ht="31.5" x14ac:dyDescent="0.5">
      <c r="A16" s="35"/>
      <c r="B16" s="78" t="s">
        <v>88</v>
      </c>
      <c r="C16" s="81">
        <f>SUMIF(FF!$B$28:$B$43,ID!$B$23,FF!$D$28:$D$43)</f>
        <v>2400</v>
      </c>
      <c r="D16" s="81">
        <f>SUMIF(FF!$B$28:$B$43,ID!$B$23,FF!$E$28:$E$43)</f>
        <v>3450</v>
      </c>
      <c r="E16" s="84">
        <f t="shared" ref="E16:E21" si="0">C16+D16</f>
        <v>5850</v>
      </c>
      <c r="F16" s="38"/>
      <c r="G16" s="36"/>
      <c r="H16" s="36"/>
      <c r="I16" s="36"/>
    </row>
    <row r="17" spans="1:9" ht="31.5" x14ac:dyDescent="0.5">
      <c r="A17" s="35"/>
      <c r="B17" s="78" t="s">
        <v>89</v>
      </c>
      <c r="C17" s="81">
        <f>SUMIF(FF!$F$72:$F$83,ID!$B$23,FF!$C$72:$C$83)</f>
        <v>0</v>
      </c>
      <c r="D17" s="81">
        <f>SUMIF(FF!$F$72:$F$83,ID!$B$23,FF!$D$72:$D$83)</f>
        <v>0</v>
      </c>
      <c r="E17" s="84">
        <f t="shared" si="0"/>
        <v>0</v>
      </c>
      <c r="F17" s="38"/>
      <c r="G17" s="36"/>
      <c r="H17" s="36"/>
      <c r="I17" s="36"/>
    </row>
    <row r="18" spans="1:9" ht="31.5" x14ac:dyDescent="0.5">
      <c r="A18" s="35"/>
      <c r="B18" s="78" t="s">
        <v>90</v>
      </c>
      <c r="C18" s="81">
        <f>SUMIF(FF!$F$50:$F$64,ID!$B$23,FF!$C$50:$C$64)</f>
        <v>0</v>
      </c>
      <c r="D18" s="81">
        <f>SUMIF(FF!$F$50:$F$64,ID!$B$23,FF!$D$50:$D$64)</f>
        <v>0</v>
      </c>
      <c r="E18" s="84">
        <f t="shared" si="0"/>
        <v>0</v>
      </c>
      <c r="F18" s="38"/>
      <c r="G18" s="36"/>
      <c r="H18" s="36"/>
      <c r="I18" s="36"/>
    </row>
    <row r="19" spans="1:9" ht="31.5" x14ac:dyDescent="0.5">
      <c r="A19" s="35"/>
      <c r="B19" s="78" t="s">
        <v>91</v>
      </c>
      <c r="C19" s="81">
        <f>PE!$H$124</f>
        <v>0</v>
      </c>
      <c r="D19" s="81">
        <f>PE!$K$124</f>
        <v>0</v>
      </c>
      <c r="E19" s="84">
        <f t="shared" si="0"/>
        <v>0</v>
      </c>
      <c r="F19" s="38"/>
      <c r="G19" s="36"/>
      <c r="H19" s="36"/>
      <c r="I19" s="36"/>
    </row>
    <row r="20" spans="1:9" ht="31.5" x14ac:dyDescent="0.5">
      <c r="A20" s="35"/>
      <c r="B20" s="78" t="s">
        <v>92</v>
      </c>
      <c r="C20" s="81">
        <f>SUMIF(FF!$F$88:$F$99,ID!$B$23,FF!$C$88:$C$99)</f>
        <v>0</v>
      </c>
      <c r="D20" s="81">
        <f>SUMIF(FF!$F$88:$F$99,ID!$B$23,FF!$D$88:$D$99)</f>
        <v>0</v>
      </c>
      <c r="E20" s="84">
        <f t="shared" si="0"/>
        <v>0</v>
      </c>
      <c r="F20" s="38"/>
      <c r="G20" s="36"/>
      <c r="H20" s="36"/>
      <c r="I20" s="36"/>
    </row>
    <row r="21" spans="1:9" ht="32.25" thickBot="1" x14ac:dyDescent="0.55000000000000004">
      <c r="A21" s="35"/>
      <c r="B21" s="79" t="s">
        <v>93</v>
      </c>
      <c r="C21" s="82">
        <f>FF!$C$106</f>
        <v>0</v>
      </c>
      <c r="D21" s="82">
        <f>FF!$D$106</f>
        <v>0</v>
      </c>
      <c r="E21" s="85">
        <f t="shared" si="0"/>
        <v>0</v>
      </c>
      <c r="F21" s="38"/>
      <c r="G21" s="36"/>
      <c r="H21" s="36"/>
      <c r="I21" s="36"/>
    </row>
    <row r="22" spans="1:9" ht="32.25" thickBot="1" x14ac:dyDescent="0.55000000000000004">
      <c r="A22" s="35"/>
      <c r="B22" s="695" t="s">
        <v>86</v>
      </c>
      <c r="C22" s="696">
        <f>(C15+C16+C17+C18)-(C19+C20+C21)</f>
        <v>2400</v>
      </c>
      <c r="D22" s="696">
        <f>(D15+D16+D17+D18)-(D19+D20+D21)</f>
        <v>3450</v>
      </c>
      <c r="E22" s="707">
        <f>(E15+E16+E17+E18)-(E19+E20+E21)</f>
        <v>5850</v>
      </c>
      <c r="F22" s="38"/>
      <c r="G22" s="36"/>
      <c r="H22" s="36"/>
      <c r="I22" s="36"/>
    </row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</sheetData>
  <mergeCells count="3">
    <mergeCell ref="F5:H5"/>
    <mergeCell ref="B7:G8"/>
    <mergeCell ref="B13:E13"/>
  </mergeCells>
  <conditionalFormatting sqref="C22:E22">
    <cfRule type="cellIs" dxfId="3" priority="7" operator="lessThan">
      <formula>0</formula>
    </cfRule>
  </conditionalFormatting>
  <hyperlinks>
    <hyperlink ref="F5" location="MENU!A1" display="VOLTAR AO MENU" xr:uid="{24AD8DAC-41D2-4D3B-ADF0-5DA26E2B76C1}"/>
  </hyperlinks>
  <pageMargins left="0.511811024" right="0.511811024" top="0.78740157499999996" bottom="0.78740157499999996" header="0" footer="0"/>
  <pageSetup paperSize="9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>
    <pageSetUpPr fitToPage="1"/>
  </sheetPr>
  <dimension ref="A1:AH929"/>
  <sheetViews>
    <sheetView showGridLines="0" zoomScale="70" zoomScaleNormal="70" workbookViewId="0">
      <selection activeCell="M4" sqref="M4:W4"/>
    </sheetView>
  </sheetViews>
  <sheetFormatPr defaultColWidth="14.42578125" defaultRowHeight="15" customHeight="1" x14ac:dyDescent="0.25"/>
  <cols>
    <col min="1" max="1" width="11.5703125" customWidth="1"/>
    <col min="2" max="4" width="9.140625" customWidth="1"/>
    <col min="5" max="5" width="19.7109375" customWidth="1"/>
    <col min="6" max="9" width="9.140625" customWidth="1"/>
    <col min="10" max="10" width="5.85546875" customWidth="1"/>
    <col min="11" max="11" width="12.85546875" customWidth="1"/>
    <col min="12" max="14" width="9.140625" customWidth="1"/>
    <col min="15" max="15" width="7.28515625" customWidth="1"/>
    <col min="16" max="16" width="7.7109375" customWidth="1"/>
    <col min="17" max="28" width="9.140625" customWidth="1"/>
    <col min="29" max="29" width="10.5703125" customWidth="1"/>
    <col min="30" max="34" width="9.140625" customWidth="1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6.25" x14ac:dyDescent="0.4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704" t="s">
        <v>0</v>
      </c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262" t="s">
        <v>216</v>
      </c>
      <c r="Y4" s="262"/>
      <c r="Z4" s="262"/>
      <c r="AA4" s="1"/>
      <c r="AB4" s="1"/>
      <c r="AC4" s="1"/>
      <c r="AD4" s="1"/>
      <c r="AE4" s="1"/>
      <c r="AF4" s="1"/>
      <c r="AG4" s="1"/>
      <c r="AH4" s="1"/>
    </row>
    <row r="5" spans="1:34" ht="16.5" thickBot="1" x14ac:dyDescent="0.3">
      <c r="A5" s="356" t="s">
        <v>94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</row>
    <row r="6" spans="1:34" x14ac:dyDescent="0.25">
      <c r="A6" s="323" t="s">
        <v>55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1"/>
    </row>
    <row r="7" spans="1:34" ht="15" customHeight="1" x14ac:dyDescent="0.25">
      <c r="A7" s="357" t="s">
        <v>56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325"/>
      <c r="AC7" s="358" t="s">
        <v>57</v>
      </c>
      <c r="AD7" s="223"/>
      <c r="AE7" s="223"/>
      <c r="AF7" s="223"/>
      <c r="AG7" s="223"/>
      <c r="AH7" s="327"/>
    </row>
    <row r="8" spans="1:34" ht="24.75" customHeight="1" x14ac:dyDescent="0.25">
      <c r="A8" s="359" t="str">
        <f>ID!B10</f>
        <v>PDDE - PROGRAMA DINHEIRO DIRETO NA ESCOLA - BÁSICO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60"/>
      <c r="AC8" s="361">
        <f>ID!H10</f>
        <v>2023</v>
      </c>
      <c r="AD8" s="332"/>
      <c r="AE8" s="332"/>
      <c r="AF8" s="332"/>
      <c r="AG8" s="332"/>
      <c r="AH8" s="333"/>
    </row>
    <row r="9" spans="1:34" ht="15" customHeight="1" x14ac:dyDescent="0.25">
      <c r="A9" s="357" t="s">
        <v>95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325"/>
      <c r="X9" s="358" t="s">
        <v>96</v>
      </c>
      <c r="Y9" s="223"/>
      <c r="Z9" s="223"/>
      <c r="AA9" s="223"/>
      <c r="AB9" s="223"/>
      <c r="AC9" s="223"/>
      <c r="AD9" s="223"/>
      <c r="AE9" s="223"/>
      <c r="AF9" s="223"/>
      <c r="AG9" s="223"/>
      <c r="AH9" s="327"/>
    </row>
    <row r="10" spans="1:34" ht="19.5" customHeight="1" x14ac:dyDescent="0.25">
      <c r="A10" s="362">
        <f>ID!B12</f>
        <v>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363"/>
      <c r="X10" s="364">
        <f>ID!H12</f>
        <v>0</v>
      </c>
      <c r="Y10" s="192"/>
      <c r="Z10" s="192"/>
      <c r="AA10" s="192"/>
      <c r="AB10" s="192"/>
      <c r="AC10" s="192"/>
      <c r="AD10" s="192"/>
      <c r="AE10" s="192"/>
      <c r="AF10" s="192"/>
      <c r="AG10" s="192"/>
      <c r="AH10" s="308"/>
    </row>
    <row r="11" spans="1:34" ht="15" customHeight="1" x14ac:dyDescent="0.25">
      <c r="A11" s="357" t="s">
        <v>97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325"/>
      <c r="S11" s="358" t="s">
        <v>98</v>
      </c>
      <c r="T11" s="223"/>
      <c r="U11" s="223"/>
      <c r="V11" s="223"/>
      <c r="W11" s="223"/>
      <c r="X11" s="223"/>
      <c r="Y11" s="223"/>
      <c r="Z11" s="223"/>
      <c r="AA11" s="223"/>
      <c r="AB11" s="223"/>
      <c r="AC11" s="325"/>
      <c r="AD11" s="358" t="s">
        <v>99</v>
      </c>
      <c r="AE11" s="223"/>
      <c r="AF11" s="223"/>
      <c r="AG11" s="223"/>
      <c r="AH11" s="327"/>
    </row>
    <row r="12" spans="1:34" ht="22.5" customHeight="1" x14ac:dyDescent="0.25">
      <c r="A12" s="362">
        <f>ID!B14</f>
        <v>0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363"/>
      <c r="S12" s="364">
        <f>ID!G14</f>
        <v>0</v>
      </c>
      <c r="T12" s="192"/>
      <c r="U12" s="192"/>
      <c r="V12" s="192"/>
      <c r="W12" s="192"/>
      <c r="X12" s="192"/>
      <c r="Y12" s="192"/>
      <c r="Z12" s="192"/>
      <c r="AA12" s="192"/>
      <c r="AB12" s="192"/>
      <c r="AC12" s="363"/>
      <c r="AD12" s="370">
        <f>ID!H14</f>
        <v>0</v>
      </c>
      <c r="AE12" s="192"/>
      <c r="AF12" s="192"/>
      <c r="AG12" s="192"/>
      <c r="AH12" s="308"/>
    </row>
    <row r="13" spans="1:34" ht="15.75" x14ac:dyDescent="0.25">
      <c r="A13" s="3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</row>
    <row r="14" spans="1:34" x14ac:dyDescent="0.25">
      <c r="A14" s="373" t="s">
        <v>100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4"/>
    </row>
    <row r="15" spans="1:34" ht="30.75" customHeight="1" x14ac:dyDescent="0.25">
      <c r="A15" s="375" t="s">
        <v>101</v>
      </c>
      <c r="B15" s="376"/>
      <c r="C15" s="376"/>
      <c r="D15" s="376"/>
      <c r="E15" s="376"/>
      <c r="F15" s="377"/>
      <c r="G15" s="378" t="s">
        <v>102</v>
      </c>
      <c r="H15" s="300"/>
      <c r="I15" s="300"/>
      <c r="J15" s="300"/>
      <c r="K15" s="366"/>
      <c r="L15" s="378" t="s">
        <v>103</v>
      </c>
      <c r="M15" s="300"/>
      <c r="N15" s="300"/>
      <c r="O15" s="300"/>
      <c r="P15" s="366"/>
      <c r="Q15" s="379" t="s">
        <v>104</v>
      </c>
      <c r="R15" s="376"/>
      <c r="S15" s="376"/>
      <c r="T15" s="376"/>
      <c r="U15" s="376"/>
      <c r="V15" s="376"/>
      <c r="W15" s="365" t="s">
        <v>105</v>
      </c>
      <c r="X15" s="300"/>
      <c r="Y15" s="300"/>
      <c r="Z15" s="300"/>
      <c r="AA15" s="300"/>
      <c r="AB15" s="366"/>
      <c r="AC15" s="367" t="s">
        <v>106</v>
      </c>
      <c r="AD15" s="368"/>
      <c r="AE15" s="368"/>
      <c r="AF15" s="368"/>
      <c r="AG15" s="368"/>
      <c r="AH15" s="369"/>
    </row>
    <row r="16" spans="1:34" x14ac:dyDescent="0.25">
      <c r="A16" s="380" t="s">
        <v>73</v>
      </c>
      <c r="B16" s="381"/>
      <c r="C16" s="382"/>
      <c r="D16" s="383" t="s">
        <v>72</v>
      </c>
      <c r="E16" s="381"/>
      <c r="F16" s="382"/>
      <c r="G16" s="383" t="s">
        <v>73</v>
      </c>
      <c r="H16" s="381"/>
      <c r="I16" s="382"/>
      <c r="J16" s="383" t="s">
        <v>72</v>
      </c>
      <c r="K16" s="382"/>
      <c r="L16" s="383" t="s">
        <v>73</v>
      </c>
      <c r="M16" s="382"/>
      <c r="N16" s="383" t="s">
        <v>72</v>
      </c>
      <c r="O16" s="381"/>
      <c r="P16" s="382"/>
      <c r="Q16" s="383" t="s">
        <v>73</v>
      </c>
      <c r="R16" s="381"/>
      <c r="S16" s="381"/>
      <c r="T16" s="383" t="s">
        <v>72</v>
      </c>
      <c r="U16" s="381"/>
      <c r="V16" s="381"/>
      <c r="W16" s="383" t="s">
        <v>73</v>
      </c>
      <c r="X16" s="381"/>
      <c r="Y16" s="382"/>
      <c r="Z16" s="383" t="s">
        <v>72</v>
      </c>
      <c r="AA16" s="381"/>
      <c r="AB16" s="381"/>
      <c r="AC16" s="383" t="s">
        <v>73</v>
      </c>
      <c r="AD16" s="381"/>
      <c r="AE16" s="381"/>
      <c r="AF16" s="383" t="s">
        <v>72</v>
      </c>
      <c r="AG16" s="381"/>
      <c r="AH16" s="381"/>
    </row>
    <row r="17" spans="1:34" ht="34.5" customHeight="1" x14ac:dyDescent="0.25">
      <c r="A17" s="402">
        <f>FF!C22</f>
        <v>0</v>
      </c>
      <c r="B17" s="381"/>
      <c r="C17" s="382"/>
      <c r="D17" s="394">
        <f>FF!D22</f>
        <v>0</v>
      </c>
      <c r="E17" s="381"/>
      <c r="F17" s="382"/>
      <c r="G17" s="394">
        <f>FF!D44</f>
        <v>2400</v>
      </c>
      <c r="H17" s="381"/>
      <c r="I17" s="382"/>
      <c r="J17" s="394">
        <f>FF!E44</f>
        <v>3450</v>
      </c>
      <c r="K17" s="382"/>
      <c r="L17" s="394">
        <f>FF!C65</f>
        <v>0</v>
      </c>
      <c r="M17" s="382"/>
      <c r="N17" s="394">
        <f>FF!D65</f>
        <v>0</v>
      </c>
      <c r="O17" s="381"/>
      <c r="P17" s="382"/>
      <c r="Q17" s="399">
        <f>(FF!C84)  - AC17</f>
        <v>0</v>
      </c>
      <c r="R17" s="381"/>
      <c r="S17" s="381"/>
      <c r="T17" s="398">
        <f>(FF!D84)  - AF17</f>
        <v>0</v>
      </c>
      <c r="U17" s="396"/>
      <c r="V17" s="396"/>
      <c r="W17" s="407">
        <f>FF!C118</f>
        <v>0</v>
      </c>
      <c r="X17" s="381"/>
      <c r="Y17" s="382"/>
      <c r="Z17" s="399">
        <f>FF!D118</f>
        <v>0</v>
      </c>
      <c r="AA17" s="381"/>
      <c r="AB17" s="382"/>
      <c r="AC17" s="400">
        <f>FF!C100</f>
        <v>0</v>
      </c>
      <c r="AD17" s="332"/>
      <c r="AE17" s="332"/>
      <c r="AF17" s="401">
        <f>FF!D100</f>
        <v>0</v>
      </c>
      <c r="AG17" s="332"/>
      <c r="AH17" s="332"/>
    </row>
    <row r="18" spans="1:34" ht="34.5" customHeight="1" x14ac:dyDescent="0.25">
      <c r="A18" s="388" t="s">
        <v>107</v>
      </c>
      <c r="B18" s="381"/>
      <c r="C18" s="381"/>
      <c r="D18" s="382"/>
      <c r="E18" s="389" t="s">
        <v>108</v>
      </c>
      <c r="F18" s="381"/>
      <c r="G18" s="381"/>
      <c r="H18" s="381"/>
      <c r="I18" s="381"/>
      <c r="J18" s="382"/>
      <c r="K18" s="389" t="s">
        <v>109</v>
      </c>
      <c r="L18" s="381"/>
      <c r="M18" s="381"/>
      <c r="N18" s="381"/>
      <c r="O18" s="382"/>
      <c r="P18" s="390" t="s">
        <v>110</v>
      </c>
      <c r="Q18" s="303"/>
      <c r="R18" s="337"/>
      <c r="S18" s="392" t="s">
        <v>111</v>
      </c>
      <c r="T18" s="381"/>
      <c r="U18" s="381"/>
      <c r="V18" s="381"/>
      <c r="W18" s="381"/>
      <c r="X18" s="381"/>
      <c r="Y18" s="382"/>
      <c r="Z18" s="392" t="s">
        <v>112</v>
      </c>
      <c r="AA18" s="381"/>
      <c r="AB18" s="381"/>
      <c r="AC18" s="381"/>
      <c r="AD18" s="381"/>
      <c r="AE18" s="382"/>
      <c r="AF18" s="395" t="s">
        <v>113</v>
      </c>
      <c r="AG18" s="396"/>
      <c r="AH18" s="397"/>
    </row>
    <row r="19" spans="1:34" ht="24.75" customHeight="1" x14ac:dyDescent="0.25">
      <c r="A19" s="383" t="s">
        <v>73</v>
      </c>
      <c r="B19" s="382"/>
      <c r="C19" s="383" t="s">
        <v>72</v>
      </c>
      <c r="D19" s="382"/>
      <c r="E19" s="383" t="s">
        <v>73</v>
      </c>
      <c r="F19" s="381"/>
      <c r="G19" s="382"/>
      <c r="H19" s="383" t="s">
        <v>72</v>
      </c>
      <c r="I19" s="381"/>
      <c r="J19" s="382"/>
      <c r="K19" s="393" t="s">
        <v>73</v>
      </c>
      <c r="L19" s="325"/>
      <c r="M19" s="393" t="s">
        <v>72</v>
      </c>
      <c r="N19" s="223"/>
      <c r="O19" s="325"/>
      <c r="P19" s="391"/>
      <c r="Q19" s="332"/>
      <c r="R19" s="360"/>
      <c r="S19" s="383" t="s">
        <v>73</v>
      </c>
      <c r="T19" s="381"/>
      <c r="U19" s="382"/>
      <c r="V19" s="383" t="s">
        <v>72</v>
      </c>
      <c r="W19" s="381"/>
      <c r="X19" s="381"/>
      <c r="Y19" s="382"/>
      <c r="Z19" s="383" t="s">
        <v>114</v>
      </c>
      <c r="AA19" s="381"/>
      <c r="AB19" s="382"/>
      <c r="AC19" s="408" t="s">
        <v>115</v>
      </c>
      <c r="AD19" s="381"/>
      <c r="AE19" s="382"/>
      <c r="AF19" s="409">
        <v>1</v>
      </c>
      <c r="AG19" s="193"/>
      <c r="AH19" s="410"/>
    </row>
    <row r="20" spans="1:34" ht="35.25" customHeight="1" x14ac:dyDescent="0.25">
      <c r="A20" s="406">
        <f>A17+G17+L17+Q17</f>
        <v>2400</v>
      </c>
      <c r="B20" s="405"/>
      <c r="C20" s="403">
        <f>D17+J17+N17+T17</f>
        <v>3450</v>
      </c>
      <c r="D20" s="405"/>
      <c r="E20" s="403">
        <f>PE!H125</f>
        <v>0</v>
      </c>
      <c r="F20" s="404"/>
      <c r="G20" s="405"/>
      <c r="H20" s="403">
        <f>PE!K125</f>
        <v>0</v>
      </c>
      <c r="I20" s="404"/>
      <c r="J20" s="405"/>
      <c r="K20" s="387">
        <f>A20-E20-S20</f>
        <v>2400</v>
      </c>
      <c r="L20" s="386"/>
      <c r="M20" s="384">
        <f>C20-H20-V20</f>
        <v>3450</v>
      </c>
      <c r="N20" s="385"/>
      <c r="O20" s="386"/>
      <c r="P20" s="387">
        <f>K20+M20</f>
        <v>5850</v>
      </c>
      <c r="Q20" s="385"/>
      <c r="R20" s="386"/>
      <c r="S20" s="387">
        <f>W17</f>
        <v>0</v>
      </c>
      <c r="T20" s="385"/>
      <c r="U20" s="386"/>
      <c r="V20" s="387">
        <f>Z17</f>
        <v>0</v>
      </c>
      <c r="W20" s="385"/>
      <c r="X20" s="385"/>
      <c r="Y20" s="386"/>
      <c r="Z20" s="412">
        <v>44927</v>
      </c>
      <c r="AA20" s="385"/>
      <c r="AB20" s="386"/>
      <c r="AC20" s="413">
        <v>45291</v>
      </c>
      <c r="AD20" s="385"/>
      <c r="AE20" s="386"/>
      <c r="AF20" s="411"/>
      <c r="AG20" s="310"/>
      <c r="AH20" s="312"/>
    </row>
    <row r="21" spans="1:34" ht="15.75" customHeight="1" x14ac:dyDescent="0.25">
      <c r="A21" s="420"/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</row>
    <row r="22" spans="1:34" ht="15.75" customHeight="1" x14ac:dyDescent="0.25">
      <c r="A22" s="421"/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2"/>
      <c r="U22" s="422"/>
      <c r="V22" s="422"/>
      <c r="W22" s="422"/>
      <c r="X22" s="422"/>
      <c r="Y22" s="422"/>
      <c r="Z22" s="422"/>
      <c r="AA22" s="422"/>
      <c r="AB22" s="422"/>
      <c r="AC22" s="422"/>
      <c r="AD22" s="422"/>
      <c r="AE22" s="422"/>
      <c r="AF22" s="422"/>
      <c r="AG22" s="422"/>
      <c r="AH22" s="422"/>
    </row>
    <row r="23" spans="1:34" ht="15.75" customHeight="1" x14ac:dyDescent="0.25">
      <c r="A23" s="39"/>
      <c r="B23" s="40"/>
      <c r="C23" s="40"/>
      <c r="D23" s="40"/>
      <c r="E23" s="40"/>
      <c r="F23" s="40"/>
      <c r="G23" s="40"/>
      <c r="H23" s="40"/>
      <c r="I23" s="423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3"/>
      <c r="U23" s="424"/>
      <c r="V23" s="424"/>
      <c r="W23" s="424"/>
      <c r="X23" s="424"/>
      <c r="Y23" s="424"/>
      <c r="Z23" s="424"/>
      <c r="AA23" s="424"/>
      <c r="AB23" s="424"/>
      <c r="AC23" s="424"/>
      <c r="AD23" s="424"/>
      <c r="AE23" s="424"/>
      <c r="AF23" s="424"/>
      <c r="AG23" s="424"/>
      <c r="AH23" s="425"/>
    </row>
    <row r="24" spans="1:34" ht="15.75" customHeight="1" x14ac:dyDescent="0.25">
      <c r="A24" s="41"/>
      <c r="I24" s="307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307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415"/>
    </row>
    <row r="25" spans="1:34" ht="15.75" customHeight="1" x14ac:dyDescent="0.25">
      <c r="A25" s="41"/>
      <c r="I25" s="307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307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415"/>
    </row>
    <row r="26" spans="1:34" ht="15.75" customHeight="1" x14ac:dyDescent="0.25">
      <c r="A26" s="414" t="str">
        <f>CO!G8</f>
        <v>Caçador, 31 de dezembro de 2023</v>
      </c>
      <c r="B26" s="192"/>
      <c r="C26" s="192"/>
      <c r="D26" s="192"/>
      <c r="E26" s="192"/>
      <c r="F26" s="192"/>
      <c r="G26" s="192"/>
      <c r="H26" s="192"/>
      <c r="I26" s="307">
        <f>ID!B18</f>
        <v>0</v>
      </c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307" t="s">
        <v>76</v>
      </c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415"/>
    </row>
    <row r="27" spans="1:34" ht="15.75" customHeight="1" x14ac:dyDescent="0.25">
      <c r="A27" s="416" t="s">
        <v>77</v>
      </c>
      <c r="B27" s="417"/>
      <c r="C27" s="417"/>
      <c r="D27" s="417"/>
      <c r="E27" s="417"/>
      <c r="F27" s="417"/>
      <c r="G27" s="417"/>
      <c r="H27" s="417"/>
      <c r="I27" s="418" t="s">
        <v>78</v>
      </c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8" t="s">
        <v>79</v>
      </c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9"/>
    </row>
    <row r="28" spans="1:34" ht="15.7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15.7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5.7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hidden="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hidden="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hidden="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 x14ac:dyDescent="0.25"/>
    <row r="54" spans="1:34" ht="15.75" customHeight="1" x14ac:dyDescent="0.25"/>
    <row r="55" spans="1:34" ht="15.75" customHeight="1" x14ac:dyDescent="0.25"/>
    <row r="56" spans="1:34" ht="15.75" customHeight="1" x14ac:dyDescent="0.25"/>
    <row r="57" spans="1:34" ht="15.75" customHeight="1" x14ac:dyDescent="0.25"/>
    <row r="58" spans="1:34" ht="15.75" customHeight="1" x14ac:dyDescent="0.25"/>
    <row r="59" spans="1:34" ht="15.75" customHeight="1" x14ac:dyDescent="0.25"/>
    <row r="60" spans="1:34" ht="15.75" customHeight="1" x14ac:dyDescent="0.25"/>
    <row r="61" spans="1:34" ht="15.75" customHeight="1" x14ac:dyDescent="0.25"/>
    <row r="62" spans="1:34" ht="15.75" customHeight="1" x14ac:dyDescent="0.25"/>
    <row r="63" spans="1:34" ht="15.75" customHeight="1" x14ac:dyDescent="0.25"/>
    <row r="64" spans="1:3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</sheetData>
  <mergeCells count="93">
    <mergeCell ref="A21:AH21"/>
    <mergeCell ref="A22:AH22"/>
    <mergeCell ref="I23:S23"/>
    <mergeCell ref="T23:AH23"/>
    <mergeCell ref="I24:S24"/>
    <mergeCell ref="T24:AH24"/>
    <mergeCell ref="I25:S25"/>
    <mergeCell ref="A26:H26"/>
    <mergeCell ref="I26:S26"/>
    <mergeCell ref="T26:AH26"/>
    <mergeCell ref="A27:H27"/>
    <mergeCell ref="I27:S27"/>
    <mergeCell ref="T27:AH27"/>
    <mergeCell ref="T25:AH25"/>
    <mergeCell ref="Z19:AB19"/>
    <mergeCell ref="AC19:AE19"/>
    <mergeCell ref="AF19:AH20"/>
    <mergeCell ref="Z20:AB20"/>
    <mergeCell ref="AC20:AE20"/>
    <mergeCell ref="A17:C17"/>
    <mergeCell ref="D17:F17"/>
    <mergeCell ref="G17:I17"/>
    <mergeCell ref="J17:K17"/>
    <mergeCell ref="V20:Y20"/>
    <mergeCell ref="H19:J19"/>
    <mergeCell ref="E20:G20"/>
    <mergeCell ref="H20:J20"/>
    <mergeCell ref="K20:L20"/>
    <mergeCell ref="S19:U19"/>
    <mergeCell ref="A19:B19"/>
    <mergeCell ref="C19:D19"/>
    <mergeCell ref="A20:B20"/>
    <mergeCell ref="C20:D20"/>
    <mergeCell ref="E19:G19"/>
    <mergeCell ref="W17:Y17"/>
    <mergeCell ref="Z17:AB17"/>
    <mergeCell ref="AC17:AE17"/>
    <mergeCell ref="AF17:AH17"/>
    <mergeCell ref="N17:P17"/>
    <mergeCell ref="Q17:S17"/>
    <mergeCell ref="AC16:AE16"/>
    <mergeCell ref="AF16:AH16"/>
    <mergeCell ref="W16:Y16"/>
    <mergeCell ref="Z16:AB16"/>
    <mergeCell ref="A18:D18"/>
    <mergeCell ref="E18:J18"/>
    <mergeCell ref="K18:O18"/>
    <mergeCell ref="P18:R19"/>
    <mergeCell ref="S18:Y18"/>
    <mergeCell ref="V19:Y19"/>
    <mergeCell ref="K19:L19"/>
    <mergeCell ref="M19:O19"/>
    <mergeCell ref="L17:M17"/>
    <mergeCell ref="Z18:AE18"/>
    <mergeCell ref="AF18:AH18"/>
    <mergeCell ref="T17:V17"/>
    <mergeCell ref="N16:P16"/>
    <mergeCell ref="Q16:S16"/>
    <mergeCell ref="T16:V16"/>
    <mergeCell ref="M20:O20"/>
    <mergeCell ref="P20:R20"/>
    <mergeCell ref="S20:U20"/>
    <mergeCell ref="A16:C16"/>
    <mergeCell ref="D16:F16"/>
    <mergeCell ref="G16:I16"/>
    <mergeCell ref="J16:K16"/>
    <mergeCell ref="L16:M16"/>
    <mergeCell ref="A11:R11"/>
    <mergeCell ref="S11:AC11"/>
    <mergeCell ref="AD11:AH11"/>
    <mergeCell ref="W15:AB15"/>
    <mergeCell ref="AC15:AH15"/>
    <mergeCell ref="A12:R12"/>
    <mergeCell ref="S12:AC12"/>
    <mergeCell ref="AD12:AH12"/>
    <mergeCell ref="A13:AH13"/>
    <mergeCell ref="A14:AH14"/>
    <mergeCell ref="A15:F15"/>
    <mergeCell ref="G15:K15"/>
    <mergeCell ref="L15:P15"/>
    <mergeCell ref="Q15:V15"/>
    <mergeCell ref="A8:AB8"/>
    <mergeCell ref="AC8:AH8"/>
    <mergeCell ref="A9:W9"/>
    <mergeCell ref="X9:AH9"/>
    <mergeCell ref="A10:W10"/>
    <mergeCell ref="X10:AH10"/>
    <mergeCell ref="M4:W4"/>
    <mergeCell ref="A5:AH5"/>
    <mergeCell ref="A6:AH6"/>
    <mergeCell ref="A7:AB7"/>
    <mergeCell ref="AC7:AH7"/>
    <mergeCell ref="X4:Z4"/>
  </mergeCells>
  <conditionalFormatting sqref="Q17:AB17">
    <cfRule type="cellIs" dxfId="2" priority="1" operator="equal">
      <formula>""</formula>
    </cfRule>
  </conditionalFormatting>
  <hyperlinks>
    <hyperlink ref="X4" location="MENU!A1" display="VOLTAR AO MENU" xr:uid="{63BBDA9C-2BB4-48ED-A0AC-FF01698447D0}"/>
  </hyperlinks>
  <pageMargins left="0.511811024" right="0.511811024" top="0.78740157499999996" bottom="0.78740157499999996" header="0" footer="0"/>
  <pageSetup paperSize="9"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E6D8-2174-417C-B57B-0820050532E5}">
  <sheetPr codeName="Planilha8">
    <pageSetUpPr fitToPage="1"/>
  </sheetPr>
  <dimension ref="A1:S925"/>
  <sheetViews>
    <sheetView showGridLines="0" topLeftCell="A10" zoomScale="70" zoomScaleNormal="70" workbookViewId="0">
      <selection activeCell="U18" sqref="U18"/>
    </sheetView>
  </sheetViews>
  <sheetFormatPr defaultColWidth="14.42578125" defaultRowHeight="15" customHeight="1" x14ac:dyDescent="0.25"/>
  <cols>
    <col min="1" max="1" width="11.5703125" customWidth="1"/>
    <col min="2" max="4" width="9.140625" customWidth="1"/>
    <col min="5" max="5" width="19.7109375" customWidth="1"/>
    <col min="6" max="9" width="9.140625" customWidth="1"/>
    <col min="10" max="10" width="14.42578125" customWidth="1"/>
    <col min="11" max="11" width="22.140625" customWidth="1"/>
    <col min="12" max="13" width="14.42578125" customWidth="1"/>
    <col min="14" max="14" width="19.42578125" customWidth="1"/>
    <col min="15" max="16" width="14.42578125" customWidth="1"/>
    <col min="17" max="17" width="23.42578125" customWidth="1"/>
    <col min="18" max="18" width="14.42578125" customWidth="1"/>
    <col min="19" max="19" width="9.140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6.25" x14ac:dyDescent="0.4">
      <c r="A4" s="1"/>
      <c r="B4" s="1"/>
      <c r="C4" s="184"/>
      <c r="D4" s="1"/>
      <c r="E4" s="1"/>
      <c r="F4" s="1"/>
      <c r="G4" s="1"/>
      <c r="H4" s="1"/>
      <c r="I4" s="1"/>
      <c r="J4" s="1"/>
      <c r="K4" s="1"/>
      <c r="L4" s="183"/>
      <c r="M4" s="178"/>
      <c r="N4" s="178"/>
      <c r="O4" s="178"/>
      <c r="P4" s="178"/>
      <c r="Q4" s="349" t="s">
        <v>216</v>
      </c>
      <c r="R4" s="262"/>
      <c r="S4" s="262"/>
    </row>
    <row r="5" spans="1:19" ht="16.5" thickBot="1" x14ac:dyDescent="0.3">
      <c r="A5" s="426" t="s">
        <v>170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</row>
    <row r="6" spans="1:19" ht="16.5" thickTop="1" thickBot="1" x14ac:dyDescent="0.3">
      <c r="A6" s="323" t="s">
        <v>55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</row>
    <row r="7" spans="1:19" ht="15" customHeight="1" x14ac:dyDescent="0.25">
      <c r="A7" s="357" t="s">
        <v>56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</row>
    <row r="8" spans="1:19" ht="24.75" customHeight="1" thickBot="1" x14ac:dyDescent="0.3">
      <c r="A8" s="359" t="str">
        <f>ID!B10</f>
        <v>PDDE - PROGRAMA DINHEIRO DIRETO NA ESCOLA - BÁSICO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</row>
    <row r="9" spans="1:19" ht="15" customHeight="1" x14ac:dyDescent="0.25">
      <c r="A9" s="357" t="s">
        <v>95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</row>
    <row r="10" spans="1:19" ht="19.5" customHeight="1" thickBot="1" x14ac:dyDescent="0.3">
      <c r="A10" s="362">
        <f>ID!B12</f>
        <v>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</row>
    <row r="11" spans="1:19" ht="22.5" thickTop="1" thickBot="1" x14ac:dyDescent="0.4">
      <c r="A11" s="430" t="s">
        <v>171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</row>
    <row r="12" spans="1:19" ht="15.75" customHeight="1" thickTop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ht="18.75" customHeight="1" x14ac:dyDescent="0.25">
      <c r="A13" s="8"/>
      <c r="B13" s="708" t="s">
        <v>172</v>
      </c>
      <c r="C13" s="708"/>
      <c r="D13" s="708"/>
      <c r="E13" s="708"/>
      <c r="F13" s="708"/>
      <c r="G13" s="708"/>
      <c r="H13" s="708"/>
      <c r="I13" s="708"/>
      <c r="J13" s="708" t="s">
        <v>176</v>
      </c>
      <c r="K13" s="708"/>
      <c r="L13" s="708"/>
      <c r="M13" s="708"/>
      <c r="N13" s="708"/>
      <c r="O13" s="708"/>
      <c r="P13" s="708"/>
      <c r="Q13" s="708"/>
      <c r="R13" s="708"/>
      <c r="S13" s="8"/>
    </row>
    <row r="14" spans="1:19" ht="18.75" customHeight="1" x14ac:dyDescent="0.25">
      <c r="A14" s="8"/>
      <c r="B14" s="708"/>
      <c r="C14" s="708"/>
      <c r="D14" s="708"/>
      <c r="E14" s="708"/>
      <c r="F14" s="708"/>
      <c r="G14" s="708"/>
      <c r="H14" s="708"/>
      <c r="I14" s="708"/>
      <c r="J14" s="708" t="s">
        <v>173</v>
      </c>
      <c r="K14" s="708"/>
      <c r="L14" s="708"/>
      <c r="M14" s="709" t="s">
        <v>174</v>
      </c>
      <c r="N14" s="708"/>
      <c r="O14" s="708"/>
      <c r="P14" s="708" t="s">
        <v>175</v>
      </c>
      <c r="Q14" s="708"/>
      <c r="R14" s="708"/>
      <c r="S14" s="8"/>
    </row>
    <row r="15" spans="1:19" ht="7.5" customHeight="1" x14ac:dyDescent="0.25">
      <c r="A15" s="1"/>
      <c r="B15" s="432"/>
      <c r="C15" s="432"/>
      <c r="D15" s="432"/>
      <c r="E15" s="432"/>
      <c r="F15" s="432"/>
      <c r="G15" s="432"/>
      <c r="H15" s="432"/>
      <c r="I15" s="432"/>
      <c r="J15" s="139"/>
      <c r="K15" s="139"/>
      <c r="L15" s="139"/>
      <c r="M15" s="139"/>
      <c r="N15" s="139"/>
      <c r="O15" s="139"/>
      <c r="P15" s="139"/>
      <c r="Q15" s="139"/>
      <c r="R15" s="139"/>
      <c r="S15" s="1"/>
    </row>
    <row r="16" spans="1:19" ht="15.75" customHeight="1" x14ac:dyDescent="0.25">
      <c r="A16" s="1"/>
      <c r="B16" s="433" t="s">
        <v>177</v>
      </c>
      <c r="C16" s="434"/>
      <c r="D16" s="434"/>
      <c r="E16" s="434"/>
      <c r="F16" s="434"/>
      <c r="G16" s="434"/>
      <c r="H16" s="434"/>
      <c r="I16" s="434"/>
      <c r="J16" s="157"/>
      <c r="K16" s="146">
        <v>0</v>
      </c>
      <c r="L16" s="160"/>
      <c r="M16" s="145"/>
      <c r="N16" s="146">
        <v>0</v>
      </c>
      <c r="O16" s="145"/>
      <c r="P16" s="157"/>
      <c r="Q16" s="146">
        <f>FF!E22</f>
        <v>0</v>
      </c>
      <c r="R16" s="147"/>
      <c r="S16" s="1"/>
    </row>
    <row r="17" spans="1:19" ht="5.25" customHeight="1" x14ac:dyDescent="0.25">
      <c r="A17" s="1"/>
      <c r="B17" s="148"/>
      <c r="C17" s="140"/>
      <c r="D17" s="140"/>
      <c r="E17" s="140"/>
      <c r="F17" s="140"/>
      <c r="G17" s="140"/>
      <c r="H17" s="140"/>
      <c r="I17" s="140"/>
      <c r="J17" s="158"/>
      <c r="K17" s="141"/>
      <c r="L17" s="161"/>
      <c r="M17" s="86"/>
      <c r="N17" s="141"/>
      <c r="O17" s="86"/>
      <c r="P17" s="158"/>
      <c r="Q17" s="141"/>
      <c r="R17" s="149"/>
      <c r="S17" s="1"/>
    </row>
    <row r="18" spans="1:19" ht="15.75" customHeight="1" x14ac:dyDescent="0.25">
      <c r="A18" s="1"/>
      <c r="B18" s="428" t="s">
        <v>178</v>
      </c>
      <c r="C18" s="429"/>
      <c r="D18" s="429"/>
      <c r="E18" s="429"/>
      <c r="F18" s="429"/>
      <c r="G18" s="429"/>
      <c r="H18" s="429"/>
      <c r="I18" s="429"/>
      <c r="J18" s="158"/>
      <c r="K18" s="144">
        <f>FF!C22</f>
        <v>0</v>
      </c>
      <c r="L18" s="162"/>
      <c r="M18" s="141"/>
      <c r="N18" s="144">
        <f>FF!D22</f>
        <v>0</v>
      </c>
      <c r="O18" s="141"/>
      <c r="P18" s="165"/>
      <c r="Q18" s="141">
        <f>K18+N18</f>
        <v>0</v>
      </c>
      <c r="R18" s="150"/>
      <c r="S18" s="142"/>
    </row>
    <row r="19" spans="1:19" ht="6.75" customHeight="1" x14ac:dyDescent="0.25">
      <c r="A19" s="1"/>
      <c r="B19" s="148"/>
      <c r="C19" s="140"/>
      <c r="D19" s="140"/>
      <c r="E19" s="140"/>
      <c r="F19" s="140"/>
      <c r="G19" s="140"/>
      <c r="H19" s="140"/>
      <c r="I19" s="140"/>
      <c r="J19" s="158"/>
      <c r="K19" s="141"/>
      <c r="L19" s="162"/>
      <c r="M19" s="141"/>
      <c r="N19" s="141"/>
      <c r="O19" s="141"/>
      <c r="P19" s="165"/>
      <c r="Q19" s="141"/>
      <c r="R19" s="150"/>
      <c r="S19" s="142"/>
    </row>
    <row r="20" spans="1:19" ht="15.75" customHeight="1" x14ac:dyDescent="0.25">
      <c r="A20" s="1"/>
      <c r="B20" s="428" t="s">
        <v>179</v>
      </c>
      <c r="C20" s="429"/>
      <c r="D20" s="429"/>
      <c r="E20" s="429"/>
      <c r="F20" s="429"/>
      <c r="G20" s="429"/>
      <c r="H20" s="429"/>
      <c r="I20" s="429"/>
      <c r="J20" s="158"/>
      <c r="K20" s="141">
        <f>FF!D44</f>
        <v>2400</v>
      </c>
      <c r="L20" s="162"/>
      <c r="M20" s="141"/>
      <c r="N20" s="141">
        <f>FF!E44</f>
        <v>3450</v>
      </c>
      <c r="O20" s="141"/>
      <c r="P20" s="165"/>
      <c r="Q20" s="141">
        <f>K20+N20</f>
        <v>5850</v>
      </c>
      <c r="R20" s="150"/>
      <c r="S20" s="142"/>
    </row>
    <row r="21" spans="1:19" ht="6.75" customHeight="1" x14ac:dyDescent="0.25">
      <c r="A21" s="1"/>
      <c r="B21" s="148"/>
      <c r="C21" s="140"/>
      <c r="D21" s="140"/>
      <c r="E21" s="140"/>
      <c r="F21" s="140"/>
      <c r="G21" s="140"/>
      <c r="H21" s="140"/>
      <c r="I21" s="140"/>
      <c r="J21" s="158"/>
      <c r="K21" s="141"/>
      <c r="L21" s="162"/>
      <c r="M21" s="141"/>
      <c r="N21" s="141"/>
      <c r="O21" s="141"/>
      <c r="P21" s="165"/>
      <c r="Q21" s="141"/>
      <c r="R21" s="150"/>
      <c r="S21" s="142"/>
    </row>
    <row r="22" spans="1:19" ht="15.75" customHeight="1" x14ac:dyDescent="0.25">
      <c r="A22" s="1"/>
      <c r="B22" s="428" t="s">
        <v>180</v>
      </c>
      <c r="C22" s="429"/>
      <c r="D22" s="429"/>
      <c r="E22" s="429"/>
      <c r="F22" s="429"/>
      <c r="G22" s="429"/>
      <c r="H22" s="429"/>
      <c r="I22" s="429"/>
      <c r="J22" s="158"/>
      <c r="K22" s="144">
        <f>FF!C65</f>
        <v>0</v>
      </c>
      <c r="L22" s="162"/>
      <c r="M22" s="141"/>
      <c r="N22" s="144">
        <f>FF!D65</f>
        <v>0</v>
      </c>
      <c r="O22" s="141"/>
      <c r="P22" s="165"/>
      <c r="Q22" s="141">
        <f>K22+N22</f>
        <v>0</v>
      </c>
      <c r="R22" s="150"/>
      <c r="S22" s="142"/>
    </row>
    <row r="23" spans="1:19" ht="6.75" customHeight="1" x14ac:dyDescent="0.25">
      <c r="A23" s="1"/>
      <c r="B23" s="148"/>
      <c r="C23" s="140"/>
      <c r="D23" s="140"/>
      <c r="E23" s="140"/>
      <c r="F23" s="140"/>
      <c r="G23" s="140"/>
      <c r="H23" s="140"/>
      <c r="I23" s="140"/>
      <c r="J23" s="158"/>
      <c r="K23" s="141"/>
      <c r="L23" s="162"/>
      <c r="M23" s="141"/>
      <c r="N23" s="141"/>
      <c r="O23" s="141"/>
      <c r="P23" s="165"/>
      <c r="Q23" s="141"/>
      <c r="R23" s="150"/>
      <c r="S23" s="142"/>
    </row>
    <row r="24" spans="1:19" ht="15.75" customHeight="1" x14ac:dyDescent="0.25">
      <c r="A24" s="1"/>
      <c r="B24" s="428" t="s">
        <v>181</v>
      </c>
      <c r="C24" s="429"/>
      <c r="D24" s="429"/>
      <c r="E24" s="429"/>
      <c r="F24" s="429"/>
      <c r="G24" s="429"/>
      <c r="H24" s="429"/>
      <c r="I24" s="429"/>
      <c r="J24" s="158"/>
      <c r="K24" s="144">
        <f>FF!C84 -FF!C100</f>
        <v>0</v>
      </c>
      <c r="L24" s="162"/>
      <c r="M24" s="141"/>
      <c r="N24" s="144">
        <f>FF!D84-FF!D100</f>
        <v>0</v>
      </c>
      <c r="O24" s="141"/>
      <c r="P24" s="165"/>
      <c r="Q24" s="141">
        <f>K24+N24</f>
        <v>0</v>
      </c>
      <c r="R24" s="150"/>
      <c r="S24" s="142"/>
    </row>
    <row r="25" spans="1:19" ht="7.5" customHeight="1" x14ac:dyDescent="0.25">
      <c r="A25" s="1"/>
      <c r="B25" s="148"/>
      <c r="C25" s="140"/>
      <c r="D25" s="140"/>
      <c r="E25" s="140"/>
      <c r="F25" s="140"/>
      <c r="G25" s="140"/>
      <c r="H25" s="140"/>
      <c r="I25" s="140"/>
      <c r="J25" s="158"/>
      <c r="K25" s="141"/>
      <c r="L25" s="162"/>
      <c r="M25" s="141"/>
      <c r="N25" s="141"/>
      <c r="O25" s="141"/>
      <c r="P25" s="165"/>
      <c r="Q25" s="141"/>
      <c r="R25" s="150"/>
      <c r="S25" s="142"/>
    </row>
    <row r="26" spans="1:19" ht="15.75" customHeight="1" x14ac:dyDescent="0.25">
      <c r="A26" s="1"/>
      <c r="B26" s="428" t="s">
        <v>182</v>
      </c>
      <c r="C26" s="429"/>
      <c r="D26" s="429"/>
      <c r="E26" s="429"/>
      <c r="F26" s="429"/>
      <c r="G26" s="429"/>
      <c r="H26" s="429"/>
      <c r="I26" s="429"/>
      <c r="J26" s="158"/>
      <c r="K26" s="141">
        <f>K18+K20+K22+K24</f>
        <v>2400</v>
      </c>
      <c r="L26" s="162"/>
      <c r="M26" s="141"/>
      <c r="N26" s="141">
        <f>N18+N20+N22+N24</f>
        <v>3450</v>
      </c>
      <c r="O26" s="141"/>
      <c r="P26" s="165"/>
      <c r="Q26" s="141">
        <f>K26+N26</f>
        <v>5850</v>
      </c>
      <c r="R26" s="150"/>
      <c r="S26" s="142"/>
    </row>
    <row r="27" spans="1:19" ht="5.25" customHeight="1" x14ac:dyDescent="0.25">
      <c r="A27" s="1"/>
      <c r="B27" s="148"/>
      <c r="C27" s="140"/>
      <c r="D27" s="140"/>
      <c r="E27" s="140"/>
      <c r="F27" s="140"/>
      <c r="G27" s="140"/>
      <c r="H27" s="140"/>
      <c r="I27" s="140"/>
      <c r="J27" s="158"/>
      <c r="K27" s="141"/>
      <c r="L27" s="162"/>
      <c r="M27" s="141"/>
      <c r="N27" s="141"/>
      <c r="O27" s="141"/>
      <c r="P27" s="165"/>
      <c r="Q27" s="141"/>
      <c r="R27" s="150"/>
      <c r="S27" s="142"/>
    </row>
    <row r="28" spans="1:19" ht="15.75" customHeight="1" x14ac:dyDescent="0.25">
      <c r="A28" s="1"/>
      <c r="B28" s="428" t="s">
        <v>183</v>
      </c>
      <c r="C28" s="429"/>
      <c r="D28" s="429"/>
      <c r="E28" s="429"/>
      <c r="F28" s="429"/>
      <c r="G28" s="429"/>
      <c r="H28" s="429"/>
      <c r="I28" s="429"/>
      <c r="J28" s="158"/>
      <c r="K28" s="141">
        <f>FF!C118</f>
        <v>0</v>
      </c>
      <c r="L28" s="162"/>
      <c r="M28" s="141"/>
      <c r="N28" s="141">
        <f>FF!D118</f>
        <v>0</v>
      </c>
      <c r="O28" s="141"/>
      <c r="P28" s="165"/>
      <c r="Q28" s="141">
        <f>K28+N28</f>
        <v>0</v>
      </c>
      <c r="R28" s="150"/>
      <c r="S28" s="142"/>
    </row>
    <row r="29" spans="1:19" ht="4.5" customHeight="1" x14ac:dyDescent="0.25">
      <c r="A29" s="1"/>
      <c r="B29" s="148"/>
      <c r="C29" s="140"/>
      <c r="D29" s="140"/>
      <c r="E29" s="140"/>
      <c r="F29" s="140"/>
      <c r="G29" s="140"/>
      <c r="H29" s="140"/>
      <c r="I29" s="140"/>
      <c r="J29" s="158"/>
      <c r="K29" s="141"/>
      <c r="L29" s="162"/>
      <c r="M29" s="141"/>
      <c r="N29" s="141"/>
      <c r="O29" s="141"/>
      <c r="P29" s="165"/>
      <c r="Q29" s="141"/>
      <c r="R29" s="150"/>
      <c r="S29" s="142"/>
    </row>
    <row r="30" spans="1:19" ht="15.75" customHeight="1" x14ac:dyDescent="0.25">
      <c r="A30" s="1"/>
      <c r="B30" s="436" t="s">
        <v>188</v>
      </c>
      <c r="C30" s="437"/>
      <c r="D30" s="438"/>
      <c r="E30" s="132"/>
      <c r="F30" s="132"/>
      <c r="G30" s="132"/>
      <c r="H30" s="132"/>
      <c r="I30" s="132"/>
      <c r="J30" s="158"/>
      <c r="K30" s="141"/>
      <c r="L30" s="162"/>
      <c r="M30" s="143"/>
      <c r="N30" s="143"/>
      <c r="O30" s="143"/>
      <c r="P30" s="166"/>
      <c r="Q30" s="143"/>
      <c r="R30" s="151"/>
      <c r="S30" s="142"/>
    </row>
    <row r="31" spans="1:19" ht="5.25" customHeight="1" x14ac:dyDescent="0.25">
      <c r="A31" s="1"/>
      <c r="B31" s="152"/>
      <c r="C31" s="153"/>
      <c r="D31" s="153"/>
      <c r="E31" s="153"/>
      <c r="F31" s="153"/>
      <c r="G31" s="153"/>
      <c r="H31" s="153"/>
      <c r="I31" s="153"/>
      <c r="J31" s="158"/>
      <c r="K31" s="141"/>
      <c r="L31" s="162"/>
      <c r="M31" s="143"/>
      <c r="N31" s="143"/>
      <c r="O31" s="143"/>
      <c r="P31" s="166"/>
      <c r="Q31" s="143"/>
      <c r="R31" s="151"/>
      <c r="S31" s="142"/>
    </row>
    <row r="32" spans="1:19" ht="15.75" customHeight="1" x14ac:dyDescent="0.25">
      <c r="A32" s="1"/>
      <c r="B32" s="428" t="s">
        <v>184</v>
      </c>
      <c r="C32" s="429"/>
      <c r="D32" s="429"/>
      <c r="E32" s="429"/>
      <c r="F32" s="429"/>
      <c r="G32" s="429"/>
      <c r="H32" s="429"/>
      <c r="I32" s="429"/>
      <c r="J32" s="158"/>
      <c r="K32" s="156">
        <f>PE!H125</f>
        <v>0</v>
      </c>
      <c r="L32" s="163"/>
      <c r="M32" s="143"/>
      <c r="N32" s="156">
        <f>PE!K125</f>
        <v>0</v>
      </c>
      <c r="O32" s="143"/>
      <c r="P32" s="166"/>
      <c r="Q32" s="143">
        <f>K32+N32</f>
        <v>0</v>
      </c>
      <c r="R32" s="151"/>
      <c r="S32" s="142"/>
    </row>
    <row r="33" spans="1:19" ht="5.25" customHeight="1" x14ac:dyDescent="0.25">
      <c r="A33" s="1"/>
      <c r="B33" s="148"/>
      <c r="C33" s="140"/>
      <c r="D33" s="140"/>
      <c r="E33" s="140"/>
      <c r="F33" s="140"/>
      <c r="G33" s="140"/>
      <c r="H33" s="140"/>
      <c r="I33" s="140"/>
      <c r="J33" s="158"/>
      <c r="K33" s="143"/>
      <c r="L33" s="163"/>
      <c r="M33" s="143"/>
      <c r="N33" s="143"/>
      <c r="O33" s="143"/>
      <c r="P33" s="166"/>
      <c r="Q33" s="143"/>
      <c r="R33" s="151"/>
      <c r="S33" s="142"/>
    </row>
    <row r="34" spans="1:19" ht="15.75" customHeight="1" x14ac:dyDescent="0.25">
      <c r="A34" s="1"/>
      <c r="B34" s="428" t="s">
        <v>185</v>
      </c>
      <c r="C34" s="429"/>
      <c r="D34" s="429"/>
      <c r="E34" s="429"/>
      <c r="F34" s="429"/>
      <c r="G34" s="429"/>
      <c r="H34" s="429"/>
      <c r="I34" s="429"/>
      <c r="J34" s="158"/>
      <c r="K34" s="156">
        <v>0</v>
      </c>
      <c r="L34" s="163"/>
      <c r="M34" s="143"/>
      <c r="N34" s="156">
        <v>0</v>
      </c>
      <c r="O34" s="143"/>
      <c r="P34" s="166"/>
      <c r="Q34" s="143">
        <f>K34+N34</f>
        <v>0</v>
      </c>
      <c r="R34" s="151"/>
      <c r="S34" s="142"/>
    </row>
    <row r="35" spans="1:19" ht="5.25" customHeight="1" x14ac:dyDescent="0.25">
      <c r="A35" s="1"/>
      <c r="B35" s="148"/>
      <c r="C35" s="140"/>
      <c r="D35" s="140"/>
      <c r="E35" s="140"/>
      <c r="F35" s="140"/>
      <c r="G35" s="140"/>
      <c r="H35" s="140"/>
      <c r="I35" s="140"/>
      <c r="J35" s="158"/>
      <c r="K35" s="143"/>
      <c r="L35" s="163"/>
      <c r="M35" s="143"/>
      <c r="N35" s="143"/>
      <c r="O35" s="143"/>
      <c r="P35" s="166"/>
      <c r="Q35" s="143"/>
      <c r="R35" s="151"/>
      <c r="S35" s="142"/>
    </row>
    <row r="36" spans="1:19" ht="15.75" customHeight="1" x14ac:dyDescent="0.25">
      <c r="A36" s="1"/>
      <c r="B36" s="428" t="s">
        <v>186</v>
      </c>
      <c r="C36" s="429"/>
      <c r="D36" s="429"/>
      <c r="E36" s="429"/>
      <c r="F36" s="429"/>
      <c r="G36" s="429"/>
      <c r="H36" s="429"/>
      <c r="I36" s="429"/>
      <c r="J36" s="158"/>
      <c r="K36" s="156">
        <f>SA!C22</f>
        <v>2400</v>
      </c>
      <c r="L36" s="163"/>
      <c r="M36" s="143"/>
      <c r="N36" s="156">
        <f>SA!D22</f>
        <v>3450</v>
      </c>
      <c r="O36" s="143"/>
      <c r="P36" s="166"/>
      <c r="Q36" s="143">
        <f>K36+N36</f>
        <v>5850</v>
      </c>
      <c r="R36" s="151"/>
      <c r="S36" s="142"/>
    </row>
    <row r="37" spans="1:19" ht="6" customHeight="1" x14ac:dyDescent="0.25">
      <c r="A37" s="1"/>
      <c r="B37" s="148"/>
      <c r="C37" s="140"/>
      <c r="D37" s="140"/>
      <c r="E37" s="140"/>
      <c r="F37" s="140"/>
      <c r="G37" s="140"/>
      <c r="H37" s="140"/>
      <c r="I37" s="140"/>
      <c r="J37" s="158"/>
      <c r="K37" s="143"/>
      <c r="L37" s="163"/>
      <c r="M37" s="143"/>
      <c r="N37" s="143"/>
      <c r="O37" s="143"/>
      <c r="P37" s="166"/>
      <c r="Q37" s="143"/>
      <c r="R37" s="151"/>
      <c r="S37" s="142"/>
    </row>
    <row r="38" spans="1:19" ht="15.75" customHeight="1" x14ac:dyDescent="0.25">
      <c r="A38" s="1"/>
      <c r="B38" s="443" t="s">
        <v>187</v>
      </c>
      <c r="C38" s="444"/>
      <c r="D38" s="444"/>
      <c r="E38" s="444"/>
      <c r="F38" s="444"/>
      <c r="G38" s="444"/>
      <c r="H38" s="444"/>
      <c r="I38" s="444"/>
      <c r="J38" s="159"/>
      <c r="K38" s="154">
        <f>K26-K28-K32-K34</f>
        <v>2400</v>
      </c>
      <c r="L38" s="164"/>
      <c r="M38" s="154"/>
      <c r="N38" s="154">
        <f>N26-N28-N32-N34</f>
        <v>3450</v>
      </c>
      <c r="O38" s="154"/>
      <c r="P38" s="167"/>
      <c r="Q38" s="154">
        <f>Q26-Q28-Q32-Q34</f>
        <v>5850</v>
      </c>
      <c r="R38" s="155"/>
      <c r="S38" s="142"/>
    </row>
    <row r="39" spans="1:19" ht="15.75" customHeight="1" x14ac:dyDescent="0.25">
      <c r="A39" s="1"/>
      <c r="B39" s="435"/>
      <c r="C39" s="435"/>
      <c r="D39" s="435"/>
      <c r="E39" s="435"/>
      <c r="F39" s="435"/>
      <c r="G39" s="435"/>
      <c r="H39" s="435"/>
      <c r="I39" s="435"/>
      <c r="J39" s="1"/>
      <c r="K39" s="142"/>
      <c r="L39" s="142"/>
      <c r="M39" s="142"/>
      <c r="N39" s="142"/>
      <c r="O39" s="142"/>
      <c r="P39" s="142"/>
      <c r="Q39" s="142"/>
      <c r="R39" s="142"/>
      <c r="S39" s="142"/>
    </row>
    <row r="40" spans="1:19" ht="15.75" customHeight="1" x14ac:dyDescent="0.25">
      <c r="A40" s="1"/>
      <c r="B40" s="439" t="s">
        <v>188</v>
      </c>
      <c r="C40" s="440"/>
      <c r="D40" s="441"/>
      <c r="E40" s="86"/>
      <c r="F40" s="86"/>
      <c r="G40" s="86"/>
      <c r="H40" s="86"/>
      <c r="I40" s="86"/>
      <c r="J40" s="86"/>
      <c r="K40" s="143"/>
      <c r="L40" s="143"/>
      <c r="M40" s="142"/>
      <c r="N40" s="142"/>
      <c r="O40" s="142"/>
      <c r="P40" s="142"/>
      <c r="Q40" s="142"/>
      <c r="R40" s="142"/>
      <c r="S40" s="142"/>
    </row>
    <row r="41" spans="1:19" ht="15.75" customHeight="1" x14ac:dyDescent="0.25">
      <c r="A41" s="1"/>
      <c r="B41" s="168"/>
      <c r="C41" s="169"/>
      <c r="D41" s="169"/>
      <c r="E41" s="145"/>
      <c r="F41" s="145"/>
      <c r="G41" s="145"/>
      <c r="H41" s="145"/>
      <c r="I41" s="145"/>
      <c r="J41" s="145"/>
      <c r="K41" s="170"/>
      <c r="L41" s="171"/>
      <c r="M41" s="142"/>
      <c r="N41" s="142"/>
      <c r="O41" s="142"/>
      <c r="P41" s="142"/>
      <c r="Q41" s="142"/>
      <c r="R41" s="142"/>
      <c r="S41" s="142"/>
    </row>
    <row r="42" spans="1:19" ht="15.75" customHeight="1" x14ac:dyDescent="0.25">
      <c r="A42" s="1"/>
      <c r="B42" s="176" t="s">
        <v>189</v>
      </c>
      <c r="C42" s="86"/>
      <c r="D42" s="86"/>
      <c r="E42" s="86"/>
      <c r="F42" s="86"/>
      <c r="G42" s="445"/>
      <c r="H42" s="445"/>
      <c r="I42" s="445"/>
      <c r="J42" s="445"/>
      <c r="K42" s="445"/>
      <c r="L42" s="149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72"/>
      <c r="C43" s="86"/>
      <c r="D43" s="86"/>
      <c r="E43" s="86"/>
      <c r="F43" s="86"/>
      <c r="G43" s="445"/>
      <c r="H43" s="445"/>
      <c r="I43" s="445"/>
      <c r="J43" s="445"/>
      <c r="K43" s="445"/>
      <c r="L43" s="149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442" t="s">
        <v>191</v>
      </c>
      <c r="C44" s="429"/>
      <c r="D44" s="429"/>
      <c r="E44" s="429"/>
      <c r="F44" s="86"/>
      <c r="G44" s="446" t="s">
        <v>190</v>
      </c>
      <c r="H44" s="447"/>
      <c r="I44" s="447"/>
      <c r="J44" s="447"/>
      <c r="K44" s="448"/>
      <c r="L44" s="149"/>
      <c r="M44" s="1"/>
      <c r="N44" s="1"/>
      <c r="O44" s="1"/>
      <c r="P44" s="1"/>
      <c r="Q44" s="1"/>
      <c r="R44" s="1"/>
      <c r="S44" s="1"/>
    </row>
    <row r="45" spans="1:19" ht="6" customHeight="1" x14ac:dyDescent="0.25">
      <c r="A45" s="1"/>
      <c r="B45" s="428"/>
      <c r="C45" s="429"/>
      <c r="D45" s="429"/>
      <c r="E45" s="429"/>
      <c r="F45" s="86"/>
      <c r="G45" s="445"/>
      <c r="H45" s="445"/>
      <c r="I45" s="445"/>
      <c r="J45" s="445"/>
      <c r="K45" s="445"/>
      <c r="L45" s="149"/>
      <c r="M45" s="1"/>
      <c r="N45" s="1"/>
      <c r="O45" s="1"/>
      <c r="P45" s="1"/>
      <c r="Q45" s="1"/>
      <c r="R45" s="1"/>
      <c r="S45" s="1"/>
    </row>
    <row r="46" spans="1:19" ht="14.25" customHeight="1" x14ac:dyDescent="0.25">
      <c r="A46" s="1"/>
      <c r="B46" s="442" t="s">
        <v>192</v>
      </c>
      <c r="C46" s="429"/>
      <c r="D46" s="429"/>
      <c r="E46" s="429"/>
      <c r="F46" s="86"/>
      <c r="G46" s="449"/>
      <c r="H46" s="450"/>
      <c r="I46" s="450"/>
      <c r="J46" s="450"/>
      <c r="K46" s="451"/>
      <c r="L46" s="149"/>
      <c r="M46" s="1"/>
      <c r="N46" s="1"/>
      <c r="O46" s="1"/>
      <c r="P46" s="1"/>
      <c r="Q46" s="1"/>
      <c r="R46" s="1"/>
      <c r="S46" s="1"/>
    </row>
    <row r="47" spans="1:19" ht="6" customHeight="1" x14ac:dyDescent="0.25">
      <c r="A47" s="1"/>
      <c r="B47" s="428"/>
      <c r="C47" s="429"/>
      <c r="D47" s="429"/>
      <c r="E47" s="429"/>
      <c r="F47" s="86"/>
      <c r="G47" s="445"/>
      <c r="H47" s="445"/>
      <c r="I47" s="445"/>
      <c r="J47" s="445"/>
      <c r="K47" s="445"/>
      <c r="L47" s="149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B48" s="442" t="s">
        <v>193</v>
      </c>
      <c r="C48" s="429"/>
      <c r="D48" s="429"/>
      <c r="E48" s="429"/>
      <c r="F48" s="132"/>
      <c r="G48" s="449"/>
      <c r="H48" s="450"/>
      <c r="I48" s="450"/>
      <c r="J48" s="450"/>
      <c r="K48" s="451"/>
      <c r="L48" s="173"/>
    </row>
    <row r="49" spans="2:12" ht="6" customHeight="1" x14ac:dyDescent="0.25">
      <c r="B49" s="148"/>
      <c r="C49" s="140"/>
      <c r="D49" s="140"/>
      <c r="E49" s="140"/>
      <c r="F49" s="132"/>
      <c r="G49" s="445"/>
      <c r="H49" s="445"/>
      <c r="I49" s="445"/>
      <c r="J49" s="445"/>
      <c r="K49" s="445"/>
      <c r="L49" s="173"/>
    </row>
    <row r="50" spans="2:12" ht="15.75" customHeight="1" x14ac:dyDescent="0.25">
      <c r="B50" s="442" t="s">
        <v>194</v>
      </c>
      <c r="C50" s="429"/>
      <c r="D50" s="429"/>
      <c r="E50" s="429"/>
      <c r="F50" s="132"/>
      <c r="G50" s="455"/>
      <c r="H50" s="456"/>
      <c r="I50" s="456"/>
      <c r="J50" s="456"/>
      <c r="K50" s="457"/>
      <c r="L50" s="173"/>
    </row>
    <row r="51" spans="2:12" ht="4.5" customHeight="1" x14ac:dyDescent="0.25">
      <c r="B51" s="428"/>
      <c r="C51" s="429"/>
      <c r="D51" s="429"/>
      <c r="E51" s="429"/>
      <c r="F51" s="132"/>
      <c r="G51" s="445"/>
      <c r="H51" s="445"/>
      <c r="I51" s="445"/>
      <c r="J51" s="445"/>
      <c r="K51" s="445"/>
      <c r="L51" s="173"/>
    </row>
    <row r="52" spans="2:12" ht="15.75" customHeight="1" x14ac:dyDescent="0.25">
      <c r="B52" s="442" t="s">
        <v>195</v>
      </c>
      <c r="C52" s="429"/>
      <c r="D52" s="429"/>
      <c r="E52" s="429"/>
      <c r="F52" s="132"/>
      <c r="G52" s="449"/>
      <c r="H52" s="450"/>
      <c r="I52" s="450"/>
      <c r="J52" s="450"/>
      <c r="K52" s="451"/>
      <c r="L52" s="173"/>
    </row>
    <row r="53" spans="2:12" ht="6.75" customHeight="1" x14ac:dyDescent="0.25">
      <c r="B53" s="428"/>
      <c r="C53" s="429"/>
      <c r="D53" s="429"/>
      <c r="E53" s="429"/>
      <c r="F53" s="132"/>
      <c r="G53" s="445"/>
      <c r="H53" s="445"/>
      <c r="I53" s="445"/>
      <c r="J53" s="445"/>
      <c r="K53" s="445"/>
      <c r="L53" s="173"/>
    </row>
    <row r="54" spans="2:12" ht="15.75" customHeight="1" x14ac:dyDescent="0.25">
      <c r="B54" s="442" t="s">
        <v>196</v>
      </c>
      <c r="C54" s="429"/>
      <c r="D54" s="429"/>
      <c r="E54" s="429"/>
      <c r="F54" s="132"/>
      <c r="G54" s="449"/>
      <c r="H54" s="450"/>
      <c r="I54" s="450"/>
      <c r="J54" s="450"/>
      <c r="K54" s="451"/>
      <c r="L54" s="173"/>
    </row>
    <row r="55" spans="2:12" ht="4.5" customHeight="1" x14ac:dyDescent="0.25">
      <c r="B55" s="428"/>
      <c r="C55" s="429"/>
      <c r="D55" s="429"/>
      <c r="E55" s="429"/>
      <c r="F55" s="132"/>
      <c r="G55" s="445"/>
      <c r="H55" s="445"/>
      <c r="I55" s="445"/>
      <c r="J55" s="445"/>
      <c r="K55" s="445"/>
      <c r="L55" s="173"/>
    </row>
    <row r="56" spans="2:12" ht="15.75" customHeight="1" x14ac:dyDescent="0.25">
      <c r="B56" s="442" t="s">
        <v>197</v>
      </c>
      <c r="C56" s="429"/>
      <c r="D56" s="429"/>
      <c r="E56" s="429"/>
      <c r="F56" s="132"/>
      <c r="G56" s="449"/>
      <c r="H56" s="450"/>
      <c r="I56" s="450"/>
      <c r="J56" s="450"/>
      <c r="K56" s="451"/>
      <c r="L56" s="173"/>
    </row>
    <row r="57" spans="2:12" ht="4.5" customHeight="1" x14ac:dyDescent="0.25">
      <c r="B57" s="428"/>
      <c r="C57" s="429"/>
      <c r="D57" s="429"/>
      <c r="E57" s="429"/>
      <c r="F57" s="132"/>
      <c r="G57" s="445"/>
      <c r="H57" s="445"/>
      <c r="I57" s="445"/>
      <c r="J57" s="445"/>
      <c r="K57" s="445"/>
      <c r="L57" s="173"/>
    </row>
    <row r="58" spans="2:12" ht="15.75" customHeight="1" x14ac:dyDescent="0.25">
      <c r="B58" s="442" t="s">
        <v>197</v>
      </c>
      <c r="C58" s="429"/>
      <c r="D58" s="429"/>
      <c r="E58" s="429"/>
      <c r="F58" s="132"/>
      <c r="G58" s="449"/>
      <c r="H58" s="450"/>
      <c r="I58" s="450"/>
      <c r="J58" s="450"/>
      <c r="K58" s="451"/>
      <c r="L58" s="173"/>
    </row>
    <row r="59" spans="2:12" ht="4.5" customHeight="1" x14ac:dyDescent="0.25">
      <c r="B59" s="428"/>
      <c r="C59" s="429"/>
      <c r="D59" s="429"/>
      <c r="E59" s="429"/>
      <c r="F59" s="132"/>
      <c r="G59" s="132"/>
      <c r="H59" s="132"/>
      <c r="I59" s="132"/>
      <c r="J59" s="132"/>
      <c r="K59" s="132"/>
      <c r="L59" s="173"/>
    </row>
    <row r="60" spans="2:12" ht="15.75" customHeight="1" x14ac:dyDescent="0.25">
      <c r="B60" s="452"/>
      <c r="C60" s="453"/>
      <c r="D60" s="453"/>
      <c r="E60" s="453"/>
      <c r="F60" s="174"/>
      <c r="G60" s="174"/>
      <c r="H60" s="174"/>
      <c r="I60" s="174"/>
      <c r="J60" s="174"/>
      <c r="K60" s="174"/>
      <c r="L60" s="175"/>
    </row>
    <row r="61" spans="2:12" ht="15.75" customHeight="1" x14ac:dyDescent="0.25">
      <c r="B61" s="454"/>
      <c r="C61" s="454"/>
      <c r="D61" s="454"/>
      <c r="E61" s="454"/>
    </row>
    <row r="62" spans="2:12" ht="15.75" customHeight="1" x14ac:dyDescent="0.25"/>
    <row r="63" spans="2:12" ht="15.75" customHeight="1" x14ac:dyDescent="0.25"/>
    <row r="64" spans="2:1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</sheetData>
  <mergeCells count="62">
    <mergeCell ref="B59:E59"/>
    <mergeCell ref="B60:E60"/>
    <mergeCell ref="B61:E61"/>
    <mergeCell ref="B57:E57"/>
    <mergeCell ref="G47:K47"/>
    <mergeCell ref="G49:K49"/>
    <mergeCell ref="G50:K50"/>
    <mergeCell ref="G51:K51"/>
    <mergeCell ref="G52:K52"/>
    <mergeCell ref="G48:K48"/>
    <mergeCell ref="G54:K54"/>
    <mergeCell ref="G55:K55"/>
    <mergeCell ref="G56:K56"/>
    <mergeCell ref="G57:K57"/>
    <mergeCell ref="G58:K58"/>
    <mergeCell ref="G45:K45"/>
    <mergeCell ref="G46:K46"/>
    <mergeCell ref="G53:K53"/>
    <mergeCell ref="B58:E58"/>
    <mergeCell ref="B52:E52"/>
    <mergeCell ref="B53:E53"/>
    <mergeCell ref="B54:E54"/>
    <mergeCell ref="B55:E55"/>
    <mergeCell ref="B56:E56"/>
    <mergeCell ref="B51:E51"/>
    <mergeCell ref="B45:E45"/>
    <mergeCell ref="B46:E46"/>
    <mergeCell ref="B47:E47"/>
    <mergeCell ref="B48:E48"/>
    <mergeCell ref="B50:E50"/>
    <mergeCell ref="B39:I39"/>
    <mergeCell ref="B30:D30"/>
    <mergeCell ref="B40:D40"/>
    <mergeCell ref="B44:E44"/>
    <mergeCell ref="B32:I32"/>
    <mergeCell ref="B34:I34"/>
    <mergeCell ref="B36:I36"/>
    <mergeCell ref="B38:I38"/>
    <mergeCell ref="G42:K42"/>
    <mergeCell ref="G43:K43"/>
    <mergeCell ref="G44:K44"/>
    <mergeCell ref="B26:I26"/>
    <mergeCell ref="B28:I28"/>
    <mergeCell ref="A11:S11"/>
    <mergeCell ref="A9:S9"/>
    <mergeCell ref="A10:S10"/>
    <mergeCell ref="B24:I24"/>
    <mergeCell ref="J14:L14"/>
    <mergeCell ref="M14:O14"/>
    <mergeCell ref="P14:R14"/>
    <mergeCell ref="J13:R13"/>
    <mergeCell ref="B13:I14"/>
    <mergeCell ref="B15:I15"/>
    <mergeCell ref="B16:I16"/>
    <mergeCell ref="B18:I18"/>
    <mergeCell ref="B20:I20"/>
    <mergeCell ref="B22:I22"/>
    <mergeCell ref="A5:S5"/>
    <mergeCell ref="A6:S6"/>
    <mergeCell ref="A7:S7"/>
    <mergeCell ref="A8:S8"/>
    <mergeCell ref="Q4:S4"/>
  </mergeCells>
  <dataValidations count="2">
    <dataValidation type="list" allowBlank="1" showInputMessage="1" showErrorMessage="1" sqref="G44:K44" xr:uid="{72039D32-AFBA-4364-A6AD-8D1EE8239808}">
      <formula1>"Saldo,Devolução Integral,Outros,Despesas não Comprovadas,Despesas impugnada,Prejuizo por não aplicação no mercado financeiro"</formula1>
    </dataValidation>
    <dataValidation type="list" allowBlank="1" showInputMessage="1" showErrorMessage="1" sqref="G46:K46" xr:uid="{7A55436D-354D-4544-BD5D-F1C251D41653}">
      <formula1>"Devolução ao FNDE,Aporte na conta específica da EEx"</formula1>
    </dataValidation>
  </dataValidations>
  <hyperlinks>
    <hyperlink ref="Q4" location="MENU!A1" display="VOLTAR AO MENU" xr:uid="{CCCEBDE2-7D7B-4609-8FD7-DB50AC9F31EE}"/>
  </hyperlinks>
  <pageMargins left="0.511811024" right="0.511811024" top="0.78740157499999996" bottom="0.78740157499999996" header="0" footer="0"/>
  <pageSetup paperSize="9" scale="4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9">
    <pageSetUpPr fitToPage="1"/>
  </sheetPr>
  <dimension ref="A1:AC1025"/>
  <sheetViews>
    <sheetView showGridLines="0" zoomScale="60" zoomScaleNormal="60" workbookViewId="0">
      <selection activeCell="M4" sqref="M4:R4"/>
    </sheetView>
  </sheetViews>
  <sheetFormatPr defaultColWidth="14.42578125" defaultRowHeight="15" customHeight="1" x14ac:dyDescent="0.25"/>
  <cols>
    <col min="1" max="1" width="11.5703125" customWidth="1"/>
    <col min="2" max="4" width="9.140625" customWidth="1"/>
    <col min="5" max="5" width="19.7109375" customWidth="1"/>
    <col min="6" max="10" width="9.140625" customWidth="1"/>
    <col min="11" max="11" width="12.85546875" customWidth="1"/>
    <col min="12" max="15" width="9.140625" customWidth="1"/>
    <col min="16" max="16" width="21.7109375" customWidth="1"/>
    <col min="17" max="29" width="9.140625" customWidth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80"/>
      <c r="X1" s="1"/>
      <c r="Y1" s="1"/>
      <c r="Z1" s="1"/>
      <c r="AA1" s="1"/>
      <c r="AB1" s="1"/>
      <c r="AC1" s="1"/>
    </row>
    <row r="2" spans="1:29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thickBot="1" x14ac:dyDescent="0.3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7" thickBot="1" x14ac:dyDescent="0.45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710" t="s">
        <v>116</v>
      </c>
      <c r="N4" s="702"/>
      <c r="O4" s="702"/>
      <c r="P4" s="702"/>
      <c r="Q4" s="702"/>
      <c r="R4" s="690"/>
      <c r="S4" s="349" t="s">
        <v>216</v>
      </c>
      <c r="T4" s="262"/>
      <c r="U4" s="262"/>
      <c r="V4" s="1"/>
      <c r="W4" s="1"/>
      <c r="X4" s="1"/>
      <c r="Y4" s="1"/>
      <c r="Z4" s="1"/>
      <c r="AA4" s="1"/>
      <c r="AB4" s="1"/>
      <c r="AC4" s="1"/>
    </row>
    <row r="5" spans="1:29" ht="16.5" thickBot="1" x14ac:dyDescent="0.3">
      <c r="A5" s="191" t="s">
        <v>94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</row>
    <row r="6" spans="1:29" x14ac:dyDescent="0.25">
      <c r="A6" s="470" t="s">
        <v>55</v>
      </c>
      <c r="B6" s="471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2"/>
    </row>
    <row r="7" spans="1:29" ht="15" customHeight="1" x14ac:dyDescent="0.25">
      <c r="A7" s="473" t="s">
        <v>56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325"/>
      <c r="X7" s="326" t="s">
        <v>57</v>
      </c>
      <c r="Y7" s="223"/>
      <c r="Z7" s="223"/>
      <c r="AA7" s="223"/>
      <c r="AB7" s="223"/>
      <c r="AC7" s="474"/>
    </row>
    <row r="8" spans="1:29" ht="17.25" customHeight="1" x14ac:dyDescent="0.25">
      <c r="A8" s="475" t="str">
        <f>ID!B10</f>
        <v>PDDE - PROGRAMA DINHEIRO DIRETO NA ESCOLA - BÁSICO</v>
      </c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476"/>
      <c r="X8" s="477">
        <f>ID!H10</f>
        <v>2023</v>
      </c>
      <c r="Y8" s="396"/>
      <c r="Z8" s="396"/>
      <c r="AA8" s="396"/>
      <c r="AB8" s="396"/>
      <c r="AC8" s="478"/>
    </row>
    <row r="9" spans="1:29" ht="15" customHeight="1" x14ac:dyDescent="0.25">
      <c r="A9" s="473" t="s">
        <v>95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325"/>
      <c r="S9" s="326" t="s">
        <v>96</v>
      </c>
      <c r="T9" s="223"/>
      <c r="U9" s="223"/>
      <c r="V9" s="223"/>
      <c r="W9" s="223"/>
      <c r="X9" s="223"/>
      <c r="Y9" s="223"/>
      <c r="Z9" s="223"/>
      <c r="AA9" s="223"/>
      <c r="AB9" s="223"/>
      <c r="AC9" s="474"/>
    </row>
    <row r="10" spans="1:29" ht="19.5" customHeight="1" x14ac:dyDescent="0.25">
      <c r="A10" s="479">
        <f>ID!B12</f>
        <v>0</v>
      </c>
      <c r="B10" s="480"/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272"/>
      <c r="S10" s="481">
        <f>ID!H12</f>
        <v>0</v>
      </c>
      <c r="T10" s="480"/>
      <c r="U10" s="480"/>
      <c r="V10" s="480"/>
      <c r="W10" s="480"/>
      <c r="X10" s="480"/>
      <c r="Y10" s="480"/>
      <c r="Z10" s="480"/>
      <c r="AA10" s="480"/>
      <c r="AB10" s="480"/>
      <c r="AC10" s="482"/>
    </row>
    <row r="11" spans="1:29" ht="15" customHeight="1" x14ac:dyDescent="0.25">
      <c r="A11" s="473" t="s">
        <v>97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325"/>
      <c r="P11" s="326" t="s">
        <v>98</v>
      </c>
      <c r="Q11" s="223"/>
      <c r="R11" s="223"/>
      <c r="S11" s="223"/>
      <c r="T11" s="223"/>
      <c r="U11" s="223"/>
      <c r="V11" s="223"/>
      <c r="W11" s="223"/>
      <c r="X11" s="325"/>
      <c r="Y11" s="326" t="s">
        <v>99</v>
      </c>
      <c r="Z11" s="223"/>
      <c r="AA11" s="223"/>
      <c r="AB11" s="223"/>
      <c r="AC11" s="474"/>
    </row>
    <row r="12" spans="1:29" ht="22.5" customHeight="1" x14ac:dyDescent="0.25">
      <c r="A12" s="490">
        <f>ID!B14</f>
        <v>0</v>
      </c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2"/>
      <c r="P12" s="493">
        <f>ID!G14</f>
        <v>0</v>
      </c>
      <c r="Q12" s="491"/>
      <c r="R12" s="491"/>
      <c r="S12" s="491"/>
      <c r="T12" s="491"/>
      <c r="U12" s="491"/>
      <c r="V12" s="491"/>
      <c r="W12" s="491"/>
      <c r="X12" s="492"/>
      <c r="Y12" s="494">
        <f>ID!H14</f>
        <v>0</v>
      </c>
      <c r="Z12" s="491"/>
      <c r="AA12" s="491"/>
      <c r="AB12" s="491"/>
      <c r="AC12" s="495"/>
    </row>
    <row r="13" spans="1:29" x14ac:dyDescent="0.25">
      <c r="A13" s="496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</row>
    <row r="14" spans="1:29" x14ac:dyDescent="0.25">
      <c r="A14" s="497" t="s">
        <v>117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  <c r="Z14" s="486"/>
      <c r="AA14" s="486"/>
      <c r="AB14" s="486"/>
      <c r="AC14" s="487"/>
    </row>
    <row r="15" spans="1:29" ht="20.25" customHeight="1" thickTop="1" thickBot="1" x14ac:dyDescent="0.3">
      <c r="A15" s="498" t="s">
        <v>118</v>
      </c>
      <c r="B15" s="483" t="s">
        <v>119</v>
      </c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5"/>
      <c r="N15" s="483" t="s">
        <v>20</v>
      </c>
      <c r="O15" s="424"/>
      <c r="P15" s="425"/>
      <c r="Q15" s="485" t="s">
        <v>120</v>
      </c>
      <c r="R15" s="486"/>
      <c r="S15" s="486"/>
      <c r="T15" s="486"/>
      <c r="U15" s="486"/>
      <c r="V15" s="487"/>
      <c r="W15" s="489" t="s">
        <v>121</v>
      </c>
      <c r="X15" s="486"/>
      <c r="Y15" s="486"/>
      <c r="Z15" s="487"/>
      <c r="AA15" s="488" t="s">
        <v>122</v>
      </c>
      <c r="AB15" s="424"/>
      <c r="AC15" s="425"/>
    </row>
    <row r="16" spans="1:29" ht="27.75" customHeight="1" thickTop="1" thickBot="1" x14ac:dyDescent="0.3">
      <c r="A16" s="499"/>
      <c r="B16" s="221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484"/>
      <c r="N16" s="221"/>
      <c r="O16" s="199"/>
      <c r="P16" s="484"/>
      <c r="Q16" s="488" t="s">
        <v>67</v>
      </c>
      <c r="R16" s="425"/>
      <c r="S16" s="488" t="s">
        <v>68</v>
      </c>
      <c r="T16" s="425"/>
      <c r="U16" s="488" t="s">
        <v>69</v>
      </c>
      <c r="V16" s="425"/>
      <c r="W16" s="488" t="s">
        <v>70</v>
      </c>
      <c r="X16" s="425"/>
      <c r="Y16" s="488" t="s">
        <v>123</v>
      </c>
      <c r="Z16" s="425"/>
      <c r="AA16" s="221"/>
      <c r="AB16" s="199"/>
      <c r="AC16" s="484"/>
    </row>
    <row r="17" spans="1:29" ht="17.25" customHeight="1" thickTop="1" x14ac:dyDescent="0.25">
      <c r="A17" s="75">
        <v>2</v>
      </c>
      <c r="B17" s="463">
        <f>IF(A17="","",VLOOKUP(A17,PE!A$13:AD$112,11,0))</f>
        <v>0</v>
      </c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80"/>
      <c r="N17" s="458">
        <f>IF(A17="","",VLOOKUP(A17,PE!A$13:AD$112,19,0))</f>
        <v>0</v>
      </c>
      <c r="O17" s="279"/>
      <c r="P17" s="280"/>
      <c r="Q17" s="459">
        <f>IF(A17="","",VLOOKUP(A17,PE!A$13:AD$112,20,0))</f>
        <v>0</v>
      </c>
      <c r="R17" s="280"/>
      <c r="S17" s="459">
        <f>IF(A17="","",VLOOKUP(A17,PE!A$13:AD$112,22,0))</f>
        <v>0</v>
      </c>
      <c r="T17" s="280"/>
      <c r="U17" s="460">
        <f>IF(A17="","",VLOOKUP(A17,PE!A$13:AD$112,24,0))</f>
        <v>0</v>
      </c>
      <c r="V17" s="280"/>
      <c r="W17" s="461">
        <f>IF(A17="","",VLOOKUP(A17,PE!A$13:AD$112,26,0))</f>
        <v>0</v>
      </c>
      <c r="X17" s="280"/>
      <c r="Y17" s="460">
        <f>IF(A17="","",VLOOKUP(A17,PE!A$13:AD$112,28,0))</f>
        <v>0</v>
      </c>
      <c r="Z17" s="280"/>
      <c r="AA17" s="462">
        <f>IF(A17="","",VLOOKUP(A17,PE!A$13:AD$112,30,0))</f>
        <v>0</v>
      </c>
      <c r="AB17" s="279"/>
      <c r="AC17" s="280"/>
    </row>
    <row r="18" spans="1:29" ht="15" customHeight="1" x14ac:dyDescent="0.25">
      <c r="A18" s="75"/>
      <c r="B18" s="464" t="str">
        <f>IF(A18="","",VLOOKUP(A18,PE!A$13:AD$112,11,0))</f>
        <v/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2"/>
      <c r="N18" s="465" t="str">
        <f>IF(A18="","",VLOOKUP(A18,PE!A$13:AD$112,19,0))</f>
        <v/>
      </c>
      <c r="O18" s="256"/>
      <c r="P18" s="252"/>
      <c r="Q18" s="466" t="str">
        <f>IF(A18="","",VLOOKUP(A18,PE!A$13:AD$112,20,0))</f>
        <v/>
      </c>
      <c r="R18" s="252"/>
      <c r="S18" s="466" t="str">
        <f>IF(A18="","",VLOOKUP(A18,PE!A$13:AD$112,22,0))</f>
        <v/>
      </c>
      <c r="T18" s="252"/>
      <c r="U18" s="467" t="str">
        <f>IF(A18="","",VLOOKUP(A18,PE!A$13:AD$112,24,0))</f>
        <v/>
      </c>
      <c r="V18" s="252"/>
      <c r="W18" s="468" t="str">
        <f>IF(A18="","",VLOOKUP(A18,PE!A$13:AD$112,26,0))</f>
        <v/>
      </c>
      <c r="X18" s="252"/>
      <c r="Y18" s="467" t="str">
        <f>IF(A18="","",VLOOKUP(A18,PE!A$13:AD$112,28,0))</f>
        <v/>
      </c>
      <c r="Z18" s="252"/>
      <c r="AA18" s="469" t="str">
        <f>IF(A18="","",VLOOKUP(A18,PE!A$13:AD$112,30,0))</f>
        <v/>
      </c>
      <c r="AB18" s="256"/>
      <c r="AC18" s="252"/>
    </row>
    <row r="19" spans="1:29" ht="15" customHeight="1" x14ac:dyDescent="0.25">
      <c r="A19" s="75"/>
      <c r="B19" s="464" t="str">
        <f>IF(A19="","",VLOOKUP(A19,PE!A$13:AD$112,11,0))</f>
        <v/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2"/>
      <c r="N19" s="465" t="str">
        <f>IF(A19="","",VLOOKUP(A19,PE!A$13:AD$112,19,0))</f>
        <v/>
      </c>
      <c r="O19" s="256"/>
      <c r="P19" s="252"/>
      <c r="Q19" s="466" t="str">
        <f>IF(A19="","",VLOOKUP(A19,PE!A$13:AD$112,20,0))</f>
        <v/>
      </c>
      <c r="R19" s="252"/>
      <c r="S19" s="466" t="str">
        <f>IF(A19="","",VLOOKUP(A19,PE!A$13:AD$112,22,0))</f>
        <v/>
      </c>
      <c r="T19" s="252"/>
      <c r="U19" s="467" t="str">
        <f>IF(A19="","",VLOOKUP(A19,PE!A$13:AD$112,24,0))</f>
        <v/>
      </c>
      <c r="V19" s="252"/>
      <c r="W19" s="468" t="str">
        <f>IF(A19="","",VLOOKUP(A19,PE!A$13:AD$112,26,0))</f>
        <v/>
      </c>
      <c r="X19" s="252"/>
      <c r="Y19" s="467" t="str">
        <f>IF(A19="","",VLOOKUP(A19,PE!A$13:AD$112,28,0))</f>
        <v/>
      </c>
      <c r="Z19" s="252"/>
      <c r="AA19" s="469" t="str">
        <f>IF(A19="","",VLOOKUP(A19,PE!A$13:AD$112,30,0))</f>
        <v/>
      </c>
      <c r="AB19" s="256"/>
      <c r="AC19" s="252"/>
    </row>
    <row r="20" spans="1:29" ht="15" customHeight="1" x14ac:dyDescent="0.25">
      <c r="A20" s="75"/>
      <c r="B20" s="464" t="str">
        <f>IF(A20="","",VLOOKUP(A20,PE!A$13:AD$112,11,0))</f>
        <v/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2"/>
      <c r="N20" s="465" t="str">
        <f>IF(A20="","",VLOOKUP(A20,PE!A$13:AD$112,19,0))</f>
        <v/>
      </c>
      <c r="O20" s="256"/>
      <c r="P20" s="252"/>
      <c r="Q20" s="466" t="str">
        <f>IF(A20="","",VLOOKUP(A20,PE!A$13:AD$112,20,0))</f>
        <v/>
      </c>
      <c r="R20" s="252"/>
      <c r="S20" s="466" t="str">
        <f>IF(A20="","",VLOOKUP(A20,PE!A$13:AD$112,22,0))</f>
        <v/>
      </c>
      <c r="T20" s="252"/>
      <c r="U20" s="467" t="str">
        <f>IF(A20="","",VLOOKUP(A20,PE!A$13:AD$112,24,0))</f>
        <v/>
      </c>
      <c r="V20" s="252"/>
      <c r="W20" s="468" t="str">
        <f>IF(A20="","",VLOOKUP(A20,PE!A$13:AD$112,26,0))</f>
        <v/>
      </c>
      <c r="X20" s="252"/>
      <c r="Y20" s="467" t="str">
        <f>IF(A20="","",VLOOKUP(A20,PE!A$13:AD$112,28,0))</f>
        <v/>
      </c>
      <c r="Z20" s="252"/>
      <c r="AA20" s="469" t="str">
        <f>IF(A20="","",VLOOKUP(A20,PE!A$13:AD$112,30,0))</f>
        <v/>
      </c>
      <c r="AB20" s="256"/>
      <c r="AC20" s="252"/>
    </row>
    <row r="21" spans="1:29" ht="15" customHeight="1" x14ac:dyDescent="0.25">
      <c r="A21" s="75"/>
      <c r="B21" s="464" t="str">
        <f>IF(A21="","",VLOOKUP(A21,PE!A$13:AD$112,11,0))</f>
        <v/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2"/>
      <c r="N21" s="465" t="str">
        <f>IF(A21="","",VLOOKUP(A21,PE!A$13:AD$112,19,0))</f>
        <v/>
      </c>
      <c r="O21" s="256"/>
      <c r="P21" s="252"/>
      <c r="Q21" s="466" t="str">
        <f>IF(A21="","",VLOOKUP(A21,PE!A$13:AD$112,20,0))</f>
        <v/>
      </c>
      <c r="R21" s="252"/>
      <c r="S21" s="466" t="str">
        <f>IF(A21="","",VLOOKUP(A21,PE!A$13:AD$112,22,0))</f>
        <v/>
      </c>
      <c r="T21" s="252"/>
      <c r="U21" s="467" t="str">
        <f>IF(A21="","",VLOOKUP(A21,PE!A$13:AD$112,24,0))</f>
        <v/>
      </c>
      <c r="V21" s="252"/>
      <c r="W21" s="468" t="str">
        <f>IF(A21="","",VLOOKUP(A21,PE!A$13:AD$112,26,0))</f>
        <v/>
      </c>
      <c r="X21" s="252"/>
      <c r="Y21" s="467" t="str">
        <f>IF(A21="","",VLOOKUP(A21,PE!A$13:AD$112,28,0))</f>
        <v/>
      </c>
      <c r="Z21" s="252"/>
      <c r="AA21" s="469" t="str">
        <f>IF(A21="","",VLOOKUP(A21,PE!A$13:AD$112,30,0))</f>
        <v/>
      </c>
      <c r="AB21" s="256"/>
      <c r="AC21" s="252"/>
    </row>
    <row r="22" spans="1:29" ht="15" customHeight="1" x14ac:dyDescent="0.25">
      <c r="A22" s="75"/>
      <c r="B22" s="464" t="str">
        <f>IF(A22="","",VLOOKUP(A22,PE!A$13:AD$112,11,0))</f>
        <v/>
      </c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2"/>
      <c r="N22" s="465" t="str">
        <f>IF(A22="","",VLOOKUP(A22,PE!A$13:AD$112,19,0))</f>
        <v/>
      </c>
      <c r="O22" s="256"/>
      <c r="P22" s="252"/>
      <c r="Q22" s="466" t="str">
        <f>IF(A22="","",VLOOKUP(A22,PE!A$13:AD$112,20,0))</f>
        <v/>
      </c>
      <c r="R22" s="252"/>
      <c r="S22" s="466" t="str">
        <f>IF(A22="","",VLOOKUP(A22,PE!A$13:AD$112,22,0))</f>
        <v/>
      </c>
      <c r="T22" s="252"/>
      <c r="U22" s="467" t="str">
        <f>IF(A22="","",VLOOKUP(A22,PE!A$13:AD$112,24,0))</f>
        <v/>
      </c>
      <c r="V22" s="252"/>
      <c r="W22" s="468" t="str">
        <f>IF(A22="","",VLOOKUP(A22,PE!A$13:AD$112,26,0))</f>
        <v/>
      </c>
      <c r="X22" s="252"/>
      <c r="Y22" s="467" t="str">
        <f>IF(A22="","",VLOOKUP(A22,PE!A$13:AD$112,28,0))</f>
        <v/>
      </c>
      <c r="Z22" s="252"/>
      <c r="AA22" s="469" t="str">
        <f>IF(A22="","",VLOOKUP(A22,PE!A$13:AD$112,30,0))</f>
        <v/>
      </c>
      <c r="AB22" s="256"/>
      <c r="AC22" s="252"/>
    </row>
    <row r="23" spans="1:29" ht="15" customHeight="1" x14ac:dyDescent="0.25">
      <c r="A23" s="75"/>
      <c r="B23" s="464" t="str">
        <f>IF(A23="","",VLOOKUP(A23,PE!A$13:AD$112,11,0))</f>
        <v/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2"/>
      <c r="N23" s="465" t="str">
        <f>IF(A23="","",VLOOKUP(A23,PE!A$13:AD$112,19,0))</f>
        <v/>
      </c>
      <c r="O23" s="256"/>
      <c r="P23" s="252"/>
      <c r="Q23" s="466" t="str">
        <f>IF(A23="","",VLOOKUP(A23,PE!A$13:AD$112,20,0))</f>
        <v/>
      </c>
      <c r="R23" s="252"/>
      <c r="S23" s="466" t="str">
        <f>IF(A23="","",VLOOKUP(A23,PE!A$13:AD$112,22,0))</f>
        <v/>
      </c>
      <c r="T23" s="252"/>
      <c r="U23" s="467" t="str">
        <f>IF(A23="","",VLOOKUP(A23,PE!A$13:AD$112,24,0))</f>
        <v/>
      </c>
      <c r="V23" s="252"/>
      <c r="W23" s="468" t="str">
        <f>IF(A23="","",VLOOKUP(A23,PE!A$13:AD$112,26,0))</f>
        <v/>
      </c>
      <c r="X23" s="252"/>
      <c r="Y23" s="467" t="str">
        <f>IF(A23="","",VLOOKUP(A23,PE!A$13:AD$112,28,0))</f>
        <v/>
      </c>
      <c r="Z23" s="252"/>
      <c r="AA23" s="469" t="str">
        <f>IF(A23="","",VLOOKUP(A23,PE!A$13:AD$112,30,0))</f>
        <v/>
      </c>
      <c r="AB23" s="256"/>
      <c r="AC23" s="252"/>
    </row>
    <row r="24" spans="1:29" ht="15" customHeight="1" x14ac:dyDescent="0.25">
      <c r="A24" s="75"/>
      <c r="B24" s="464" t="str">
        <f>IF(A24="","",VLOOKUP(A24,PE!A$13:AD$112,11,0))</f>
        <v/>
      </c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2"/>
      <c r="N24" s="465" t="str">
        <f>IF(A24="","",VLOOKUP(A24,PE!A$13:AD$112,19,0))</f>
        <v/>
      </c>
      <c r="O24" s="256"/>
      <c r="P24" s="252"/>
      <c r="Q24" s="466" t="str">
        <f>IF(A24="","",VLOOKUP(A24,PE!A$13:AD$112,20,0))</f>
        <v/>
      </c>
      <c r="R24" s="252"/>
      <c r="S24" s="466" t="str">
        <f>IF(A24="","",VLOOKUP(A24,PE!A$13:AD$112,22,0))</f>
        <v/>
      </c>
      <c r="T24" s="252"/>
      <c r="U24" s="467" t="str">
        <f>IF(A24="","",VLOOKUP(A24,PE!A$13:AD$112,24,0))</f>
        <v/>
      </c>
      <c r="V24" s="252"/>
      <c r="W24" s="468" t="str">
        <f>IF(A24="","",VLOOKUP(A24,PE!A$13:AD$112,26,0))</f>
        <v/>
      </c>
      <c r="X24" s="252"/>
      <c r="Y24" s="467" t="str">
        <f>IF(A24="","",VLOOKUP(A24,PE!A$13:AD$112,28,0))</f>
        <v/>
      </c>
      <c r="Z24" s="252"/>
      <c r="AA24" s="469" t="str">
        <f>IF(A24="","",VLOOKUP(A24,PE!A$13:AD$112,30,0))</f>
        <v/>
      </c>
      <c r="AB24" s="256"/>
      <c r="AC24" s="252"/>
    </row>
    <row r="25" spans="1:29" ht="15" customHeight="1" x14ac:dyDescent="0.25">
      <c r="A25" s="75"/>
      <c r="B25" s="464" t="str">
        <f>IF(A25="","",VLOOKUP(A25,PE!A$13:AD$112,11,0))</f>
        <v/>
      </c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2"/>
      <c r="N25" s="465" t="str">
        <f>IF(A25="","",VLOOKUP(A25,PE!A$13:AD$112,19,0))</f>
        <v/>
      </c>
      <c r="O25" s="256"/>
      <c r="P25" s="252"/>
      <c r="Q25" s="466" t="str">
        <f>IF(A25="","",VLOOKUP(A25,PE!A$13:AD$112,20,0))</f>
        <v/>
      </c>
      <c r="R25" s="252"/>
      <c r="S25" s="466" t="str">
        <f>IF(A25="","",VLOOKUP(A25,PE!A$13:AD$112,22,0))</f>
        <v/>
      </c>
      <c r="T25" s="252"/>
      <c r="U25" s="467" t="str">
        <f>IF(A25="","",VLOOKUP(A25,PE!A$13:AD$112,24,0))</f>
        <v/>
      </c>
      <c r="V25" s="252"/>
      <c r="W25" s="468" t="str">
        <f>IF(A25="","",VLOOKUP(A25,PE!A$13:AD$112,26,0))</f>
        <v/>
      </c>
      <c r="X25" s="252"/>
      <c r="Y25" s="467" t="str">
        <f>IF(A25="","",VLOOKUP(A25,PE!A$13:AD$112,28,0))</f>
        <v/>
      </c>
      <c r="Z25" s="252"/>
      <c r="AA25" s="469" t="str">
        <f>IF(A25="","",VLOOKUP(A25,PE!A$13:AD$112,30,0))</f>
        <v/>
      </c>
      <c r="AB25" s="256"/>
      <c r="AC25" s="252"/>
    </row>
    <row r="26" spans="1:29" ht="15" customHeight="1" x14ac:dyDescent="0.25">
      <c r="A26" s="75"/>
      <c r="B26" s="464" t="str">
        <f>IF(A26="","",VLOOKUP(A26,PE!A$13:AD$112,11,0))</f>
        <v/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2"/>
      <c r="N26" s="465" t="str">
        <f>IF(A26="","",VLOOKUP(A26,PE!A$13:AD$112,19,0))</f>
        <v/>
      </c>
      <c r="O26" s="256"/>
      <c r="P26" s="252"/>
      <c r="Q26" s="466" t="str">
        <f>IF(A26="","",VLOOKUP(A26,PE!A$13:AD$112,20,0))</f>
        <v/>
      </c>
      <c r="R26" s="252"/>
      <c r="S26" s="466" t="str">
        <f>IF(A26="","",VLOOKUP(A26,PE!A$13:AD$112,22,0))</f>
        <v/>
      </c>
      <c r="T26" s="252"/>
      <c r="U26" s="467" t="str">
        <f>IF(A26="","",VLOOKUP(A26,PE!A$13:AD$112,24,0))</f>
        <v/>
      </c>
      <c r="V26" s="252"/>
      <c r="W26" s="468" t="str">
        <f>IF(A26="","",VLOOKUP(A26,PE!A$13:AD$112,26,0))</f>
        <v/>
      </c>
      <c r="X26" s="252"/>
      <c r="Y26" s="467" t="str">
        <f>IF(A26="","",VLOOKUP(A26,PE!A$13:AD$112,28,0))</f>
        <v/>
      </c>
      <c r="Z26" s="252"/>
      <c r="AA26" s="469" t="str">
        <f>IF(A26="","",VLOOKUP(A26,PE!A$13:AD$112,30,0))</f>
        <v/>
      </c>
      <c r="AB26" s="256"/>
      <c r="AC26" s="252"/>
    </row>
    <row r="27" spans="1:29" ht="15" customHeight="1" x14ac:dyDescent="0.25">
      <c r="A27" s="75"/>
      <c r="B27" s="464" t="str">
        <f>IF(A27="","",VLOOKUP(A27,PE!A$13:AD$112,11,0))</f>
        <v/>
      </c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2"/>
      <c r="N27" s="465" t="str">
        <f>IF(A27="","",VLOOKUP(A27,PE!A$13:AD$112,19,0))</f>
        <v/>
      </c>
      <c r="O27" s="256"/>
      <c r="P27" s="252"/>
      <c r="Q27" s="466" t="str">
        <f>IF(A27="","",VLOOKUP(A27,PE!A$13:AD$112,20,0))</f>
        <v/>
      </c>
      <c r="R27" s="252"/>
      <c r="S27" s="466" t="str">
        <f>IF(A27="","",VLOOKUP(A27,PE!A$13:AD$112,22,0))</f>
        <v/>
      </c>
      <c r="T27" s="252"/>
      <c r="U27" s="467" t="str">
        <f>IF(A27="","",VLOOKUP(A27,PE!A$13:AD$112,24,0))</f>
        <v/>
      </c>
      <c r="V27" s="252"/>
      <c r="W27" s="468" t="str">
        <f>IF(A27="","",VLOOKUP(A27,PE!A$13:AD$112,26,0))</f>
        <v/>
      </c>
      <c r="X27" s="252"/>
      <c r="Y27" s="467" t="str">
        <f>IF(A27="","",VLOOKUP(A27,PE!A$13:AD$112,28,0))</f>
        <v/>
      </c>
      <c r="Z27" s="252"/>
      <c r="AA27" s="469" t="str">
        <f>IF(A27="","",VLOOKUP(A27,PE!A$13:AD$112,30,0))</f>
        <v/>
      </c>
      <c r="AB27" s="256"/>
      <c r="AC27" s="252"/>
    </row>
    <row r="28" spans="1:29" ht="15" customHeight="1" x14ac:dyDescent="0.25">
      <c r="A28" s="75"/>
      <c r="B28" s="464" t="str">
        <f>IF(A28="","",VLOOKUP(A28,PE!A$13:AD$112,11,0))</f>
        <v/>
      </c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2"/>
      <c r="N28" s="465" t="str">
        <f>IF(A28="","",VLOOKUP(A28,PE!A$13:AD$112,19,0))</f>
        <v/>
      </c>
      <c r="O28" s="256"/>
      <c r="P28" s="252"/>
      <c r="Q28" s="466" t="str">
        <f>IF(A28="","",VLOOKUP(A28,PE!A$13:AD$112,20,0))</f>
        <v/>
      </c>
      <c r="R28" s="252"/>
      <c r="S28" s="466" t="str">
        <f>IF(A28="","",VLOOKUP(A28,PE!A$13:AD$112,22,0))</f>
        <v/>
      </c>
      <c r="T28" s="252"/>
      <c r="U28" s="467" t="str">
        <f>IF(A28="","",VLOOKUP(A28,PE!A$13:AD$112,24,0))</f>
        <v/>
      </c>
      <c r="V28" s="252"/>
      <c r="W28" s="468" t="str">
        <f>IF(A28="","",VLOOKUP(A28,PE!A$13:AD$112,26,0))</f>
        <v/>
      </c>
      <c r="X28" s="252"/>
      <c r="Y28" s="467" t="str">
        <f>IF(A28="","",VLOOKUP(A28,PE!A$13:AD$112,28,0))</f>
        <v/>
      </c>
      <c r="Z28" s="252"/>
      <c r="AA28" s="469" t="str">
        <f>IF(A28="","",VLOOKUP(A28,PE!A$13:AD$112,30,0))</f>
        <v/>
      </c>
      <c r="AB28" s="256"/>
      <c r="AC28" s="252"/>
    </row>
    <row r="29" spans="1:29" ht="15" customHeight="1" x14ac:dyDescent="0.25">
      <c r="A29" s="75"/>
      <c r="B29" s="464" t="str">
        <f>IF(A29="","",VLOOKUP(A29,PE!A$13:AD$112,11,0))</f>
        <v/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2"/>
      <c r="N29" s="465" t="str">
        <f>IF(A29="","",VLOOKUP(A29,PE!A$13:AD$112,19,0))</f>
        <v/>
      </c>
      <c r="O29" s="256"/>
      <c r="P29" s="252"/>
      <c r="Q29" s="466" t="str">
        <f>IF(A29="","",VLOOKUP(A29,PE!A$13:AD$112,20,0))</f>
        <v/>
      </c>
      <c r="R29" s="252"/>
      <c r="S29" s="466" t="str">
        <f>IF(A29="","",VLOOKUP(A29,PE!A$13:AD$112,22,0))</f>
        <v/>
      </c>
      <c r="T29" s="252"/>
      <c r="U29" s="467" t="str">
        <f>IF(A29="","",VLOOKUP(A29,PE!A$13:AD$112,24,0))</f>
        <v/>
      </c>
      <c r="V29" s="252"/>
      <c r="W29" s="468" t="str">
        <f>IF(A29="","",VLOOKUP(A29,PE!A$13:AD$112,26,0))</f>
        <v/>
      </c>
      <c r="X29" s="252"/>
      <c r="Y29" s="467" t="str">
        <f>IF(A29="","",VLOOKUP(A29,PE!A$13:AD$112,28,0))</f>
        <v/>
      </c>
      <c r="Z29" s="252"/>
      <c r="AA29" s="469" t="str">
        <f>IF(A29="","",VLOOKUP(A29,PE!A$13:AD$112,30,0))</f>
        <v/>
      </c>
      <c r="AB29" s="256"/>
      <c r="AC29" s="252"/>
    </row>
    <row r="30" spans="1:29" ht="15" customHeight="1" x14ac:dyDescent="0.25">
      <c r="A30" s="75"/>
      <c r="B30" s="464" t="str">
        <f>IF(A30="","",VLOOKUP(A30,PE!A$13:AD$112,11,0))</f>
        <v/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2"/>
      <c r="N30" s="465" t="str">
        <f>IF(A30="","",VLOOKUP(A30,PE!A$13:AD$112,19,0))</f>
        <v/>
      </c>
      <c r="O30" s="256"/>
      <c r="P30" s="252"/>
      <c r="Q30" s="466" t="str">
        <f>IF(A30="","",VLOOKUP(A30,PE!A$13:AD$112,20,0))</f>
        <v/>
      </c>
      <c r="R30" s="252"/>
      <c r="S30" s="466" t="str">
        <f>IF(A30="","",VLOOKUP(A30,PE!A$13:AD$112,22,0))</f>
        <v/>
      </c>
      <c r="T30" s="252"/>
      <c r="U30" s="467" t="str">
        <f>IF(A30="","",VLOOKUP(A30,PE!A$13:AD$112,24,0))</f>
        <v/>
      </c>
      <c r="V30" s="252"/>
      <c r="W30" s="468" t="str">
        <f>IF(A30="","",VLOOKUP(A30,PE!A$13:AD$112,26,0))</f>
        <v/>
      </c>
      <c r="X30" s="252"/>
      <c r="Y30" s="467" t="str">
        <f>IF(A30="","",VLOOKUP(A30,PE!A$13:AD$112,28,0))</f>
        <v/>
      </c>
      <c r="Z30" s="252"/>
      <c r="AA30" s="469" t="str">
        <f>IF(A30="","",VLOOKUP(A30,PE!A$13:AD$112,30,0))</f>
        <v/>
      </c>
      <c r="AB30" s="256"/>
      <c r="AC30" s="252"/>
    </row>
    <row r="31" spans="1:29" ht="15" customHeight="1" x14ac:dyDescent="0.25">
      <c r="A31" s="75"/>
      <c r="B31" s="464" t="str">
        <f>IF(A31="","",VLOOKUP(A31,PE!A$13:AD$112,11,0))</f>
        <v/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2"/>
      <c r="N31" s="465" t="str">
        <f>IF(A31="","",VLOOKUP(A31,PE!A$13:AD$112,19,0))</f>
        <v/>
      </c>
      <c r="O31" s="256"/>
      <c r="P31" s="252"/>
      <c r="Q31" s="466" t="str">
        <f>IF(A31="","",VLOOKUP(A31,PE!A$13:AD$112,20,0))</f>
        <v/>
      </c>
      <c r="R31" s="252"/>
      <c r="S31" s="466" t="str">
        <f>IF(A31="","",VLOOKUP(A31,PE!A$13:AD$112,22,0))</f>
        <v/>
      </c>
      <c r="T31" s="252"/>
      <c r="U31" s="467" t="str">
        <f>IF(A31="","",VLOOKUP(A31,PE!A$13:AD$112,24,0))</f>
        <v/>
      </c>
      <c r="V31" s="252"/>
      <c r="W31" s="468" t="str">
        <f>IF(A31="","",VLOOKUP(A31,PE!A$13:AD$112,26,0))</f>
        <v/>
      </c>
      <c r="X31" s="252"/>
      <c r="Y31" s="467" t="str">
        <f>IF(A31="","",VLOOKUP(A31,PE!A$13:AD$112,28,0))</f>
        <v/>
      </c>
      <c r="Z31" s="252"/>
      <c r="AA31" s="469" t="str">
        <f>IF(A31="","",VLOOKUP(A31,PE!A$13:AD$112,30,0))</f>
        <v/>
      </c>
      <c r="AB31" s="256"/>
      <c r="AC31" s="252"/>
    </row>
    <row r="32" spans="1:29" ht="15" customHeight="1" x14ac:dyDescent="0.25">
      <c r="A32" s="75"/>
      <c r="B32" s="464" t="str">
        <f>IF(A32="","",VLOOKUP(A32,PE!A$13:AD$112,11,0))</f>
        <v/>
      </c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2"/>
      <c r="N32" s="465" t="str">
        <f>IF(A32="","",VLOOKUP(A32,PE!A$13:AD$112,19,0))</f>
        <v/>
      </c>
      <c r="O32" s="256"/>
      <c r="P32" s="252"/>
      <c r="Q32" s="466" t="str">
        <f>IF(A32="","",VLOOKUP(A32,PE!A$13:AD$112,20,0))</f>
        <v/>
      </c>
      <c r="R32" s="252"/>
      <c r="S32" s="466" t="str">
        <f>IF(A32="","",VLOOKUP(A32,PE!A$13:AD$112,22,0))</f>
        <v/>
      </c>
      <c r="T32" s="252"/>
      <c r="U32" s="467" t="str">
        <f>IF(A32="","",VLOOKUP(A32,PE!A$13:AD$112,24,0))</f>
        <v/>
      </c>
      <c r="V32" s="252"/>
      <c r="W32" s="468" t="str">
        <f>IF(A32="","",VLOOKUP(A32,PE!A$13:AD$112,26,0))</f>
        <v/>
      </c>
      <c r="X32" s="252"/>
      <c r="Y32" s="467" t="str">
        <f>IF(A32="","",VLOOKUP(A32,PE!A$13:AD$112,28,0))</f>
        <v/>
      </c>
      <c r="Z32" s="252"/>
      <c r="AA32" s="469" t="str">
        <f>IF(A32="","",VLOOKUP(A32,PE!A$13:AD$112,30,0))</f>
        <v/>
      </c>
      <c r="AB32" s="256"/>
      <c r="AC32" s="252"/>
    </row>
    <row r="33" spans="1:29" ht="15.75" customHeight="1" x14ac:dyDescent="0.25">
      <c r="A33" s="75"/>
      <c r="B33" s="464" t="str">
        <f>IF(A33="","",VLOOKUP(A33,PE!A$13:AD$112,11,0))</f>
        <v/>
      </c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2"/>
      <c r="N33" s="465" t="str">
        <f>IF(A33="","",VLOOKUP(A33,PE!A$13:AD$112,19,0))</f>
        <v/>
      </c>
      <c r="O33" s="256"/>
      <c r="P33" s="252"/>
      <c r="Q33" s="466" t="str">
        <f>IF(A33="","",VLOOKUP(A33,PE!A$13:AD$112,20,0))</f>
        <v/>
      </c>
      <c r="R33" s="252"/>
      <c r="S33" s="466" t="str">
        <f>IF(A33="","",VLOOKUP(A33,PE!A$13:AD$112,22,0))</f>
        <v/>
      </c>
      <c r="T33" s="252"/>
      <c r="U33" s="467" t="str">
        <f>IF(A33="","",VLOOKUP(A33,PE!A$13:AD$112,24,0))</f>
        <v/>
      </c>
      <c r="V33" s="252"/>
      <c r="W33" s="468" t="str">
        <f>IF(A33="","",VLOOKUP(A33,PE!A$13:AD$112,26,0))</f>
        <v/>
      </c>
      <c r="X33" s="252"/>
      <c r="Y33" s="467" t="str">
        <f>IF(A33="","",VLOOKUP(A33,PE!A$13:AD$112,28,0))</f>
        <v/>
      </c>
      <c r="Z33" s="252"/>
      <c r="AA33" s="469" t="str">
        <f>IF(A33="","",VLOOKUP(A33,PE!A$13:AD$112,30,0))</f>
        <v/>
      </c>
      <c r="AB33" s="256"/>
      <c r="AC33" s="252"/>
    </row>
    <row r="34" spans="1:29" ht="17.25" customHeight="1" x14ac:dyDescent="0.25">
      <c r="A34" s="75"/>
      <c r="B34" s="464" t="str">
        <f>IF(A34="","",VLOOKUP(A34,PE!A$13:AD$112,11,0))</f>
        <v/>
      </c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2"/>
      <c r="N34" s="465" t="str">
        <f>IF(A34="","",VLOOKUP(A34,PE!A$13:AD$112,19,0))</f>
        <v/>
      </c>
      <c r="O34" s="256"/>
      <c r="P34" s="252"/>
      <c r="Q34" s="466" t="str">
        <f>IF(A34="","",VLOOKUP(A34,PE!A$13:AD$112,20,0))</f>
        <v/>
      </c>
      <c r="R34" s="252"/>
      <c r="S34" s="466" t="str">
        <f>IF(A34="","",VLOOKUP(A34,PE!A$13:AD$112,22,0))</f>
        <v/>
      </c>
      <c r="T34" s="252"/>
      <c r="U34" s="467" t="str">
        <f>IF(A34="","",VLOOKUP(A34,PE!A$13:AD$112,24,0))</f>
        <v/>
      </c>
      <c r="V34" s="252"/>
      <c r="W34" s="468" t="str">
        <f>IF(A34="","",VLOOKUP(A34,PE!A$13:AD$112,26,0))</f>
        <v/>
      </c>
      <c r="X34" s="252"/>
      <c r="Y34" s="467" t="str">
        <f>IF(A34="","",VLOOKUP(A34,PE!A$13:AD$112,28,0))</f>
        <v/>
      </c>
      <c r="Z34" s="252"/>
      <c r="AA34" s="469" t="str">
        <f>IF(A34="","",VLOOKUP(A34,PE!A$13:AD$112,30,0))</f>
        <v/>
      </c>
      <c r="AB34" s="256"/>
      <c r="AC34" s="252"/>
    </row>
    <row r="35" spans="1:29" ht="15" customHeight="1" x14ac:dyDescent="0.25">
      <c r="A35" s="75"/>
      <c r="B35" s="464" t="str">
        <f>IF(A35="","",VLOOKUP(A35,PE!A$13:AD$112,11,0))</f>
        <v/>
      </c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2"/>
      <c r="N35" s="465" t="str">
        <f>IF(A35="","",VLOOKUP(A35,PE!A$13:AD$112,19,0))</f>
        <v/>
      </c>
      <c r="O35" s="256"/>
      <c r="P35" s="252"/>
      <c r="Q35" s="466" t="str">
        <f>IF(A35="","",VLOOKUP(A35,PE!A$13:AD$112,20,0))</f>
        <v/>
      </c>
      <c r="R35" s="252"/>
      <c r="S35" s="466" t="str">
        <f>IF(A35="","",VLOOKUP(A35,PE!A$13:AD$112,22,0))</f>
        <v/>
      </c>
      <c r="T35" s="252"/>
      <c r="U35" s="467" t="str">
        <f>IF(A35="","",VLOOKUP(A35,PE!A$13:AD$112,24,0))</f>
        <v/>
      </c>
      <c r="V35" s="252"/>
      <c r="W35" s="468" t="str">
        <f>IF(A35="","",VLOOKUP(A35,PE!A$13:AD$112,26,0))</f>
        <v/>
      </c>
      <c r="X35" s="252"/>
      <c r="Y35" s="467" t="str">
        <f>IF(A35="","",VLOOKUP(A35,PE!A$13:AD$112,28,0))</f>
        <v/>
      </c>
      <c r="Z35" s="252"/>
      <c r="AA35" s="469" t="str">
        <f>IF(A35="","",VLOOKUP(A35,PE!A$13:AD$112,30,0))</f>
        <v/>
      </c>
      <c r="AB35" s="256"/>
      <c r="AC35" s="252"/>
    </row>
    <row r="36" spans="1:29" ht="15" customHeight="1" x14ac:dyDescent="0.25">
      <c r="A36" s="75"/>
      <c r="B36" s="464" t="str">
        <f>IF(A36="","",VLOOKUP(A36,PE!A$13:AD$112,11,0))</f>
        <v/>
      </c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2"/>
      <c r="N36" s="465" t="str">
        <f>IF(A36="","",VLOOKUP(A36,PE!A$13:AD$112,19,0))</f>
        <v/>
      </c>
      <c r="O36" s="256"/>
      <c r="P36" s="252"/>
      <c r="Q36" s="466" t="str">
        <f>IF(A36="","",VLOOKUP(A36,PE!A$13:AD$112,20,0))</f>
        <v/>
      </c>
      <c r="R36" s="252"/>
      <c r="S36" s="466" t="str">
        <f>IF(A36="","",VLOOKUP(A36,PE!A$13:AD$112,22,0))</f>
        <v/>
      </c>
      <c r="T36" s="252"/>
      <c r="U36" s="467" t="str">
        <f>IF(A36="","",VLOOKUP(A36,PE!A$13:AD$112,24,0))</f>
        <v/>
      </c>
      <c r="V36" s="252"/>
      <c r="W36" s="468" t="str">
        <f>IF(A36="","",VLOOKUP(A36,PE!A$13:AD$112,26,0))</f>
        <v/>
      </c>
      <c r="X36" s="252"/>
      <c r="Y36" s="467" t="str">
        <f>IF(A36="","",VLOOKUP(A36,PE!A$13:AD$112,28,0))</f>
        <v/>
      </c>
      <c r="Z36" s="252"/>
      <c r="AA36" s="469" t="str">
        <f>IF(A36="","",VLOOKUP(A36,PE!A$13:AD$112,30,0))</f>
        <v/>
      </c>
      <c r="AB36" s="256"/>
      <c r="AC36" s="252"/>
    </row>
    <row r="37" spans="1:29" ht="15" customHeight="1" x14ac:dyDescent="0.25">
      <c r="A37" s="75"/>
      <c r="B37" s="464" t="str">
        <f>IF(A37="","",VLOOKUP(A37,PE!A$13:AD$112,11,0))</f>
        <v/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2"/>
      <c r="N37" s="465" t="str">
        <f>IF(A37="","",VLOOKUP(A37,PE!A$13:AD$112,19,0))</f>
        <v/>
      </c>
      <c r="O37" s="256"/>
      <c r="P37" s="252"/>
      <c r="Q37" s="466" t="str">
        <f>IF(A37="","",VLOOKUP(A37,PE!A$13:AD$112,20,0))</f>
        <v/>
      </c>
      <c r="R37" s="252"/>
      <c r="S37" s="466" t="str">
        <f>IF(A37="","",VLOOKUP(A37,PE!A$13:AD$112,22,0))</f>
        <v/>
      </c>
      <c r="T37" s="252"/>
      <c r="U37" s="467" t="str">
        <f>IF(A37="","",VLOOKUP(A37,PE!A$13:AD$112,24,0))</f>
        <v/>
      </c>
      <c r="V37" s="252"/>
      <c r="W37" s="468" t="str">
        <f>IF(A37="","",VLOOKUP(A37,PE!A$13:AD$112,26,0))</f>
        <v/>
      </c>
      <c r="X37" s="252"/>
      <c r="Y37" s="467" t="str">
        <f>IF(A37="","",VLOOKUP(A37,PE!A$13:AD$112,28,0))</f>
        <v/>
      </c>
      <c r="Z37" s="252"/>
      <c r="AA37" s="469" t="str">
        <f>IF(A37="","",VLOOKUP(A37,PE!A$13:AD$112,30,0))</f>
        <v/>
      </c>
      <c r="AB37" s="256"/>
      <c r="AC37" s="252"/>
    </row>
    <row r="38" spans="1:29" ht="15" customHeight="1" x14ac:dyDescent="0.25">
      <c r="A38" s="75"/>
      <c r="B38" s="464" t="str">
        <f>IF(A38="","",VLOOKUP(A38,PE!A$13:AD$112,11,0))</f>
        <v/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2"/>
      <c r="N38" s="465" t="str">
        <f>IF(A38="","",VLOOKUP(A38,PE!A$13:AD$112,19,0))</f>
        <v/>
      </c>
      <c r="O38" s="256"/>
      <c r="P38" s="252"/>
      <c r="Q38" s="466" t="str">
        <f>IF(A38="","",VLOOKUP(A38,PE!A$13:AD$112,20,0))</f>
        <v/>
      </c>
      <c r="R38" s="252"/>
      <c r="S38" s="466" t="str">
        <f>IF(A38="","",VLOOKUP(A38,PE!A$13:AD$112,22,0))</f>
        <v/>
      </c>
      <c r="T38" s="252"/>
      <c r="U38" s="467" t="str">
        <f>IF(A38="","",VLOOKUP(A38,PE!A$13:AD$112,24,0))</f>
        <v/>
      </c>
      <c r="V38" s="252"/>
      <c r="W38" s="468" t="str">
        <f>IF(A38="","",VLOOKUP(A38,PE!A$13:AD$112,26,0))</f>
        <v/>
      </c>
      <c r="X38" s="252"/>
      <c r="Y38" s="467" t="str">
        <f>IF(A38="","",VLOOKUP(A38,PE!A$13:AD$112,28,0))</f>
        <v/>
      </c>
      <c r="Z38" s="252"/>
      <c r="AA38" s="469" t="str">
        <f>IF(A38="","",VLOOKUP(A38,PE!A$13:AD$112,30,0))</f>
        <v/>
      </c>
      <c r="AB38" s="256"/>
      <c r="AC38" s="252"/>
    </row>
    <row r="39" spans="1:29" ht="15" customHeight="1" x14ac:dyDescent="0.25">
      <c r="A39" s="75"/>
      <c r="B39" s="464" t="str">
        <f>IF(A39="","",VLOOKUP(A39,PE!A$13:AD$112,11,0))</f>
        <v/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2"/>
      <c r="N39" s="465" t="str">
        <f>IF(A39="","",VLOOKUP(A39,PE!A$13:AD$112,19,0))</f>
        <v/>
      </c>
      <c r="O39" s="256"/>
      <c r="P39" s="252"/>
      <c r="Q39" s="466" t="str">
        <f>IF(A39="","",VLOOKUP(A39,PE!A$13:AD$112,20,0))</f>
        <v/>
      </c>
      <c r="R39" s="252"/>
      <c r="S39" s="466" t="str">
        <f>IF(A39="","",VLOOKUP(A39,PE!A$13:AD$112,22,0))</f>
        <v/>
      </c>
      <c r="T39" s="252"/>
      <c r="U39" s="467" t="str">
        <f>IF(A39="","",VLOOKUP(A39,PE!A$13:AD$112,24,0))</f>
        <v/>
      </c>
      <c r="V39" s="252"/>
      <c r="W39" s="468" t="str">
        <f>IF(A39="","",VLOOKUP(A39,PE!A$13:AD$112,26,0))</f>
        <v/>
      </c>
      <c r="X39" s="252"/>
      <c r="Y39" s="467" t="str">
        <f>IF(A39="","",VLOOKUP(A39,PE!A$13:AD$112,28,0))</f>
        <v/>
      </c>
      <c r="Z39" s="252"/>
      <c r="AA39" s="469" t="str">
        <f>IF(A39="","",VLOOKUP(A39,PE!A$13:AD$112,30,0))</f>
        <v/>
      </c>
      <c r="AB39" s="256"/>
      <c r="AC39" s="252"/>
    </row>
    <row r="40" spans="1:29" ht="15" customHeight="1" x14ac:dyDescent="0.25">
      <c r="A40" s="75"/>
      <c r="B40" s="464" t="str">
        <f>IF(A40="","",VLOOKUP(A40,PE!A$13:AD$112,11,0))</f>
        <v/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2"/>
      <c r="N40" s="465" t="str">
        <f>IF(A40="","",VLOOKUP(A40,PE!A$13:AD$112,19,0))</f>
        <v/>
      </c>
      <c r="O40" s="256"/>
      <c r="P40" s="252"/>
      <c r="Q40" s="466" t="str">
        <f>IF(A40="","",VLOOKUP(A40,PE!A$13:AD$112,20,0))</f>
        <v/>
      </c>
      <c r="R40" s="252"/>
      <c r="S40" s="466" t="str">
        <f>IF(A40="","",VLOOKUP(A40,PE!A$13:AD$112,22,0))</f>
        <v/>
      </c>
      <c r="T40" s="252"/>
      <c r="U40" s="467" t="str">
        <f>IF(A40="","",VLOOKUP(A40,PE!A$13:AD$112,24,0))</f>
        <v/>
      </c>
      <c r="V40" s="252"/>
      <c r="W40" s="468" t="str">
        <f>IF(A40="","",VLOOKUP(A40,PE!A$13:AD$112,26,0))</f>
        <v/>
      </c>
      <c r="X40" s="252"/>
      <c r="Y40" s="467" t="str">
        <f>IF(A40="","",VLOOKUP(A40,PE!A$13:AD$112,28,0))</f>
        <v/>
      </c>
      <c r="Z40" s="252"/>
      <c r="AA40" s="469" t="str">
        <f>IF(A40="","",VLOOKUP(A40,PE!A$13:AD$112,30,0))</f>
        <v/>
      </c>
      <c r="AB40" s="256"/>
      <c r="AC40" s="252"/>
    </row>
    <row r="41" spans="1:29" ht="15" customHeight="1" x14ac:dyDescent="0.25">
      <c r="A41" s="75"/>
      <c r="B41" s="464" t="str">
        <f>IF(A41="","",VLOOKUP(A41,PE!A$13:AD$112,11,0))</f>
        <v/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2"/>
      <c r="N41" s="465" t="str">
        <f>IF(A41="","",VLOOKUP(A41,PE!A$13:AD$112,19,0))</f>
        <v/>
      </c>
      <c r="O41" s="256"/>
      <c r="P41" s="252"/>
      <c r="Q41" s="466" t="str">
        <f>IF(A41="","",VLOOKUP(A41,PE!A$13:AD$112,20,0))</f>
        <v/>
      </c>
      <c r="R41" s="252"/>
      <c r="S41" s="466" t="str">
        <f>IF(A41="","",VLOOKUP(A41,PE!A$13:AD$112,22,0))</f>
        <v/>
      </c>
      <c r="T41" s="252"/>
      <c r="U41" s="467" t="str">
        <f>IF(A41="","",VLOOKUP(A41,PE!A$13:AD$112,24,0))</f>
        <v/>
      </c>
      <c r="V41" s="252"/>
      <c r="W41" s="468" t="str">
        <f>IF(A41="","",VLOOKUP(A41,PE!A$13:AD$112,26,0))</f>
        <v/>
      </c>
      <c r="X41" s="252"/>
      <c r="Y41" s="467" t="str">
        <f>IF(A41="","",VLOOKUP(A41,PE!A$13:AD$112,28,0))</f>
        <v/>
      </c>
      <c r="Z41" s="252"/>
      <c r="AA41" s="469" t="str">
        <f>IF(A41="","",VLOOKUP(A41,PE!A$13:AD$112,30,0))</f>
        <v/>
      </c>
      <c r="AB41" s="256"/>
      <c r="AC41" s="252"/>
    </row>
    <row r="42" spans="1:29" ht="15" customHeight="1" x14ac:dyDescent="0.25">
      <c r="A42" s="75"/>
      <c r="B42" s="464" t="str">
        <f>IF(A42="","",VLOOKUP(A42,PE!A$13:AD$112,11,0))</f>
        <v/>
      </c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2"/>
      <c r="N42" s="465" t="str">
        <f>IF(A42="","",VLOOKUP(A42,PE!A$13:AD$112,19,0))</f>
        <v/>
      </c>
      <c r="O42" s="256"/>
      <c r="P42" s="252"/>
      <c r="Q42" s="466" t="str">
        <f>IF(A42="","",VLOOKUP(A42,PE!A$13:AD$112,20,0))</f>
        <v/>
      </c>
      <c r="R42" s="252"/>
      <c r="S42" s="466" t="str">
        <f>IF(A42="","",VLOOKUP(A42,PE!A$13:AD$112,22,0))</f>
        <v/>
      </c>
      <c r="T42" s="252"/>
      <c r="U42" s="467" t="str">
        <f>IF(A42="","",VLOOKUP(A42,PE!A$13:AD$112,24,0))</f>
        <v/>
      </c>
      <c r="V42" s="252"/>
      <c r="W42" s="468" t="str">
        <f>IF(A42="","",VLOOKUP(A42,PE!A$13:AD$112,26,0))</f>
        <v/>
      </c>
      <c r="X42" s="252"/>
      <c r="Y42" s="467" t="str">
        <f>IF(A42="","",VLOOKUP(A42,PE!A$13:AD$112,28,0))</f>
        <v/>
      </c>
      <c r="Z42" s="252"/>
      <c r="AA42" s="469" t="str">
        <f>IF(A42="","",VLOOKUP(A42,PE!A$13:AD$112,30,0))</f>
        <v/>
      </c>
      <c r="AB42" s="256"/>
      <c r="AC42" s="252"/>
    </row>
    <row r="43" spans="1:29" ht="15" customHeight="1" x14ac:dyDescent="0.25">
      <c r="A43" s="75"/>
      <c r="B43" s="464" t="str">
        <f>IF(A43="","",VLOOKUP(A43,PE!A$13:AD$112,11,0))</f>
        <v/>
      </c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2"/>
      <c r="N43" s="465" t="str">
        <f>IF(A43="","",VLOOKUP(A43,PE!A$13:AD$112,19,0))</f>
        <v/>
      </c>
      <c r="O43" s="256"/>
      <c r="P43" s="252"/>
      <c r="Q43" s="466" t="str">
        <f>IF(A43="","",VLOOKUP(A43,PE!A$13:AD$112,20,0))</f>
        <v/>
      </c>
      <c r="R43" s="252"/>
      <c r="S43" s="466" t="str">
        <f>IF(A43="","",VLOOKUP(A43,PE!A$13:AD$112,22,0))</f>
        <v/>
      </c>
      <c r="T43" s="252"/>
      <c r="U43" s="467" t="str">
        <f>IF(A43="","",VLOOKUP(A43,PE!A$13:AD$112,24,0))</f>
        <v/>
      </c>
      <c r="V43" s="252"/>
      <c r="W43" s="468" t="str">
        <f>IF(A43="","",VLOOKUP(A43,PE!A$13:AD$112,26,0))</f>
        <v/>
      </c>
      <c r="X43" s="252"/>
      <c r="Y43" s="467" t="str">
        <f>IF(A43="","",VLOOKUP(A43,PE!A$13:AD$112,28,0))</f>
        <v/>
      </c>
      <c r="Z43" s="252"/>
      <c r="AA43" s="469" t="str">
        <f>IF(A43="","",VLOOKUP(A43,PE!A$13:AD$112,30,0))</f>
        <v/>
      </c>
      <c r="AB43" s="256"/>
      <c r="AC43" s="252"/>
    </row>
    <row r="44" spans="1:29" ht="15" customHeight="1" x14ac:dyDescent="0.25">
      <c r="A44" s="75"/>
      <c r="B44" s="464" t="str">
        <f>IF(A44="","",VLOOKUP(A44,PE!A$13:AD$112,11,0))</f>
        <v/>
      </c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2"/>
      <c r="N44" s="465" t="str">
        <f>IF(A44="","",VLOOKUP(A44,PE!A$13:AD$112,19,0))</f>
        <v/>
      </c>
      <c r="O44" s="256"/>
      <c r="P44" s="252"/>
      <c r="Q44" s="466" t="str">
        <f>IF(A44="","",VLOOKUP(A44,PE!A$13:AD$112,20,0))</f>
        <v/>
      </c>
      <c r="R44" s="252"/>
      <c r="S44" s="466" t="str">
        <f>IF(A44="","",VLOOKUP(A44,PE!A$13:AD$112,22,0))</f>
        <v/>
      </c>
      <c r="T44" s="252"/>
      <c r="U44" s="467" t="str">
        <f>IF(A44="","",VLOOKUP(A44,PE!A$13:AD$112,24,0))</f>
        <v/>
      </c>
      <c r="V44" s="252"/>
      <c r="W44" s="468" t="str">
        <f>IF(A44="","",VLOOKUP(A44,PE!A$13:AD$112,26,0))</f>
        <v/>
      </c>
      <c r="X44" s="252"/>
      <c r="Y44" s="467" t="str">
        <f>IF(A44="","",VLOOKUP(A44,PE!A$13:AD$112,28,0))</f>
        <v/>
      </c>
      <c r="Z44" s="252"/>
      <c r="AA44" s="469" t="str">
        <f>IF(A44="","",VLOOKUP(A44,PE!A$13:AD$112,30,0))</f>
        <v/>
      </c>
      <c r="AB44" s="256"/>
      <c r="AC44" s="252"/>
    </row>
    <row r="45" spans="1:29" ht="15" customHeight="1" x14ac:dyDescent="0.25">
      <c r="A45" s="75"/>
      <c r="B45" s="464" t="str">
        <f>IF(A45="","",VLOOKUP(A45,PE!A$13:AD$112,11,0))</f>
        <v/>
      </c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2"/>
      <c r="N45" s="465" t="str">
        <f>IF(A45="","",VLOOKUP(A45,PE!A$13:AD$112,19,0))</f>
        <v/>
      </c>
      <c r="O45" s="256"/>
      <c r="P45" s="252"/>
      <c r="Q45" s="466" t="str">
        <f>IF(A45="","",VLOOKUP(A45,PE!A$13:AD$112,20,0))</f>
        <v/>
      </c>
      <c r="R45" s="252"/>
      <c r="S45" s="466" t="str">
        <f>IF(A45="","",VLOOKUP(A45,PE!A$13:AD$112,22,0))</f>
        <v/>
      </c>
      <c r="T45" s="252"/>
      <c r="U45" s="467" t="str">
        <f>IF(A45="","",VLOOKUP(A45,PE!A$13:AD$112,24,0))</f>
        <v/>
      </c>
      <c r="V45" s="252"/>
      <c r="W45" s="468" t="str">
        <f>IF(A45="","",VLOOKUP(A45,PE!A$13:AD$112,26,0))</f>
        <v/>
      </c>
      <c r="X45" s="252"/>
      <c r="Y45" s="467" t="str">
        <f>IF(A45="","",VLOOKUP(A45,PE!A$13:AD$112,28,0))</f>
        <v/>
      </c>
      <c r="Z45" s="252"/>
      <c r="AA45" s="469" t="str">
        <f>IF(A45="","",VLOOKUP(A45,PE!A$13:AD$112,30,0))</f>
        <v/>
      </c>
      <c r="AB45" s="256"/>
      <c r="AC45" s="252"/>
    </row>
    <row r="46" spans="1:29" ht="15" customHeight="1" x14ac:dyDescent="0.25">
      <c r="A46" s="75"/>
      <c r="B46" s="464" t="str">
        <f>IF(A46="","",VLOOKUP(A46,PE!A$13:AD$112,11,0))</f>
        <v/>
      </c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2"/>
      <c r="N46" s="465" t="str">
        <f>IF(A46="","",VLOOKUP(A46,PE!A$13:AD$112,19,0))</f>
        <v/>
      </c>
      <c r="O46" s="256"/>
      <c r="P46" s="252"/>
      <c r="Q46" s="466" t="str">
        <f>IF(A46="","",VLOOKUP(A46,PE!A$13:AD$112,20,0))</f>
        <v/>
      </c>
      <c r="R46" s="252"/>
      <c r="S46" s="466" t="str">
        <f>IF(A46="","",VLOOKUP(A46,PE!A$13:AD$112,22,0))</f>
        <v/>
      </c>
      <c r="T46" s="252"/>
      <c r="U46" s="467" t="str">
        <f>IF(A46="","",VLOOKUP(A46,PE!A$13:AD$112,24,0))</f>
        <v/>
      </c>
      <c r="V46" s="252"/>
      <c r="W46" s="468" t="str">
        <f>IF(A46="","",VLOOKUP(A46,PE!A$13:AD$112,26,0))</f>
        <v/>
      </c>
      <c r="X46" s="252"/>
      <c r="Y46" s="467" t="str">
        <f>IF(A46="","",VLOOKUP(A46,PE!A$13:AD$112,28,0))</f>
        <v/>
      </c>
      <c r="Z46" s="252"/>
      <c r="AA46" s="469" t="str">
        <f>IF(A46="","",VLOOKUP(A46,PE!A$13:AD$112,30,0))</f>
        <v/>
      </c>
      <c r="AB46" s="256"/>
      <c r="AC46" s="252"/>
    </row>
    <row r="47" spans="1:29" ht="15" customHeight="1" x14ac:dyDescent="0.25">
      <c r="A47" s="75"/>
      <c r="B47" s="464" t="str">
        <f>IF(A47="","",VLOOKUP(A47,PE!A$13:AD$112,11,0))</f>
        <v/>
      </c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2"/>
      <c r="N47" s="465" t="str">
        <f>IF(A47="","",VLOOKUP(A47,PE!A$13:AD$112,19,0))</f>
        <v/>
      </c>
      <c r="O47" s="256"/>
      <c r="P47" s="252"/>
      <c r="Q47" s="466" t="str">
        <f>IF(A47="","",VLOOKUP(A47,PE!A$13:AD$112,20,0))</f>
        <v/>
      </c>
      <c r="R47" s="252"/>
      <c r="S47" s="466" t="str">
        <f>IF(A47="","",VLOOKUP(A47,PE!A$13:AD$112,22,0))</f>
        <v/>
      </c>
      <c r="T47" s="252"/>
      <c r="U47" s="467" t="str">
        <f>IF(A47="","",VLOOKUP(A47,PE!A$13:AD$112,24,0))</f>
        <v/>
      </c>
      <c r="V47" s="252"/>
      <c r="W47" s="468" t="str">
        <f>IF(A47="","",VLOOKUP(A47,PE!A$13:AD$112,26,0))</f>
        <v/>
      </c>
      <c r="X47" s="252"/>
      <c r="Y47" s="467" t="str">
        <f>IF(A47="","",VLOOKUP(A47,PE!A$13:AD$112,28,0))</f>
        <v/>
      </c>
      <c r="Z47" s="252"/>
      <c r="AA47" s="469" t="str">
        <f>IF(A47="","",VLOOKUP(A47,PE!A$13:AD$112,30,0))</f>
        <v/>
      </c>
      <c r="AB47" s="256"/>
      <c r="AC47" s="252"/>
    </row>
    <row r="48" spans="1:29" ht="15" customHeight="1" x14ac:dyDescent="0.25">
      <c r="A48" s="75"/>
      <c r="B48" s="464" t="str">
        <f>IF(A48="","",VLOOKUP(A48,PE!A$13:AD$112,11,0))</f>
        <v/>
      </c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2"/>
      <c r="N48" s="465" t="str">
        <f>IF(A48="","",VLOOKUP(A48,PE!A$13:AD$112,19,0))</f>
        <v/>
      </c>
      <c r="O48" s="256"/>
      <c r="P48" s="252"/>
      <c r="Q48" s="466" t="str">
        <f>IF(A48="","",VLOOKUP(A48,PE!A$13:AD$112,20,0))</f>
        <v/>
      </c>
      <c r="R48" s="252"/>
      <c r="S48" s="466" t="str">
        <f>IF(A48="","",VLOOKUP(A48,PE!A$13:AD$112,22,0))</f>
        <v/>
      </c>
      <c r="T48" s="252"/>
      <c r="U48" s="467" t="str">
        <f>IF(A48="","",VLOOKUP(A48,PE!A$13:AD$112,24,0))</f>
        <v/>
      </c>
      <c r="V48" s="252"/>
      <c r="W48" s="468" t="str">
        <f>IF(A48="","",VLOOKUP(A48,PE!A$13:AD$112,26,0))</f>
        <v/>
      </c>
      <c r="X48" s="252"/>
      <c r="Y48" s="467" t="str">
        <f>IF(A48="","",VLOOKUP(A48,PE!A$13:AD$112,28,0))</f>
        <v/>
      </c>
      <c r="Z48" s="252"/>
      <c r="AA48" s="469" t="str">
        <f>IF(A48="","",VLOOKUP(A48,PE!A$13:AD$112,30,0))</f>
        <v/>
      </c>
      <c r="AB48" s="256"/>
      <c r="AC48" s="252"/>
    </row>
    <row r="49" spans="1:29" ht="15" customHeight="1" x14ac:dyDescent="0.25">
      <c r="A49" s="75"/>
      <c r="B49" s="464" t="str">
        <f>IF(A49="","",VLOOKUP(A49,PE!A$13:AD$112,11,0))</f>
        <v/>
      </c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2"/>
      <c r="N49" s="465" t="str">
        <f>IF(A49="","",VLOOKUP(A49,PE!A$13:AD$112,19,0))</f>
        <v/>
      </c>
      <c r="O49" s="256"/>
      <c r="P49" s="252"/>
      <c r="Q49" s="466" t="str">
        <f>IF(A49="","",VLOOKUP(A49,PE!A$13:AD$112,20,0))</f>
        <v/>
      </c>
      <c r="R49" s="252"/>
      <c r="S49" s="466" t="str">
        <f>IF(A49="","",VLOOKUP(A49,PE!A$13:AD$112,22,0))</f>
        <v/>
      </c>
      <c r="T49" s="252"/>
      <c r="U49" s="467" t="str">
        <f>IF(A49="","",VLOOKUP(A49,PE!A$13:AD$112,24,0))</f>
        <v/>
      </c>
      <c r="V49" s="252"/>
      <c r="W49" s="468" t="str">
        <f>IF(A49="","",VLOOKUP(A49,PE!A$13:AD$112,26,0))</f>
        <v/>
      </c>
      <c r="X49" s="252"/>
      <c r="Y49" s="467" t="str">
        <f>IF(A49="","",VLOOKUP(A49,PE!A$13:AD$112,28,0))</f>
        <v/>
      </c>
      <c r="Z49" s="252"/>
      <c r="AA49" s="469" t="str">
        <f>IF(A49="","",VLOOKUP(A49,PE!A$13:AD$112,30,0))</f>
        <v/>
      </c>
      <c r="AB49" s="256"/>
      <c r="AC49" s="252"/>
    </row>
    <row r="50" spans="1:29" ht="15" customHeight="1" x14ac:dyDescent="0.25">
      <c r="A50" s="75"/>
      <c r="B50" s="464" t="str">
        <f>IF(A50="","",VLOOKUP(A50,PE!A$13:AD$112,11,0))</f>
        <v/>
      </c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2"/>
      <c r="N50" s="465" t="str">
        <f>IF(A50="","",VLOOKUP(A50,PE!A$13:AD$112,19,0))</f>
        <v/>
      </c>
      <c r="O50" s="256"/>
      <c r="P50" s="252"/>
      <c r="Q50" s="466" t="str">
        <f>IF(A50="","",VLOOKUP(A50,PE!A$13:AD$112,20,0))</f>
        <v/>
      </c>
      <c r="R50" s="252"/>
      <c r="S50" s="466" t="str">
        <f>IF(A50="","",VLOOKUP(A50,PE!A$13:AD$112,22,0))</f>
        <v/>
      </c>
      <c r="T50" s="252"/>
      <c r="U50" s="467" t="str">
        <f>IF(A50="","",VLOOKUP(A50,PE!A$13:AD$112,24,0))</f>
        <v/>
      </c>
      <c r="V50" s="252"/>
      <c r="W50" s="468" t="str">
        <f>IF(A50="","",VLOOKUP(A50,PE!A$13:AD$112,26,0))</f>
        <v/>
      </c>
      <c r="X50" s="252"/>
      <c r="Y50" s="467" t="str">
        <f>IF(A50="","",VLOOKUP(A50,PE!A$13:AD$112,28,0))</f>
        <v/>
      </c>
      <c r="Z50" s="252"/>
      <c r="AA50" s="469" t="str">
        <f>IF(A50="","",VLOOKUP(A50,PE!A$13:AD$112,30,0))</f>
        <v/>
      </c>
      <c r="AB50" s="256"/>
      <c r="AC50" s="252"/>
    </row>
    <row r="51" spans="1:29" ht="15" customHeight="1" x14ac:dyDescent="0.25">
      <c r="A51" s="75"/>
      <c r="B51" s="464" t="str">
        <f>IF(A51="","",VLOOKUP(A51,PE!A$13:AD$112,11,0))</f>
        <v/>
      </c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2"/>
      <c r="N51" s="465" t="str">
        <f>IF(A51="","",VLOOKUP(A51,PE!A$13:AD$112,19,0))</f>
        <v/>
      </c>
      <c r="O51" s="256"/>
      <c r="P51" s="252"/>
      <c r="Q51" s="466" t="str">
        <f>IF(A51="","",VLOOKUP(A51,PE!A$13:AD$112,20,0))</f>
        <v/>
      </c>
      <c r="R51" s="252"/>
      <c r="S51" s="466" t="str">
        <f>IF(A51="","",VLOOKUP(A51,PE!A$13:AD$112,22,0))</f>
        <v/>
      </c>
      <c r="T51" s="252"/>
      <c r="U51" s="467" t="str">
        <f>IF(A51="","",VLOOKUP(A51,PE!A$13:AD$112,24,0))</f>
        <v/>
      </c>
      <c r="V51" s="252"/>
      <c r="W51" s="468" t="str">
        <f>IF(A51="","",VLOOKUP(A51,PE!A$13:AD$112,26,0))</f>
        <v/>
      </c>
      <c r="X51" s="252"/>
      <c r="Y51" s="467" t="str">
        <f>IF(A51="","",VLOOKUP(A51,PE!A$13:AD$112,28,0))</f>
        <v/>
      </c>
      <c r="Z51" s="252"/>
      <c r="AA51" s="469" t="str">
        <f>IF(A51="","",VLOOKUP(A51,PE!A$13:AD$112,30,0))</f>
        <v/>
      </c>
      <c r="AB51" s="256"/>
      <c r="AC51" s="252"/>
    </row>
    <row r="52" spans="1:29" ht="15" customHeight="1" x14ac:dyDescent="0.25">
      <c r="A52" s="75"/>
      <c r="B52" s="464" t="str">
        <f>IF(A52="","",VLOOKUP(A52,PE!A$13:AD$112,11,0))</f>
        <v/>
      </c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2"/>
      <c r="N52" s="465" t="str">
        <f>IF(A52="","",VLOOKUP(A52,PE!A$13:AD$112,19,0))</f>
        <v/>
      </c>
      <c r="O52" s="256"/>
      <c r="P52" s="252"/>
      <c r="Q52" s="466" t="str">
        <f>IF(A52="","",VLOOKUP(A52,PE!A$13:AD$112,20,0))</f>
        <v/>
      </c>
      <c r="R52" s="252"/>
      <c r="S52" s="466" t="str">
        <f>IF(A52="","",VLOOKUP(A52,PE!A$13:AD$112,22,0))</f>
        <v/>
      </c>
      <c r="T52" s="252"/>
      <c r="U52" s="467" t="str">
        <f>IF(A52="","",VLOOKUP(A52,PE!A$13:AD$112,24,0))</f>
        <v/>
      </c>
      <c r="V52" s="252"/>
      <c r="W52" s="468" t="str">
        <f>IF(A52="","",VLOOKUP(A52,PE!A$13:AD$112,26,0))</f>
        <v/>
      </c>
      <c r="X52" s="252"/>
      <c r="Y52" s="467" t="str">
        <f>IF(A52="","",VLOOKUP(A52,PE!A$13:AD$112,28,0))</f>
        <v/>
      </c>
      <c r="Z52" s="252"/>
      <c r="AA52" s="469" t="str">
        <f>IF(A52="","",VLOOKUP(A52,PE!A$13:AD$112,30,0))</f>
        <v/>
      </c>
      <c r="AB52" s="256"/>
      <c r="AC52" s="252"/>
    </row>
    <row r="53" spans="1:29" ht="15" customHeight="1" x14ac:dyDescent="0.25">
      <c r="A53" s="75"/>
      <c r="B53" s="464" t="str">
        <f>IF(A53="","",VLOOKUP(A53,PE!A$13:AD$112,11,0))</f>
        <v/>
      </c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2"/>
      <c r="N53" s="465" t="str">
        <f>IF(A53="","",VLOOKUP(A53,PE!A$13:AD$112,19,0))</f>
        <v/>
      </c>
      <c r="O53" s="256"/>
      <c r="P53" s="252"/>
      <c r="Q53" s="466" t="str">
        <f>IF(A53="","",VLOOKUP(A53,PE!A$13:AD$112,20,0))</f>
        <v/>
      </c>
      <c r="R53" s="252"/>
      <c r="S53" s="466" t="str">
        <f>IF(A53="","",VLOOKUP(A53,PE!A$13:AD$112,22,0))</f>
        <v/>
      </c>
      <c r="T53" s="252"/>
      <c r="U53" s="467" t="str">
        <f>IF(A53="","",VLOOKUP(A53,PE!A$13:AD$112,24,0))</f>
        <v/>
      </c>
      <c r="V53" s="252"/>
      <c r="W53" s="468" t="str">
        <f>IF(A53="","",VLOOKUP(A53,PE!A$13:AD$112,26,0))</f>
        <v/>
      </c>
      <c r="X53" s="252"/>
      <c r="Y53" s="467" t="str">
        <f>IF(A53="","",VLOOKUP(A53,PE!A$13:AD$112,28,0))</f>
        <v/>
      </c>
      <c r="Z53" s="252"/>
      <c r="AA53" s="469" t="str">
        <f>IF(A53="","",VLOOKUP(A53,PE!A$13:AD$112,30,0))</f>
        <v/>
      </c>
      <c r="AB53" s="256"/>
      <c r="AC53" s="252"/>
    </row>
    <row r="54" spans="1:29" ht="15" customHeight="1" x14ac:dyDescent="0.25">
      <c r="A54" s="75"/>
      <c r="B54" s="464" t="str">
        <f>IF(A54="","",VLOOKUP(A54,PE!A$13:AD$112,11,0))</f>
        <v/>
      </c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2"/>
      <c r="N54" s="465" t="str">
        <f>IF(A54="","",VLOOKUP(A54,PE!A$13:AD$112,19,0))</f>
        <v/>
      </c>
      <c r="O54" s="256"/>
      <c r="P54" s="252"/>
      <c r="Q54" s="466" t="str">
        <f>IF(A54="","",VLOOKUP(A54,PE!A$13:AD$112,20,0))</f>
        <v/>
      </c>
      <c r="R54" s="252"/>
      <c r="S54" s="466" t="str">
        <f>IF(A54="","",VLOOKUP(A54,PE!A$13:AD$112,22,0))</f>
        <v/>
      </c>
      <c r="T54" s="252"/>
      <c r="U54" s="467" t="str">
        <f>IF(A54="","",VLOOKUP(A54,PE!A$13:AD$112,24,0))</f>
        <v/>
      </c>
      <c r="V54" s="252"/>
      <c r="W54" s="468" t="str">
        <f>IF(A54="","",VLOOKUP(A54,PE!A$13:AD$112,26,0))</f>
        <v/>
      </c>
      <c r="X54" s="252"/>
      <c r="Y54" s="467" t="str">
        <f>IF(A54="","",VLOOKUP(A54,PE!A$13:AD$112,28,0))</f>
        <v/>
      </c>
      <c r="Z54" s="252"/>
      <c r="AA54" s="469" t="str">
        <f>IF(A54="","",VLOOKUP(A54,PE!A$13:AD$112,30,0))</f>
        <v/>
      </c>
      <c r="AB54" s="256"/>
      <c r="AC54" s="252"/>
    </row>
    <row r="55" spans="1:29" ht="15" customHeight="1" x14ac:dyDescent="0.25">
      <c r="A55" s="75"/>
      <c r="B55" s="464" t="str">
        <f>IF(A55="","",VLOOKUP(A55,PE!A$13:AD$112,11,0))</f>
        <v/>
      </c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2"/>
      <c r="N55" s="465" t="str">
        <f>IF(A55="","",VLOOKUP(A55,PE!A$13:AD$112,19,0))</f>
        <v/>
      </c>
      <c r="O55" s="256"/>
      <c r="P55" s="252"/>
      <c r="Q55" s="466" t="str">
        <f>IF(A55="","",VLOOKUP(A55,PE!A$13:AD$112,20,0))</f>
        <v/>
      </c>
      <c r="R55" s="252"/>
      <c r="S55" s="466" t="str">
        <f>IF(A55="","",VLOOKUP(A55,PE!A$13:AD$112,22,0))</f>
        <v/>
      </c>
      <c r="T55" s="252"/>
      <c r="U55" s="467" t="str">
        <f>IF(A55="","",VLOOKUP(A55,PE!A$13:AD$112,24,0))</f>
        <v/>
      </c>
      <c r="V55" s="252"/>
      <c r="W55" s="468" t="str">
        <f>IF(A55="","",VLOOKUP(A55,PE!A$13:AD$112,26,0))</f>
        <v/>
      </c>
      <c r="X55" s="252"/>
      <c r="Y55" s="467" t="str">
        <f>IF(A55="","",VLOOKUP(A55,PE!A$13:AD$112,28,0))</f>
        <v/>
      </c>
      <c r="Z55" s="252"/>
      <c r="AA55" s="469" t="str">
        <f>IF(A55="","",VLOOKUP(A55,PE!A$13:AD$112,30,0))</f>
        <v/>
      </c>
      <c r="AB55" s="256"/>
      <c r="AC55" s="252"/>
    </row>
    <row r="56" spans="1:29" ht="15" customHeight="1" x14ac:dyDescent="0.25">
      <c r="A56" s="75"/>
      <c r="B56" s="464" t="str">
        <f>IF(A56="","",VLOOKUP(A56,PE!A$13:AD$112,11,0))</f>
        <v/>
      </c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2"/>
      <c r="N56" s="465" t="str">
        <f>IF(A56="","",VLOOKUP(A56,PE!A$13:AD$112,19,0))</f>
        <v/>
      </c>
      <c r="O56" s="256"/>
      <c r="P56" s="252"/>
      <c r="Q56" s="466" t="str">
        <f>IF(A56="","",VLOOKUP(A56,PE!A$13:AD$112,20,0))</f>
        <v/>
      </c>
      <c r="R56" s="252"/>
      <c r="S56" s="466" t="str">
        <f>IF(A56="","",VLOOKUP(A56,PE!A$13:AD$112,22,0))</f>
        <v/>
      </c>
      <c r="T56" s="252"/>
      <c r="U56" s="467" t="str">
        <f>IF(A56="","",VLOOKUP(A56,PE!A$13:AD$112,24,0))</f>
        <v/>
      </c>
      <c r="V56" s="252"/>
      <c r="W56" s="468" t="str">
        <f>IF(A56="","",VLOOKUP(A56,PE!A$13:AD$112,26,0))</f>
        <v/>
      </c>
      <c r="X56" s="252"/>
      <c r="Y56" s="467" t="str">
        <f>IF(A56="","",VLOOKUP(A56,PE!A$13:AD$112,28,0))</f>
        <v/>
      </c>
      <c r="Z56" s="252"/>
      <c r="AA56" s="469" t="str">
        <f>IF(A56="","",VLOOKUP(A56,PE!A$13:AD$112,30,0))</f>
        <v/>
      </c>
      <c r="AB56" s="256"/>
      <c r="AC56" s="252"/>
    </row>
    <row r="57" spans="1:29" ht="15" customHeight="1" x14ac:dyDescent="0.25">
      <c r="A57" s="75"/>
      <c r="B57" s="464" t="str">
        <f>IF(A57="","",VLOOKUP(A57,PE!A$13:AD$112,11,0))</f>
        <v/>
      </c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2"/>
      <c r="N57" s="465" t="str">
        <f>IF(A57="","",VLOOKUP(A57,PE!A$13:AD$112,19,0))</f>
        <v/>
      </c>
      <c r="O57" s="256"/>
      <c r="P57" s="252"/>
      <c r="Q57" s="466" t="str">
        <f>IF(A57="","",VLOOKUP(A57,PE!A$13:AD$112,20,0))</f>
        <v/>
      </c>
      <c r="R57" s="252"/>
      <c r="S57" s="466" t="str">
        <f>IF(A57="","",VLOOKUP(A57,PE!A$13:AD$112,22,0))</f>
        <v/>
      </c>
      <c r="T57" s="252"/>
      <c r="U57" s="467" t="str">
        <f>IF(A57="","",VLOOKUP(A57,PE!A$13:AD$112,24,0))</f>
        <v/>
      </c>
      <c r="V57" s="252"/>
      <c r="W57" s="468" t="str">
        <f>IF(A57="","",VLOOKUP(A57,PE!A$13:AD$112,26,0))</f>
        <v/>
      </c>
      <c r="X57" s="252"/>
      <c r="Y57" s="467" t="str">
        <f>IF(A57="","",VLOOKUP(A57,PE!A$13:AD$112,28,0))</f>
        <v/>
      </c>
      <c r="Z57" s="252"/>
      <c r="AA57" s="469" t="str">
        <f>IF(A57="","",VLOOKUP(A57,PE!A$13:AD$112,30,0))</f>
        <v/>
      </c>
      <c r="AB57" s="256"/>
      <c r="AC57" s="252"/>
    </row>
    <row r="58" spans="1:29" ht="15" customHeight="1" x14ac:dyDescent="0.25">
      <c r="A58" s="75"/>
      <c r="B58" s="464" t="str">
        <f>IF(A58="","",VLOOKUP(A58,PE!A$13:AD$112,11,0))</f>
        <v/>
      </c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2"/>
      <c r="N58" s="465" t="str">
        <f>IF(A58="","",VLOOKUP(A58,PE!A$13:AD$112,19,0))</f>
        <v/>
      </c>
      <c r="O58" s="256"/>
      <c r="P58" s="252"/>
      <c r="Q58" s="466" t="str">
        <f>IF(A58="","",VLOOKUP(A58,PE!A$13:AD$112,20,0))</f>
        <v/>
      </c>
      <c r="R58" s="252"/>
      <c r="S58" s="466" t="str">
        <f>IF(A58="","",VLOOKUP(A58,PE!A$13:AD$112,22,0))</f>
        <v/>
      </c>
      <c r="T58" s="252"/>
      <c r="U58" s="467" t="str">
        <f>IF(A58="","",VLOOKUP(A58,PE!A$13:AD$112,24,0))</f>
        <v/>
      </c>
      <c r="V58" s="252"/>
      <c r="W58" s="468" t="str">
        <f>IF(A58="","",VLOOKUP(A58,PE!A$13:AD$112,26,0))</f>
        <v/>
      </c>
      <c r="X58" s="252"/>
      <c r="Y58" s="467" t="str">
        <f>IF(A58="","",VLOOKUP(A58,PE!A$13:AD$112,28,0))</f>
        <v/>
      </c>
      <c r="Z58" s="252"/>
      <c r="AA58" s="469" t="str">
        <f>IF(A58="","",VLOOKUP(A58,PE!A$13:AD$112,30,0))</f>
        <v/>
      </c>
      <c r="AB58" s="256"/>
      <c r="AC58" s="252"/>
    </row>
    <row r="59" spans="1:29" ht="15" customHeight="1" x14ac:dyDescent="0.25">
      <c r="A59" s="75"/>
      <c r="B59" s="464" t="str">
        <f>IF(A59="","",VLOOKUP(A59,PE!A$13:AD$112,11,0))</f>
        <v/>
      </c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2"/>
      <c r="N59" s="465" t="str">
        <f>IF(A59="","",VLOOKUP(A59,PE!A$13:AD$112,19,0))</f>
        <v/>
      </c>
      <c r="O59" s="256"/>
      <c r="P59" s="252"/>
      <c r="Q59" s="466" t="str">
        <f>IF(A59="","",VLOOKUP(A59,PE!A$13:AD$112,20,0))</f>
        <v/>
      </c>
      <c r="R59" s="252"/>
      <c r="S59" s="466" t="str">
        <f>IF(A59="","",VLOOKUP(A59,PE!A$13:AD$112,22,0))</f>
        <v/>
      </c>
      <c r="T59" s="252"/>
      <c r="U59" s="467" t="str">
        <f>IF(A59="","",VLOOKUP(A59,PE!A$13:AD$112,24,0))</f>
        <v/>
      </c>
      <c r="V59" s="252"/>
      <c r="W59" s="468" t="str">
        <f>IF(A59="","",VLOOKUP(A59,PE!A$13:AD$112,26,0))</f>
        <v/>
      </c>
      <c r="X59" s="252"/>
      <c r="Y59" s="467" t="str">
        <f>IF(A59="","",VLOOKUP(A59,PE!A$13:AD$112,28,0))</f>
        <v/>
      </c>
      <c r="Z59" s="252"/>
      <c r="AA59" s="469" t="str">
        <f>IF(A59="","",VLOOKUP(A59,PE!A$13:AD$112,30,0))</f>
        <v/>
      </c>
      <c r="AB59" s="256"/>
      <c r="AC59" s="252"/>
    </row>
    <row r="60" spans="1:29" ht="15" customHeight="1" x14ac:dyDescent="0.25">
      <c r="A60" s="75"/>
      <c r="B60" s="464" t="str">
        <f>IF(A60="","",VLOOKUP(A60,PE!A$13:AD$112,11,0))</f>
        <v/>
      </c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2"/>
      <c r="N60" s="465" t="str">
        <f>IF(A60="","",VLOOKUP(A60,PE!A$13:AD$112,19,0))</f>
        <v/>
      </c>
      <c r="O60" s="256"/>
      <c r="P60" s="252"/>
      <c r="Q60" s="466" t="str">
        <f>IF(A60="","",VLOOKUP(A60,PE!A$13:AD$112,20,0))</f>
        <v/>
      </c>
      <c r="R60" s="252"/>
      <c r="S60" s="466" t="str">
        <f>IF(A60="","",VLOOKUP(A60,PE!A$13:AD$112,22,0))</f>
        <v/>
      </c>
      <c r="T60" s="252"/>
      <c r="U60" s="467" t="str">
        <f>IF(A60="","",VLOOKUP(A60,PE!A$13:AD$112,24,0))</f>
        <v/>
      </c>
      <c r="V60" s="252"/>
      <c r="W60" s="468" t="str">
        <f>IF(A60="","",VLOOKUP(A60,PE!A$13:AD$112,26,0))</f>
        <v/>
      </c>
      <c r="X60" s="252"/>
      <c r="Y60" s="467" t="str">
        <f>IF(A60="","",VLOOKUP(A60,PE!A$13:AD$112,28,0))</f>
        <v/>
      </c>
      <c r="Z60" s="252"/>
      <c r="AA60" s="469" t="str">
        <f>IF(A60="","",VLOOKUP(A60,PE!A$13:AD$112,30,0))</f>
        <v/>
      </c>
      <c r="AB60" s="256"/>
      <c r="AC60" s="252"/>
    </row>
    <row r="61" spans="1:29" ht="15" customHeight="1" thickBot="1" x14ac:dyDescent="0.3">
      <c r="A61" s="76"/>
      <c r="B61" s="510" t="str">
        <f>IF(A61="","",VLOOKUP(A61,PE!A$13:AD$112,11,0))</f>
        <v/>
      </c>
      <c r="C61" s="503"/>
      <c r="D61" s="503"/>
      <c r="E61" s="503"/>
      <c r="F61" s="503"/>
      <c r="G61" s="503"/>
      <c r="H61" s="503"/>
      <c r="I61" s="503"/>
      <c r="J61" s="503"/>
      <c r="K61" s="503"/>
      <c r="L61" s="503"/>
      <c r="M61" s="501"/>
      <c r="N61" s="511" t="str">
        <f>IF(A61="","",VLOOKUP(A61,PE!A$13:AD$112,19,0))</f>
        <v/>
      </c>
      <c r="O61" s="512"/>
      <c r="P61" s="243"/>
      <c r="Q61" s="513" t="str">
        <f>IF(A61="","",VLOOKUP(A61,PE!A$13:AD$112,20,0))</f>
        <v/>
      </c>
      <c r="R61" s="501"/>
      <c r="S61" s="513" t="str">
        <f>IF(A61="","",VLOOKUP(A61,PE!A$13:AD$112,22,0))</f>
        <v/>
      </c>
      <c r="T61" s="501"/>
      <c r="U61" s="500" t="str">
        <f>IF(A61="","",VLOOKUP(A61,PE!A$13:AD$112,24,0))</f>
        <v/>
      </c>
      <c r="V61" s="501"/>
      <c r="W61" s="514" t="str">
        <f>IF(A61="","",VLOOKUP(A61,PE!A$13:AD$112,26,0))</f>
        <v/>
      </c>
      <c r="X61" s="501"/>
      <c r="Y61" s="500" t="str">
        <f>IF(A61="","",VLOOKUP(A61,PE!A$13:AD$112,28,0))</f>
        <v/>
      </c>
      <c r="Z61" s="501"/>
      <c r="AA61" s="502" t="str">
        <f>IF(A61="","",VLOOKUP(A61,PE!A$13:AD$112,30,0))</f>
        <v/>
      </c>
      <c r="AB61" s="503"/>
      <c r="AC61" s="501"/>
    </row>
    <row r="62" spans="1:29" ht="26.25" customHeight="1" thickBot="1" x14ac:dyDescent="0.3">
      <c r="A62" s="504" t="s">
        <v>124</v>
      </c>
      <c r="B62" s="505"/>
      <c r="C62" s="505"/>
      <c r="D62" s="505"/>
      <c r="E62" s="505"/>
      <c r="F62" s="505"/>
      <c r="G62" s="505"/>
      <c r="H62" s="505"/>
      <c r="I62" s="505"/>
      <c r="J62" s="505"/>
      <c r="K62" s="505"/>
      <c r="L62" s="505"/>
      <c r="M62" s="505"/>
      <c r="N62" s="505"/>
      <c r="O62" s="505"/>
      <c r="P62" s="505"/>
      <c r="Q62" s="505"/>
      <c r="R62" s="505"/>
      <c r="S62" s="505"/>
      <c r="T62" s="505"/>
      <c r="U62" s="505"/>
      <c r="V62" s="505"/>
      <c r="W62" s="505"/>
      <c r="X62" s="505"/>
      <c r="Y62" s="505"/>
      <c r="Z62" s="506"/>
      <c r="AA62" s="509">
        <f>SUM(AA17:AC61)</f>
        <v>0</v>
      </c>
      <c r="AB62" s="259"/>
      <c r="AC62" s="248"/>
    </row>
    <row r="63" spans="1:29" ht="15.75" customHeight="1" thickBot="1" x14ac:dyDescent="0.3">
      <c r="A63" s="507"/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508"/>
      <c r="Q63" s="508"/>
      <c r="R63" s="508"/>
      <c r="S63" s="508"/>
      <c r="T63" s="508"/>
      <c r="U63" s="508"/>
      <c r="V63" s="508"/>
      <c r="W63" s="508"/>
      <c r="X63" s="508"/>
      <c r="Y63" s="508"/>
      <c r="Z63" s="508"/>
      <c r="AA63" s="508"/>
      <c r="AB63" s="508"/>
      <c r="AC63" s="508"/>
    </row>
    <row r="64" spans="1:29" ht="15.75" customHeight="1" thickTop="1" thickBot="1" x14ac:dyDescent="0.3">
      <c r="A64" s="299" t="s">
        <v>75</v>
      </c>
      <c r="B64" s="300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1"/>
    </row>
    <row r="65" spans="1:29" ht="15.75" customHeight="1" x14ac:dyDescent="0.25">
      <c r="A65" s="302"/>
      <c r="B65" s="303"/>
      <c r="C65" s="303"/>
      <c r="D65" s="303"/>
      <c r="E65" s="303"/>
      <c r="F65" s="303"/>
      <c r="G65" s="303"/>
      <c r="H65" s="303"/>
      <c r="I65" s="304"/>
      <c r="J65" s="303"/>
      <c r="K65" s="303"/>
      <c r="L65" s="303"/>
      <c r="M65" s="303"/>
      <c r="N65" s="303"/>
      <c r="O65" s="303"/>
      <c r="P65" s="303"/>
      <c r="Q65" s="304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5"/>
    </row>
    <row r="66" spans="1:29" ht="15.75" customHeight="1" x14ac:dyDescent="0.25">
      <c r="A66" s="306" t="str">
        <f>CO!G8</f>
        <v>Caçador, 31 de dezembro de 2023</v>
      </c>
      <c r="B66" s="192"/>
      <c r="C66" s="192"/>
      <c r="D66" s="192"/>
      <c r="E66" s="192"/>
      <c r="F66" s="192"/>
      <c r="G66" s="192"/>
      <c r="H66" s="192"/>
      <c r="I66" s="307">
        <f>ID!B18</f>
        <v>0</v>
      </c>
      <c r="J66" s="192"/>
      <c r="K66" s="192"/>
      <c r="L66" s="192"/>
      <c r="M66" s="192"/>
      <c r="N66" s="192"/>
      <c r="O66" s="192"/>
      <c r="P66" s="192"/>
      <c r="Q66" s="307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308"/>
    </row>
    <row r="67" spans="1:29" ht="15.75" customHeight="1" x14ac:dyDescent="0.25">
      <c r="A67" s="309" t="s">
        <v>77</v>
      </c>
      <c r="B67" s="310"/>
      <c r="C67" s="310"/>
      <c r="D67" s="310"/>
      <c r="E67" s="310"/>
      <c r="F67" s="310"/>
      <c r="G67" s="310"/>
      <c r="H67" s="310"/>
      <c r="I67" s="311" t="s">
        <v>78</v>
      </c>
      <c r="J67" s="310"/>
      <c r="K67" s="310"/>
      <c r="L67" s="310"/>
      <c r="M67" s="310"/>
      <c r="N67" s="310"/>
      <c r="O67" s="310"/>
      <c r="P67" s="310"/>
      <c r="Q67" s="311" t="s">
        <v>79</v>
      </c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2"/>
    </row>
    <row r="68" spans="1:29" ht="15.7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5.7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5.7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5.75" customHeight="1" x14ac:dyDescent="0.25"/>
    <row r="72" spans="1:29" ht="15.75" customHeight="1" x14ac:dyDescent="0.25"/>
    <row r="73" spans="1:29" ht="15.75" customHeight="1" x14ac:dyDescent="0.25"/>
    <row r="74" spans="1:29" ht="15.75" customHeight="1" x14ac:dyDescent="0.25"/>
    <row r="75" spans="1:29" ht="15.75" customHeight="1" x14ac:dyDescent="0.25"/>
    <row r="76" spans="1:29" ht="15.75" customHeight="1" x14ac:dyDescent="0.25"/>
    <row r="77" spans="1:29" ht="15.75" customHeight="1" x14ac:dyDescent="0.25"/>
    <row r="78" spans="1:29" ht="15.75" customHeight="1" x14ac:dyDescent="0.25"/>
    <row r="79" spans="1:29" ht="15.75" customHeight="1" x14ac:dyDescent="0.25"/>
    <row r="80" spans="1:2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</sheetData>
  <mergeCells count="404">
    <mergeCell ref="S54:T54"/>
    <mergeCell ref="U54:V54"/>
    <mergeCell ref="W54:X54"/>
    <mergeCell ref="B57:M57"/>
    <mergeCell ref="B58:M58"/>
    <mergeCell ref="Y56:Z56"/>
    <mergeCell ref="AA56:AC56"/>
    <mergeCell ref="B55:M55"/>
    <mergeCell ref="B56:M56"/>
    <mergeCell ref="N56:P56"/>
    <mergeCell ref="Q56:R56"/>
    <mergeCell ref="S56:T56"/>
    <mergeCell ref="U56:V56"/>
    <mergeCell ref="W56:X56"/>
    <mergeCell ref="W55:X55"/>
    <mergeCell ref="Y55:Z55"/>
    <mergeCell ref="N55:P55"/>
    <mergeCell ref="Q55:R55"/>
    <mergeCell ref="S55:T55"/>
    <mergeCell ref="U55:V55"/>
    <mergeCell ref="AA55:AC55"/>
    <mergeCell ref="Y52:Z52"/>
    <mergeCell ref="AA52:AC52"/>
    <mergeCell ref="Y54:Z54"/>
    <mergeCell ref="AA54:AC54"/>
    <mergeCell ref="B51:M51"/>
    <mergeCell ref="B52:M52"/>
    <mergeCell ref="N52:P52"/>
    <mergeCell ref="Q52:R52"/>
    <mergeCell ref="S52:T52"/>
    <mergeCell ref="U52:V52"/>
    <mergeCell ref="W52:X52"/>
    <mergeCell ref="W51:X51"/>
    <mergeCell ref="Y51:Z51"/>
    <mergeCell ref="N53:P53"/>
    <mergeCell ref="Q53:R53"/>
    <mergeCell ref="S53:T53"/>
    <mergeCell ref="U53:V53"/>
    <mergeCell ref="W53:X53"/>
    <mergeCell ref="Y53:Z53"/>
    <mergeCell ref="AA53:AC53"/>
    <mergeCell ref="B53:M53"/>
    <mergeCell ref="B54:M54"/>
    <mergeCell ref="N54:P54"/>
    <mergeCell ref="Q54:R54"/>
    <mergeCell ref="Y50:Z50"/>
    <mergeCell ref="AA50:AC50"/>
    <mergeCell ref="N51:P51"/>
    <mergeCell ref="Q51:R51"/>
    <mergeCell ref="S51:T51"/>
    <mergeCell ref="U51:V51"/>
    <mergeCell ref="AA51:AC51"/>
    <mergeCell ref="N49:P49"/>
    <mergeCell ref="Q49:R49"/>
    <mergeCell ref="S49:T49"/>
    <mergeCell ref="U49:V49"/>
    <mergeCell ref="W49:X49"/>
    <mergeCell ref="Y49:Z49"/>
    <mergeCell ref="AA49:AC49"/>
    <mergeCell ref="B49:M49"/>
    <mergeCell ref="B50:M50"/>
    <mergeCell ref="N50:P50"/>
    <mergeCell ref="Q50:R50"/>
    <mergeCell ref="S50:T50"/>
    <mergeCell ref="U50:V50"/>
    <mergeCell ref="W50:X50"/>
    <mergeCell ref="B21:M21"/>
    <mergeCell ref="B22:M22"/>
    <mergeCell ref="N22:P22"/>
    <mergeCell ref="Q22:R22"/>
    <mergeCell ref="S22:T22"/>
    <mergeCell ref="U22:V22"/>
    <mergeCell ref="W22:X22"/>
    <mergeCell ref="B45:M45"/>
    <mergeCell ref="B46:M46"/>
    <mergeCell ref="B41:M41"/>
    <mergeCell ref="B42:M42"/>
    <mergeCell ref="B37:M37"/>
    <mergeCell ref="B38:M38"/>
    <mergeCell ref="B33:M33"/>
    <mergeCell ref="B34:M34"/>
    <mergeCell ref="N29:P29"/>
    <mergeCell ref="Q29:R29"/>
    <mergeCell ref="Y24:Z24"/>
    <mergeCell ref="AA24:AC24"/>
    <mergeCell ref="N19:P19"/>
    <mergeCell ref="Q19:R19"/>
    <mergeCell ref="S19:T19"/>
    <mergeCell ref="U19:V19"/>
    <mergeCell ref="W19:X19"/>
    <mergeCell ref="Y19:Z19"/>
    <mergeCell ref="AA19:AC19"/>
    <mergeCell ref="Y20:Z20"/>
    <mergeCell ref="AA20:AC20"/>
    <mergeCell ref="Y23:Z23"/>
    <mergeCell ref="AA23:AC23"/>
    <mergeCell ref="N21:P21"/>
    <mergeCell ref="Q21:R21"/>
    <mergeCell ref="S21:T21"/>
    <mergeCell ref="U21:V21"/>
    <mergeCell ref="W21:X21"/>
    <mergeCell ref="Y21:Z21"/>
    <mergeCell ref="AA21:AC21"/>
    <mergeCell ref="Y22:Z22"/>
    <mergeCell ref="AA22:AC22"/>
    <mergeCell ref="B19:M19"/>
    <mergeCell ref="B20:M20"/>
    <mergeCell ref="N20:P20"/>
    <mergeCell ref="Q20:R20"/>
    <mergeCell ref="S20:T20"/>
    <mergeCell ref="U20:V20"/>
    <mergeCell ref="W20:X20"/>
    <mergeCell ref="I66:P66"/>
    <mergeCell ref="Q66:AC66"/>
    <mergeCell ref="Y60:Z60"/>
    <mergeCell ref="AA60:AC60"/>
    <mergeCell ref="B59:M59"/>
    <mergeCell ref="B60:M60"/>
    <mergeCell ref="N60:P60"/>
    <mergeCell ref="Q60:R60"/>
    <mergeCell ref="S60:T60"/>
    <mergeCell ref="U60:V60"/>
    <mergeCell ref="W60:X60"/>
    <mergeCell ref="B61:M61"/>
    <mergeCell ref="N61:P61"/>
    <mergeCell ref="Q61:R61"/>
    <mergeCell ref="S61:T61"/>
    <mergeCell ref="U61:V61"/>
    <mergeCell ref="W61:X61"/>
    <mergeCell ref="A67:H67"/>
    <mergeCell ref="I67:P67"/>
    <mergeCell ref="Q67:AC67"/>
    <mergeCell ref="A62:Z62"/>
    <mergeCell ref="A63:AC63"/>
    <mergeCell ref="A64:AC64"/>
    <mergeCell ref="A65:H65"/>
    <mergeCell ref="I65:P65"/>
    <mergeCell ref="Q65:AC65"/>
    <mergeCell ref="A66:H66"/>
    <mergeCell ref="AA62:AC62"/>
    <mergeCell ref="Y61:Z61"/>
    <mergeCell ref="AA61:AC61"/>
    <mergeCell ref="W59:X59"/>
    <mergeCell ref="Y59:Z59"/>
    <mergeCell ref="N59:P59"/>
    <mergeCell ref="Q59:R59"/>
    <mergeCell ref="S59:T59"/>
    <mergeCell ref="U59:V59"/>
    <mergeCell ref="N57:P57"/>
    <mergeCell ref="Q57:R57"/>
    <mergeCell ref="S57:T57"/>
    <mergeCell ref="U57:V57"/>
    <mergeCell ref="W57:X57"/>
    <mergeCell ref="Y57:Z57"/>
    <mergeCell ref="AA57:AC57"/>
    <mergeCell ref="N58:P58"/>
    <mergeCell ref="Q58:R58"/>
    <mergeCell ref="S58:T58"/>
    <mergeCell ref="U58:V58"/>
    <mergeCell ref="W58:X58"/>
    <mergeCell ref="Y58:Z58"/>
    <mergeCell ref="AA58:AC58"/>
    <mergeCell ref="AA59:AC59"/>
    <mergeCell ref="Y48:Z48"/>
    <mergeCell ref="AA48:AC48"/>
    <mergeCell ref="B47:M47"/>
    <mergeCell ref="B48:M48"/>
    <mergeCell ref="N48:P48"/>
    <mergeCell ref="Q48:R48"/>
    <mergeCell ref="S48:T48"/>
    <mergeCell ref="U48:V48"/>
    <mergeCell ref="W48:X48"/>
    <mergeCell ref="W47:X47"/>
    <mergeCell ref="Y47:Z47"/>
    <mergeCell ref="Y46:Z46"/>
    <mergeCell ref="AA46:AC46"/>
    <mergeCell ref="N47:P47"/>
    <mergeCell ref="Q47:R47"/>
    <mergeCell ref="S47:T47"/>
    <mergeCell ref="U47:V47"/>
    <mergeCell ref="AA47:AC47"/>
    <mergeCell ref="N45:P45"/>
    <mergeCell ref="Q45:R45"/>
    <mergeCell ref="S45:T45"/>
    <mergeCell ref="U45:V45"/>
    <mergeCell ref="W45:X45"/>
    <mergeCell ref="Y45:Z45"/>
    <mergeCell ref="AA45:AC45"/>
    <mergeCell ref="N46:P46"/>
    <mergeCell ref="Q46:R46"/>
    <mergeCell ref="S46:T46"/>
    <mergeCell ref="U46:V46"/>
    <mergeCell ref="W46:X46"/>
    <mergeCell ref="Y44:Z44"/>
    <mergeCell ref="AA44:AC44"/>
    <mergeCell ref="B43:M43"/>
    <mergeCell ref="B44:M44"/>
    <mergeCell ref="N44:P44"/>
    <mergeCell ref="Q44:R44"/>
    <mergeCell ref="S44:T44"/>
    <mergeCell ref="U44:V44"/>
    <mergeCell ref="W44:X44"/>
    <mergeCell ref="W43:X43"/>
    <mergeCell ref="Y43:Z43"/>
    <mergeCell ref="Y42:Z42"/>
    <mergeCell ref="AA42:AC42"/>
    <mergeCell ref="N43:P43"/>
    <mergeCell ref="Q43:R43"/>
    <mergeCell ref="S43:T43"/>
    <mergeCell ref="U43:V43"/>
    <mergeCell ref="AA43:AC43"/>
    <mergeCell ref="N41:P41"/>
    <mergeCell ref="Q41:R41"/>
    <mergeCell ref="S41:T41"/>
    <mergeCell ref="U41:V41"/>
    <mergeCell ref="W41:X41"/>
    <mergeCell ref="Y41:Z41"/>
    <mergeCell ref="AA41:AC41"/>
    <mergeCell ref="N42:P42"/>
    <mergeCell ref="Q42:R42"/>
    <mergeCell ref="S42:T42"/>
    <mergeCell ref="U42:V42"/>
    <mergeCell ref="W42:X42"/>
    <mergeCell ref="Y40:Z40"/>
    <mergeCell ref="AA40:AC40"/>
    <mergeCell ref="B39:M39"/>
    <mergeCell ref="B40:M40"/>
    <mergeCell ref="N40:P40"/>
    <mergeCell ref="Q40:R40"/>
    <mergeCell ref="S40:T40"/>
    <mergeCell ref="U40:V40"/>
    <mergeCell ref="W40:X40"/>
    <mergeCell ref="W39:X39"/>
    <mergeCell ref="Y39:Z39"/>
    <mergeCell ref="Y38:Z38"/>
    <mergeCell ref="AA38:AC38"/>
    <mergeCell ref="N39:P39"/>
    <mergeCell ref="Q39:R39"/>
    <mergeCell ref="S39:T39"/>
    <mergeCell ref="U39:V39"/>
    <mergeCell ref="AA39:AC39"/>
    <mergeCell ref="N37:P37"/>
    <mergeCell ref="Q37:R37"/>
    <mergeCell ref="S37:T37"/>
    <mergeCell ref="U37:V37"/>
    <mergeCell ref="W37:X37"/>
    <mergeCell ref="Y37:Z37"/>
    <mergeCell ref="AA37:AC37"/>
    <mergeCell ref="N38:P38"/>
    <mergeCell ref="Q38:R38"/>
    <mergeCell ref="S38:T38"/>
    <mergeCell ref="U38:V38"/>
    <mergeCell ref="W38:X38"/>
    <mergeCell ref="Y36:Z36"/>
    <mergeCell ref="AA36:AC36"/>
    <mergeCell ref="B35:M35"/>
    <mergeCell ref="B36:M36"/>
    <mergeCell ref="N36:P36"/>
    <mergeCell ref="Q36:R36"/>
    <mergeCell ref="S36:T36"/>
    <mergeCell ref="U36:V36"/>
    <mergeCell ref="W36:X36"/>
    <mergeCell ref="W35:X35"/>
    <mergeCell ref="Y35:Z35"/>
    <mergeCell ref="Y34:Z34"/>
    <mergeCell ref="AA34:AC34"/>
    <mergeCell ref="N35:P35"/>
    <mergeCell ref="Q35:R35"/>
    <mergeCell ref="S35:T35"/>
    <mergeCell ref="U35:V35"/>
    <mergeCell ref="AA35:AC35"/>
    <mergeCell ref="N33:P33"/>
    <mergeCell ref="Q33:R33"/>
    <mergeCell ref="S33:T33"/>
    <mergeCell ref="U33:V33"/>
    <mergeCell ref="W33:X33"/>
    <mergeCell ref="Y33:Z33"/>
    <mergeCell ref="AA33:AC33"/>
    <mergeCell ref="N34:P34"/>
    <mergeCell ref="Q34:R34"/>
    <mergeCell ref="S34:T34"/>
    <mergeCell ref="U34:V34"/>
    <mergeCell ref="W34:X34"/>
    <mergeCell ref="Y32:Z32"/>
    <mergeCell ref="AA32:AC32"/>
    <mergeCell ref="B31:M31"/>
    <mergeCell ref="B32:M32"/>
    <mergeCell ref="N32:P32"/>
    <mergeCell ref="Q32:R32"/>
    <mergeCell ref="S32:T32"/>
    <mergeCell ref="U32:V32"/>
    <mergeCell ref="W32:X32"/>
    <mergeCell ref="W31:X31"/>
    <mergeCell ref="Y31:Z31"/>
    <mergeCell ref="N31:P31"/>
    <mergeCell ref="Q31:R31"/>
    <mergeCell ref="S31:T31"/>
    <mergeCell ref="U31:V31"/>
    <mergeCell ref="AA31:AC31"/>
    <mergeCell ref="S29:T29"/>
    <mergeCell ref="U29:V29"/>
    <mergeCell ref="W29:X29"/>
    <mergeCell ref="Y29:Z29"/>
    <mergeCell ref="AA29:AC29"/>
    <mergeCell ref="B29:M29"/>
    <mergeCell ref="B30:M30"/>
    <mergeCell ref="N30:P30"/>
    <mergeCell ref="Q30:R30"/>
    <mergeCell ref="S30:T30"/>
    <mergeCell ref="U30:V30"/>
    <mergeCell ref="W30:X30"/>
    <mergeCell ref="Y30:Z30"/>
    <mergeCell ref="AA30:AC30"/>
    <mergeCell ref="Y28:Z28"/>
    <mergeCell ref="AA28:AC28"/>
    <mergeCell ref="B27:M27"/>
    <mergeCell ref="B28:M28"/>
    <mergeCell ref="N28:P28"/>
    <mergeCell ref="Q28:R28"/>
    <mergeCell ref="S28:T28"/>
    <mergeCell ref="U28:V28"/>
    <mergeCell ref="W28:X28"/>
    <mergeCell ref="W27:X27"/>
    <mergeCell ref="Y27:Z27"/>
    <mergeCell ref="Y26:Z26"/>
    <mergeCell ref="AA26:AC26"/>
    <mergeCell ref="N27:P27"/>
    <mergeCell ref="Q27:R27"/>
    <mergeCell ref="S27:T27"/>
    <mergeCell ref="U27:V27"/>
    <mergeCell ref="AA27:AC27"/>
    <mergeCell ref="Y25:Z25"/>
    <mergeCell ref="AA25:AC25"/>
    <mergeCell ref="B25:M25"/>
    <mergeCell ref="B26:M26"/>
    <mergeCell ref="N26:P26"/>
    <mergeCell ref="Q26:R26"/>
    <mergeCell ref="S26:T26"/>
    <mergeCell ref="U26:V26"/>
    <mergeCell ref="W26:X26"/>
    <mergeCell ref="B23:M23"/>
    <mergeCell ref="B24:M24"/>
    <mergeCell ref="N24:P24"/>
    <mergeCell ref="Q24:R24"/>
    <mergeCell ref="S24:T24"/>
    <mergeCell ref="U24:V24"/>
    <mergeCell ref="W24:X24"/>
    <mergeCell ref="N25:P25"/>
    <mergeCell ref="Q25:R25"/>
    <mergeCell ref="S25:T25"/>
    <mergeCell ref="U25:V25"/>
    <mergeCell ref="W25:X25"/>
    <mergeCell ref="N23:P23"/>
    <mergeCell ref="Q23:R23"/>
    <mergeCell ref="S23:T23"/>
    <mergeCell ref="U23:V23"/>
    <mergeCell ref="W23:X23"/>
    <mergeCell ref="A10:R10"/>
    <mergeCell ref="S10:AC10"/>
    <mergeCell ref="A11:O11"/>
    <mergeCell ref="P11:X11"/>
    <mergeCell ref="Y11:AC11"/>
    <mergeCell ref="N15:P16"/>
    <mergeCell ref="Q15:V15"/>
    <mergeCell ref="Q16:R16"/>
    <mergeCell ref="S16:T16"/>
    <mergeCell ref="U16:V16"/>
    <mergeCell ref="W15:Z15"/>
    <mergeCell ref="AA15:AC16"/>
    <mergeCell ref="W16:X16"/>
    <mergeCell ref="Y16:Z16"/>
    <mergeCell ref="A12:O12"/>
    <mergeCell ref="P12:X12"/>
    <mergeCell ref="Y12:AC12"/>
    <mergeCell ref="A13:AC13"/>
    <mergeCell ref="A14:AC14"/>
    <mergeCell ref="A15:A16"/>
    <mergeCell ref="B15:M16"/>
    <mergeCell ref="M4:R4"/>
    <mergeCell ref="A5:AC5"/>
    <mergeCell ref="A6:AC6"/>
    <mergeCell ref="A7:W7"/>
    <mergeCell ref="X7:AC7"/>
    <mergeCell ref="A8:W8"/>
    <mergeCell ref="X8:AC8"/>
    <mergeCell ref="A9:R9"/>
    <mergeCell ref="S9:AC9"/>
    <mergeCell ref="S4:U4"/>
    <mergeCell ref="N17:P17"/>
    <mergeCell ref="Q17:R17"/>
    <mergeCell ref="S17:T17"/>
    <mergeCell ref="U17:V17"/>
    <mergeCell ref="W17:X17"/>
    <mergeCell ref="Y17:Z17"/>
    <mergeCell ref="AA17:AC17"/>
    <mergeCell ref="B17:M17"/>
    <mergeCell ref="B18:M18"/>
    <mergeCell ref="N18:P18"/>
    <mergeCell ref="Q18:R18"/>
    <mergeCell ref="S18:T18"/>
    <mergeCell ref="U18:V18"/>
    <mergeCell ref="W18:X18"/>
    <mergeCell ref="Y18:Z18"/>
    <mergeCell ref="AA18:AC18"/>
  </mergeCells>
  <conditionalFormatting sqref="A17:A61">
    <cfRule type="cellIs" dxfId="1" priority="1" operator="equal">
      <formula>""</formula>
    </cfRule>
  </conditionalFormatting>
  <hyperlinks>
    <hyperlink ref="S4" location="MENU!A1" display="VOLTAR AO MENU" xr:uid="{02333293-10EC-4E4C-A685-B9342D1C6844}"/>
  </hyperlinks>
  <pageMargins left="0.511811024" right="0.511811024" top="0.78740157499999996" bottom="0.78740157499999996" header="0" footer="0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CAPA</vt:lpstr>
      <vt:lpstr>MENU</vt:lpstr>
      <vt:lpstr>ID</vt:lpstr>
      <vt:lpstr>FF</vt:lpstr>
      <vt:lpstr>PE</vt:lpstr>
      <vt:lpstr>SA</vt:lpstr>
      <vt:lpstr>DE</vt:lpstr>
      <vt:lpstr>DS</vt:lpstr>
      <vt:lpstr>RB</vt:lpstr>
      <vt:lpstr>TD</vt:lpstr>
      <vt:lpstr>CB</vt:lpstr>
      <vt:lpstr>PA</vt:lpstr>
      <vt:lpstr>1</vt:lpstr>
      <vt:lpstr>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Usuario</cp:lastModifiedBy>
  <cp:lastPrinted>2023-03-27T13:36:02Z</cp:lastPrinted>
  <dcterms:created xsi:type="dcterms:W3CDTF">2018-01-31T16:32:37Z</dcterms:created>
  <dcterms:modified xsi:type="dcterms:W3CDTF">2023-05-16T19:38:22Z</dcterms:modified>
</cp:coreProperties>
</file>