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\\fnde.gov.br\sa\CGFSE\CGFSE - Coordenação Geral\Cosef - Fundeb e Salário-Educação\Fundeb\Ajustes de Contas\Ajuste 2024\Portaria Interm. nº 03 de 28 de abril de 2025\Site\"/>
    </mc:Choice>
  </mc:AlternateContent>
  <xr:revisionPtr revIDLastSave="0" documentId="13_ncr:1_{D1DC2B7D-3943-4BE7-907D-E93D5CC3A5C0}" xr6:coauthVersionLast="47" xr6:coauthVersionMax="47" xr10:uidLastSave="{00000000-0000-0000-0000-000000000000}"/>
  <bookViews>
    <workbookView xWindow="-120" yWindow="-120" windowWidth="29040" windowHeight="15720" xr2:uid="{6F004FD0-3B2E-4D1E-A6D7-CC3CBC0B1E6F}"/>
  </bookViews>
  <sheets>
    <sheet name="Anexo 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5" i="1" l="1"/>
  <c r="C35" i="1"/>
  <c r="J34" i="1"/>
  <c r="K34" i="1"/>
  <c r="E34" i="1"/>
  <c r="J33" i="1"/>
  <c r="K33" i="1"/>
  <c r="E33" i="1"/>
  <c r="J32" i="1"/>
  <c r="I32" i="1"/>
  <c r="J31" i="1"/>
  <c r="I31" i="1"/>
  <c r="K31" i="1"/>
  <c r="E31" i="1"/>
  <c r="J30" i="1"/>
  <c r="K30" i="1"/>
  <c r="I30" i="1"/>
  <c r="E30" i="1"/>
  <c r="J29" i="1"/>
  <c r="K29" i="1"/>
  <c r="E29" i="1"/>
  <c r="J28" i="1"/>
  <c r="I28" i="1"/>
  <c r="J27" i="1"/>
  <c r="I27" i="1"/>
  <c r="K27" i="1"/>
  <c r="E27" i="1"/>
  <c r="J26" i="1"/>
  <c r="K26" i="1"/>
  <c r="I26" i="1"/>
  <c r="E26" i="1"/>
  <c r="J25" i="1"/>
  <c r="K25" i="1"/>
  <c r="E25" i="1"/>
  <c r="J24" i="1"/>
  <c r="I24" i="1"/>
  <c r="J23" i="1"/>
  <c r="I23" i="1"/>
  <c r="K23" i="1"/>
  <c r="E23" i="1"/>
  <c r="J22" i="1"/>
  <c r="K22" i="1"/>
  <c r="I22" i="1"/>
  <c r="E22" i="1"/>
  <c r="J21" i="1"/>
  <c r="K21" i="1"/>
  <c r="E21" i="1"/>
  <c r="J20" i="1"/>
  <c r="I20" i="1"/>
  <c r="J19" i="1"/>
  <c r="I19" i="1"/>
  <c r="K19" i="1"/>
  <c r="J18" i="1"/>
  <c r="I18" i="1"/>
  <c r="K18" i="1"/>
  <c r="E18" i="1"/>
  <c r="J17" i="1"/>
  <c r="K17" i="1"/>
  <c r="I17" i="1"/>
  <c r="E17" i="1"/>
  <c r="J16" i="1"/>
  <c r="K16" i="1"/>
  <c r="I16" i="1"/>
  <c r="E16" i="1"/>
  <c r="J15" i="1"/>
  <c r="I15" i="1"/>
  <c r="J14" i="1"/>
  <c r="I14" i="1"/>
  <c r="K14" i="1"/>
  <c r="E14" i="1"/>
  <c r="J13" i="1"/>
  <c r="K13" i="1"/>
  <c r="I13" i="1"/>
  <c r="E13" i="1"/>
  <c r="J12" i="1"/>
  <c r="K12" i="1"/>
  <c r="I12" i="1"/>
  <c r="E12" i="1"/>
  <c r="J11" i="1"/>
  <c r="I11" i="1"/>
  <c r="J10" i="1"/>
  <c r="I10" i="1"/>
  <c r="K10" i="1"/>
  <c r="E10" i="1"/>
  <c r="J9" i="1"/>
  <c r="K9" i="1"/>
  <c r="I9" i="1"/>
  <c r="E9" i="1"/>
  <c r="J8" i="1"/>
  <c r="H35" i="1"/>
  <c r="I8" i="1"/>
  <c r="D35" i="1"/>
  <c r="B35" i="1"/>
  <c r="J35" i="1" l="1"/>
  <c r="E35" i="1"/>
  <c r="K20" i="1"/>
  <c r="K28" i="1"/>
  <c r="E8" i="1"/>
  <c r="E20" i="1"/>
  <c r="I21" i="1"/>
  <c r="E24" i="1"/>
  <c r="I25" i="1"/>
  <c r="E28" i="1"/>
  <c r="I29" i="1"/>
  <c r="E32" i="1"/>
  <c r="I33" i="1"/>
  <c r="K11" i="1"/>
  <c r="I34" i="1"/>
  <c r="F35" i="1"/>
  <c r="K15" i="1"/>
  <c r="K8" i="1"/>
  <c r="K24" i="1"/>
  <c r="K32" i="1"/>
  <c r="E11" i="1"/>
  <c r="E15" i="1"/>
  <c r="E19" i="1"/>
  <c r="F36" i="1" l="1"/>
  <c r="I35" i="1"/>
  <c r="K35" i="1"/>
</calcChain>
</file>

<file path=xl/sharedStrings.xml><?xml version="1.0" encoding="utf-8"?>
<sst xmlns="http://schemas.openxmlformats.org/spreadsheetml/2006/main" count="43" uniqueCount="43">
  <si>
    <t xml:space="preserve"> VALORES DISPONIBILIZADOS AO FUNDEB NO DECORRER DE 2024</t>
  </si>
  <si>
    <t xml:space="preserve">RECEITAS EFETIVAS DO FUNDEB EM 2024
(CONSOLIDADAS APÓS ENCERRAMENTO DO EXERCÍCIO) </t>
  </si>
  <si>
    <t>Ajuste da Complementação da União-VAAF ao FUNDEB (art. 16, § 3º, Lei nº 14.113/2020)
(H=E-B)</t>
  </si>
  <si>
    <t>Diferença entre as receitas efetivas e os valores disponibilizados pelos Estados e DF, com base nas informações por estes prestadas
(I=F-C)</t>
  </si>
  <si>
    <t>UF</t>
  </si>
  <si>
    <t>Receitas  disponibilizadas pela União (art. 20, Lei nº 14.113/2020)
(A)</t>
  </si>
  <si>
    <t>Complementação da União-VAAF prevista e disponibilizada (art. 16, § 2º, Lei nº 14.113/2020)
(B)</t>
  </si>
  <si>
    <t>Receitas disponibilizadas pelos Estados e DF (art. 20, Lei nº 14.113/2021)
(C)</t>
  </si>
  <si>
    <t>Total das receitas disponibilizadas pela União, Estados e DF
(D=A+B+C)</t>
  </si>
  <si>
    <t>Receitas efetivas  disponibilizadas pela União (art. 20, Lei nº 14.113/2020)
(A)</t>
  </si>
  <si>
    <t>Complementação da União-VAAF devida (art. 5º, I, Lei nº 14.113/2020)
(E)</t>
  </si>
  <si>
    <t>Receitas efetivas destinadas ao FUNDEB, informadas pelos Estados e DF  (art. 16, § 4º, Lei nº 14.113/2020)
(F)</t>
  </si>
  <si>
    <t>Total das receitas efetivas do FUNDEB
(G=A+E+F)</t>
  </si>
  <si>
    <t>AC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</si>
  <si>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</si>
  <si>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</si>
  <si>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</si>
  <si>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</si>
  <si>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</si>
  <si>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</si>
  <si>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</si>
  <si>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</si>
  <si>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</si>
  <si>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</si>
  <si>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</si>
  <si>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</si>
  <si>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</si>
  <si>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</si>
  <si>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</si>
  <si>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</si>
  <si>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</si>
  <si>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</si>
  <si>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</si>
  <si>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RO</t>
  </si>
  <si>
    <t>RR</t>
  </si>
  <si>
    <t>RS</t>
  </si>
  <si>
    <t>SC</t>
  </si>
  <si>
    <t>SE</t>
  </si>
  <si>
    <t>SP</t>
  </si>
  <si>
    <t>TO</t>
  </si>
  <si>
    <t>TOTAL</t>
  </si>
  <si>
    <t xml:space="preserve">DEMONSTRATIVO DO AJUSTE ANUAL DA DISTRIBUIÇÃO DOS RECURSOS DO FUNDEB DO EXERCÍCIO DE 2024 (art. 16, § 3º e § 4º, da Lei nº 14.113/2020) </t>
  </si>
  <si>
    <t>Anexo I da Portaria Interministerial nº 3, de 28 de abril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</si>
</sst>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&quot;R$ &quot;#,##0.00_);[Red]\(&quot;R$ &quot;#,##0.00\)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name val="Arial"/>
      <family val="2"/>
    </font>
    <font>
      <sz val="10"/>
      <name val="Arial"/>
      <family val="2"/>
    </font>
    <font>
      <b/>
      <sz val="9"/>
      <color theme="1"/>
      <name val="Aptos Narrow"/>
      <family val="2"/>
      <scheme val="minor"/>
    </font>
    <font>
      <sz val="9"/>
      <name val="Arial"/>
      <family val="2"/>
    </font>
    <font>
      <sz val="9"/>
      <color theme="1"/>
      <name val="Aptos Narrow"/>
      <family val="2"/>
      <scheme val="minor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17">
    <xf numFmtId="0" fontId="0" fillId="0" borderId="0" xfId="0"/>
    <xf numFmtId="0" fontId="2" fillId="0" borderId="0" xfId="2" applyFont="1"/>
    <xf numFmtId="0" fontId="4" fillId="0" borderId="0" xfId="0" applyFont="1"/>
    <xf numFmtId="43" fontId="5" fillId="0" borderId="1" xfId="1" applyFont="1" applyBorder="1"/>
    <xf numFmtId="0" fontId="6" fillId="0" borderId="0" xfId="0" applyFont="1"/>
    <xf numFmtId="43" fontId="6" fillId="0" borderId="0" xfId="0" applyNumberFormat="1" applyFont="1"/>
    <xf numFmtId="0" fontId="5" fillId="0" borderId="1" xfId="0" applyFont="1" applyBorder="1" applyAlignment="1">
      <alignment horizontal="center"/>
    </xf>
    <xf numFmtId="4" fontId="5" fillId="0" borderId="1" xfId="0" applyNumberFormat="1" applyFont="1" applyBorder="1" applyAlignment="1">
      <alignment horizontal="right" wrapText="1"/>
    </xf>
    <xf numFmtId="0" fontId="2" fillId="0" borderId="1" xfId="0" applyFont="1" applyBorder="1"/>
    <xf numFmtId="164" fontId="2" fillId="0" borderId="1" xfId="0" applyNumberFormat="1" applyFont="1" applyBorder="1"/>
    <xf numFmtId="43" fontId="2" fillId="0" borderId="1" xfId="1" applyFont="1" applyBorder="1"/>
    <xf numFmtId="0" fontId="0" fillId="0" borderId="2" xfId="0" applyBorder="1" applyAlignment="1">
      <alignment horizontal="center"/>
    </xf>
    <xf numFmtId="0" fontId="0" fillId="0" borderId="2" xfId="0" applyBorder="1"/>
    <xf numFmtId="165" fontId="7" fillId="0" borderId="2" xfId="0" applyNumberFormat="1" applyFont="1" applyBorder="1" applyAlignment="1">
      <alignment horizontal="right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</cellXfs>
  <cellStyles count="3">
    <cellStyle name="Normal" xfId="0" builtinId="0"/>
    <cellStyle name="Normal 5" xfId="2" xr:uid="{0F9A2E25-13E9-449D-94A3-4896DD796B88}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571500</xdr:colOff>
      <xdr:row>35</xdr:row>
      <xdr:rowOff>28575</xdr:rowOff>
    </xdr:from>
    <xdr:to>
      <xdr:col>8</xdr:col>
      <xdr:colOff>428625</xdr:colOff>
      <xdr:row>42</xdr:row>
      <xdr:rowOff>8096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F4C5BAC-DC86-A4FD-9C1B-16B11788F8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6248400"/>
          <a:ext cx="5943600" cy="1046321"/>
        </a:xfrm>
        <a:prstGeom prst="rect">
          <a:avLst/>
        </a:prstGeom>
      </xdr:spPr>
    </xdr:pic>
    <xdr:clientData/>
  </xdr:twoCellAnchor>
  <xdr:twoCellAnchor editAs="oneCell">
    <xdr:from>
      <xdr:col>0</xdr:col>
      <xdr:colOff>161925</xdr:colOff>
      <xdr:row>0</xdr:row>
      <xdr:rowOff>0</xdr:rowOff>
    </xdr:from>
    <xdr:to>
      <xdr:col>1</xdr:col>
      <xdr:colOff>441814</xdr:colOff>
      <xdr:row>2</xdr:row>
      <xdr:rowOff>142875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848E695-5F8E-3C49-23B6-18A842E231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708514" cy="523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9D602-DE4E-4DE9-92B8-C3528DB82025}">
  <sheetPr>
    <pageSetUpPr fitToPage="1"/>
  </sheetPr>
  <dimension ref="A1:L37"/>
  <sheetViews>
    <sheetView showGridLines="0" tabSelected="1" workbookViewId="0">
      <selection activeCell="N11" sqref="N11"/>
    </sheetView>
  </sheetViews>
  <sheetFormatPr defaultRowHeight="12" x14ac:dyDescent="0.2"/>
  <cols>
    <col min="1" max="1" width="6.42578125" style="4" bestFit="1" customWidth="1"/>
    <col min="2" max="2" width="17" style="4" bestFit="1" customWidth="1"/>
    <col min="3" max="4" width="19.140625" style="4" customWidth="1"/>
    <col min="5" max="5" width="18.140625" style="4" bestFit="1" customWidth="1"/>
    <col min="6" max="7" width="17" style="4" bestFit="1" customWidth="1"/>
    <col min="8" max="8" width="20" style="4" customWidth="1"/>
    <col min="9" max="9" width="18.140625" style="4" bestFit="1" customWidth="1"/>
    <col min="10" max="10" width="20.42578125" style="4" customWidth="1"/>
    <col min="11" max="11" width="17.140625" style="4" customWidth="1"/>
    <col min="12" max="16384" width="9.140625" style="4"/>
  </cols>
  <sheetData>
    <row r="1" spans="1:12" customFormat="1" ht="15" x14ac:dyDescent="0.25">
      <c r="A1" s="15" t="s">
        <v>42</v>
      </c>
      <c r="B1" s="15"/>
      <c r="C1" s="15"/>
      <c r="D1" s="15"/>
      <c r="E1" s="15"/>
      <c r="F1" s="15"/>
      <c r="G1" s="15"/>
      <c r="H1" s="15"/>
      <c r="I1" s="15"/>
      <c r="J1" s="15"/>
    </row>
    <row r="2" spans="1:12" customFormat="1" ht="15" x14ac:dyDescent="0.25">
      <c r="A2" s="15" t="s">
        <v>41</v>
      </c>
      <c r="B2" s="15"/>
      <c r="C2" s="15"/>
      <c r="D2" s="15"/>
      <c r="E2" s="15"/>
      <c r="F2" s="15"/>
      <c r="G2" s="15"/>
      <c r="H2" s="15"/>
      <c r="I2" s="15"/>
      <c r="J2" s="15"/>
    </row>
    <row r="3" spans="1:12" customFormat="1" ht="15" x14ac:dyDescent="0.25">
      <c r="A3" s="11"/>
      <c r="B3" s="11"/>
      <c r="C3" s="11"/>
      <c r="D3" s="11"/>
      <c r="E3" s="11"/>
      <c r="F3" s="12"/>
      <c r="G3" s="12"/>
      <c r="H3" s="12"/>
      <c r="I3" s="12"/>
      <c r="J3" s="13"/>
      <c r="K3" s="13">
        <v>1</v>
      </c>
    </row>
    <row r="4" spans="1:12" s="2" customFormat="1" ht="34.5" customHeight="1" x14ac:dyDescent="0.2">
      <c r="A4" s="16" t="s">
        <v>0</v>
      </c>
      <c r="B4" s="16"/>
      <c r="C4" s="16"/>
      <c r="D4" s="16"/>
      <c r="E4" s="16"/>
      <c r="F4" s="14" t="s">
        <v>1</v>
      </c>
      <c r="G4" s="14"/>
      <c r="H4" s="14"/>
      <c r="I4" s="14"/>
      <c r="J4" s="14" t="s">
        <v>2</v>
      </c>
      <c r="K4" s="14" t="s">
        <v>3</v>
      </c>
      <c r="L4" s="1"/>
    </row>
    <row r="5" spans="1:12" s="2" customFormat="1" ht="24.75" customHeight="1" x14ac:dyDescent="0.2">
      <c r="A5" s="16" t="s">
        <v>4</v>
      </c>
      <c r="B5" s="14" t="s">
        <v>5</v>
      </c>
      <c r="C5" s="14" t="s">
        <v>6</v>
      </c>
      <c r="D5" s="14" t="s">
        <v>7</v>
      </c>
      <c r="E5" s="14" t="s">
        <v>8</v>
      </c>
      <c r="F5" s="14" t="s">
        <v>9</v>
      </c>
      <c r="G5" s="14" t="s">
        <v>10</v>
      </c>
      <c r="H5" s="14" t="s">
        <v>11</v>
      </c>
      <c r="I5" s="14" t="s">
        <v>12</v>
      </c>
      <c r="J5" s="14"/>
      <c r="K5" s="14"/>
    </row>
    <row r="6" spans="1:12" s="2" customFormat="1" ht="24.75" customHeight="1" x14ac:dyDescent="0.2">
      <c r="A6" s="16"/>
      <c r="B6" s="14"/>
      <c r="C6" s="14"/>
      <c r="D6" s="14"/>
      <c r="E6" s="14"/>
      <c r="F6" s="14"/>
      <c r="G6" s="14"/>
      <c r="H6" s="14"/>
      <c r="I6" s="14"/>
      <c r="J6" s="14"/>
      <c r="K6" s="14"/>
    </row>
    <row r="7" spans="1:12" s="2" customFormat="1" ht="24.75" customHeight="1" x14ac:dyDescent="0.2">
      <c r="A7" s="16"/>
      <c r="B7" s="14"/>
      <c r="C7" s="14"/>
      <c r="D7" s="14"/>
      <c r="E7" s="14"/>
      <c r="F7" s="14"/>
      <c r="G7" s="14"/>
      <c r="H7" s="14"/>
      <c r="I7" s="14"/>
      <c r="J7" s="14"/>
      <c r="K7" s="14"/>
    </row>
    <row r="8" spans="1:12" ht="12" customHeight="1" x14ac:dyDescent="0.2">
      <c r="A8" s="6" t="s">
        <v>13</v>
      </c>
      <c r="B8" s="3">
        <v>1572601589.3999999</v>
      </c>
      <c r="C8" s="3">
        <v>0</v>
      </c>
      <c r="D8" s="3">
        <v>471646058.31999999</v>
      </c>
      <c r="E8" s="3">
        <f>B8+C8+D8</f>
        <v>2044247647.7199998</v>
      </c>
      <c r="F8" s="3">
        <v>1572601589.3999999</v>
      </c>
      <c r="G8" s="3">
        <v>0</v>
      </c>
      <c r="H8" s="3">
        <v>462884923.84399998</v>
      </c>
      <c r="I8" s="3">
        <f>SUM(F8:H8)</f>
        <v>2035486513.244</v>
      </c>
      <c r="J8" s="3">
        <f t="shared" ref="J8:J34" si="0">G8-C8</f>
        <v>0</v>
      </c>
      <c r="K8" s="3">
        <f>IF((H8-D8)&gt;0,H8-D8,0)</f>
        <v>0</v>
      </c>
    </row>
    <row r="9" spans="1:12" ht="12" customHeight="1" x14ac:dyDescent="0.2">
      <c r="A9" s="6" t="s">
        <v>14</v>
      </c>
      <c r="B9" s="3">
        <v>2504240410.0200005</v>
      </c>
      <c r="C9" s="7">
        <v>795201755.96000004</v>
      </c>
      <c r="D9" s="3">
        <v>1848957389.3699999</v>
      </c>
      <c r="E9" s="3">
        <f t="shared" ref="E9:E34" si="1">B9+C9+D9</f>
        <v>5148399555.3500004</v>
      </c>
      <c r="F9" s="3">
        <v>2504240410.0200005</v>
      </c>
      <c r="G9" s="3">
        <v>888985342.88206053</v>
      </c>
      <c r="H9" s="3">
        <v>1848958706.6720002</v>
      </c>
      <c r="I9" s="3">
        <f>SUM(F9:H9)</f>
        <v>5242184459.5740614</v>
      </c>
      <c r="J9" s="3">
        <f t="shared" si="0"/>
        <v>93783586.92206049</v>
      </c>
      <c r="K9" s="3">
        <f>IF((H9-D9)&gt;0,H9-D9,0)</f>
        <v>1317.3020002841949</v>
      </c>
    </row>
    <row r="10" spans="1:12" x14ac:dyDescent="0.2">
      <c r="A10" s="6" t="s">
        <v>15</v>
      </c>
      <c r="B10" s="3">
        <v>1998199185.7500002</v>
      </c>
      <c r="C10" s="7">
        <v>1886871221.8499999</v>
      </c>
      <c r="D10" s="3">
        <v>3350855825.6099997</v>
      </c>
      <c r="E10" s="3">
        <f t="shared" si="1"/>
        <v>7235926233.21</v>
      </c>
      <c r="F10" s="3">
        <v>1998199185.7500002</v>
      </c>
      <c r="G10" s="3">
        <v>1841588577.9944193</v>
      </c>
      <c r="H10" s="3">
        <v>3348043865.6259999</v>
      </c>
      <c r="I10" s="3">
        <f t="shared" ref="I10:I34" si="2">SUM(F10:H10)</f>
        <v>7187831629.3704195</v>
      </c>
      <c r="J10" s="3">
        <f t="shared" si="0"/>
        <v>-45282643.855580568</v>
      </c>
      <c r="K10" s="3">
        <f t="shared" ref="K10:K34" si="3">IF((H10-D10)&gt;0,H10-D10,0)</f>
        <v>0</v>
      </c>
    </row>
    <row r="11" spans="1:12" x14ac:dyDescent="0.2">
      <c r="A11" s="6" t="s">
        <v>16</v>
      </c>
      <c r="B11" s="3">
        <v>1483188982.55</v>
      </c>
      <c r="C11" s="3">
        <v>0</v>
      </c>
      <c r="D11" s="3">
        <v>326090263.5</v>
      </c>
      <c r="E11" s="3">
        <f t="shared" si="1"/>
        <v>1809279246.05</v>
      </c>
      <c r="F11" s="3">
        <v>1483188982.55</v>
      </c>
      <c r="G11" s="3">
        <v>0</v>
      </c>
      <c r="H11" s="3">
        <v>328901805.71599996</v>
      </c>
      <c r="I11" s="3">
        <f t="shared" si="2"/>
        <v>1812090788.2659998</v>
      </c>
      <c r="J11" s="3">
        <f t="shared" si="0"/>
        <v>0</v>
      </c>
      <c r="K11" s="3">
        <f t="shared" si="3"/>
        <v>2811542.2159999609</v>
      </c>
    </row>
    <row r="12" spans="1:12" x14ac:dyDescent="0.2">
      <c r="A12" s="6" t="s">
        <v>17</v>
      </c>
      <c r="B12" s="3">
        <v>7128323242.0699997</v>
      </c>
      <c r="C12" s="3">
        <v>5097822224.3500004</v>
      </c>
      <c r="D12" s="3">
        <v>8465426984.0100002</v>
      </c>
      <c r="E12" s="3">
        <f t="shared" si="1"/>
        <v>20691572450.43</v>
      </c>
      <c r="F12" s="3">
        <v>7128323242.0699997</v>
      </c>
      <c r="G12" s="3">
        <v>5185698565.2000961</v>
      </c>
      <c r="H12" s="3">
        <v>8468711307.2499981</v>
      </c>
      <c r="I12" s="3">
        <f>SUM(F12:H12)</f>
        <v>20782733114.520096</v>
      </c>
      <c r="J12" s="3">
        <f t="shared" si="0"/>
        <v>87876340.850095749</v>
      </c>
      <c r="K12" s="3">
        <f t="shared" si="3"/>
        <v>3284323.2399978638</v>
      </c>
    </row>
    <row r="13" spans="1:12" x14ac:dyDescent="0.2">
      <c r="A13" s="6" t="s">
        <v>18</v>
      </c>
      <c r="B13" s="3">
        <v>4618328628.5600004</v>
      </c>
      <c r="C13" s="3">
        <v>4078662369.5</v>
      </c>
      <c r="D13" s="3">
        <v>4460353098.5400009</v>
      </c>
      <c r="E13" s="3">
        <f t="shared" si="1"/>
        <v>13157344096.600002</v>
      </c>
      <c r="F13" s="3">
        <v>4618328628.5600004</v>
      </c>
      <c r="G13" s="3">
        <v>4157203382.2501016</v>
      </c>
      <c r="H13" s="3">
        <v>4462604781.526</v>
      </c>
      <c r="I13" s="3">
        <f t="shared" si="2"/>
        <v>13238136792.336102</v>
      </c>
      <c r="J13" s="3">
        <f t="shared" si="0"/>
        <v>78541012.750101566</v>
      </c>
      <c r="K13" s="3">
        <f t="shared" si="3"/>
        <v>2251682.9859991074</v>
      </c>
    </row>
    <row r="14" spans="1:12" x14ac:dyDescent="0.2">
      <c r="A14" s="6" t="s">
        <v>19</v>
      </c>
      <c r="B14" s="3">
        <v>344805200.71000004</v>
      </c>
      <c r="C14" s="3">
        <v>0</v>
      </c>
      <c r="D14" s="3">
        <v>2804946319.73</v>
      </c>
      <c r="E14" s="3">
        <f t="shared" si="1"/>
        <v>3149751520.4400001</v>
      </c>
      <c r="F14" s="3">
        <v>344805200.71000004</v>
      </c>
      <c r="G14" s="3">
        <v>0</v>
      </c>
      <c r="H14" s="3">
        <v>2773816861.3060002</v>
      </c>
      <c r="I14" s="3">
        <f t="shared" si="2"/>
        <v>3118622062.0160003</v>
      </c>
      <c r="J14" s="3">
        <f t="shared" si="0"/>
        <v>0</v>
      </c>
      <c r="K14" s="3">
        <f t="shared" si="3"/>
        <v>0</v>
      </c>
    </row>
    <row r="15" spans="1:12" x14ac:dyDescent="0.2">
      <c r="A15" s="6" t="s">
        <v>20</v>
      </c>
      <c r="B15" s="3">
        <v>1341914797.26</v>
      </c>
      <c r="C15" s="3">
        <v>0</v>
      </c>
      <c r="D15" s="3">
        <v>4455250903.8000002</v>
      </c>
      <c r="E15" s="3">
        <f t="shared" si="1"/>
        <v>5797165701.0600004</v>
      </c>
      <c r="F15" s="3">
        <v>1341914797.26</v>
      </c>
      <c r="G15" s="3">
        <v>0</v>
      </c>
      <c r="H15" s="3">
        <v>4458860738.7339993</v>
      </c>
      <c r="I15" s="3">
        <f t="shared" si="2"/>
        <v>5800775535.9939995</v>
      </c>
      <c r="J15" s="3">
        <f t="shared" si="0"/>
        <v>0</v>
      </c>
      <c r="K15" s="3">
        <f t="shared" si="3"/>
        <v>3609834.9339990616</v>
      </c>
    </row>
    <row r="16" spans="1:12" x14ac:dyDescent="0.2">
      <c r="A16" s="6" t="s">
        <v>21</v>
      </c>
      <c r="B16" s="3">
        <v>2656082164.3700004</v>
      </c>
      <c r="C16" s="3">
        <v>0</v>
      </c>
      <c r="D16" s="3">
        <v>6708822088.4499998</v>
      </c>
      <c r="E16" s="3">
        <f t="shared" si="1"/>
        <v>9364904252.8199997</v>
      </c>
      <c r="F16" s="3">
        <v>2656082164.3700004</v>
      </c>
      <c r="G16" s="3">
        <v>0</v>
      </c>
      <c r="H16" s="3">
        <v>6708822088.3039999</v>
      </c>
      <c r="I16" s="3">
        <f t="shared" si="2"/>
        <v>9364904252.6739998</v>
      </c>
      <c r="J16" s="3">
        <f t="shared" si="0"/>
        <v>0</v>
      </c>
      <c r="K16" s="3">
        <f t="shared" si="3"/>
        <v>0</v>
      </c>
    </row>
    <row r="17" spans="1:11" x14ac:dyDescent="0.2">
      <c r="A17" s="6" t="s">
        <v>22</v>
      </c>
      <c r="B17" s="3">
        <v>4305765823.2699995</v>
      </c>
      <c r="C17" s="3">
        <v>5140452608.4700003</v>
      </c>
      <c r="D17" s="3">
        <v>2984833159.8499999</v>
      </c>
      <c r="E17" s="3">
        <f t="shared" si="1"/>
        <v>12431051591.59</v>
      </c>
      <c r="F17" s="3">
        <v>4305765823.2699995</v>
      </c>
      <c r="G17" s="3">
        <v>5240665593.8217411</v>
      </c>
      <c r="H17" s="3">
        <v>2986227612.5</v>
      </c>
      <c r="I17" s="3">
        <f t="shared" si="2"/>
        <v>12532659029.59174</v>
      </c>
      <c r="J17" s="3">
        <f t="shared" si="0"/>
        <v>100212985.35174084</v>
      </c>
      <c r="K17" s="3">
        <f t="shared" si="3"/>
        <v>1394452.6500000954</v>
      </c>
    </row>
    <row r="18" spans="1:11" x14ac:dyDescent="0.2">
      <c r="A18" s="6" t="s">
        <v>23</v>
      </c>
      <c r="B18" s="3">
        <v>7136575770.9099989</v>
      </c>
      <c r="C18" s="3">
        <v>0</v>
      </c>
      <c r="D18" s="3">
        <v>19117877699.919998</v>
      </c>
      <c r="E18" s="3">
        <f t="shared" si="1"/>
        <v>26254453470.829998</v>
      </c>
      <c r="F18" s="3">
        <v>7136575770.9099989</v>
      </c>
      <c r="G18" s="3">
        <v>0</v>
      </c>
      <c r="H18" s="3">
        <v>19116037782.202003</v>
      </c>
      <c r="I18" s="3">
        <f t="shared" si="2"/>
        <v>26252613553.112003</v>
      </c>
      <c r="J18" s="3">
        <f t="shared" si="0"/>
        <v>0</v>
      </c>
      <c r="K18" s="3">
        <f t="shared" si="3"/>
        <v>0</v>
      </c>
    </row>
    <row r="19" spans="1:11" x14ac:dyDescent="0.2">
      <c r="A19" s="6" t="s">
        <v>24</v>
      </c>
      <c r="B19" s="3">
        <v>1184936682.97</v>
      </c>
      <c r="C19" s="3">
        <v>0</v>
      </c>
      <c r="D19" s="3">
        <v>3732454974.6500001</v>
      </c>
      <c r="E19" s="3">
        <f t="shared" si="1"/>
        <v>4917391657.6199999</v>
      </c>
      <c r="F19" s="3">
        <v>1184936682.97</v>
      </c>
      <c r="G19" s="3">
        <v>0</v>
      </c>
      <c r="H19" s="3">
        <v>3729033017.8899999</v>
      </c>
      <c r="I19" s="3">
        <f t="shared" si="2"/>
        <v>4913969700.8599997</v>
      </c>
      <c r="J19" s="3">
        <f t="shared" si="0"/>
        <v>0</v>
      </c>
      <c r="K19" s="3">
        <f t="shared" si="3"/>
        <v>0</v>
      </c>
    </row>
    <row r="20" spans="1:11" x14ac:dyDescent="0.2">
      <c r="A20" s="6" t="s">
        <v>25</v>
      </c>
      <c r="B20" s="3">
        <v>1647202578.9000001</v>
      </c>
      <c r="C20" s="3">
        <v>0</v>
      </c>
      <c r="D20" s="3">
        <v>5011839320.8899994</v>
      </c>
      <c r="E20" s="3">
        <f t="shared" si="1"/>
        <v>6659041899.789999</v>
      </c>
      <c r="F20" s="3">
        <v>1647202578.9000001</v>
      </c>
      <c r="G20" s="3">
        <v>0</v>
      </c>
      <c r="H20" s="3">
        <v>5011851830.0619993</v>
      </c>
      <c r="I20" s="3">
        <f t="shared" si="2"/>
        <v>6659054408.9619999</v>
      </c>
      <c r="J20" s="3">
        <f t="shared" si="0"/>
        <v>0</v>
      </c>
      <c r="K20" s="3">
        <f t="shared" si="3"/>
        <v>12509.171999931335</v>
      </c>
    </row>
    <row r="21" spans="1:11" x14ac:dyDescent="0.2">
      <c r="A21" s="6" t="s">
        <v>26</v>
      </c>
      <c r="B21" s="3">
        <v>3757151763.5600004</v>
      </c>
      <c r="C21" s="3">
        <v>4657465312.3000002</v>
      </c>
      <c r="D21" s="3">
        <v>5173569955.1000004</v>
      </c>
      <c r="E21" s="3">
        <f t="shared" si="1"/>
        <v>13588187030.960001</v>
      </c>
      <c r="F21" s="3">
        <v>3757151763.5600004</v>
      </c>
      <c r="G21" s="3">
        <v>4722830722.9595385</v>
      </c>
      <c r="H21" s="3">
        <v>5168581599.5440006</v>
      </c>
      <c r="I21" s="3">
        <f t="shared" si="2"/>
        <v>13648564086.06354</v>
      </c>
      <c r="J21" s="3">
        <f t="shared" si="0"/>
        <v>65365410.659538269</v>
      </c>
      <c r="K21" s="3">
        <f t="shared" si="3"/>
        <v>0</v>
      </c>
    </row>
    <row r="22" spans="1:11" x14ac:dyDescent="0.2">
      <c r="A22" s="6" t="s">
        <v>27</v>
      </c>
      <c r="B22" s="3">
        <v>3046692676.71</v>
      </c>
      <c r="C22" s="3">
        <v>442898638.27999997</v>
      </c>
      <c r="D22" s="3">
        <v>2096652691.1500001</v>
      </c>
      <c r="E22" s="3">
        <f t="shared" si="1"/>
        <v>5586244006.1399994</v>
      </c>
      <c r="F22" s="3">
        <v>3046692676.71</v>
      </c>
      <c r="G22" s="3">
        <v>454488499.18897814</v>
      </c>
      <c r="H22" s="3">
        <v>2102626779.0780005</v>
      </c>
      <c r="I22" s="3">
        <f t="shared" si="2"/>
        <v>5603807954.9769783</v>
      </c>
      <c r="J22" s="3">
        <f t="shared" si="0"/>
        <v>11589860.908978164</v>
      </c>
      <c r="K22" s="3">
        <f t="shared" si="3"/>
        <v>5974087.9280004501</v>
      </c>
    </row>
    <row r="23" spans="1:11" x14ac:dyDescent="0.2">
      <c r="A23" s="6" t="s">
        <v>28</v>
      </c>
      <c r="B23" s="3">
        <v>4522474506.6300001</v>
      </c>
      <c r="C23" s="3">
        <v>1153316048.97</v>
      </c>
      <c r="D23" s="3">
        <v>5654131521.7199993</v>
      </c>
      <c r="E23" s="3">
        <f t="shared" si="1"/>
        <v>11329922077.32</v>
      </c>
      <c r="F23" s="3">
        <v>4522474506.6300001</v>
      </c>
      <c r="G23" s="3">
        <v>1174297443.228699</v>
      </c>
      <c r="H23" s="3">
        <v>5654131521.7219992</v>
      </c>
      <c r="I23" s="3">
        <f t="shared" si="2"/>
        <v>11350903471.580698</v>
      </c>
      <c r="J23" s="3">
        <f t="shared" si="0"/>
        <v>20981394.25869894</v>
      </c>
      <c r="K23" s="3">
        <f t="shared" si="3"/>
        <v>1.9998550415039063E-3</v>
      </c>
    </row>
    <row r="24" spans="1:11" x14ac:dyDescent="0.2">
      <c r="A24" s="6" t="s">
        <v>29</v>
      </c>
      <c r="B24" s="3">
        <v>2645325749.5000005</v>
      </c>
      <c r="C24" s="3">
        <v>1370672958.0699999</v>
      </c>
      <c r="D24" s="3">
        <v>1667496112.9499998</v>
      </c>
      <c r="E24" s="3">
        <f t="shared" si="1"/>
        <v>5683494820.5200005</v>
      </c>
      <c r="F24" s="3">
        <v>2645325749.5000005</v>
      </c>
      <c r="G24" s="3">
        <v>1459282625.1640539</v>
      </c>
      <c r="H24" s="3">
        <v>1666746662.2620001</v>
      </c>
      <c r="I24" s="3">
        <f>SUM(F24:H24)</f>
        <v>5771355036.926054</v>
      </c>
      <c r="J24" s="3">
        <f t="shared" si="0"/>
        <v>88609667.094053984</v>
      </c>
      <c r="K24" s="3">
        <f t="shared" si="3"/>
        <v>0</v>
      </c>
    </row>
    <row r="25" spans="1:11" x14ac:dyDescent="0.2">
      <c r="A25" s="6" t="s">
        <v>30</v>
      </c>
      <c r="B25" s="3">
        <v>3936830621.4299998</v>
      </c>
      <c r="C25" s="3">
        <v>0</v>
      </c>
      <c r="D25" s="3">
        <v>11999937726.91</v>
      </c>
      <c r="E25" s="3">
        <f t="shared" si="1"/>
        <v>15936768348.34</v>
      </c>
      <c r="F25" s="3">
        <v>3936830621.4299998</v>
      </c>
      <c r="G25" s="3">
        <v>0</v>
      </c>
      <c r="H25" s="3">
        <v>12000180227.712002</v>
      </c>
      <c r="I25" s="3">
        <f t="shared" si="2"/>
        <v>15937010849.142002</v>
      </c>
      <c r="J25" s="3">
        <f t="shared" si="0"/>
        <v>0</v>
      </c>
      <c r="K25" s="3">
        <f t="shared" si="3"/>
        <v>242500.80200195313</v>
      </c>
    </row>
    <row r="26" spans="1:11" x14ac:dyDescent="0.2">
      <c r="A26" s="6" t="s">
        <v>31</v>
      </c>
      <c r="B26" s="3">
        <v>2183631911.6400003</v>
      </c>
      <c r="C26" s="3">
        <v>1062684695.72</v>
      </c>
      <c r="D26" s="3">
        <v>12804917632.970001</v>
      </c>
      <c r="E26" s="3">
        <f t="shared" si="1"/>
        <v>16051234240.330002</v>
      </c>
      <c r="F26" s="3">
        <v>2183631911.6400003</v>
      </c>
      <c r="G26" s="3">
        <v>1057543690.7661015</v>
      </c>
      <c r="H26" s="3">
        <v>12793018425.136002</v>
      </c>
      <c r="I26" s="3">
        <f t="shared" si="2"/>
        <v>16034194027.542103</v>
      </c>
      <c r="J26" s="3">
        <f t="shared" si="0"/>
        <v>-5141004.9538985491</v>
      </c>
      <c r="K26" s="3">
        <f t="shared" si="3"/>
        <v>0</v>
      </c>
    </row>
    <row r="27" spans="1:11" x14ac:dyDescent="0.2">
      <c r="A27" s="6" t="s">
        <v>32</v>
      </c>
      <c r="B27" s="3">
        <v>2469547847.0500002</v>
      </c>
      <c r="C27" s="3">
        <v>0</v>
      </c>
      <c r="D27" s="3">
        <v>1784486943.7</v>
      </c>
      <c r="E27" s="3">
        <f t="shared" si="1"/>
        <v>4254034790.75</v>
      </c>
      <c r="F27" s="3">
        <v>2469547847.0500002</v>
      </c>
      <c r="G27" s="3">
        <v>0</v>
      </c>
      <c r="H27" s="3">
        <v>1829928425.2559998</v>
      </c>
      <c r="I27" s="3">
        <f t="shared" si="2"/>
        <v>4299476272.3059998</v>
      </c>
      <c r="J27" s="3">
        <f t="shared" si="0"/>
        <v>0</v>
      </c>
      <c r="K27" s="3">
        <f t="shared" si="3"/>
        <v>45441481.555999756</v>
      </c>
    </row>
    <row r="28" spans="1:11" x14ac:dyDescent="0.2">
      <c r="A28" s="6" t="s">
        <v>33</v>
      </c>
      <c r="B28" s="3">
        <v>1411287123.2099998</v>
      </c>
      <c r="C28" s="3">
        <v>0</v>
      </c>
      <c r="D28" s="3">
        <v>1644144435.4899998</v>
      </c>
      <c r="E28" s="3">
        <f t="shared" si="1"/>
        <v>3055431558.6999998</v>
      </c>
      <c r="F28" s="3">
        <v>1411287123.2099998</v>
      </c>
      <c r="G28" s="3">
        <v>0</v>
      </c>
      <c r="H28" s="3">
        <v>1631405851.97</v>
      </c>
      <c r="I28" s="3">
        <f t="shared" si="2"/>
        <v>3042692975.1799998</v>
      </c>
      <c r="J28" s="3">
        <f t="shared" si="0"/>
        <v>0</v>
      </c>
      <c r="K28" s="3">
        <f t="shared" si="3"/>
        <v>0</v>
      </c>
    </row>
    <row r="29" spans="1:11" x14ac:dyDescent="0.2">
      <c r="A29" s="6" t="s">
        <v>34</v>
      </c>
      <c r="B29" s="3">
        <v>1279884781.0699999</v>
      </c>
      <c r="C29" s="3">
        <v>0</v>
      </c>
      <c r="D29" s="3">
        <v>429141305.66000003</v>
      </c>
      <c r="E29" s="3">
        <f t="shared" si="1"/>
        <v>1709026086.73</v>
      </c>
      <c r="F29" s="3">
        <v>1279884781.0699999</v>
      </c>
      <c r="G29" s="3">
        <v>0</v>
      </c>
      <c r="H29" s="3">
        <v>429141305.53600007</v>
      </c>
      <c r="I29" s="3">
        <f t="shared" si="2"/>
        <v>1709026086.6059999</v>
      </c>
      <c r="J29" s="3">
        <f t="shared" si="0"/>
        <v>0</v>
      </c>
      <c r="K29" s="3">
        <f t="shared" si="3"/>
        <v>0</v>
      </c>
    </row>
    <row r="30" spans="1:11" x14ac:dyDescent="0.2">
      <c r="A30" s="6" t="s">
        <v>35</v>
      </c>
      <c r="B30" s="3">
        <v>3554140261.21</v>
      </c>
      <c r="C30" s="3">
        <v>0</v>
      </c>
      <c r="D30" s="3">
        <v>11711329389.77</v>
      </c>
      <c r="E30" s="3">
        <f t="shared" si="1"/>
        <v>15265469650.98</v>
      </c>
      <c r="F30" s="3">
        <v>3554140261.21</v>
      </c>
      <c r="G30" s="3">
        <v>0</v>
      </c>
      <c r="H30" s="3">
        <v>11667452868.015999</v>
      </c>
      <c r="I30" s="3">
        <f t="shared" si="2"/>
        <v>15221593129.225998</v>
      </c>
      <c r="J30" s="3">
        <f t="shared" si="0"/>
        <v>0</v>
      </c>
      <c r="K30" s="3">
        <f t="shared" si="3"/>
        <v>0</v>
      </c>
    </row>
    <row r="31" spans="1:11" x14ac:dyDescent="0.2">
      <c r="A31" s="6" t="s">
        <v>36</v>
      </c>
      <c r="B31" s="3">
        <v>2104281224.4799998</v>
      </c>
      <c r="C31" s="3">
        <v>0</v>
      </c>
      <c r="D31" s="3">
        <v>9575431100.0900002</v>
      </c>
      <c r="E31" s="3">
        <f t="shared" si="1"/>
        <v>11679712324.57</v>
      </c>
      <c r="F31" s="3">
        <v>2104281224.4799998</v>
      </c>
      <c r="G31" s="3">
        <v>0</v>
      </c>
      <c r="H31" s="3">
        <v>9569579276.6619987</v>
      </c>
      <c r="I31" s="3">
        <f t="shared" si="2"/>
        <v>11673860501.141998</v>
      </c>
      <c r="J31" s="3">
        <f t="shared" si="0"/>
        <v>0</v>
      </c>
      <c r="K31" s="3">
        <f t="shared" si="3"/>
        <v>0</v>
      </c>
    </row>
    <row r="32" spans="1:11" x14ac:dyDescent="0.2">
      <c r="A32" s="6" t="s">
        <v>37</v>
      </c>
      <c r="B32" s="3">
        <v>2100226191.3600001</v>
      </c>
      <c r="C32" s="3">
        <v>0</v>
      </c>
      <c r="D32" s="3">
        <v>1226227828.6299999</v>
      </c>
      <c r="E32" s="3">
        <f t="shared" si="1"/>
        <v>3326454019.9899998</v>
      </c>
      <c r="F32" s="3">
        <v>2100226191.3600001</v>
      </c>
      <c r="G32" s="3">
        <v>0</v>
      </c>
      <c r="H32" s="3">
        <v>1227557483.75</v>
      </c>
      <c r="I32" s="3">
        <f t="shared" si="2"/>
        <v>3327783675.1100001</v>
      </c>
      <c r="J32" s="3">
        <f t="shared" si="0"/>
        <v>0</v>
      </c>
      <c r="K32" s="3">
        <f t="shared" si="3"/>
        <v>1329655.120000124</v>
      </c>
    </row>
    <row r="33" spans="1:11" x14ac:dyDescent="0.2">
      <c r="A33" s="6" t="s">
        <v>38</v>
      </c>
      <c r="B33" s="3">
        <v>6048740791.2199993</v>
      </c>
      <c r="C33" s="3">
        <v>0</v>
      </c>
      <c r="D33" s="3">
        <v>51937576533.300003</v>
      </c>
      <c r="E33" s="3">
        <f t="shared" si="1"/>
        <v>57986317324.520004</v>
      </c>
      <c r="F33" s="3">
        <v>6048740791.2199993</v>
      </c>
      <c r="G33" s="3">
        <v>0</v>
      </c>
      <c r="H33" s="3">
        <v>52080980489.251991</v>
      </c>
      <c r="I33" s="3">
        <f t="shared" si="2"/>
        <v>58129721280.471992</v>
      </c>
      <c r="J33" s="3">
        <f t="shared" si="0"/>
        <v>0</v>
      </c>
      <c r="K33" s="3">
        <f t="shared" si="3"/>
        <v>143403955.95198822</v>
      </c>
    </row>
    <row r="34" spans="1:11" x14ac:dyDescent="0.2">
      <c r="A34" s="6" t="s">
        <v>39</v>
      </c>
      <c r="B34" s="3">
        <v>1997232399.55</v>
      </c>
      <c r="C34" s="3">
        <v>0</v>
      </c>
      <c r="D34" s="3">
        <v>1319671194.8</v>
      </c>
      <c r="E34" s="3">
        <f t="shared" si="1"/>
        <v>3316903594.3499999</v>
      </c>
      <c r="F34" s="3">
        <v>1997232399.55</v>
      </c>
      <c r="G34" s="3">
        <v>0</v>
      </c>
      <c r="H34" s="3">
        <v>1320145291.6699998</v>
      </c>
      <c r="I34" s="3">
        <f t="shared" si="2"/>
        <v>3317377691.2199998</v>
      </c>
      <c r="J34" s="3">
        <f t="shared" si="0"/>
        <v>0</v>
      </c>
      <c r="K34" s="3">
        <f t="shared" si="3"/>
        <v>474096.86999988556</v>
      </c>
    </row>
    <row r="35" spans="1:11" x14ac:dyDescent="0.2">
      <c r="A35" s="8" t="s">
        <v>40</v>
      </c>
      <c r="B35" s="9">
        <f t="shared" ref="B35:I35" si="4">SUM(B8:B34)</f>
        <v>78979612905.360001</v>
      </c>
      <c r="C35" s="9">
        <f t="shared" si="4"/>
        <v>25686047833.470001</v>
      </c>
      <c r="D35" s="9">
        <f t="shared" si="4"/>
        <v>182764068458.88</v>
      </c>
      <c r="E35" s="10">
        <f>B35+C35+D35</f>
        <v>287429729197.71002</v>
      </c>
      <c r="F35" s="9">
        <f t="shared" si="4"/>
        <v>78979612905.360001</v>
      </c>
      <c r="G35" s="9">
        <f t="shared" si="4"/>
        <v>26182584443.455788</v>
      </c>
      <c r="H35" s="9">
        <f t="shared" si="4"/>
        <v>182846231529.198</v>
      </c>
      <c r="I35" s="9">
        <f t="shared" si="4"/>
        <v>288008428878.01373</v>
      </c>
      <c r="J35" s="9">
        <f>G35-C35</f>
        <v>496536609.98578644</v>
      </c>
      <c r="K35" s="9">
        <f>SUM(K8:K34)</f>
        <v>210231440.72998655</v>
      </c>
    </row>
    <row r="36" spans="1:11" x14ac:dyDescent="0.2">
      <c r="F36" s="5">
        <f>F35-B35</f>
        <v>0</v>
      </c>
      <c r="G36" s="5"/>
      <c r="H36" s="5"/>
      <c r="I36" s="5"/>
    </row>
    <row r="37" spans="1:11" x14ac:dyDescent="0.2">
      <c r="E37" s="5"/>
    </row>
  </sheetData>
  <mergeCells count="15">
    <mergeCell ref="K4:K7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A1:J1"/>
    <mergeCell ref="A2:J2"/>
    <mergeCell ref="A4:E4"/>
    <mergeCell ref="F4:I4"/>
    <mergeCell ref="J4:J7"/>
  </mergeCells>
  <pageMargins left="0.511811024" right="0.511811024" top="0.78740157499999996" bottom="0.78740157499999996" header="0.31496062000000002" footer="0.31496062000000002"/>
  <pageSetup paperSize="9" scale="7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Anexo 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GRAZIELLE TATIANE SANTANA LEMOS</dc:creator>
  <cp:lastModifiedBy>DOUGLAS DE OLIVEIRA REIS PAZ</cp:lastModifiedBy>
  <cp:lastPrinted>2025-05-05T21:05:53Z</cp:lastPrinted>
  <dcterms:created xsi:type="dcterms:W3CDTF">2025-03-28T13:34:46Z</dcterms:created>
  <dcterms:modified xsi:type="dcterms:W3CDTF">2025-05-05T21:06:01Z</dcterms:modified>
</cp:coreProperties>
</file>