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FI\Estudos e Notas Técnicas\2018\Orçamento de Subsídios da União\2018 - Base 2017\"/>
    </mc:Choice>
  </mc:AlternateContent>
  <bookViews>
    <workbookView xWindow="0" yWindow="0" windowWidth="24000" windowHeight="9735" tabRatio="768" firstSheet="13" activeTab="20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ario" sheetId="66" r:id="rId13"/>
    <sheet name="Tab_1" sheetId="47" r:id="rId14"/>
    <sheet name="Tab_2" sheetId="48" r:id="rId15"/>
    <sheet name="Tab_3" sheetId="57" r:id="rId16"/>
    <sheet name="Tab_4" sheetId="55" r:id="rId17"/>
    <sheet name="Tab_5" sheetId="58" r:id="rId18"/>
    <sheet name="Tab_6" sheetId="59" r:id="rId19"/>
    <sheet name="Tab_7" sheetId="60" r:id="rId20"/>
    <sheet name="Tab_8" sheetId="61" r:id="rId21"/>
    <sheet name="Tab_9" sheetId="62" r:id="rId22"/>
    <sheet name="Tab_10" sheetId="63" r:id="rId23"/>
    <sheet name="Tab_11" sheetId="56" r:id="rId24"/>
    <sheet name="Tab_12" sheetId="64" r:id="rId25"/>
    <sheet name="Tab_13" sheetId="65" r:id="rId26"/>
  </sheets>
  <externalReferences>
    <externalReference r:id="rId27"/>
    <externalReference r:id="rId28"/>
  </externalReferences>
  <definedNames>
    <definedName name="__123Graph_A" hidden="1">'[1]RAIS e CAGED'!#REF!</definedName>
    <definedName name="__123Graph_AEMPREG" hidden="1">'[1]RAIS e CAGED'!#REF!</definedName>
    <definedName name="__123Graph_AGRAF1" hidden="1">'[1]RAIS e CAGED'!#REF!</definedName>
    <definedName name="__123Graph_AGRAF2" hidden="1">'[1]RAIS e CAGED'!#REF!</definedName>
    <definedName name="__123Graph_AGRAF3" hidden="1">'[1]RAIS e CAGED'!#REF!</definedName>
    <definedName name="__123Graph_X" hidden="1">'[1]RAIS e CAGED'!#REF!</definedName>
    <definedName name="__123Graph_XEMPREG" hidden="1">'[1]RAIS e CAGED'!#REF!</definedName>
    <definedName name="__123Graph_XGRAF1" hidden="1">'[1]RAIS e CAGED'!#REF!</definedName>
    <definedName name="__123Graph_XGRAF2" hidden="1">'[1]RAIS e CAGED'!#REF!</definedName>
    <definedName name="__123Graph_XGRAF3" hidden="1">'[1]RAIS e CAGED'!#REF!</definedName>
    <definedName name="AGREGAÇÕESQ3APOIO">OFFSET([2]APOIO!$C$1,1,0,(COUNTA([2]APOIO!$C:$C)-1),1)</definedName>
    <definedName name="AGREGAÇÕESQ9APOIO">OFFSET([2]APOIO!$D$1,1,0,(COUNTA([2]APOIO!$D:$D)-1),1)</definedName>
    <definedName name="ANOCALENDÁRIOAPOIO">OFFSET([2]APOIO!$F$1,1,0,(COUNTA([2]APOIO!$F:$F)-1),1)</definedName>
    <definedName name="ANODGT">[2]DEFINIÇÕES!$A$2</definedName>
    <definedName name="ARCANO">[2]ARRECADAÇÃO!$C$6:$R$6</definedName>
    <definedName name="ARCRECEITAS">[2]ARRECADAÇÃO!$B$7:$B$38</definedName>
    <definedName name="_xlnm.Print_Area" localSheetId="7">'Gráfico 9'!$D$1:$P$25</definedName>
    <definedName name="_xlnm.Print_Area" localSheetId="13">Tab_1!$A$1:$R$58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  <definedName name="ÁREAÍNDICE">OFFSET([2]ÍNDICES!$A$13,MATCH([2]PROJEÇÃO!$Q1,[2]ÍNDICES!$A$13:$A$24,0),MATCH([2]PROJEÇÃO!$R1,[2]ÍNDICES!$B$10:$V$10,0),[2]DEFINIÇÕES!$A$2-[2]PROJEÇÃO!$Q1,1)</definedName>
    <definedName name="FUNÇÃOAPOIO">OFFSET([2]APOIO!$B$1,1,0,(COUNTA([2]APOIO!$B:$B)-1),1)</definedName>
    <definedName name="ÍNDICEPROJEÇÃOAPOIO">OFFSET([2]APOIO!$G$1,1,0,(COUNTA([2]APOIO!$G:$G)-1),1)</definedName>
    <definedName name="PIBANO">[2]PIB!$A$6:$A$17</definedName>
    <definedName name="SETORAPOIO">OFFSET([2]APOIO!$E$1,1,0,(COUNTA([2]APOIO!$E:$E)-1),1)</definedName>
    <definedName name="SOMAARCTRIB">OFFSET([2]ARRECADAÇÃO!$B$6,1,MATCH(ANODGT,ARCANO,0),34)</definedName>
    <definedName name="TDQIII">OFFSET([2]PROJEÇÃO!$A$1,0,0,COUNTA([2]PROJEÇÃO!$B:$B)-COUNT([2]PROJEÇÃO!$B:$B),COUNTA([2]PROJEÇÃO!$1:$1))</definedName>
    <definedName name="TESTE">OFFSET([2]ÍNDICES!$A$13,MATCH([2]PROJEÇÃO!$Q1,[2]ÍNDICES!$A$13:$A$24,0),MATCH([2]PROJEÇÃO!$R1,[2]ÍNDICES!$B$10:$U$10,0),[2]DEFINIÇÕES!$A$2-[2]PROJEÇÃO!$Q1,1)</definedName>
    <definedName name="TIPOAPOIO">[2]APOIO!$H$2:$H$4</definedName>
    <definedName name="TRIBUTOAPOIO">OFFSET([2]APOIO!$A$1,1,0,(COUNTA([2]APOIO!$A:$A)-1),1)</definedName>
    <definedName name="TRIBUTOARCAPOIO">[2]APOIO!$I$2:$I$17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63" l="1"/>
  <c r="G29" i="63"/>
  <c r="F29" i="63"/>
  <c r="E29" i="63"/>
  <c r="D29" i="63"/>
  <c r="C29" i="63"/>
  <c r="H4" i="63"/>
  <c r="H51" i="63" s="1"/>
  <c r="G4" i="63"/>
  <c r="F4" i="63"/>
  <c r="E4" i="63"/>
  <c r="E51" i="63" s="1"/>
  <c r="D4" i="63"/>
  <c r="D51" i="63" s="1"/>
  <c r="C4" i="63"/>
  <c r="H29" i="62"/>
  <c r="G29" i="62"/>
  <c r="F29" i="62"/>
  <c r="E29" i="62"/>
  <c r="D29" i="62"/>
  <c r="C29" i="62"/>
  <c r="H4" i="62"/>
  <c r="H51" i="62" s="1"/>
  <c r="G4" i="62"/>
  <c r="G51" i="62" s="1"/>
  <c r="F4" i="62"/>
  <c r="F51" i="62" s="1"/>
  <c r="E4" i="62"/>
  <c r="E51" i="62" s="1"/>
  <c r="D4" i="62"/>
  <c r="D51" i="62" s="1"/>
  <c r="C4" i="62"/>
  <c r="C51" i="62" s="1"/>
  <c r="H50" i="61"/>
  <c r="H49" i="61"/>
  <c r="H48" i="61"/>
  <c r="H47" i="61"/>
  <c r="H46" i="61"/>
  <c r="H45" i="61"/>
  <c r="H44" i="61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G30" i="61"/>
  <c r="F30" i="61"/>
  <c r="E30" i="61"/>
  <c r="D30" i="61"/>
  <c r="C30" i="61"/>
  <c r="H29" i="61"/>
  <c r="H28" i="61"/>
  <c r="H27" i="61"/>
  <c r="H26" i="61"/>
  <c r="H25" i="61"/>
  <c r="H24" i="61"/>
  <c r="H23" i="61"/>
  <c r="H22" i="6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4" i="61" s="1"/>
  <c r="H51" i="61" s="1"/>
  <c r="H5" i="61"/>
  <c r="G4" i="61"/>
  <c r="G51" i="61" s="1"/>
  <c r="F4" i="61"/>
  <c r="F51" i="61" s="1"/>
  <c r="E4" i="61"/>
  <c r="E51" i="61" s="1"/>
  <c r="D4" i="61"/>
  <c r="D51" i="61" s="1"/>
  <c r="C4" i="61"/>
  <c r="C51" i="61" s="1"/>
  <c r="C51" i="63" l="1"/>
  <c r="G51" i="63"/>
  <c r="F51" i="63"/>
  <c r="D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F29" i="60"/>
  <c r="E29" i="60"/>
  <c r="D29" i="60"/>
  <c r="G29" i="60" s="1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F4" i="60"/>
  <c r="F51" i="60" s="1"/>
  <c r="E4" i="60"/>
  <c r="E51" i="60" s="1"/>
  <c r="D4" i="60"/>
  <c r="G4" i="60" s="1"/>
  <c r="D51" i="59"/>
  <c r="G51" i="59" s="1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F29" i="59"/>
  <c r="E29" i="59"/>
  <c r="D29" i="59"/>
  <c r="G29" i="59" s="1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F4" i="59"/>
  <c r="F51" i="59" s="1"/>
  <c r="E4" i="59"/>
  <c r="E51" i="59" s="1"/>
  <c r="D4" i="59"/>
  <c r="G4" i="59" s="1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F29" i="58"/>
  <c r="E29" i="58"/>
  <c r="D29" i="58"/>
  <c r="G29" i="58" s="1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F4" i="58"/>
  <c r="F51" i="58" s="1"/>
  <c r="E4" i="58"/>
  <c r="E51" i="58" s="1"/>
  <c r="D4" i="58"/>
  <c r="G4" i="58" s="1"/>
  <c r="G51" i="60" l="1"/>
  <c r="D51" i="58"/>
  <c r="G51" i="58" s="1"/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Z194" i="1"/>
  <c r="W194" i="1"/>
  <c r="AA194" i="1" s="1"/>
  <c r="V194" i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Z162" i="1"/>
  <c r="W162" i="1"/>
  <c r="AA162" i="1" s="1"/>
  <c r="V162" i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Z130" i="1"/>
  <c r="W130" i="1"/>
  <c r="AA130" i="1" s="1"/>
  <c r="V130" i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Y109" i="1"/>
  <c r="W109" i="1"/>
  <c r="AA109" i="1" s="1"/>
  <c r="V109" i="1"/>
  <c r="Z109" i="1" s="1"/>
  <c r="U109" i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Z106" i="1"/>
  <c r="W106" i="1"/>
  <c r="AA106" i="1" s="1"/>
  <c r="V106" i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Y97" i="1"/>
  <c r="W97" i="1"/>
  <c r="AA97" i="1" s="1"/>
  <c r="V97" i="1"/>
  <c r="Z97" i="1" s="1"/>
  <c r="U97" i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Y95" i="1"/>
  <c r="W95" i="1"/>
  <c r="AA95" i="1" s="1"/>
  <c r="V95" i="1"/>
  <c r="Z95" i="1" s="1"/>
  <c r="U95" i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AA89" i="1"/>
  <c r="W89" i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AA83" i="1"/>
  <c r="W83" i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AA81" i="1"/>
  <c r="W81" i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AA79" i="1"/>
  <c r="Y79" i="1"/>
  <c r="W79" i="1"/>
  <c r="V79" i="1"/>
  <c r="Z79" i="1" s="1"/>
  <c r="U79" i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Y49" i="1"/>
  <c r="W49" i="1"/>
  <c r="AA49" i="1" s="1"/>
  <c r="V49" i="1"/>
  <c r="Z49" i="1" s="1"/>
  <c r="U49" i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<sst xmlns="http://schemas.openxmlformats.org/spreadsheetml/2006/main" count="1302" uniqueCount="347">
  <si>
    <t>Equacionamento de passivos – evidenciação dos impactos, na forma do Acórdão TCU nº 3.297/15, de 9.12.15</t>
  </si>
  <si>
    <t>R$ milhões</t>
  </si>
  <si>
    <t>12 meses</t>
  </si>
  <si>
    <t>% PIB</t>
  </si>
  <si>
    <t>Mês</t>
  </si>
  <si>
    <t>Ano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</si>
  <si>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</si>
  <si>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</si>
  <si>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</si>
  <si>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</si>
  <si>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</si>
  <si>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</si>
  <si>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</si>
  <si>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</si>
  <si>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</si>
  <si>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</si>
  <si>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</si>
  <si>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</si>
  <si>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Primário SP divulgado</t>
  </si>
  <si>
    <t>Primário GF divulgado</t>
  </si>
  <si>
    <t>Primário SP ajustado</t>
  </si>
  <si>
    <t>Primário GF ajustado</t>
  </si>
  <si>
    <t>PIB nominal mensal
acumulado em 12 meses</t>
  </si>
  <si>
    <t>Período</t>
  </si>
  <si>
    <t>DLSP divulgada</t>
  </si>
  <si>
    <t>DL Gov Fed divulgada</t>
  </si>
  <si>
    <t>DLSP ajustada</t>
  </si>
  <si>
    <t>DL Gov Fed ajustada</t>
  </si>
  <si>
    <t>Gráfico 1 - Evolução dos Subsídios da União (% PIB) - 2003 a 2016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</si>
  <si>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</si>
  <si>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</si>
  <si>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</si>
  <si>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</si>
  <si>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</si>
  <si>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</si>
  <si>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</si>
  <si>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Benefícios Financeiros e Creditícios</t>
  </si>
  <si>
    <t>Subsídios Totais da União</t>
  </si>
  <si>
    <t>PIB</t>
  </si>
  <si>
    <t>Gastos Tributários</t>
  </si>
  <si>
    <t>Receita Administrada</t>
  </si>
  <si>
    <t>Despesa Primária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</si>
  <si>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</si>
  <si>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</si>
  <si>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</si>
  <si>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</si>
  <si>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</si>
  <si>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</si>
  <si>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</si>
  <si>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</si>
  <si>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</si>
  <si>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</si>
  <si>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</si>
  <si>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</si>
  <si>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</si>
  <si>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</si>
  <si>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</si>
  <si>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</si>
  <si>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</si>
  <si>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</si>
  <si>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</si>
  <si>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</si>
  <si>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Tabela 4 - Estoque dos Passivos em cada ano (R$ Milhões)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</si>
  <si>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</si>
  <si>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</si>
  <si>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</si>
  <si>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</si>
  <si>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</si>
  <si>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</si>
  <si>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Elaboração própria.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</si>
  <si>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</si>
  <si>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</si>
  <si>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</si>
  <si>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</si>
  <si>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</si>
  <si>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</si>
  <si>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</si>
  <si>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</si>
  <si>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</si>
  <si>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</si>
  <si>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</si>
  <si>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</si>
  <si>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</si>
  <si>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</si>
  <si>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</si>
  <si>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</si>
  <si>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</si>
  <si>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</si>
  <si>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</si>
  <si>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</si>
  <si>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</si>
  <si>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</si>
  <si>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</si>
  <si>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</si>
  <si>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</si>
  <si>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</si>
  <si>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</si>
  <si>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</si>
  <si>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</si>
  <si>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</si>
  <si>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</si>
  <si>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</si>
  <si>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</si>
  <si>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</si>
  <si>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Gráfico 9- Gastos Tributários - Acumulado 2003-2016 (R$ Bilhões de 2016)</t>
  </si>
  <si>
    <t>Setor</t>
  </si>
  <si>
    <t>%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</si>
  <si>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</si>
  <si>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</si>
  <si>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</si>
  <si>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</si>
  <si>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</si>
  <si>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</si>
  <si>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</si>
  <si>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</si>
  <si>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</si>
  <si>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</si>
  <si>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</si>
  <si>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</si>
  <si>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</si>
  <si>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</si>
  <si>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</si>
  <si>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</si>
  <si>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</si>
  <si>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</si>
  <si>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</si>
  <si>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</si>
  <si>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</si>
  <si>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</si>
  <si>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</si>
  <si>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</si>
  <si>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</si>
  <si>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</si>
  <si>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</si>
  <si>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</si>
  <si>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</si>
  <si>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</si>
  <si>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</si>
  <si>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</si>
  <si>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</si>
  <si>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</si>
  <si>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</si>
  <si>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</si>
  <si>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</si>
  <si>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</si>
  <si>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</si>
  <si>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</si>
  <si>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</si>
  <si>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</si>
  <si>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</si>
  <si>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</si>
  <si>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</si>
  <si>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</si>
  <si>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</si>
  <si>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</si>
  <si>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</si>
  <si>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</si>
  <si>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</si>
  <si>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</si>
  <si>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</si>
  <si>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</si>
  <si>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</si>
  <si>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</si>
  <si>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 xml:space="preserve">CENTRO-OESTE </t>
  </si>
  <si>
    <t>Comércio e Serviços</t>
  </si>
  <si>
    <t>Agricultura</t>
  </si>
  <si>
    <t>Benefícios Financeiros</t>
  </si>
  <si>
    <t>Benefícios Creditícios</t>
  </si>
  <si>
    <t>DISCRIMINAÇÃO</t>
  </si>
  <si>
    <t>R$ mil</t>
  </si>
  <si>
    <t>Tipologia</t>
  </si>
  <si>
    <t>Programa de Sustentação do Investimento - PSI</t>
  </si>
  <si>
    <t>Explícito</t>
  </si>
  <si>
    <t>Minha Casa Minha Vida - MCMV</t>
  </si>
  <si>
    <t>PRONAF (Equalização)</t>
  </si>
  <si>
    <t>Fundo de Compensação das Variações Salariais - FCVS</t>
  </si>
  <si>
    <t>Operações de Investimento Rural e Agroindustrial</t>
  </si>
  <si>
    <t xml:space="preserve">Subv. de Energia Elétrica da Subclasse Baixa Renda </t>
  </si>
  <si>
    <t>Custeio Agropecuário</t>
  </si>
  <si>
    <t xml:space="preserve">Subvenção Econômica ao Prêmio do Seguro Rural </t>
  </si>
  <si>
    <t>PESA (Explícito)</t>
  </si>
  <si>
    <t>PROEX (Equalização)</t>
  </si>
  <si>
    <t>FUNCAFÉ (Equalização)</t>
  </si>
  <si>
    <t>AGF e Estoques Estratégicos</t>
  </si>
  <si>
    <t>Empréstimos do Governo Federal - EGF</t>
  </si>
  <si>
    <t>FDNE (Equalização)</t>
  </si>
  <si>
    <t>Programa de Apoio ao Setor Sucroalcooleiro - PASS</t>
  </si>
  <si>
    <t>Garantia e Sustentação de Preços</t>
  </si>
  <si>
    <t>Revitaliza</t>
  </si>
  <si>
    <t>FDCO (Equalização)</t>
  </si>
  <si>
    <t>Garantia e Sustentação de Preços da Agric. Familiar</t>
  </si>
  <si>
    <t>Viver sem Limite - PCD</t>
  </si>
  <si>
    <t>FDA (Equalização)</t>
  </si>
  <si>
    <t xml:space="preserve">Subv. ao Preço do Óleo de Embarcações Pesqueiras </t>
  </si>
  <si>
    <t>Securitização Agrícola</t>
  </si>
  <si>
    <t>RECOOP (Equalização)</t>
  </si>
  <si>
    <t>Recuparação da Lavoura Cacaueira (Equalização)</t>
  </si>
  <si>
    <t>-</t>
  </si>
  <si>
    <t xml:space="preserve">Investimentos na Região Centro-Oeste (equalização FAT) </t>
  </si>
  <si>
    <t>Programa de MPO - Programa Crescer</t>
  </si>
  <si>
    <t>Financ. em Projetos de Habitação Popular</t>
  </si>
  <si>
    <t xml:space="preserve">Subv. aos Produtores de Borracha Natural </t>
  </si>
  <si>
    <t>Empréstimos da União ao BNDES</t>
  </si>
  <si>
    <t>Implícito</t>
  </si>
  <si>
    <t>Fundo de Amparo ao Trabalhador - FAT</t>
  </si>
  <si>
    <t>Fundos Constitucionais de Financ. - FNE, FNO e FCO</t>
  </si>
  <si>
    <t>Fundo Financiamento Estudantil - FIES</t>
  </si>
  <si>
    <t>Fundo da Marinha Mercante - FMM</t>
  </si>
  <si>
    <t>PROER</t>
  </si>
  <si>
    <t>FDNE (Financiamento)</t>
  </si>
  <si>
    <t>FUNCAFÉ (Financiamento)</t>
  </si>
  <si>
    <t>PROEX (Financiamento)</t>
  </si>
  <si>
    <t>Fundo de Terras e da Reforma Agrária - Banco da Terra</t>
  </si>
  <si>
    <t>PESA (Implícito)</t>
  </si>
  <si>
    <t>FNDCT</t>
  </si>
  <si>
    <t>PRONAF (Financiamento)</t>
  </si>
  <si>
    <t>FDCO (Financiamento)</t>
  </si>
  <si>
    <t>FGPC</t>
  </si>
  <si>
    <t>Recuparação da Lavoura Cacaueira (Financiamento)</t>
  </si>
  <si>
    <t>RECOOP (Financiamento)</t>
  </si>
  <si>
    <t>FRD</t>
  </si>
  <si>
    <t>FDA (Financiamento)</t>
  </si>
  <si>
    <t xml:space="preserve">Fundo de Garantia à Exportação - FGE </t>
  </si>
  <si>
    <t>Fundo Nacional de Desenvolvimento - FND</t>
  </si>
  <si>
    <t>(1) Despesa Primária do Governo Central - RTN; tab 4.1</t>
  </si>
  <si>
    <t>FIES</t>
  </si>
  <si>
    <t>(1): IPCA, média 12 meses</t>
  </si>
  <si>
    <t xml:space="preserve"> </t>
  </si>
  <si>
    <t>Tabela 16 - Gastos Tributários, por Região em 2006 (R$ Bilhões de 2016)</t>
  </si>
  <si>
    <t>Tabela 17 - Gastos Tributários, por Região em 2016 (R$ Bilhões)</t>
  </si>
  <si>
    <t>Tabela 15 - Gastos Tributários, por Setor (R$ Bilhões de 2016)</t>
  </si>
  <si>
    <t>Gráfico 6: Dívida Líquida do Setor Público (% PIB)</t>
  </si>
  <si>
    <t>Gráfico 7: Resultado primário do Governo Federal acumulado em 12 meses (% PIB)</t>
  </si>
  <si>
    <t>Subvenção Econômica ao Prêmio do Seguro Rural - PSR</t>
  </si>
  <si>
    <r>
      <t xml:space="preserve">R$ mil de 2017 </t>
    </r>
    <r>
      <rPr>
        <b/>
        <vertAlign val="superscript"/>
        <sz val="12"/>
        <rFont val="Arial"/>
        <family val="2"/>
      </rPr>
      <t>(1)</t>
    </r>
  </si>
  <si>
    <t>2003-2017</t>
  </si>
  <si>
    <t xml:space="preserve">Tabela 1:  Benefícios Financeiros e Creditícios (ou Subsídios Explícitos e Implícitos) - por tipo, em valores nominais </t>
  </si>
  <si>
    <t>Tabela 2:  Benefícios Financeiros e Creditícios (ou Subsídios Explícitos e Implícitos ) - por tipo, em valores constantes de 2017</t>
  </si>
  <si>
    <t xml:space="preserve">Subvenção a Consumidores de Energia Elétrica da Subclasse Baixa Renda </t>
  </si>
  <si>
    <t>Programa Especial de Saneamento de Ativos - PESA (Explícito)</t>
  </si>
  <si>
    <t>Garantia e Sustentação de Preços da Agricultura Familiar</t>
  </si>
  <si>
    <t>Plano Nacional dos Direitos da Pessoa com Deficiência - Viver sem Limite - PCD</t>
  </si>
  <si>
    <t xml:space="preserve">Subvenção ao Preço do Óleo Diesel de Embarcações Pesqueiras </t>
  </si>
  <si>
    <t>Fundos Constitucionais de Financiamento - FNE, FNO e FCO</t>
  </si>
  <si>
    <t>Fundo de Financiamento ao Estudante do Ensino Superior - FIES</t>
  </si>
  <si>
    <t>Programa Especial de Saneamento de Ativos - PESA (Implícito)</t>
  </si>
  <si>
    <t>Fundo Nacional de Desenvolvimento Científico  e Tecnológico - FNDCT</t>
  </si>
  <si>
    <t>Fundo de Garantia para a Promoção da Competitividade - FGPC</t>
  </si>
  <si>
    <r>
      <t>% Despesa</t>
    </r>
    <r>
      <rPr>
        <b/>
        <vertAlign val="superscript"/>
        <sz val="10"/>
        <rFont val="Arial"/>
        <family val="2"/>
      </rPr>
      <t xml:space="preserve"> (1)</t>
    </r>
  </si>
  <si>
    <t>Fonte</t>
  </si>
  <si>
    <t>Posição</t>
  </si>
  <si>
    <t>STN</t>
  </si>
  <si>
    <t>Despesa Primária do Governo Central (R$ mil)</t>
  </si>
  <si>
    <t>Produto Interno Bruto - PIB (R$ mil)</t>
  </si>
  <si>
    <t>IBGE</t>
  </si>
  <si>
    <t>Abril/17</t>
  </si>
  <si>
    <t>IPCA média 12 meses (%)</t>
  </si>
  <si>
    <t xml:space="preserve">Tabela 11: Variáveis e Dados Utilizados </t>
  </si>
  <si>
    <t>Fev/18</t>
  </si>
  <si>
    <t>2017</t>
  </si>
  <si>
    <t>Variação</t>
  </si>
  <si>
    <t>Variação %</t>
  </si>
  <si>
    <t>Benefícios Totais</t>
  </si>
  <si>
    <t>Benefícios Financeiros (explícitos)</t>
  </si>
  <si>
    <t>Financiamentos destinados à Reestruturação Produtiva e às Exportações (Revitaliza)</t>
  </si>
  <si>
    <t>Benefícios Creditícios (implícitos)</t>
  </si>
  <si>
    <t>Programa de Estímulo à Reestruturação e ao Sistema Financeiro Nacional - PROER</t>
  </si>
  <si>
    <t>Fundo para o Desenvolvimento Regional com Recursos da Desestatização - FRD</t>
  </si>
  <si>
    <t>Tabela 3: Comparativo dos Benefícios Financeiros e Creditícios (ou Subsídios Explícitos e Implícitos ) - 2017 e 2016</t>
  </si>
  <si>
    <t>Tabela 5: Benefícios Financeiros e Creditícios (ou Subsídios Explícitos e Implícitos) - 2015, por setor, em valores nominais</t>
  </si>
  <si>
    <t>Classificação</t>
  </si>
  <si>
    <t>Agropecuária</t>
  </si>
  <si>
    <t>Indústria</t>
  </si>
  <si>
    <t>Variável</t>
  </si>
  <si>
    <t>Perene</t>
  </si>
  <si>
    <t>Programa Nacional de Microcrédito Produtivo Orientado - Programa Crescer</t>
  </si>
  <si>
    <t>Tabela 6: Benefícios Financeiros e Creditícios (ou Subsídios Explícitos e Implícitos) - 2016, por setor, em valores nominais</t>
  </si>
  <si>
    <t>Tabela 7: Benefícios Financeiros e Creditícios (ou Subsídios Explícitos e Implícitos)  - 2017, por setor, em valores nominais</t>
  </si>
  <si>
    <t>Tabela 8: Benefícios Financeiros e Creditícios (ou Subsídios Explícitos e Implícitos) - 2015, por região, em valores nominais</t>
  </si>
  <si>
    <t>Norte</t>
  </si>
  <si>
    <t>Nordeste</t>
  </si>
  <si>
    <t>Centro-Oeste</t>
  </si>
  <si>
    <t>Sudeste</t>
  </si>
  <si>
    <t>Sul</t>
  </si>
  <si>
    <t>Tabela 9: Benefícios Financeiros e Creditícios (ou Subsídios Explícitos e Implícitos) - 2016, por região, em valores nominais</t>
  </si>
  <si>
    <t>Tabela 10:Benefícios Financeiros e Creditícios (ou Subsídios Explícitos e Implícitos)- 2017, por região, em valores nominais</t>
  </si>
  <si>
    <t>Evolução dos principais gastos tributários da Uniãos - 2003 a 2017 (R$ Milhões) - Valores Nominais</t>
  </si>
  <si>
    <t>Livros Técnicos e Científicos</t>
  </si>
  <si>
    <t>Aquisição de Automóveis - Taxistas e Portadores de Deficiência (IPI e IOF)</t>
  </si>
  <si>
    <t>Máquinas e Equipamentos - Cnpq</t>
  </si>
  <si>
    <t>Motocicletas</t>
  </si>
  <si>
    <t>Fundos do Idoso</t>
  </si>
  <si>
    <t>PRONON</t>
  </si>
  <si>
    <t>Água Mineral</t>
  </si>
  <si>
    <t>RETID</t>
  </si>
  <si>
    <t>Papel - Jornais e Periódicos</t>
  </si>
  <si>
    <t>TI e TIC - Tecnologia de Informação e Tecnologia da Informação e da Comunicação</t>
  </si>
  <si>
    <t>RECINE</t>
  </si>
  <si>
    <t>Isenções a Imovéis Rurais (ITR)</t>
  </si>
  <si>
    <t>Promoção de produtos e serviços brasileiros</t>
  </si>
  <si>
    <t>Transporte Escolar</t>
  </si>
  <si>
    <t>Pronas/PCD</t>
  </si>
  <si>
    <t>Creches e Pré-Escolas</t>
  </si>
  <si>
    <t>Indústria Cinematográfica e Radiodifusão</t>
  </si>
  <si>
    <t>PATVD</t>
  </si>
  <si>
    <t>Resíduos Sólidos</t>
  </si>
  <si>
    <t>Evento Esportivo, Cultural e Científico</t>
  </si>
  <si>
    <t>Aerogeradores</t>
  </si>
  <si>
    <t>RETAERO</t>
  </si>
  <si>
    <t>REIF</t>
  </si>
  <si>
    <t>Vale-Cultura</t>
  </si>
  <si>
    <t>Construção Civil</t>
  </si>
  <si>
    <t>PROUCA-REICOMP</t>
  </si>
  <si>
    <t>Crédito Presumido</t>
  </si>
  <si>
    <t>Lojas Francas</t>
  </si>
  <si>
    <t>Empresas montadoras</t>
  </si>
  <si>
    <t>Seguro de Vida e Congêneres (IOF)</t>
  </si>
  <si>
    <t>Produtos Químicos e Farmacêuticos</t>
  </si>
  <si>
    <t>Programa de Alimentação do Trabalhador - PAT (IRPJ)</t>
  </si>
  <si>
    <t>RECOPA</t>
  </si>
  <si>
    <t>PDTI/PDTA</t>
  </si>
  <si>
    <t>Deduções com Benefícios Previdenciários e Assistenciais e FAPI (IRPJ)</t>
  </si>
  <si>
    <t>Trem de Alta Velocidade</t>
  </si>
  <si>
    <t>RECOM</t>
  </si>
  <si>
    <t>Copa do Mundo</t>
  </si>
  <si>
    <t>Empreendimentos Turísticos (IRPJ)</t>
  </si>
  <si>
    <t>Equipamentos Desportivos</t>
  </si>
  <si>
    <t>Telecomunicações em áreas rurais e regiões remotas</t>
  </si>
  <si>
    <t>Associações de Poupança e Empréstimos e Planos de Poupança e Investimentos - PAIT</t>
  </si>
  <si>
    <t>Bagagem (II e IPI vinculado à importação)</t>
  </si>
  <si>
    <t>Material Promocional (II e IPI vinculado à importação)</t>
  </si>
  <si>
    <t>Adicional ao Frete para Renovação da Marinha Mercante</t>
  </si>
  <si>
    <t>Evolução dos principais gastos tributários da Uniãos - 2003 a 2017 (R$ Milhões) - Valores Constantes de 2017</t>
  </si>
  <si>
    <t>Tabela 1: Benefícios Financeiros e Creditícios (ou Subsídios Explícitos e Implícitos) - por tipo, em valores nominais de 2003 a 2017</t>
  </si>
  <si>
    <t>Tabela 2: Benefícios Financeiros e Creditícios (ou Subsídios Explícitos e Implícitos) - por tipo, em valores constantes de 2003 a 2017</t>
  </si>
  <si>
    <t>Tabela 3: Comparativo dos Benefícios Financeiros e Creditícios (ou Subsídios Explícitos e Implícitos) – 2017 e 2016</t>
  </si>
  <si>
    <t>Tabela 4: Benefícios Financeiros e Creditícios (ou Subsídios Explícitos e Implícitos) - % Despesa e % PIB – 2017 e 2016</t>
  </si>
  <si>
    <t>Tabela 7: Benefícios Financeiros e Creditícios (ou Subsídios Explícitos e Implícitos) - 2017, por setor, em valores nominais</t>
  </si>
  <si>
    <t>Tabela 10: Benefícios Financeiros e Creditícios (ou Subsídios Explícitos e Implícitos) - 2017, por região, em valores nominais</t>
  </si>
  <si>
    <t>Tabela 11: Variáveis e Dados Utilizados</t>
  </si>
  <si>
    <t>Tabela 12: Evolução dos principais gastos tributários da União - 2003 a 2017 (R$ Milhões) - Valores Nominais</t>
  </si>
  <si>
    <t>Tabela 13: Evolução dos principais gastos tributários da União - 2003 a 2017 (R$ Milhões) - Valores Constantes de 2017</t>
  </si>
  <si>
    <t xml:space="preserve">Tabela 4: Benefícios Financeiros e Creditícios (ou Subsídios Explícitos e Implícitos ) - % Despesa e % PIB </t>
  </si>
  <si>
    <t>Elaboração: MF/SEFEL</t>
  </si>
  <si>
    <t>Elaboração: MF/STN e IBGE</t>
  </si>
  <si>
    <t>Fonte: MF/RFB. Elaboração Própria.</t>
  </si>
  <si>
    <t>Elaboração: MF/SEFEL.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</si>
</sst>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0_);\-##0_);&quot;-&quot;_)"/>
    <numFmt numFmtId="165" formatCode="#\ ##0_);\-#\ ##0_);&quot;-&quot;_)"/>
    <numFmt numFmtId="166" formatCode="#\ ###\ ##0_);\-#\ ###\ ##0_);&quot;-&quot;_)"/>
    <numFmt numFmtId="167" formatCode="0.0%"/>
    <numFmt numFmtId="168" formatCode="#,##0_ ;[Red]\-#,##0\ "/>
    <numFmt numFmtId="169" formatCode="#,##0_ ;\-#,##0\ "/>
    <numFmt numFmtId="170" formatCode="0.0"/>
    <numFmt numFmtId="171" formatCode="_-* #,##0.0_-;\-* #,##0.0_-;_-* &quot;-&quot;??_-;_-@_-"/>
    <numFmt numFmtId="172" formatCode="#,##0.0"/>
    <numFmt numFmtId="173" formatCode="_(* #,##0_);_(* \(#,##0\);_(* &quot;-&quot;??_);_(@_)"/>
    <numFmt numFmtId="174" formatCode="_(* #,##0.00_);_(* \(#,##0.00\);_(* &quot;-&quot;??_);_(@_)"/>
    <numFmt numFmtId="175" formatCode="_-* #,##0_-;\-* #,##0_-;_-* &quot;-&quot;??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b/>
      <i/>
      <u/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2" applyFill="1" applyBorder="1" applyAlignment="1">
      <alignment vertical="center"/>
    </xf>
    <xf numFmtId="0" fontId="5" fillId="0" borderId="2" xfId="2" applyFont="1" applyFill="1" applyBorder="1" applyAlignment="1">
      <alignment horizontal="right" vertical="center"/>
    </xf>
    <xf numFmtId="0" fontId="3" fillId="0" borderId="0" xfId="2" applyFill="1" applyAlignment="1">
      <alignment vertical="center"/>
    </xf>
    <xf numFmtId="0" fontId="3" fillId="0" borderId="0" xfId="2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Fill="1" applyBorder="1" applyAlignment="1">
      <alignment vertical="center"/>
    </xf>
    <xf numFmtId="0" fontId="8" fillId="0" borderId="6" xfId="2" applyNumberFormat="1" applyFont="1" applyFill="1" applyBorder="1" applyAlignment="1">
      <alignment vertical="center"/>
    </xf>
    <xf numFmtId="164" fontId="8" fillId="0" borderId="6" xfId="3" applyNumberFormat="1" applyFont="1" applyBorder="1" applyAlignment="1" applyProtection="1">
      <alignment vertical="center"/>
    </xf>
    <xf numFmtId="164" fontId="8" fillId="0" borderId="5" xfId="3" applyNumberFormat="1" applyFont="1" applyBorder="1" applyAlignment="1" applyProtection="1">
      <alignment vertical="center"/>
    </xf>
    <xf numFmtId="165" fontId="8" fillId="2" borderId="6" xfId="3" applyNumberFormat="1" applyFont="1" applyFill="1" applyBorder="1" applyAlignment="1" applyProtection="1">
      <alignment vertical="center"/>
    </xf>
    <xf numFmtId="165" fontId="8" fillId="0" borderId="5" xfId="3" applyNumberFormat="1" applyFont="1" applyBorder="1" applyAlignment="1" applyProtection="1">
      <alignment vertical="center"/>
    </xf>
    <xf numFmtId="10" fontId="8" fillId="0" borderId="5" xfId="1" applyNumberFormat="1" applyFont="1" applyBorder="1" applyAlignment="1" applyProtection="1">
      <alignment vertical="center"/>
    </xf>
    <xf numFmtId="165" fontId="8" fillId="0" borderId="6" xfId="3" applyNumberFormat="1" applyFont="1" applyBorder="1" applyAlignment="1" applyProtection="1">
      <alignment vertical="center"/>
    </xf>
    <xf numFmtId="17" fontId="8" fillId="0" borderId="7" xfId="2" applyNumberFormat="1" applyFont="1" applyFill="1" applyBorder="1" applyAlignment="1">
      <alignment vertical="center"/>
    </xf>
    <xf numFmtId="0" fontId="8" fillId="0" borderId="7" xfId="2" applyNumberFormat="1" applyFont="1" applyFill="1" applyBorder="1" applyAlignment="1">
      <alignment vertical="center"/>
    </xf>
    <xf numFmtId="164" fontId="8" fillId="0" borderId="7" xfId="3" applyNumberFormat="1" applyFont="1" applyBorder="1" applyAlignment="1" applyProtection="1">
      <alignment vertical="center"/>
    </xf>
    <xf numFmtId="164" fontId="8" fillId="0" borderId="8" xfId="3" applyNumberFormat="1" applyFont="1" applyBorder="1" applyAlignment="1" applyProtection="1">
      <alignment vertical="center"/>
    </xf>
    <xf numFmtId="165" fontId="8" fillId="0" borderId="7" xfId="3" applyNumberFormat="1" applyFont="1" applyBorder="1" applyAlignment="1" applyProtection="1">
      <alignment vertical="center"/>
    </xf>
    <xf numFmtId="165" fontId="8" fillId="0" borderId="8" xfId="3" applyNumberFormat="1" applyFont="1" applyBorder="1" applyAlignment="1" applyProtection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3" fillId="0" borderId="0" xfId="2" applyBorder="1"/>
    <xf numFmtId="0" fontId="2" fillId="0" borderId="0" xfId="0" applyFont="1"/>
    <xf numFmtId="0" fontId="2" fillId="0" borderId="0" xfId="0" applyFont="1" applyAlignment="1">
      <alignment vertical="center"/>
    </xf>
    <xf numFmtId="166" fontId="3" fillId="0" borderId="0" xfId="2" applyNumberFormat="1"/>
    <xf numFmtId="0" fontId="3" fillId="0" borderId="0" xfId="2" applyFill="1" applyAlignment="1">
      <alignment vertical="center" wrapText="1"/>
    </xf>
    <xf numFmtId="167" fontId="8" fillId="0" borderId="5" xfId="1" applyNumberFormat="1" applyFont="1" applyBorder="1" applyAlignment="1" applyProtection="1">
      <alignment vertical="center"/>
    </xf>
    <xf numFmtId="167" fontId="8" fillId="0" borderId="8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 applyProtection="1">
      <alignment vertical="center"/>
    </xf>
    <xf numFmtId="166" fontId="8" fillId="0" borderId="5" xfId="3" applyNumberFormat="1" applyFont="1" applyBorder="1" applyAlignment="1" applyProtection="1">
      <alignment vertical="center"/>
    </xf>
    <xf numFmtId="166" fontId="8" fillId="0" borderId="7" xfId="3" applyNumberFormat="1" applyFont="1" applyBorder="1" applyAlignment="1" applyProtection="1">
      <alignment vertical="center"/>
    </xf>
    <xf numFmtId="166" fontId="8" fillId="0" borderId="8" xfId="3" applyNumberFormat="1" applyFont="1" applyBorder="1" applyAlignment="1" applyProtection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166" fontId="3" fillId="0" borderId="0" xfId="2" applyNumberFormat="1" applyFill="1" applyBorder="1" applyAlignment="1">
      <alignment vertical="center"/>
    </xf>
    <xf numFmtId="0" fontId="8" fillId="0" borderId="2" xfId="2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" fillId="0" borderId="10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0" xfId="0" applyFill="1"/>
    <xf numFmtId="167" fontId="0" fillId="0" borderId="0" xfId="1" applyNumberFormat="1" applyFont="1" applyFill="1" applyAlignment="1">
      <alignment horizontal="center"/>
    </xf>
    <xf numFmtId="0" fontId="0" fillId="0" borderId="9" xfId="0" applyFill="1" applyBorder="1"/>
    <xf numFmtId="167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7" fontId="0" fillId="2" borderId="11" xfId="1" applyNumberFormat="1" applyFont="1" applyFill="1" applyBorder="1" applyAlignment="1">
      <alignment horizontal="center"/>
    </xf>
    <xf numFmtId="0" fontId="0" fillId="0" borderId="12" xfId="0" applyFill="1" applyBorder="1"/>
    <xf numFmtId="167" fontId="0" fillId="0" borderId="12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6" fillId="0" borderId="0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3" borderId="15" xfId="2" applyFont="1" applyFill="1" applyBorder="1" applyAlignment="1">
      <alignment horizontal="center" vertical="center" wrapText="1"/>
    </xf>
    <xf numFmtId="0" fontId="15" fillId="0" borderId="0" xfId="2" quotePrefix="1" applyFont="1" applyFill="1" applyBorder="1" applyAlignment="1">
      <alignment horizontal="center" vertical="center" wrapText="1"/>
    </xf>
    <xf numFmtId="168" fontId="16" fillId="0" borderId="13" xfId="4" applyNumberFormat="1" applyFont="1" applyFill="1" applyBorder="1" applyAlignment="1">
      <alignment horizontal="center" vertical="center" wrapText="1"/>
    </xf>
    <xf numFmtId="168" fontId="16" fillId="0" borderId="0" xfId="4" applyNumberFormat="1" applyFont="1" applyFill="1" applyBorder="1" applyAlignment="1">
      <alignment horizontal="center" vertical="center" wrapText="1"/>
    </xf>
    <xf numFmtId="168" fontId="16" fillId="0" borderId="14" xfId="4" applyNumberFormat="1" applyFont="1" applyFill="1" applyBorder="1" applyAlignment="1">
      <alignment horizontal="center" vertical="center" wrapText="1"/>
    </xf>
    <xf numFmtId="168" fontId="16" fillId="3" borderId="0" xfId="4" applyNumberFormat="1" applyFont="1" applyFill="1" applyBorder="1" applyAlignment="1">
      <alignment horizontal="center" vertical="center" wrapText="1"/>
    </xf>
    <xf numFmtId="168" fontId="15" fillId="0" borderId="18" xfId="4" applyNumberFormat="1" applyFont="1" applyFill="1" applyBorder="1" applyAlignment="1">
      <alignment horizontal="center" vertical="center" wrapText="1"/>
    </xf>
    <xf numFmtId="168" fontId="15" fillId="0" borderId="13" xfId="4" applyNumberFormat="1" applyFont="1" applyFill="1" applyBorder="1" applyAlignment="1">
      <alignment horizontal="center" vertical="center" wrapText="1"/>
    </xf>
    <xf numFmtId="0" fontId="14" fillId="0" borderId="19" xfId="2" applyFont="1" applyFill="1" applyBorder="1" applyAlignment="1">
      <alignment horizontal="center" vertical="center" wrapText="1"/>
    </xf>
    <xf numFmtId="168" fontId="16" fillId="0" borderId="5" xfId="4" applyNumberFormat="1" applyFont="1" applyFill="1" applyBorder="1" applyAlignment="1">
      <alignment horizontal="center" vertical="center" wrapText="1"/>
    </xf>
    <xf numFmtId="0" fontId="14" fillId="3" borderId="19" xfId="2" applyFont="1" applyFill="1" applyBorder="1" applyAlignment="1">
      <alignment horizontal="center" vertical="center" wrapText="1"/>
    </xf>
    <xf numFmtId="168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9" fontId="18" fillId="0" borderId="23" xfId="4" applyNumberFormat="1" applyFont="1" applyBorder="1" applyAlignment="1">
      <alignment horizontal="right"/>
    </xf>
    <xf numFmtId="169" fontId="18" fillId="0" borderId="2" xfId="4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69" fontId="18" fillId="0" borderId="24" xfId="4" applyNumberFormat="1" applyFont="1" applyBorder="1" applyAlignment="1">
      <alignment horizontal="right"/>
    </xf>
    <xf numFmtId="169" fontId="18" fillId="0" borderId="0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169" fontId="18" fillId="0" borderId="25" xfId="4" applyNumberFormat="1" applyFont="1" applyBorder="1" applyAlignment="1">
      <alignment horizontal="right"/>
    </xf>
    <xf numFmtId="169" fontId="18" fillId="0" borderId="9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3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right"/>
    </xf>
    <xf numFmtId="0" fontId="21" fillId="0" borderId="26" xfId="0" applyFont="1" applyBorder="1" applyAlignment="1">
      <alignment horizontal="center" vertical="center"/>
    </xf>
    <xf numFmtId="1" fontId="21" fillId="0" borderId="27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1" fontId="21" fillId="0" borderId="27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vertical="center"/>
    </xf>
    <xf numFmtId="1" fontId="21" fillId="0" borderId="28" xfId="0" applyNumberFormat="1" applyFont="1" applyFill="1" applyBorder="1" applyAlignment="1">
      <alignment horizontal="center" vertical="center"/>
    </xf>
    <xf numFmtId="1" fontId="21" fillId="0" borderId="28" xfId="0" applyNumberFormat="1" applyFont="1" applyFill="1" applyBorder="1" applyAlignment="1">
      <alignment horizontal="center" wrapText="1"/>
    </xf>
    <xf numFmtId="0" fontId="21" fillId="0" borderId="0" xfId="0" applyFont="1" applyFill="1" applyBorder="1"/>
    <xf numFmtId="170" fontId="22" fillId="0" borderId="24" xfId="0" applyNumberFormat="1" applyFont="1" applyFill="1" applyBorder="1" applyAlignment="1">
      <alignment horizontal="center" vertical="center"/>
    </xf>
    <xf numFmtId="170" fontId="22" fillId="0" borderId="13" xfId="0" applyNumberFormat="1" applyFont="1" applyFill="1" applyBorder="1" applyAlignment="1">
      <alignment horizontal="center" vertical="center"/>
    </xf>
    <xf numFmtId="170" fontId="22" fillId="0" borderId="18" xfId="0" applyNumberFormat="1" applyFont="1" applyFill="1" applyBorder="1" applyAlignment="1">
      <alignment horizontal="center" vertical="center"/>
    </xf>
    <xf numFmtId="170" fontId="22" fillId="0" borderId="29" xfId="0" applyNumberFormat="1" applyFont="1" applyFill="1" applyBorder="1" applyAlignment="1">
      <alignment horizontal="center" vertical="center"/>
    </xf>
    <xf numFmtId="0" fontId="23" fillId="0" borderId="30" xfId="0" applyFont="1" applyFill="1" applyBorder="1"/>
    <xf numFmtId="170" fontId="21" fillId="0" borderId="31" xfId="0" applyNumberFormat="1" applyFont="1" applyFill="1" applyBorder="1" applyAlignment="1">
      <alignment horizontal="center" vertical="center"/>
    </xf>
    <xf numFmtId="170" fontId="21" fillId="0" borderId="32" xfId="0" applyNumberFormat="1" applyFont="1" applyFill="1" applyBorder="1" applyAlignment="1">
      <alignment horizontal="center" vertical="center"/>
    </xf>
    <xf numFmtId="0" fontId="23" fillId="0" borderId="33" xfId="0" applyFont="1" applyFill="1" applyBorder="1"/>
    <xf numFmtId="167" fontId="21" fillId="0" borderId="25" xfId="1" applyNumberFormat="1" applyFont="1" applyFill="1" applyBorder="1" applyAlignment="1">
      <alignment horizontal="center"/>
    </xf>
    <xf numFmtId="167" fontId="21" fillId="0" borderId="9" xfId="1" applyNumberFormat="1" applyFont="1" applyFill="1" applyBorder="1" applyAlignment="1">
      <alignment horizontal="center"/>
    </xf>
    <xf numFmtId="167" fontId="23" fillId="0" borderId="29" xfId="1" applyNumberFormat="1" applyFont="1" applyFill="1" applyBorder="1" applyAlignment="1">
      <alignment horizontal="center"/>
    </xf>
    <xf numFmtId="167" fontId="23" fillId="0" borderId="9" xfId="1" applyNumberFormat="1" applyFont="1" applyFill="1" applyBorder="1" applyAlignment="1">
      <alignment horizontal="center"/>
    </xf>
    <xf numFmtId="0" fontId="23" fillId="0" borderId="17" xfId="0" applyFont="1" applyFill="1" applyBorder="1"/>
    <xf numFmtId="167" fontId="21" fillId="0" borderId="34" xfId="1" applyNumberFormat="1" applyFont="1" applyFill="1" applyBorder="1" applyAlignment="1">
      <alignment horizontal="center"/>
    </xf>
    <xf numFmtId="167" fontId="23" fillId="0" borderId="15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Border="1"/>
    <xf numFmtId="0" fontId="24" fillId="0" borderId="0" xfId="2" applyFont="1" applyFill="1" applyBorder="1" applyAlignment="1">
      <alignment horizontal="right"/>
    </xf>
    <xf numFmtId="0" fontId="24" fillId="0" borderId="35" xfId="2" applyFont="1" applyFill="1" applyBorder="1" applyAlignment="1">
      <alignment horizontal="center"/>
    </xf>
    <xf numFmtId="0" fontId="24" fillId="0" borderId="36" xfId="2" applyFont="1" applyFill="1" applyBorder="1" applyAlignment="1">
      <alignment horizontal="center"/>
    </xf>
    <xf numFmtId="0" fontId="24" fillId="0" borderId="26" xfId="2" applyFont="1" applyFill="1" applyBorder="1" applyAlignment="1">
      <alignment horizontal="center"/>
    </xf>
    <xf numFmtId="0" fontId="24" fillId="0" borderId="38" xfId="2" applyFont="1" applyFill="1" applyBorder="1"/>
    <xf numFmtId="0" fontId="25" fillId="0" borderId="39" xfId="2" applyFont="1" applyFill="1" applyBorder="1"/>
    <xf numFmtId="170" fontId="26" fillId="0" borderId="0" xfId="0" applyNumberFormat="1" applyFont="1" applyBorder="1" applyAlignment="1">
      <alignment horizontal="center"/>
    </xf>
    <xf numFmtId="170" fontId="26" fillId="0" borderId="39" xfId="0" applyNumberFormat="1" applyFont="1" applyBorder="1" applyAlignment="1">
      <alignment horizontal="center"/>
    </xf>
    <xf numFmtId="171" fontId="24" fillId="0" borderId="0" xfId="1" applyNumberFormat="1" applyFont="1" applyFill="1" applyBorder="1" applyAlignment="1">
      <alignment horizontal="center"/>
    </xf>
    <xf numFmtId="170" fontId="0" fillId="0" borderId="0" xfId="0" applyNumberFormat="1"/>
    <xf numFmtId="170" fontId="23" fillId="0" borderId="12" xfId="0" applyNumberFormat="1" applyFont="1" applyBorder="1" applyAlignment="1">
      <alignment horizontal="center"/>
    </xf>
    <xf numFmtId="170" fontId="23" fillId="0" borderId="38" xfId="0" applyNumberFormat="1" applyFont="1" applyBorder="1" applyAlignment="1">
      <alignment horizontal="center"/>
    </xf>
    <xf numFmtId="0" fontId="25" fillId="2" borderId="39" xfId="2" applyFont="1" applyFill="1" applyBorder="1"/>
    <xf numFmtId="170" fontId="26" fillId="2" borderId="0" xfId="0" applyNumberFormat="1" applyFont="1" applyFill="1" applyBorder="1" applyAlignment="1">
      <alignment horizontal="center"/>
    </xf>
    <xf numFmtId="170" fontId="26" fillId="2" borderId="39" xfId="0" applyNumberFormat="1" applyFont="1" applyFill="1" applyBorder="1" applyAlignment="1">
      <alignment horizontal="center"/>
    </xf>
    <xf numFmtId="171" fontId="0" fillId="0" borderId="0" xfId="0" applyNumberFormat="1"/>
    <xf numFmtId="0" fontId="24" fillId="2" borderId="38" xfId="2" applyFont="1" applyFill="1" applyBorder="1"/>
    <xf numFmtId="170" fontId="23" fillId="2" borderId="12" xfId="0" applyNumberFormat="1" applyFont="1" applyFill="1" applyBorder="1" applyAlignment="1">
      <alignment horizontal="center"/>
    </xf>
    <xf numFmtId="170" fontId="23" fillId="2" borderId="38" xfId="0" applyNumberFormat="1" applyFont="1" applyFill="1" applyBorder="1" applyAlignment="1">
      <alignment horizontal="center"/>
    </xf>
    <xf numFmtId="0" fontId="24" fillId="0" borderId="41" xfId="2" applyFont="1" applyFill="1" applyBorder="1"/>
    <xf numFmtId="170" fontId="23" fillId="0" borderId="26" xfId="0" applyNumberFormat="1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2" fontId="29" fillId="0" borderId="36" xfId="0" applyNumberFormat="1" applyFont="1" applyBorder="1" applyAlignment="1">
      <alignment horizontal="center"/>
    </xf>
    <xf numFmtId="172" fontId="29" fillId="0" borderId="0" xfId="0" applyNumberFormat="1" applyFont="1" applyBorder="1" applyAlignment="1">
      <alignment horizontal="center"/>
    </xf>
    <xf numFmtId="9" fontId="29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4" fillId="0" borderId="12" xfId="2" applyFont="1" applyFill="1" applyBorder="1"/>
    <xf numFmtId="0" fontId="24" fillId="0" borderId="0" xfId="2" applyFont="1" applyFill="1" applyBorder="1"/>
    <xf numFmtId="170" fontId="26" fillId="0" borderId="40" xfId="0" applyNumberFormat="1" applyFont="1" applyBorder="1" applyAlignment="1">
      <alignment horizontal="center"/>
    </xf>
    <xf numFmtId="170" fontId="23" fillId="0" borderId="37" xfId="0" applyNumberFormat="1" applyFont="1" applyBorder="1" applyAlignment="1">
      <alignment horizontal="center"/>
    </xf>
    <xf numFmtId="170" fontId="26" fillId="2" borderId="40" xfId="0" applyNumberFormat="1" applyFont="1" applyFill="1" applyBorder="1" applyAlignment="1">
      <alignment horizontal="center"/>
    </xf>
    <xf numFmtId="170" fontId="23" fillId="2" borderId="37" xfId="0" applyNumberFormat="1" applyFont="1" applyFill="1" applyBorder="1" applyAlignment="1">
      <alignment horizontal="center"/>
    </xf>
    <xf numFmtId="0" fontId="24" fillId="0" borderId="26" xfId="2" applyFont="1" applyFill="1" applyBorder="1"/>
    <xf numFmtId="0" fontId="23" fillId="0" borderId="35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172" fontId="31" fillId="0" borderId="40" xfId="0" applyNumberFormat="1" applyFont="1" applyBorder="1" applyAlignment="1">
      <alignment horizontal="center"/>
    </xf>
    <xf numFmtId="167" fontId="31" fillId="0" borderId="44" xfId="0" applyNumberFormat="1" applyFont="1" applyBorder="1" applyAlignment="1">
      <alignment horizontal="center"/>
    </xf>
    <xf numFmtId="172" fontId="31" fillId="0" borderId="45" xfId="0" applyNumberFormat="1" applyFont="1" applyBorder="1" applyAlignment="1">
      <alignment horizontal="center"/>
    </xf>
    <xf numFmtId="167" fontId="31" fillId="0" borderId="13" xfId="0" applyNumberFormat="1" applyFont="1" applyBorder="1" applyAlignment="1">
      <alignment horizontal="center"/>
    </xf>
    <xf numFmtId="172" fontId="29" fillId="0" borderId="35" xfId="0" applyNumberFormat="1" applyFont="1" applyBorder="1" applyAlignment="1">
      <alignment horizontal="center"/>
    </xf>
    <xf numFmtId="9" fontId="29" fillId="0" borderId="42" xfId="0" applyNumberFormat="1" applyFont="1" applyBorder="1" applyAlignment="1">
      <alignment horizontal="center"/>
    </xf>
    <xf numFmtId="172" fontId="29" fillId="0" borderId="43" xfId="0" applyNumberFormat="1" applyFont="1" applyBorder="1" applyAlignment="1">
      <alignment horizontal="center"/>
    </xf>
    <xf numFmtId="9" fontId="29" fillId="0" borderId="28" xfId="0" applyNumberFormat="1" applyFont="1" applyBorder="1" applyAlignment="1">
      <alignment horizontal="center"/>
    </xf>
    <xf numFmtId="173" fontId="0" fillId="0" borderId="0" xfId="0" applyNumberFormat="1"/>
    <xf numFmtId="4" fontId="32" fillId="0" borderId="0" xfId="0" applyNumberFormat="1" applyFont="1"/>
    <xf numFmtId="167" fontId="0" fillId="0" borderId="0" xfId="1" applyNumberFormat="1" applyFont="1"/>
    <xf numFmtId="0" fontId="33" fillId="0" borderId="26" xfId="0" applyFont="1" applyBorder="1" applyAlignment="1">
      <alignment horizontal="left" vertical="center"/>
    </xf>
    <xf numFmtId="0" fontId="33" fillId="0" borderId="3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170" fontId="23" fillId="0" borderId="46" xfId="0" applyNumberFormat="1" applyFont="1" applyBorder="1" applyAlignment="1">
      <alignment horizontal="center"/>
    </xf>
    <xf numFmtId="170" fontId="23" fillId="0" borderId="47" xfId="0" applyNumberFormat="1" applyFont="1" applyBorder="1" applyAlignment="1">
      <alignment horizontal="center"/>
    </xf>
    <xf numFmtId="170" fontId="23" fillId="0" borderId="48" xfId="0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indent="1"/>
    </xf>
    <xf numFmtId="0" fontId="2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170" fontId="22" fillId="2" borderId="24" xfId="0" applyNumberFormat="1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3" fillId="2" borderId="50" xfId="0" applyFont="1" applyFill="1" applyBorder="1"/>
    <xf numFmtId="0" fontId="3" fillId="0" borderId="51" xfId="0" applyFont="1" applyFill="1" applyBorder="1"/>
    <xf numFmtId="0" fontId="17" fillId="0" borderId="52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7" fillId="0" borderId="54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vertical="center"/>
    </xf>
    <xf numFmtId="173" fontId="37" fillId="0" borderId="24" xfId="0" applyNumberFormat="1" applyFont="1" applyFill="1" applyBorder="1" applyAlignment="1">
      <alignment vertical="center"/>
    </xf>
    <xf numFmtId="173" fontId="37" fillId="0" borderId="57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justify" vertical="center" wrapText="1"/>
    </xf>
    <xf numFmtId="173" fontId="39" fillId="0" borderId="24" xfId="4" applyNumberFormat="1" applyFont="1" applyFill="1" applyBorder="1" applyAlignment="1">
      <alignment horizontal="right" vertical="center"/>
    </xf>
    <xf numFmtId="173" fontId="39" fillId="0" borderId="24" xfId="4" applyNumberFormat="1" applyFont="1" applyFill="1" applyBorder="1" applyAlignment="1">
      <alignment vertical="center"/>
    </xf>
    <xf numFmtId="173" fontId="39" fillId="0" borderId="58" xfId="4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horizontal="justify" vertical="center" wrapText="1"/>
    </xf>
    <xf numFmtId="173" fontId="40" fillId="0" borderId="24" xfId="4" applyNumberFormat="1" applyFont="1" applyFill="1" applyBorder="1" applyAlignment="1">
      <alignment vertical="center"/>
    </xf>
    <xf numFmtId="173" fontId="40" fillId="0" borderId="24" xfId="4" applyNumberFormat="1" applyFont="1" applyFill="1" applyBorder="1" applyAlignment="1">
      <alignment horizontal="center" vertical="center"/>
    </xf>
    <xf numFmtId="173" fontId="40" fillId="0" borderId="24" xfId="4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justify" vertical="center"/>
    </xf>
    <xf numFmtId="173" fontId="39" fillId="0" borderId="24" xfId="5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justify" vertical="center" wrapText="1"/>
    </xf>
    <xf numFmtId="173" fontId="42" fillId="0" borderId="24" xfId="4" applyNumberFormat="1" applyFont="1" applyFill="1" applyBorder="1" applyAlignment="1">
      <alignment horizontal="right" vertical="center"/>
    </xf>
    <xf numFmtId="173" fontId="42" fillId="0" borderId="58" xfId="4" applyNumberFormat="1" applyFont="1" applyFill="1" applyBorder="1" applyAlignment="1">
      <alignment horizontal="right" vertical="center"/>
    </xf>
    <xf numFmtId="173" fontId="39" fillId="0" borderId="59" xfId="4" applyNumberFormat="1" applyFont="1" applyFill="1" applyBorder="1" applyAlignment="1">
      <alignment vertical="center"/>
    </xf>
    <xf numFmtId="0" fontId="43" fillId="0" borderId="51" xfId="0" applyFont="1" applyFill="1" applyBorder="1"/>
    <xf numFmtId="3" fontId="36" fillId="0" borderId="60" xfId="0" applyNumberFormat="1" applyFont="1" applyFill="1" applyBorder="1" applyAlignment="1">
      <alignment horizontal="justify" vertical="center"/>
    </xf>
    <xf numFmtId="173" fontId="36" fillId="0" borderId="61" xfId="4" applyNumberFormat="1" applyFont="1" applyFill="1" applyBorder="1" applyAlignment="1">
      <alignment horizontal="left" vertical="center"/>
    </xf>
    <xf numFmtId="173" fontId="37" fillId="0" borderId="62" xfId="4" applyNumberFormat="1" applyFont="1" applyFill="1" applyBorder="1" applyAlignment="1">
      <alignment horizontal="left" vertical="center"/>
    </xf>
    <xf numFmtId="173" fontId="37" fillId="0" borderId="63" xfId="4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34" fillId="2" borderId="22" xfId="0" applyFont="1" applyFill="1" applyBorder="1" applyAlignment="1">
      <alignment vertical="center"/>
    </xf>
    <xf numFmtId="3" fontId="34" fillId="2" borderId="0" xfId="0" applyNumberFormat="1" applyFont="1" applyFill="1" applyBorder="1"/>
    <xf numFmtId="0" fontId="34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3" fontId="39" fillId="0" borderId="58" xfId="4" applyNumberFormat="1" applyFont="1" applyFill="1" applyBorder="1" applyAlignment="1">
      <alignment horizontal="right" vertical="center"/>
    </xf>
    <xf numFmtId="173" fontId="39" fillId="0" borderId="59" xfId="4" applyNumberFormat="1" applyFont="1" applyFill="1" applyBorder="1" applyAlignment="1">
      <alignment horizontal="right" vertical="center"/>
    </xf>
    <xf numFmtId="0" fontId="45" fillId="0" borderId="51" xfId="0" applyFont="1" applyFill="1" applyBorder="1"/>
    <xf numFmtId="3" fontId="17" fillId="0" borderId="60" xfId="0" applyNumberFormat="1" applyFont="1" applyFill="1" applyBorder="1" applyAlignment="1">
      <alignment horizontal="justify" vertical="center"/>
    </xf>
    <xf numFmtId="173" fontId="17" fillId="0" borderId="61" xfId="4" applyNumberFormat="1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34" fillId="0" borderId="56" xfId="0" applyFont="1" applyFill="1" applyBorder="1" applyAlignment="1">
      <alignment horizontal="justify" vertical="center" wrapText="1"/>
    </xf>
    <xf numFmtId="173" fontId="34" fillId="0" borderId="64" xfId="4" applyNumberFormat="1" applyFont="1" applyFill="1" applyBorder="1" applyAlignment="1">
      <alignment horizontal="center" vertical="center"/>
    </xf>
    <xf numFmtId="173" fontId="40" fillId="0" borderId="64" xfId="4" applyNumberFormat="1" applyFont="1" applyFill="1" applyBorder="1" applyAlignment="1">
      <alignment horizontal="right" vertical="center"/>
    </xf>
    <xf numFmtId="173" fontId="40" fillId="0" borderId="65" xfId="4" applyNumberFormat="1" applyFont="1" applyFill="1" applyBorder="1" applyAlignment="1">
      <alignment horizontal="right" vertical="center"/>
    </xf>
    <xf numFmtId="173" fontId="39" fillId="0" borderId="66" xfId="4" applyNumberFormat="1" applyFont="1" applyFill="1" applyBorder="1" applyAlignment="1">
      <alignment vertical="center"/>
    </xf>
    <xf numFmtId="173" fontId="39" fillId="0" borderId="64" xfId="4" applyNumberFormat="1" applyFont="1" applyFill="1" applyBorder="1" applyAlignment="1">
      <alignment vertical="center"/>
    </xf>
    <xf numFmtId="173" fontId="40" fillId="0" borderId="64" xfId="4" applyNumberFormat="1" applyFont="1" applyFill="1" applyBorder="1" applyAlignment="1">
      <alignment vertical="center"/>
    </xf>
    <xf numFmtId="173" fontId="39" fillId="0" borderId="64" xfId="5" applyNumberFormat="1" applyFont="1" applyFill="1" applyBorder="1" applyAlignment="1">
      <alignment vertical="center"/>
    </xf>
    <xf numFmtId="173" fontId="39" fillId="0" borderId="65" xfId="4" applyNumberFormat="1" applyFont="1" applyFill="1" applyBorder="1" applyAlignment="1">
      <alignment vertical="center"/>
    </xf>
    <xf numFmtId="173" fontId="39" fillId="0" borderId="67" xfId="4" applyNumberFormat="1" applyFont="1" applyFill="1" applyBorder="1" applyAlignment="1">
      <alignment horizontal="right" vertical="center"/>
    </xf>
    <xf numFmtId="173" fontId="39" fillId="0" borderId="67" xfId="4" applyNumberFormat="1" applyFont="1" applyFill="1" applyBorder="1" applyAlignment="1">
      <alignment vertical="center"/>
    </xf>
    <xf numFmtId="0" fontId="35" fillId="2" borderId="0" xfId="0" applyFont="1" applyFill="1" applyAlignment="1"/>
    <xf numFmtId="0" fontId="3" fillId="2" borderId="0" xfId="0" applyFont="1" applyFill="1" applyBorder="1"/>
    <xf numFmtId="0" fontId="46" fillId="2" borderId="50" xfId="0" applyFont="1" applyFill="1" applyBorder="1" applyAlignment="1">
      <alignment horizontal="right"/>
    </xf>
    <xf numFmtId="0" fontId="22" fillId="2" borderId="0" xfId="0" applyFont="1" applyFill="1" applyBorder="1"/>
    <xf numFmtId="0" fontId="47" fillId="0" borderId="49" xfId="0" applyFont="1" applyFill="1" applyBorder="1" applyAlignment="1">
      <alignment horizontal="center" vertical="center"/>
    </xf>
    <xf numFmtId="0" fontId="38" fillId="0" borderId="68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0" fontId="38" fillId="0" borderId="74" xfId="0" applyFont="1" applyFill="1" applyBorder="1" applyAlignment="1">
      <alignment horizontal="center" vertical="center"/>
    </xf>
    <xf numFmtId="173" fontId="38" fillId="0" borderId="67" xfId="0" applyNumberFormat="1" applyFont="1" applyFill="1" applyBorder="1" applyAlignment="1">
      <alignment vertical="center"/>
    </xf>
    <xf numFmtId="10" fontId="38" fillId="0" borderId="67" xfId="1" applyNumberFormat="1" applyFont="1" applyFill="1" applyBorder="1" applyAlignment="1">
      <alignment vertical="center"/>
    </xf>
    <xf numFmtId="10" fontId="38" fillId="0" borderId="58" xfId="1" applyNumberFormat="1" applyFont="1" applyFill="1" applyBorder="1" applyAlignment="1">
      <alignment vertical="center"/>
    </xf>
    <xf numFmtId="0" fontId="45" fillId="2" borderId="0" xfId="0" applyFont="1" applyFill="1" applyBorder="1"/>
    <xf numFmtId="0" fontId="51" fillId="2" borderId="0" xfId="0" applyFont="1" applyFill="1" applyBorder="1"/>
    <xf numFmtId="0" fontId="3" fillId="2" borderId="0" xfId="0" quotePrefix="1" applyFont="1" applyFill="1" applyAlignment="1">
      <alignment vertical="center"/>
    </xf>
    <xf numFmtId="0" fontId="3" fillId="0" borderId="0" xfId="0" applyFont="1" applyFill="1"/>
    <xf numFmtId="10" fontId="52" fillId="0" borderId="67" xfId="1" applyNumberFormat="1" applyFont="1" applyFill="1" applyBorder="1" applyAlignment="1">
      <alignment vertical="center"/>
    </xf>
    <xf numFmtId="173" fontId="49" fillId="2" borderId="0" xfId="4" applyNumberFormat="1" applyFont="1" applyFill="1" applyBorder="1" applyAlignment="1">
      <alignment vertical="center"/>
    </xf>
    <xf numFmtId="10" fontId="52" fillId="2" borderId="0" xfId="1" applyNumberFormat="1" applyFont="1" applyFill="1" applyBorder="1" applyAlignment="1">
      <alignment vertical="center"/>
    </xf>
    <xf numFmtId="3" fontId="22" fillId="2" borderId="0" xfId="0" applyNumberFormat="1" applyFont="1" applyFill="1"/>
    <xf numFmtId="3" fontId="38" fillId="0" borderId="0" xfId="0" applyNumberFormat="1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10" fontId="52" fillId="0" borderId="58" xfId="1" applyNumberFormat="1" applyFont="1" applyFill="1" applyBorder="1" applyAlignment="1">
      <alignment vertical="center"/>
    </xf>
    <xf numFmtId="3" fontId="34" fillId="0" borderId="56" xfId="0" applyNumberFormat="1" applyFont="1" applyFill="1" applyBorder="1" applyAlignment="1">
      <alignment horizontal="justify" vertical="center" wrapText="1"/>
    </xf>
    <xf numFmtId="0" fontId="34" fillId="0" borderId="56" xfId="0" applyFont="1" applyFill="1" applyBorder="1" applyAlignment="1">
      <alignment horizontal="justify" vertical="center"/>
    </xf>
    <xf numFmtId="0" fontId="41" fillId="0" borderId="56" xfId="0" applyFont="1" applyFill="1" applyBorder="1" applyAlignment="1">
      <alignment horizontal="justify" vertical="center" wrapText="1"/>
    </xf>
    <xf numFmtId="0" fontId="34" fillId="0" borderId="75" xfId="0" applyFont="1" applyFill="1" applyBorder="1" applyAlignment="1">
      <alignment horizontal="justify" vertical="center" wrapText="1"/>
    </xf>
    <xf numFmtId="3" fontId="50" fillId="0" borderId="50" xfId="0" applyNumberFormat="1" applyFont="1" applyFill="1" applyBorder="1" applyAlignment="1">
      <alignment vertical="center"/>
    </xf>
    <xf numFmtId="10" fontId="52" fillId="0" borderId="69" xfId="1" applyNumberFormat="1" applyFont="1" applyFill="1" applyBorder="1" applyAlignment="1">
      <alignment vertical="center"/>
    </xf>
    <xf numFmtId="10" fontId="52" fillId="0" borderId="71" xfId="1" applyNumberFormat="1" applyFont="1" applyFill="1" applyBorder="1" applyAlignment="1">
      <alignment vertical="center"/>
    </xf>
    <xf numFmtId="173" fontId="38" fillId="0" borderId="23" xfId="0" applyNumberFormat="1" applyFont="1" applyFill="1" applyBorder="1" applyAlignment="1">
      <alignment vertical="center"/>
    </xf>
    <xf numFmtId="3" fontId="38" fillId="0" borderId="67" xfId="0" applyNumberFormat="1" applyFont="1" applyFill="1" applyBorder="1" applyAlignment="1">
      <alignment vertical="center"/>
    </xf>
    <xf numFmtId="3" fontId="50" fillId="0" borderId="67" xfId="0" applyNumberFormat="1" applyFont="1" applyFill="1" applyBorder="1" applyAlignment="1">
      <alignment vertical="center"/>
    </xf>
    <xf numFmtId="3" fontId="50" fillId="0" borderId="69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1" xfId="0" applyFont="1" applyFill="1" applyBorder="1"/>
    <xf numFmtId="0" fontId="17" fillId="0" borderId="53" xfId="0" applyFont="1" applyFill="1" applyBorder="1" applyAlignment="1">
      <alignment horizontal="center" vertical="center"/>
    </xf>
    <xf numFmtId="173" fontId="34" fillId="0" borderId="64" xfId="4" quotePrefix="1" applyNumberFormat="1" applyFont="1" applyFill="1" applyBorder="1" applyAlignment="1">
      <alignment horizontal="center" vertical="center"/>
    </xf>
    <xf numFmtId="173" fontId="34" fillId="0" borderId="70" xfId="4" applyNumberFormat="1" applyFont="1" applyFill="1" applyBorder="1" applyAlignment="1">
      <alignment horizontal="center" vertical="center"/>
    </xf>
    <xf numFmtId="173" fontId="34" fillId="0" borderId="70" xfId="4" quotePrefix="1" applyNumberFormat="1" applyFont="1" applyFill="1" applyBorder="1" applyAlignment="1">
      <alignment horizontal="center" vertical="center"/>
    </xf>
    <xf numFmtId="174" fontId="39" fillId="0" borderId="69" xfId="4" applyNumberFormat="1" applyFont="1" applyFill="1" applyBorder="1" applyAlignment="1">
      <alignment horizontal="right" vertical="center"/>
    </xf>
    <xf numFmtId="174" fontId="39" fillId="0" borderId="71" xfId="4" applyNumberFormat="1" applyFont="1" applyFill="1" applyBorder="1" applyAlignment="1">
      <alignment horizontal="right" vertical="center"/>
    </xf>
    <xf numFmtId="0" fontId="46" fillId="2" borderId="0" xfId="0" applyFont="1" applyFill="1" applyBorder="1" applyAlignment="1">
      <alignment vertical="center"/>
    </xf>
    <xf numFmtId="43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50" xfId="0" applyFont="1" applyFill="1" applyBorder="1"/>
    <xf numFmtId="0" fontId="3" fillId="0" borderId="50" xfId="0" applyFont="1" applyFill="1" applyBorder="1" applyAlignment="1">
      <alignment horizontal="right"/>
    </xf>
    <xf numFmtId="0" fontId="3" fillId="0" borderId="0" xfId="0" applyFont="1" applyFill="1" applyBorder="1"/>
    <xf numFmtId="0" fontId="36" fillId="0" borderId="53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55" fillId="0" borderId="0" xfId="0" applyFont="1" applyFill="1" applyBorder="1"/>
    <xf numFmtId="173" fontId="36" fillId="0" borderId="67" xfId="0" applyNumberFormat="1" applyFont="1" applyFill="1" applyBorder="1" applyAlignment="1">
      <alignment vertical="center"/>
    </xf>
    <xf numFmtId="167" fontId="36" fillId="0" borderId="58" xfId="1" applyNumberFormat="1" applyFont="1" applyFill="1" applyBorder="1" applyAlignment="1">
      <alignment vertical="center"/>
    </xf>
    <xf numFmtId="0" fontId="3" fillId="0" borderId="56" xfId="0" applyFont="1" applyFill="1" applyBorder="1"/>
    <xf numFmtId="173" fontId="41" fillId="0" borderId="67" xfId="4" applyNumberFormat="1" applyFont="1" applyFill="1" applyBorder="1" applyAlignment="1">
      <alignment vertical="center"/>
    </xf>
    <xf numFmtId="167" fontId="56" fillId="0" borderId="58" xfId="1" applyNumberFormat="1" applyFont="1" applyFill="1" applyBorder="1" applyAlignment="1">
      <alignment vertical="center"/>
    </xf>
    <xf numFmtId="173" fontId="41" fillId="0" borderId="67" xfId="5" applyNumberFormat="1" applyFont="1" applyFill="1" applyBorder="1" applyAlignment="1">
      <alignment vertical="center"/>
    </xf>
    <xf numFmtId="167" fontId="56" fillId="0" borderId="58" xfId="1" applyNumberFormat="1" applyFont="1" applyFill="1" applyBorder="1" applyAlignment="1">
      <alignment horizontal="right" vertical="center"/>
    </xf>
    <xf numFmtId="0" fontId="3" fillId="0" borderId="75" xfId="0" applyFont="1" applyFill="1" applyBorder="1"/>
    <xf numFmtId="0" fontId="34" fillId="0" borderId="50" xfId="0" applyFont="1" applyFill="1" applyBorder="1" applyAlignment="1">
      <alignment horizontal="justify" vertical="center" wrapText="1"/>
    </xf>
    <xf numFmtId="173" fontId="41" fillId="0" borderId="69" xfId="4" applyNumberFormat="1" applyFont="1" applyFill="1" applyBorder="1" applyAlignment="1">
      <alignment vertical="center"/>
    </xf>
    <xf numFmtId="167" fontId="56" fillId="0" borderId="71" xfId="1" applyNumberFormat="1" applyFont="1" applyFill="1" applyBorder="1" applyAlignment="1">
      <alignment vertical="center"/>
    </xf>
    <xf numFmtId="0" fontId="46" fillId="0" borderId="50" xfId="0" applyFont="1" applyFill="1" applyBorder="1" applyAlignment="1">
      <alignment horizontal="right"/>
    </xf>
    <xf numFmtId="0" fontId="57" fillId="2" borderId="0" xfId="0" applyFont="1" applyFill="1" applyBorder="1" applyAlignment="1"/>
    <xf numFmtId="0" fontId="47" fillId="2" borderId="0" xfId="0" applyFont="1" applyFill="1" applyAlignment="1"/>
    <xf numFmtId="0" fontId="18" fillId="2" borderId="0" xfId="0" applyFont="1" applyFill="1" applyBorder="1"/>
    <xf numFmtId="0" fontId="18" fillId="0" borderId="0" xfId="0" applyFont="1" applyBorder="1"/>
    <xf numFmtId="0" fontId="18" fillId="2" borderId="9" xfId="0" applyFont="1" applyFill="1" applyBorder="1"/>
    <xf numFmtId="0" fontId="18" fillId="2" borderId="50" xfId="0" applyFont="1" applyFill="1" applyBorder="1"/>
    <xf numFmtId="44" fontId="18" fillId="2" borderId="50" xfId="0" applyNumberFormat="1" applyFont="1" applyFill="1" applyBorder="1" applyAlignment="1">
      <alignment horizontal="center"/>
    </xf>
    <xf numFmtId="0" fontId="58" fillId="2" borderId="0" xfId="0" applyFont="1" applyFill="1" applyBorder="1" applyAlignment="1">
      <alignment horizontal="right"/>
    </xf>
    <xf numFmtId="0" fontId="18" fillId="0" borderId="9" xfId="0" applyFont="1" applyBorder="1"/>
    <xf numFmtId="0" fontId="57" fillId="2" borderId="77" xfId="0" applyFont="1" applyFill="1" applyBorder="1" applyAlignment="1"/>
    <xf numFmtId="0" fontId="57" fillId="0" borderId="49" xfId="0" applyFont="1" applyBorder="1" applyAlignment="1"/>
    <xf numFmtId="0" fontId="59" fillId="0" borderId="53" xfId="0" applyFont="1" applyBorder="1" applyAlignment="1">
      <alignment horizontal="center"/>
    </xf>
    <xf numFmtId="0" fontId="59" fillId="0" borderId="54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18" fillId="2" borderId="10" xfId="0" applyFont="1" applyFill="1" applyBorder="1"/>
    <xf numFmtId="0" fontId="18" fillId="0" borderId="10" xfId="0" applyFont="1" applyBorder="1"/>
    <xf numFmtId="0" fontId="57" fillId="2" borderId="56" xfId="0" applyFont="1" applyFill="1" applyBorder="1" applyAlignment="1">
      <alignment horizontal="left"/>
    </xf>
    <xf numFmtId="0" fontId="57" fillId="0" borderId="67" xfId="0" applyFont="1" applyBorder="1" applyAlignment="1">
      <alignment horizontal="center"/>
    </xf>
    <xf numFmtId="3" fontId="59" fillId="0" borderId="64" xfId="0" applyNumberFormat="1" applyFont="1" applyBorder="1" applyAlignment="1">
      <alignment horizontal="right" vertical="center"/>
    </xf>
    <xf numFmtId="3" fontId="59" fillId="0" borderId="58" xfId="0" applyNumberFormat="1" applyFont="1" applyBorder="1" applyAlignment="1">
      <alignment horizontal="right" vertical="center"/>
    </xf>
    <xf numFmtId="0" fontId="18" fillId="2" borderId="0" xfId="0" applyFont="1" applyFill="1"/>
    <xf numFmtId="0" fontId="18" fillId="0" borderId="0" xfId="0" applyFont="1"/>
    <xf numFmtId="1" fontId="18" fillId="2" borderId="56" xfId="6" applyNumberFormat="1" applyFont="1" applyFill="1" applyBorder="1"/>
    <xf numFmtId="44" fontId="18" fillId="0" borderId="68" xfId="6" applyFont="1" applyBorder="1"/>
    <xf numFmtId="44" fontId="18" fillId="0" borderId="67" xfId="6" applyFont="1" applyBorder="1" applyAlignment="1">
      <alignment horizontal="center"/>
    </xf>
    <xf numFmtId="3" fontId="60" fillId="0" borderId="67" xfId="6" applyNumberFormat="1" applyFont="1" applyBorder="1"/>
    <xf numFmtId="3" fontId="60" fillId="0" borderId="58" xfId="6" applyNumberFormat="1" applyFont="1" applyBorder="1"/>
    <xf numFmtId="44" fontId="18" fillId="0" borderId="68" xfId="6" applyFont="1" applyBorder="1" applyAlignment="1"/>
    <xf numFmtId="0" fontId="34" fillId="0" borderId="68" xfId="0" applyFont="1" applyFill="1" applyBorder="1" applyAlignment="1">
      <alignment horizontal="justify" vertical="center" wrapText="1"/>
    </xf>
    <xf numFmtId="1" fontId="18" fillId="2" borderId="0" xfId="6" applyNumberFormat="1" applyFont="1" applyFill="1" applyBorder="1"/>
    <xf numFmtId="44" fontId="18" fillId="0" borderId="78" xfId="6" applyFont="1" applyBorder="1"/>
    <xf numFmtId="44" fontId="18" fillId="0" borderId="66" xfId="6" applyFont="1" applyBorder="1" applyAlignment="1">
      <alignment horizontal="center"/>
    </xf>
    <xf numFmtId="3" fontId="60" fillId="0" borderId="65" xfId="6" applyNumberFormat="1" applyFont="1" applyBorder="1"/>
    <xf numFmtId="3" fontId="60" fillId="0" borderId="59" xfId="6" applyNumberFormat="1" applyFont="1" applyBorder="1"/>
    <xf numFmtId="3" fontId="36" fillId="0" borderId="79" xfId="0" applyNumberFormat="1" applyFont="1" applyFill="1" applyBorder="1" applyAlignment="1">
      <alignment horizontal="justify" vertical="center"/>
    </xf>
    <xf numFmtId="0" fontId="18" fillId="0" borderId="69" xfId="0" applyFont="1" applyBorder="1" applyAlignment="1">
      <alignment horizontal="center"/>
    </xf>
    <xf numFmtId="3" fontId="59" fillId="0" borderId="70" xfId="0" applyNumberFormat="1" applyFont="1" applyBorder="1" applyAlignment="1">
      <alignment horizontal="right" vertical="center"/>
    </xf>
    <xf numFmtId="3" fontId="59" fillId="0" borderId="71" xfId="0" applyNumberFormat="1" applyFont="1" applyBorder="1" applyAlignment="1">
      <alignment horizontal="right" vertical="center"/>
    </xf>
    <xf numFmtId="0" fontId="18" fillId="2" borderId="22" xfId="0" applyFont="1" applyFill="1" applyBorder="1" applyAlignment="1">
      <alignment horizontal="center"/>
    </xf>
    <xf numFmtId="44" fontId="18" fillId="2" borderId="0" xfId="0" applyNumberFormat="1" applyFont="1" applyFill="1"/>
    <xf numFmtId="0" fontId="18" fillId="0" borderId="64" xfId="0" applyFont="1" applyBorder="1" applyAlignment="1">
      <alignment horizontal="center"/>
    </xf>
    <xf numFmtId="44" fontId="18" fillId="0" borderId="0" xfId="0" applyNumberFormat="1" applyFont="1"/>
    <xf numFmtId="0" fontId="18" fillId="2" borderId="0" xfId="0" applyFont="1" applyFill="1" applyBorder="1" applyAlignment="1">
      <alignment horizontal="center"/>
    </xf>
    <xf numFmtId="3" fontId="18" fillId="0" borderId="0" xfId="0" applyNumberFormat="1" applyFont="1"/>
    <xf numFmtId="0" fontId="18" fillId="2" borderId="22" xfId="0" applyFont="1" applyFill="1" applyBorder="1"/>
    <xf numFmtId="44" fontId="18" fillId="2" borderId="0" xfId="0" applyNumberFormat="1" applyFont="1" applyFill="1" applyBorder="1"/>
    <xf numFmtId="0" fontId="18" fillId="0" borderId="0" xfId="0" applyFont="1" applyBorder="1" applyAlignment="1">
      <alignment horizontal="center"/>
    </xf>
    <xf numFmtId="44" fontId="18" fillId="0" borderId="0" xfId="0" applyNumberFormat="1" applyFont="1" applyBorder="1"/>
    <xf numFmtId="0" fontId="4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9" xfId="0" applyFill="1" applyBorder="1"/>
    <xf numFmtId="0" fontId="0" fillId="2" borderId="0" xfId="0" applyFill="1" applyBorder="1"/>
    <xf numFmtId="0" fontId="61" fillId="2" borderId="0" xfId="0" applyFont="1" applyFill="1" applyBorder="1" applyAlignment="1">
      <alignment horizontal="right"/>
    </xf>
    <xf numFmtId="0" fontId="36" fillId="2" borderId="56" xfId="0" applyFont="1" applyFill="1" applyBorder="1" applyAlignment="1">
      <alignment horizontal="left" vertical="center"/>
    </xf>
    <xf numFmtId="0" fontId="60" fillId="0" borderId="76" xfId="0" applyFont="1" applyBorder="1"/>
    <xf numFmtId="0" fontId="37" fillId="0" borderId="72" xfId="0" applyFont="1" applyFill="1" applyBorder="1" applyAlignment="1">
      <alignment horizontal="center" vertical="center"/>
    </xf>
    <xf numFmtId="0" fontId="38" fillId="0" borderId="80" xfId="0" applyFont="1" applyFill="1" applyBorder="1" applyAlignment="1">
      <alignment horizontal="left" vertical="center"/>
    </xf>
    <xf numFmtId="3" fontId="37" fillId="0" borderId="23" xfId="0" applyNumberFormat="1" applyFont="1" applyFill="1" applyBorder="1" applyAlignment="1">
      <alignment vertical="center"/>
    </xf>
    <xf numFmtId="3" fontId="37" fillId="0" borderId="67" xfId="0" applyNumberFormat="1" applyFont="1" applyFill="1" applyBorder="1" applyAlignment="1">
      <alignment vertical="center"/>
    </xf>
    <xf numFmtId="3" fontId="37" fillId="0" borderId="14" xfId="0" applyNumberFormat="1" applyFont="1" applyFill="1" applyBorder="1" applyAlignment="1">
      <alignment vertical="center"/>
    </xf>
    <xf numFmtId="3" fontId="37" fillId="0" borderId="51" xfId="0" applyNumberFormat="1" applyFont="1" applyFill="1" applyBorder="1" applyAlignment="1">
      <alignment vertical="center"/>
    </xf>
    <xf numFmtId="0" fontId="3" fillId="2" borderId="56" xfId="0" applyFont="1" applyFill="1" applyBorder="1"/>
    <xf numFmtId="3" fontId="40" fillId="0" borderId="67" xfId="0" applyNumberFormat="1" applyFont="1" applyFill="1" applyBorder="1" applyAlignment="1">
      <alignment vertical="center" wrapText="1"/>
    </xf>
    <xf numFmtId="3" fontId="40" fillId="0" borderId="58" xfId="0" applyNumberFormat="1" applyFont="1" applyFill="1" applyBorder="1" applyAlignment="1">
      <alignment vertical="center" wrapText="1"/>
    </xf>
    <xf numFmtId="3" fontId="40" fillId="0" borderId="67" xfId="1" applyNumberFormat="1" applyFont="1" applyFill="1" applyBorder="1" applyAlignment="1">
      <alignment vertical="center" wrapText="1"/>
    </xf>
    <xf numFmtId="3" fontId="40" fillId="0" borderId="58" xfId="1" applyNumberFormat="1" applyFont="1" applyFill="1" applyBorder="1" applyAlignment="1">
      <alignment vertical="center" wrapText="1"/>
    </xf>
    <xf numFmtId="3" fontId="34" fillId="0" borderId="68" xfId="0" applyNumberFormat="1" applyFont="1" applyFill="1" applyBorder="1" applyAlignment="1">
      <alignment horizontal="justify" vertical="center" wrapText="1"/>
    </xf>
    <xf numFmtId="0" fontId="45" fillId="2" borderId="56" xfId="0" applyFont="1" applyFill="1" applyBorder="1"/>
    <xf numFmtId="0" fontId="51" fillId="2" borderId="56" xfId="0" applyFont="1" applyFill="1" applyBorder="1"/>
    <xf numFmtId="0" fontId="34" fillId="0" borderId="68" xfId="0" applyFont="1" applyFill="1" applyBorder="1" applyAlignment="1">
      <alignment horizontal="justify" vertical="center"/>
    </xf>
    <xf numFmtId="0" fontId="41" fillId="0" borderId="68" xfId="0" applyFont="1" applyFill="1" applyBorder="1" applyAlignment="1">
      <alignment horizontal="justify" vertical="center" wrapText="1"/>
    </xf>
    <xf numFmtId="3" fontId="39" fillId="0" borderId="67" xfId="0" applyNumberFormat="1" applyFont="1" applyFill="1" applyBorder="1" applyAlignment="1">
      <alignment vertical="center" wrapText="1"/>
    </xf>
    <xf numFmtId="0" fontId="38" fillId="0" borderId="68" xfId="0" applyFont="1" applyFill="1" applyBorder="1" applyAlignment="1">
      <alignment horizontal="left" vertical="center"/>
    </xf>
    <xf numFmtId="0" fontId="45" fillId="2" borderId="78" xfId="0" applyFont="1" applyFill="1" applyBorder="1"/>
    <xf numFmtId="0" fontId="41" fillId="0" borderId="81" xfId="0" applyFont="1" applyFill="1" applyBorder="1" applyAlignment="1">
      <alignment horizontal="justify" vertical="center" wrapText="1"/>
    </xf>
    <xf numFmtId="3" fontId="39" fillId="0" borderId="66" xfId="1" applyNumberFormat="1" applyFont="1" applyFill="1" applyBorder="1" applyAlignment="1">
      <alignment vertical="center" wrapText="1"/>
    </xf>
    <xf numFmtId="3" fontId="39" fillId="0" borderId="59" xfId="1" applyNumberFormat="1" applyFont="1" applyFill="1" applyBorder="1" applyAlignment="1">
      <alignment vertical="center" wrapText="1"/>
    </xf>
    <xf numFmtId="3" fontId="59" fillId="0" borderId="50" xfId="0" applyNumberFormat="1" applyFont="1" applyBorder="1" applyAlignment="1"/>
    <xf numFmtId="3" fontId="59" fillId="0" borderId="70" xfId="0" applyNumberFormat="1" applyFont="1" applyBorder="1" applyAlignment="1"/>
    <xf numFmtId="3" fontId="59" fillId="0" borderId="71" xfId="0" applyNumberFormat="1" applyFont="1" applyBorder="1" applyAlignment="1"/>
    <xf numFmtId="167" fontId="0" fillId="2" borderId="0" xfId="1" applyNumberFormat="1" applyFont="1" applyFill="1"/>
    <xf numFmtId="0" fontId="0" fillId="0" borderId="76" xfId="0" applyBorder="1"/>
    <xf numFmtId="3" fontId="37" fillId="0" borderId="58" xfId="0" applyNumberFormat="1" applyFont="1" applyFill="1" applyBorder="1" applyAlignment="1">
      <alignment vertical="center"/>
    </xf>
    <xf numFmtId="3" fontId="39" fillId="0" borderId="67" xfId="1" applyNumberFormat="1" applyFont="1" applyFill="1" applyBorder="1" applyAlignment="1">
      <alignment vertical="center" wrapText="1"/>
    </xf>
    <xf numFmtId="3" fontId="39" fillId="0" borderId="58" xfId="1" applyNumberFormat="1" applyFont="1" applyFill="1" applyBorder="1" applyAlignment="1">
      <alignment vertical="center" wrapText="1"/>
    </xf>
    <xf numFmtId="0" fontId="45" fillId="2" borderId="82" xfId="0" applyFont="1" applyFill="1" applyBorder="1"/>
    <xf numFmtId="0" fontId="34" fillId="0" borderId="81" xfId="0" applyFont="1" applyFill="1" applyBorder="1" applyAlignment="1">
      <alignment horizontal="justify" vertical="center" wrapText="1"/>
    </xf>
    <xf numFmtId="3" fontId="40" fillId="0" borderId="66" xfId="1" applyNumberFormat="1" applyFont="1" applyFill="1" applyBorder="1" applyAlignment="1">
      <alignment vertical="center" wrapText="1"/>
    </xf>
    <xf numFmtId="3" fontId="40" fillId="0" borderId="59" xfId="1" applyNumberFormat="1" applyFont="1" applyFill="1" applyBorder="1" applyAlignment="1">
      <alignment vertical="center" wrapText="1"/>
    </xf>
    <xf numFmtId="0" fontId="0" fillId="2" borderId="51" xfId="0" applyFill="1" applyBorder="1"/>
    <xf numFmtId="3" fontId="59" fillId="0" borderId="62" xfId="0" applyNumberFormat="1" applyFont="1" applyBorder="1" applyAlignment="1"/>
    <xf numFmtId="3" fontId="59" fillId="0" borderId="63" xfId="0" applyNumberFormat="1" applyFont="1" applyBorder="1" applyAlignment="1"/>
    <xf numFmtId="3" fontId="34" fillId="2" borderId="0" xfId="1" applyNumberFormat="1" applyFont="1" applyFill="1" applyBorder="1" applyAlignment="1">
      <alignment horizontal="center" vertical="center" wrapText="1"/>
    </xf>
    <xf numFmtId="3" fontId="34" fillId="0" borderId="81" xfId="0" applyNumberFormat="1" applyFont="1" applyFill="1" applyBorder="1" applyAlignment="1">
      <alignment horizontal="justify" vertical="center" wrapText="1"/>
    </xf>
    <xf numFmtId="175" fontId="0" fillId="0" borderId="0" xfId="4" applyNumberFormat="1" applyFont="1"/>
    <xf numFmtId="3" fontId="0" fillId="0" borderId="0" xfId="0" applyNumberFormat="1"/>
    <xf numFmtId="0" fontId="62" fillId="2" borderId="0" xfId="0" applyFont="1" applyFill="1"/>
    <xf numFmtId="0" fontId="3" fillId="0" borderId="0" xfId="0" applyFont="1" applyFill="1" applyBorder="1" applyAlignment="1">
      <alignment horizontal="left"/>
    </xf>
    <xf numFmtId="0" fontId="46" fillId="0" borderId="83" xfId="0" applyFont="1" applyFill="1" applyBorder="1" applyAlignment="1">
      <alignment horizontal="center"/>
    </xf>
    <xf numFmtId="0" fontId="46" fillId="0" borderId="84" xfId="0" applyFont="1" applyFill="1" applyBorder="1" applyAlignment="1">
      <alignment horizontal="center"/>
    </xf>
    <xf numFmtId="0" fontId="46" fillId="2" borderId="84" xfId="0" applyFont="1" applyFill="1" applyBorder="1" applyAlignment="1">
      <alignment horizontal="center"/>
    </xf>
    <xf numFmtId="0" fontId="46" fillId="0" borderId="85" xfId="0" applyFont="1" applyFill="1" applyBorder="1" applyAlignment="1">
      <alignment horizontal="center"/>
    </xf>
    <xf numFmtId="0" fontId="46" fillId="0" borderId="14" xfId="0" applyFont="1" applyFill="1" applyBorder="1"/>
    <xf numFmtId="175" fontId="0" fillId="0" borderId="67" xfId="4" applyNumberFormat="1" applyFont="1" applyBorder="1"/>
    <xf numFmtId="175" fontId="62" fillId="2" borderId="67" xfId="4" applyNumberFormat="1" applyFont="1" applyFill="1" applyBorder="1"/>
    <xf numFmtId="175" fontId="0" fillId="0" borderId="64" xfId="4" applyNumberFormat="1" applyFont="1" applyBorder="1"/>
    <xf numFmtId="175" fontId="0" fillId="0" borderId="66" xfId="4" applyNumberFormat="1" applyFont="1" applyBorder="1"/>
    <xf numFmtId="175" fontId="62" fillId="2" borderId="66" xfId="4" applyNumberFormat="1" applyFont="1" applyFill="1" applyBorder="1"/>
    <xf numFmtId="175" fontId="0" fillId="0" borderId="65" xfId="4" applyNumberFormat="1" applyFont="1" applyBorder="1"/>
    <xf numFmtId="0" fontId="46" fillId="0" borderId="86" xfId="0" applyFont="1" applyFill="1" applyBorder="1"/>
    <xf numFmtId="175" fontId="46" fillId="0" borderId="87" xfId="4" applyNumberFormat="1" applyFont="1" applyFill="1" applyBorder="1"/>
    <xf numFmtId="175" fontId="46" fillId="2" borderId="87" xfId="4" applyNumberFormat="1" applyFont="1" applyFill="1" applyBorder="1"/>
    <xf numFmtId="175" fontId="46" fillId="0" borderId="88" xfId="4" applyNumberFormat="1" applyFont="1" applyFill="1" applyBorder="1"/>
    <xf numFmtId="175" fontId="0" fillId="0" borderId="1" xfId="4" applyNumberFormat="1" applyFont="1" applyBorder="1"/>
    <xf numFmtId="0" fontId="1" fillId="0" borderId="0" xfId="0" applyFont="1"/>
    <xf numFmtId="0" fontId="0" fillId="0" borderId="0" xfId="0" applyFont="1"/>
    <xf numFmtId="0" fontId="6" fillId="0" borderId="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3" fillId="0" borderId="89" xfId="0" applyFont="1" applyBorder="1" applyAlignment="1">
      <alignment horizontal="left" vertical="center" wrapText="1" indent="6"/>
    </xf>
    <xf numFmtId="0" fontId="63" fillId="0" borderId="15" xfId="0" applyFont="1" applyBorder="1" applyAlignment="1">
      <alignment horizontal="left" vertical="center" wrapText="1" indent="6"/>
    </xf>
    <xf numFmtId="0" fontId="35" fillId="2" borderId="0" xfId="0" applyFont="1" applyFill="1" applyAlignment="1">
      <alignment horizontal="center"/>
    </xf>
    <xf numFmtId="0" fontId="36" fillId="2" borderId="50" xfId="0" applyFont="1" applyFill="1" applyBorder="1" applyAlignment="1">
      <alignment horizontal="right"/>
    </xf>
    <xf numFmtId="0" fontId="37" fillId="2" borderId="0" xfId="0" applyFont="1" applyFill="1" applyAlignment="1">
      <alignment horizontal="center" vertical="center"/>
    </xf>
    <xf numFmtId="0" fontId="36" fillId="0" borderId="76" xfId="0" applyFont="1" applyFill="1" applyBorder="1" applyAlignment="1">
      <alignment horizontal="center" vertical="center"/>
    </xf>
    <xf numFmtId="0" fontId="36" fillId="0" borderId="72" xfId="0" applyFont="1" applyFill="1" applyBorder="1" applyAlignment="1">
      <alignment horizontal="center" vertical="center"/>
    </xf>
    <xf numFmtId="0" fontId="38" fillId="0" borderId="54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38" fillId="0" borderId="72" xfId="0" applyFont="1" applyFill="1" applyBorder="1" applyAlignment="1">
      <alignment horizontal="center" vertical="center"/>
    </xf>
    <xf numFmtId="0" fontId="38" fillId="0" borderId="73" xfId="0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57" fillId="2" borderId="0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61" fillId="2" borderId="0" xfId="0" applyFont="1" applyFill="1" applyBorder="1" applyAlignment="1">
      <alignment horizontal="center"/>
    </xf>
    <xf numFmtId="0" fontId="54" fillId="2" borderId="0" xfId="0" applyFont="1" applyFill="1" applyAlignment="1">
      <alignment horizontal="center" vertical="center"/>
    </xf>
    <xf numFmtId="0" fontId="46" fillId="0" borderId="15" xfId="0" applyFont="1" applyFill="1" applyBorder="1" applyAlignment="1">
      <alignment horizontal="center"/>
    </xf>
  </cellXfs>
  <cellStyles count="7">
    <cellStyle name="Moeda" xfId="6" builtinId="4"/>
    <cellStyle name="Normal" xfId="0" builtinId="0"/>
    <cellStyle name="Normal 2" xfId="2"/>
    <cellStyle name="Normal_IMPRENSA.CARTEIRA" xfId="3"/>
    <cellStyle name="Porcentagem" xfId="1" builtinId="5"/>
    <cellStyle name="Vírgula" xfId="4" builtinId="3"/>
    <cellStyle name="Vírgula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978944"/>
        <c:axId val="289979504"/>
      </c:lineChart>
      <c:dateAx>
        <c:axId val="2899789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9504"/>
        <c:crosses val="autoZero"/>
        <c:auto val="1"/>
        <c:lblOffset val="100"/>
        <c:baseTimeUnit val="months"/>
      </c:dateAx>
      <c:valAx>
        <c:axId val="289979504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894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982304"/>
        <c:axId val="289982864"/>
      </c:lineChart>
      <c:dateAx>
        <c:axId val="289982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82864"/>
        <c:crosses val="autoZero"/>
        <c:auto val="1"/>
        <c:lblOffset val="100"/>
        <c:baseTimeUnit val="months"/>
      </c:dateAx>
      <c:valAx>
        <c:axId val="289982864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82304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27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/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/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G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Apurações"/>
      <sheetName val="Orientações"/>
      <sheetName val="APOIO"/>
      <sheetName val="VERIFICAÇÕES"/>
      <sheetName val="ÍNDICES"/>
      <sheetName val="ARRECADAÇÃO"/>
      <sheetName val="PIB"/>
      <sheetName val="DEFINIÇÕES"/>
      <sheetName val="BASE 2017"/>
      <sheetName val="PROJEÇÃO"/>
      <sheetName val="Q I"/>
      <sheetName val="Q II"/>
      <sheetName val="Q III - TD"/>
      <sheetName val="Q IV - TD"/>
      <sheetName val="Q V - TD"/>
      <sheetName val="Q VI"/>
      <sheetName val="Q VII - TD"/>
      <sheetName val="Q VII"/>
      <sheetName val="Q VII - TD (SÉRIE)"/>
      <sheetName val="Q VII - TD (NV)"/>
      <sheetName val="Q VII - TD (REG)"/>
      <sheetName val="Q VIII"/>
      <sheetName val="Q IX"/>
      <sheetName val="Q X - TD"/>
      <sheetName val="Q XI - TD"/>
      <sheetName val="Q XI"/>
      <sheetName val="Q XII - TD"/>
      <sheetName val="Q XII"/>
      <sheetName val="Q XIII - TD"/>
      <sheetName val="Q XIII"/>
      <sheetName val="Q XIV - TD"/>
      <sheetName val="Q XIV"/>
      <sheetName val="Q XV - TD"/>
      <sheetName val="Q XV"/>
      <sheetName val="Q XVI - TD"/>
      <sheetName val="Q XVI"/>
      <sheetName val="Q XVII - TD"/>
      <sheetName val="Q XVII"/>
      <sheetName val="Q XVIII - TD"/>
      <sheetName val="Q XVIII"/>
      <sheetName val="Q XIX - TD"/>
      <sheetName val="Q XIX"/>
      <sheetName val="Q XX - TD"/>
      <sheetName val="Q XX"/>
      <sheetName val="Q XXI - TD"/>
      <sheetName val="Q XXI"/>
      <sheetName val="Q XXII - TD"/>
      <sheetName val="Q XXII"/>
      <sheetName val="Q XXIII - TD"/>
      <sheetName val="Q XXIII"/>
      <sheetName val="Q XXIV - TD"/>
      <sheetName val="Q XXIV"/>
      <sheetName val="Q XXV - TD"/>
      <sheetName val="Q XXV"/>
    </sheetNames>
    <sheetDataSet>
      <sheetData sheetId="0" refreshError="1"/>
      <sheetData sheetId="1" refreshError="1"/>
      <sheetData sheetId="2">
        <row r="1">
          <cell r="A1" t="str">
            <v>TRIBUTO</v>
          </cell>
          <cell r="B1" t="str">
            <v>FUNÇÃO ORÇAMENTÁRIA</v>
          </cell>
          <cell r="C1" t="str">
            <v>AGREGAÇÕES  Q3</v>
          </cell>
          <cell r="D1" t="str">
            <v>AGREGAÇÕES Q9</v>
          </cell>
          <cell r="E1" t="str">
            <v>SETOR ECONÔMICO</v>
          </cell>
          <cell r="F1" t="str">
            <v>ANO CALENDÁRIO</v>
          </cell>
          <cell r="G1" t="str">
            <v>ÍNDICE DE PROJEÇÃO</v>
          </cell>
        </row>
        <row r="2">
          <cell r="A2" t="str">
            <v>Imposto sobre Importação - II</v>
          </cell>
          <cell r="B2" t="str">
            <v>Administração</v>
          </cell>
          <cell r="C2" t="str">
            <v>Zona Franca de Manaus</v>
          </cell>
          <cell r="D2" t="str">
            <v>Zona Franca de Manaus e Áreas de Livre Comércio</v>
          </cell>
          <cell r="E2" t="str">
            <v>Agricultura, pecuária, produção florestal, pesca e aqüicultura</v>
          </cell>
          <cell r="F2">
            <v>2008</v>
          </cell>
          <cell r="G2" t="str">
            <v>IMPOSTO IMPORTAÇÃO</v>
          </cell>
          <cell r="H2" t="str">
            <v>PROJEÇÕES LDO</v>
          </cell>
          <cell r="I2" t="str">
            <v>II</v>
          </cell>
        </row>
        <row r="3">
          <cell r="A3" t="str">
            <v>Imposto sobre a Renda Pessoa Física - IRPF</v>
          </cell>
          <cell r="B3" t="str">
            <v>Agricultura</v>
          </cell>
          <cell r="C3" t="str">
            <v>Áreas de Livre Comércio</v>
          </cell>
          <cell r="D3" t="str">
            <v>Máquinas e Equipamentos - CNPq</v>
          </cell>
          <cell r="E3" t="str">
            <v>Indústrias extrativas</v>
          </cell>
          <cell r="F3">
            <v>2009</v>
          </cell>
          <cell r="G3" t="str">
            <v>I.P.I. - AUTOMÓVEIS</v>
          </cell>
          <cell r="H3" t="str">
            <v>PROJEÇÕES PLOA</v>
          </cell>
          <cell r="I3" t="str">
            <v>IE</v>
          </cell>
        </row>
        <row r="4">
          <cell r="A4" t="str">
            <v>Imposto sobre a Renda Pessoa Jurídica - IRPJ</v>
          </cell>
          <cell r="B4" t="str">
            <v>Assistência Social</v>
          </cell>
          <cell r="C4" t="str">
            <v>Máquinas e Equipamentos - CNPq</v>
          </cell>
          <cell r="D4" t="str">
            <v>Setor Automotivo</v>
          </cell>
          <cell r="E4" t="str">
            <v>Indústrias de transformação</v>
          </cell>
          <cell r="F4">
            <v>2010</v>
          </cell>
          <cell r="G4" t="str">
            <v>I.P.I. - VINCULADO À IMPORTAÇÃO</v>
          </cell>
          <cell r="H4" t="str">
            <v>ESTIMATIVAS BASES EFETIVAS</v>
          </cell>
          <cell r="I4" t="str">
            <v>IPI</v>
          </cell>
        </row>
        <row r="5">
          <cell r="A5" t="str">
            <v>Imposto sobre a Renda Retido na Fonte - IRRF</v>
          </cell>
          <cell r="B5" t="str">
            <v>Ciência e Tecnologia</v>
          </cell>
          <cell r="C5" t="str">
            <v>Setor Automotivo</v>
          </cell>
          <cell r="D5" t="str">
            <v>Embarcações e Aeronaves</v>
          </cell>
          <cell r="E5" t="str">
            <v>Eletricidade e gás</v>
          </cell>
          <cell r="F5">
            <v>2011</v>
          </cell>
          <cell r="G5" t="str">
            <v>I.P.I. - OUTROS</v>
          </cell>
          <cell r="I5" t="str">
            <v>IPI-V</v>
          </cell>
        </row>
        <row r="6">
          <cell r="A6" t="str">
            <v>Imposto sobre Produtos Industrializados - Operações Internas - IPI-Interno</v>
          </cell>
          <cell r="B6" t="str">
            <v>Comércio e Serviço</v>
          </cell>
          <cell r="C6" t="str">
            <v>Embarcações e Aeronaves</v>
          </cell>
          <cell r="D6" t="str">
            <v>PADIS</v>
          </cell>
          <cell r="E6" t="str">
            <v>Água, esgoto, atividades de gestão de resíduos e descontaminação</v>
          </cell>
          <cell r="F6">
            <v>2012</v>
          </cell>
          <cell r="G6" t="str">
            <v>I.R. - PESSOA FÍSICA</v>
          </cell>
          <cell r="I6" t="str">
            <v>IRPF</v>
          </cell>
        </row>
        <row r="7">
          <cell r="A7" t="str">
            <v>Imposto sobre Produtos Industrializados - Vinculado à Importação - IPI-Vinculado</v>
          </cell>
          <cell r="B7" t="str">
            <v>Comunicações</v>
          </cell>
          <cell r="C7" t="str">
            <v>PADIS</v>
          </cell>
          <cell r="D7" t="str">
            <v>PATVD</v>
          </cell>
          <cell r="E7" t="str">
            <v>Construção</v>
          </cell>
          <cell r="F7">
            <v>2013</v>
          </cell>
          <cell r="G7" t="str">
            <v>I.R. - PESSOA JURÍDICA</v>
          </cell>
          <cell r="I7" t="str">
            <v>IRPJ</v>
          </cell>
        </row>
        <row r="8">
          <cell r="A8" t="str">
            <v>Imposto sobre Operações Financeiras - IOF</v>
          </cell>
          <cell r="B8" t="str">
            <v>Cultura</v>
          </cell>
          <cell r="C8" t="str">
            <v>PATVD</v>
          </cell>
          <cell r="D8" t="str">
            <v>Evento Esportivo, Cultural e Científico</v>
          </cell>
          <cell r="E8" t="str">
            <v>Comércio; reparação de veículos automotores e motocicletas</v>
          </cell>
          <cell r="F8">
            <v>2014</v>
          </cell>
          <cell r="G8" t="str">
            <v>I.R.R.F. - RENDIMENTOS DO TRABALHO</v>
          </cell>
          <cell r="I8" t="str">
            <v>IRRF</v>
          </cell>
        </row>
        <row r="9">
          <cell r="A9" t="str">
            <v>Imposto sobre Propriedade Territorial Rural - ITR</v>
          </cell>
          <cell r="B9" t="str">
            <v>Defesa Nacional</v>
          </cell>
          <cell r="C9" t="str">
            <v>Evento Esportivo, Cultural e Científico</v>
          </cell>
          <cell r="D9" t="str">
            <v>REPORTO</v>
          </cell>
          <cell r="E9" t="str">
            <v>Transporte, armazenagem e correio</v>
          </cell>
          <cell r="F9">
            <v>2015</v>
          </cell>
          <cell r="G9" t="str">
            <v>I.R.R.F. - RENDIMENTOS DO CAPITAL</v>
          </cell>
          <cell r="I9" t="str">
            <v>IOF</v>
          </cell>
        </row>
        <row r="10">
          <cell r="A10" t="str">
            <v>Contribuição Social para o PIS-PASEP</v>
          </cell>
          <cell r="B10" t="str">
            <v>Desporto e Lazer</v>
          </cell>
          <cell r="C10" t="str">
            <v>REPORTO</v>
          </cell>
          <cell r="D10" t="str">
            <v>REPENEC</v>
          </cell>
          <cell r="E10" t="str">
            <v>Alojamento e alimentação</v>
          </cell>
          <cell r="F10">
            <v>2016</v>
          </cell>
          <cell r="G10" t="str">
            <v>I.R.R.F. - REMESSAS PARA O EXTERIOR</v>
          </cell>
          <cell r="I10" t="str">
            <v>ITR</v>
          </cell>
        </row>
        <row r="11">
          <cell r="A11" t="str">
            <v>Contribuição Social sobre o Lucro Líquido - CSLL</v>
          </cell>
          <cell r="B11" t="str">
            <v>Direitos da Cidadania</v>
          </cell>
          <cell r="C11" t="str">
            <v>REPENEC</v>
          </cell>
          <cell r="D11" t="str">
            <v>PROUCA-REICOMP</v>
          </cell>
          <cell r="E11" t="str">
            <v>Informação e comunicação</v>
          </cell>
          <cell r="F11">
            <v>2017</v>
          </cell>
          <cell r="G11" t="str">
            <v>I.R.R.F. - OUTROS RENDIMENTOS</v>
          </cell>
          <cell r="I11" t="str">
            <v>COFINS</v>
          </cell>
        </row>
        <row r="12">
          <cell r="A12" t="str">
            <v>Contribuição para o Financiamento da Seguridade Social - COFINS</v>
          </cell>
          <cell r="B12" t="str">
            <v>Educação</v>
          </cell>
          <cell r="C12" t="str">
            <v>PROUCA-REICOMP</v>
          </cell>
          <cell r="D12" t="str">
            <v>Equipamentos Desportivos</v>
          </cell>
          <cell r="E12" t="str">
            <v>Atividades financeiras, de seguros e serviços relacionados</v>
          </cell>
          <cell r="F12">
            <v>2018</v>
          </cell>
          <cell r="G12" t="str">
            <v>I.O.F.</v>
          </cell>
          <cell r="I12" t="str">
            <v>PIS/PASEP</v>
          </cell>
        </row>
        <row r="13">
          <cell r="A13" t="str">
            <v>Contribuição de Intervenção no Domínio Econômico - CIDE</v>
          </cell>
          <cell r="B13" t="str">
            <v>Encargos Especiais</v>
          </cell>
          <cell r="C13" t="str">
            <v>Equipamentos Desportivos</v>
          </cell>
          <cell r="D13" t="str">
            <v>RECINE</v>
          </cell>
          <cell r="E13" t="str">
            <v>Atividades imobiliárias</v>
          </cell>
          <cell r="F13">
            <v>2019</v>
          </cell>
          <cell r="G13" t="str">
            <v xml:space="preserve">I.T.R. </v>
          </cell>
          <cell r="I13" t="str">
            <v>CSLL</v>
          </cell>
        </row>
        <row r="14">
          <cell r="A14" t="str">
            <v>Adicional ao Frete para a Renovação da Marinha Mercante - AFRMM</v>
          </cell>
          <cell r="B14" t="str">
            <v>Energia</v>
          </cell>
          <cell r="C14" t="str">
            <v>RECINE</v>
          </cell>
          <cell r="D14" t="str">
            <v>RECOPA</v>
          </cell>
          <cell r="E14" t="str">
            <v>Atividades profissionais, científicas e técnicas</v>
          </cell>
          <cell r="G14" t="str">
            <v>COFINS</v>
          </cell>
          <cell r="I14" t="str">
            <v>CIDE</v>
          </cell>
        </row>
        <row r="15">
          <cell r="A15" t="str">
            <v>Contribuição para o Desenvolvimento da Indústria Cinematográfica Nacional - CONDECINE</v>
          </cell>
          <cell r="B15" t="str">
            <v>Essencial à Justiça</v>
          </cell>
          <cell r="C15" t="str">
            <v>RECOPA</v>
          </cell>
          <cell r="D15" t="str">
            <v>RENUCLEAR</v>
          </cell>
          <cell r="E15" t="str">
            <v>Atividades administrativas e serviços complementares</v>
          </cell>
          <cell r="G15" t="str">
            <v>PIS</v>
          </cell>
          <cell r="I15" t="str">
            <v>AFRMM</v>
          </cell>
        </row>
        <row r="16">
          <cell r="A16" t="str">
            <v>Contribuição para a Previdência Social</v>
          </cell>
          <cell r="B16" t="str">
            <v>Gestão Ambiental</v>
          </cell>
          <cell r="C16" t="str">
            <v>RENUCLEAR</v>
          </cell>
          <cell r="D16" t="str">
            <v>Copa do Mundo</v>
          </cell>
          <cell r="E16" t="str">
            <v>Administração pública, defesa e seguridade social</v>
          </cell>
          <cell r="G16" t="str">
            <v>CSLL</v>
          </cell>
          <cell r="I16" t="str">
            <v>C. PREVI</v>
          </cell>
        </row>
        <row r="17">
          <cell r="B17" t="str">
            <v>Habitação</v>
          </cell>
          <cell r="C17" t="str">
            <v>Copa do Mundo</v>
          </cell>
          <cell r="D17" t="str">
            <v>Olimpíada</v>
          </cell>
          <cell r="E17" t="str">
            <v>Educação</v>
          </cell>
          <cell r="G17" t="str">
            <v>CIDE - COMBUSTÍVEIS</v>
          </cell>
          <cell r="I17" t="str">
            <v>CONDECINE</v>
          </cell>
        </row>
        <row r="18">
          <cell r="B18" t="str">
            <v>Indústria</v>
          </cell>
          <cell r="C18" t="str">
            <v>Olimpíada</v>
          </cell>
          <cell r="D18" t="str">
            <v>Rendimentos Isentos e Não Tributáveis - IRPF</v>
          </cell>
          <cell r="E18" t="str">
            <v>Saúde humana e serviços sociais</v>
          </cell>
          <cell r="G18" t="str">
            <v>CIDE - TECNOLÓGICO</v>
          </cell>
        </row>
        <row r="19">
          <cell r="B19" t="str">
            <v>Judiciária</v>
          </cell>
          <cell r="C19" t="str">
            <v>Indenizações por Rescisão de Contrato de Trabalho</v>
          </cell>
          <cell r="D19" t="str">
            <v>Deduções do Rendimento Tributável - IRPF</v>
          </cell>
          <cell r="E19" t="str">
            <v>Artes, cultura, esporte e recreação</v>
          </cell>
          <cell r="G19" t="str">
            <v>AFRMM</v>
          </cell>
        </row>
        <row r="20">
          <cell r="B20" t="str">
            <v>Legislativa</v>
          </cell>
          <cell r="C20" t="str">
            <v>Aposentadoria de Declarante com 65 Anos ou Mais</v>
          </cell>
          <cell r="D20" t="str">
            <v>Fundos da Criança e do Adolescente</v>
          </cell>
          <cell r="E20" t="str">
            <v>Outras atividades de serviços</v>
          </cell>
          <cell r="G20" t="str">
            <v>CONT. PREVIDENCIÁRIA</v>
          </cell>
        </row>
        <row r="21">
          <cell r="B21" t="str">
            <v>Organização Agrária</v>
          </cell>
          <cell r="C21" t="str">
            <v>Seguro ou Pecúlio Pago por Morte ou Invalidez</v>
          </cell>
          <cell r="D21" t="str">
            <v>Incentivo ao Desporto</v>
          </cell>
          <cell r="E21" t="str">
            <v>Serviços domésticos</v>
          </cell>
          <cell r="G21" t="str">
            <v>CONT. PREVIDENCIÁRIA (EX.)</v>
          </cell>
        </row>
        <row r="22">
          <cell r="B22" t="str">
            <v>Relações Exteriores</v>
          </cell>
          <cell r="C22" t="str">
            <v>Aposentadoria por Moléstia Grave ou Acidente</v>
          </cell>
          <cell r="D22" t="str">
            <v>Incentivo à Formalização do Emprego Doméstico</v>
          </cell>
          <cell r="E22" t="str">
            <v>Organismos internacionais e outras instituições extraterritoriais</v>
          </cell>
          <cell r="G22" t="str">
            <v>CONDECINE</v>
          </cell>
        </row>
        <row r="23">
          <cell r="B23" t="str">
            <v>Saneamento</v>
          </cell>
          <cell r="C23" t="str">
            <v>Despesas Médicas</v>
          </cell>
          <cell r="D23" t="str">
            <v>Fundos do Idoso</v>
          </cell>
          <cell r="G23" t="str">
            <v>I.R.R.F. - RENDIMENTOS DO CAPITAL - POUPANÇA</v>
          </cell>
        </row>
        <row r="24">
          <cell r="B24" t="str">
            <v>Saúde</v>
          </cell>
          <cell r="C24" t="str">
            <v>Despesas com Educação</v>
          </cell>
          <cell r="D24" t="str">
            <v>Pronon</v>
          </cell>
        </row>
        <row r="25">
          <cell r="B25" t="str">
            <v>Segurança Pública</v>
          </cell>
          <cell r="C25" t="str">
            <v xml:space="preserve">Programa Nacional de Apoio à Cultura </v>
          </cell>
          <cell r="D25" t="str">
            <v>Pronas/PCD</v>
          </cell>
        </row>
        <row r="26">
          <cell r="B26" t="str">
            <v>Trabalho</v>
          </cell>
          <cell r="C26" t="str">
            <v>Atividade Audiovisual</v>
          </cell>
          <cell r="D26" t="str">
            <v>Desenvolvimento Regional</v>
          </cell>
        </row>
        <row r="27">
          <cell r="B27" t="str">
            <v>Transporte</v>
          </cell>
          <cell r="C27" t="str">
            <v>Fundos da Criança e do Adolescente</v>
          </cell>
          <cell r="D27" t="str">
            <v>Benefícios do Trabalhador</v>
          </cell>
        </row>
        <row r="28">
          <cell r="B28" t="str">
            <v>Urbanismo</v>
          </cell>
          <cell r="C28" t="str">
            <v>Incentivo ao Desporto</v>
          </cell>
          <cell r="D28" t="str">
            <v>Cultura e Audiovisual</v>
          </cell>
        </row>
        <row r="29">
          <cell r="C29" t="str">
            <v>Incentivo à Formalização do Emprego Doméstico</v>
          </cell>
          <cell r="D29" t="str">
            <v>Simples Nacional</v>
          </cell>
        </row>
        <row r="30">
          <cell r="C30" t="str">
            <v>Fundos do Idoso</v>
          </cell>
          <cell r="D30" t="str">
            <v>Doações a Instituições de Ensino e Pesquisa e Entidades Civis Sem Fins Lucrativos</v>
          </cell>
        </row>
        <row r="31">
          <cell r="C31" t="str">
            <v>Pronon</v>
          </cell>
          <cell r="D31" t="str">
            <v>Horário Eleitoral Gratuito</v>
          </cell>
        </row>
        <row r="32">
          <cell r="C32" t="str">
            <v>Pronas/PCD</v>
          </cell>
          <cell r="D32" t="str">
            <v>Pesquisas Científicas e Inovação Tecnológica</v>
          </cell>
        </row>
        <row r="33">
          <cell r="C33" t="str">
            <v>SUDENE</v>
          </cell>
          <cell r="D33" t="str">
            <v>Entidades Sem Fins Lucrativos - Imunes / Isentas</v>
          </cell>
        </row>
        <row r="34">
          <cell r="C34" t="str">
            <v>SUDAM</v>
          </cell>
          <cell r="D34" t="str">
            <v>PROUNI</v>
          </cell>
        </row>
        <row r="35">
          <cell r="C35" t="str">
            <v>FINOR</v>
          </cell>
          <cell r="D35" t="str">
            <v>TI e TIC - Tecnologia de Informação e Tecnologia da Informação e da Comunicação</v>
          </cell>
        </row>
        <row r="36">
          <cell r="C36" t="str">
            <v>FINAM</v>
          </cell>
          <cell r="D36" t="str">
            <v>Minha Casa, Minha Vida</v>
          </cell>
        </row>
        <row r="37">
          <cell r="C37" t="str">
            <v>FUNRES</v>
          </cell>
          <cell r="D37" t="str">
            <v>Investimentos em Infra-Estrutura</v>
          </cell>
        </row>
        <row r="38">
          <cell r="C38" t="str">
            <v>Programa de Alimentação do Trabalhador</v>
          </cell>
          <cell r="D38" t="str">
            <v>Investimentos em Pesquisa, Desenvolvimento e Inovação</v>
          </cell>
        </row>
        <row r="39">
          <cell r="C39" t="str">
            <v>Simples Nacional</v>
          </cell>
          <cell r="D39" t="str">
            <v>Creches e Pré-Escolas</v>
          </cell>
        </row>
        <row r="40">
          <cell r="C40" t="str">
            <v>Doações a Instituições de Ensino e Pesquisa</v>
          </cell>
          <cell r="D40" t="str">
            <v>Vale-Cultura</v>
          </cell>
        </row>
        <row r="41">
          <cell r="C41" t="str">
            <v>Doações a Entidades Civis Sem Fins Lucrativos</v>
          </cell>
          <cell r="D41" t="str">
            <v>Poupança e Letra Imobiliária Garantida</v>
          </cell>
        </row>
        <row r="42">
          <cell r="C42" t="str">
            <v>Horário Eleitoral Gratuito</v>
          </cell>
          <cell r="D42" t="str">
            <v>Promoção de Produtos e Serviços Brasileiros</v>
          </cell>
        </row>
        <row r="43">
          <cell r="C43" t="str">
            <v>Assistência Médica, Odontológica e Farmacêutica a Empregados</v>
          </cell>
          <cell r="D43" t="str">
            <v>Informática e Automação</v>
          </cell>
        </row>
        <row r="44">
          <cell r="C44" t="str">
            <v xml:space="preserve">Benefícios Previdênciários e FAPI </v>
          </cell>
          <cell r="D44" t="str">
            <v>TAXI</v>
          </cell>
        </row>
        <row r="45">
          <cell r="C45" t="str">
            <v>PAIT - Planos de Poupança e Investimento</v>
          </cell>
          <cell r="D45" t="str">
            <v>Automóveis - Pessoas Portadoras de Deficiência</v>
          </cell>
        </row>
        <row r="46">
          <cell r="C46" t="str">
            <v>Despesas com Pesquisas Científicas e Tecnológicas</v>
          </cell>
          <cell r="D46" t="str">
            <v>RETAERO</v>
          </cell>
        </row>
        <row r="47">
          <cell r="C47" t="str">
            <v>Entidades sem Fins Lucrativos - Educação</v>
          </cell>
          <cell r="D47" t="str">
            <v>Equipamentos Desportivos</v>
          </cell>
        </row>
        <row r="48">
          <cell r="C48" t="str">
            <v>Entidades sem Fins Lucrativos - Assistência Social e Saúde</v>
          </cell>
          <cell r="D48" t="str">
            <v>Resíduos Sólidos</v>
          </cell>
        </row>
        <row r="49">
          <cell r="C49" t="str">
            <v>Entidades sem Fins Lucrativos - Associação Civil</v>
          </cell>
          <cell r="D49" t="str">
            <v>RETID</v>
          </cell>
        </row>
        <row r="50">
          <cell r="C50" t="str">
            <v>Entidades sem Fins Lucrativos - Cultural</v>
          </cell>
          <cell r="D50" t="str">
            <v>REPNBL-Redes</v>
          </cell>
        </row>
        <row r="51">
          <cell r="C51" t="str">
            <v>Entidades sem Fins Lucrativos - Filantrópica</v>
          </cell>
          <cell r="D51" t="str">
            <v>REIF</v>
          </cell>
        </row>
        <row r="52">
          <cell r="C52" t="str">
            <v>Entidades sem Fins Lucrativos - Recreativa</v>
          </cell>
          <cell r="D52" t="str">
            <v>Financiamentos Habitacionais</v>
          </cell>
        </row>
        <row r="53">
          <cell r="C53" t="str">
            <v>Entidades sem Fins Lucrativos - Científica</v>
          </cell>
          <cell r="D53" t="str">
            <v>Fundos Constitucionais</v>
          </cell>
        </row>
        <row r="54">
          <cell r="C54" t="str">
            <v>Previdência Privada Fechada</v>
          </cell>
          <cell r="D54" t="str">
            <v>Motocicletas</v>
          </cell>
        </row>
        <row r="55">
          <cell r="C55" t="str">
            <v>Associações de Poupança e Empréstimo</v>
          </cell>
          <cell r="D55" t="str">
            <v>Seguro Rural</v>
          </cell>
        </row>
        <row r="56">
          <cell r="C56" t="str">
            <v>Inovação Tecnológica</v>
          </cell>
          <cell r="D56" t="str">
            <v>ITR</v>
          </cell>
        </row>
        <row r="57">
          <cell r="C57" t="str">
            <v>PROUNI</v>
          </cell>
          <cell r="D57" t="str">
            <v>Medicamentos, Produtos Farmacêuticos e Equipamentos Médicos</v>
          </cell>
        </row>
        <row r="58">
          <cell r="C58" t="str">
            <v>Empresa cidadã</v>
          </cell>
          <cell r="D58" t="str">
            <v>Termoeletricidade</v>
          </cell>
        </row>
        <row r="59">
          <cell r="C59" t="str">
            <v>TI e TIC - Tecnologia de Informação e Tecnologia da Informação e da Comunicação</v>
          </cell>
          <cell r="D59" t="str">
            <v>Agricultura e Agroindústria - Desoneração Cesta Básica</v>
          </cell>
        </row>
        <row r="60">
          <cell r="C60" t="str">
            <v>Minha Casa, Minha Vida</v>
          </cell>
          <cell r="D60" t="str">
            <v>Livros</v>
          </cell>
        </row>
        <row r="61">
          <cell r="C61" t="str">
            <v>Investimentos em Infra-Estrutura</v>
          </cell>
          <cell r="D61" t="str">
            <v>Biodiesel</v>
          </cell>
        </row>
        <row r="62">
          <cell r="C62" t="str">
            <v>Investimentos em Pesquisa, Desenvolvimento e Inovação</v>
          </cell>
          <cell r="D62" t="str">
            <v>REIDI</v>
          </cell>
        </row>
        <row r="63">
          <cell r="C63" t="str">
            <v>Creches e Pré-Escolas</v>
          </cell>
          <cell r="D63" t="str">
            <v>Petroquímica</v>
          </cell>
        </row>
        <row r="64">
          <cell r="C64" t="str">
            <v>Vale-Cultura</v>
          </cell>
          <cell r="D64" t="str">
            <v>Transporte Escolar</v>
          </cell>
        </row>
        <row r="65">
          <cell r="C65" t="str">
            <v>Poupança</v>
          </cell>
          <cell r="D65" t="str">
            <v>Papel - Jornais e Periódicos</v>
          </cell>
        </row>
        <row r="66">
          <cell r="C66" t="str">
            <v>Promoção de Produtos e Serviços Brasileiros</v>
          </cell>
          <cell r="D66" t="str">
            <v>Construção Civil - Prorrogação da Cumulatividade</v>
          </cell>
        </row>
        <row r="67">
          <cell r="C67" t="str">
            <v>Leasing de Aeronaves</v>
          </cell>
          <cell r="D67" t="str">
            <v>Cadeira de Rodas e Aparelhos Assistivos</v>
          </cell>
        </row>
        <row r="68">
          <cell r="C68" t="str">
            <v>Inovar-Auto</v>
          </cell>
          <cell r="D68" t="str">
            <v>Gás Natural Liquefeito</v>
          </cell>
        </row>
        <row r="69">
          <cell r="C69" t="str">
            <v>Informática e Automação</v>
          </cell>
          <cell r="D69" t="str">
            <v>Programa de Inclusão Digital</v>
          </cell>
        </row>
        <row r="70">
          <cell r="C70" t="str">
            <v>TAXI</v>
          </cell>
          <cell r="D70" t="str">
            <v>Indústria Cinematográfica e Radiodifusão</v>
          </cell>
        </row>
        <row r="71">
          <cell r="C71" t="str">
            <v>Automóveis - Pessoas Portadoras de Deficiência</v>
          </cell>
          <cell r="D71" t="str">
            <v>Trem de Alta Velocidade</v>
          </cell>
        </row>
        <row r="72">
          <cell r="C72" t="str">
            <v>RETAERO</v>
          </cell>
          <cell r="D72" t="str">
            <v>Telecomunicações em Áreas Rurais e Regiões Remotas</v>
          </cell>
        </row>
        <row r="73">
          <cell r="C73" t="str">
            <v>Equipamentos Desportivos</v>
          </cell>
          <cell r="D73" t="str">
            <v>Água Mineral</v>
          </cell>
        </row>
        <row r="74">
          <cell r="C74" t="str">
            <v>Resíduos Sólidos</v>
          </cell>
          <cell r="D74" t="str">
            <v>MEI - Microempreendedor Individual</v>
          </cell>
        </row>
        <row r="75">
          <cell r="C75" t="str">
            <v>RETID</v>
          </cell>
          <cell r="D75" t="str">
            <v>Dona de Casa</v>
          </cell>
        </row>
        <row r="76">
          <cell r="C76" t="str">
            <v>REPNBL-Redes</v>
          </cell>
          <cell r="D76" t="str">
            <v>Desoneração da Folha de Salários</v>
          </cell>
        </row>
        <row r="77">
          <cell r="C77" t="str">
            <v>REIF</v>
          </cell>
          <cell r="D77" t="str">
            <v>Programação</v>
          </cell>
        </row>
        <row r="78">
          <cell r="C78" t="str">
            <v>Financiamentos Habitacionais</v>
          </cell>
          <cell r="D78" t="str">
            <v>Transporte Coletivo</v>
          </cell>
        </row>
        <row r="79">
          <cell r="C79" t="str">
            <v>Fundos Constitucionais</v>
          </cell>
          <cell r="D79" t="str">
            <v>Rede Arrecadadora</v>
          </cell>
        </row>
        <row r="80">
          <cell r="C80" t="str">
            <v>Motocicletas</v>
          </cell>
          <cell r="D80" t="str">
            <v>Álcool</v>
          </cell>
        </row>
        <row r="81">
          <cell r="C81" t="str">
            <v>Seguro Rural</v>
          </cell>
          <cell r="D81" t="str">
            <v>Aerogeradores</v>
          </cell>
        </row>
        <row r="82">
          <cell r="C82" t="str">
            <v>ITR</v>
          </cell>
        </row>
        <row r="83">
          <cell r="C83" t="str">
            <v>Desenvolvimento Regional</v>
          </cell>
        </row>
        <row r="84">
          <cell r="C84" t="str">
            <v>Medicamentos</v>
          </cell>
        </row>
        <row r="85">
          <cell r="C85" t="str">
            <v>Termoeletricidade</v>
          </cell>
        </row>
        <row r="86">
          <cell r="C86" t="str">
            <v>Agricultura e Agroindústria - Desoneração Cesta Básica</v>
          </cell>
        </row>
        <row r="87">
          <cell r="C87" t="str">
            <v>Livros</v>
          </cell>
        </row>
        <row r="88">
          <cell r="C88" t="str">
            <v>Biodiesel</v>
          </cell>
        </row>
        <row r="89">
          <cell r="C89" t="str">
            <v>Zona Franca de Manaus - Importação de Bens de Capital</v>
          </cell>
        </row>
        <row r="90">
          <cell r="C90" t="str">
            <v>Zona Franca de Manaus e Área de Livre Comércio - Aquisição de Mercadorias</v>
          </cell>
        </row>
        <row r="91">
          <cell r="C91" t="str">
            <v>Zona Franca de Manaus  - Importação de Matéria-Prima</v>
          </cell>
        </row>
        <row r="92">
          <cell r="C92" t="str">
            <v xml:space="preserve">Zona Franca de Manaus - Matéria-Prima Produzida na ZFM </v>
          </cell>
        </row>
        <row r="93">
          <cell r="C93" t="str">
            <v>Zona Franca de Manaus e Área de Livre Comércio - Alíquotas Diferenciadas</v>
          </cell>
        </row>
        <row r="94">
          <cell r="C94" t="str">
            <v>REIDI</v>
          </cell>
        </row>
        <row r="95">
          <cell r="C95" t="str">
            <v>Petroquímica</v>
          </cell>
        </row>
        <row r="96">
          <cell r="C96" t="str">
            <v>Produtos Químicos e Farmacêuticos</v>
          </cell>
        </row>
        <row r="97">
          <cell r="C97" t="str">
            <v>Transporte Escolar</v>
          </cell>
        </row>
        <row r="98">
          <cell r="C98" t="str">
            <v>Papel - Jornais e Periódicos</v>
          </cell>
        </row>
        <row r="99">
          <cell r="C99" t="str">
            <v>Construção Civil - Prorrogação da Cumulatividade</v>
          </cell>
        </row>
        <row r="100">
          <cell r="C100" t="str">
            <v>Cadeira de Rodas e Aparelhos Assistivos</v>
          </cell>
        </row>
        <row r="101">
          <cell r="C101" t="str">
            <v>Gás Natural Liquefeito</v>
          </cell>
        </row>
        <row r="102">
          <cell r="C102" t="str">
            <v>Programa de Inclusão Digital</v>
          </cell>
        </row>
        <row r="103">
          <cell r="C103" t="str">
            <v>Indústria Cinematográfica e Radiodifusão</v>
          </cell>
        </row>
        <row r="104">
          <cell r="C104" t="str">
            <v>Trem de Alta Velocidade</v>
          </cell>
        </row>
        <row r="105">
          <cell r="C105" t="str">
            <v>Telecomunicações em Áreas Rurais e Regiões Remotas</v>
          </cell>
        </row>
        <row r="106">
          <cell r="C106" t="str">
            <v>Água Mineral</v>
          </cell>
        </row>
        <row r="107">
          <cell r="C107" t="str">
            <v>Doações de Bens para Entidades Filantrópicas</v>
          </cell>
        </row>
        <row r="108">
          <cell r="C108" t="str">
            <v>Amazônia Ocidental</v>
          </cell>
        </row>
        <row r="109">
          <cell r="C109" t="str">
            <v>Pesquisas Científicas</v>
          </cell>
        </row>
        <row r="110">
          <cell r="C110" t="str">
            <v>Livros, Jornais e Periódicos</v>
          </cell>
        </row>
        <row r="111">
          <cell r="C111" t="str">
            <v>SUDAM/SUDENE - Isenção AFRMM</v>
          </cell>
        </row>
        <row r="112">
          <cell r="C112" t="str">
            <v>Mercadorias Norte e Nordeste</v>
          </cell>
        </row>
        <row r="113">
          <cell r="C113" t="str">
            <v>Entidades Filantrópicas</v>
          </cell>
        </row>
        <row r="114">
          <cell r="C114" t="str">
            <v>Exportação da Produção Rural</v>
          </cell>
        </row>
        <row r="115">
          <cell r="C115" t="str">
            <v>MEI - Microempreendedor Individual</v>
          </cell>
        </row>
        <row r="116">
          <cell r="C116" t="str">
            <v>Dona de Casa</v>
          </cell>
        </row>
        <row r="117">
          <cell r="C117" t="str">
            <v>Desoneração da Folha de Salários</v>
          </cell>
        </row>
        <row r="118">
          <cell r="C118" t="str">
            <v>Programação</v>
          </cell>
        </row>
        <row r="119">
          <cell r="C119" t="str">
            <v>Transporte Coletivo</v>
          </cell>
        </row>
        <row r="120">
          <cell r="C120" t="str">
            <v>Rede Arrecadadora</v>
          </cell>
        </row>
        <row r="121">
          <cell r="C121" t="str">
            <v>Álcool</v>
          </cell>
        </row>
        <row r="122">
          <cell r="C122" t="str">
            <v>Equipamentos para uso médico, hospitalar, clínico ou laboratorial</v>
          </cell>
        </row>
        <row r="123">
          <cell r="C123" t="str">
            <v>Aerogeradores</v>
          </cell>
        </row>
        <row r="124">
          <cell r="C124" t="str">
            <v>Letra Imobiliária Garantida</v>
          </cell>
        </row>
      </sheetData>
      <sheetData sheetId="3" refreshError="1"/>
      <sheetData sheetId="4">
        <row r="10">
          <cell r="B10" t="str">
            <v>IMPOSTO IMPORTAÇÃO</v>
          </cell>
          <cell r="C10" t="str">
            <v>I.P.I. - AUTOMÓVEIS</v>
          </cell>
          <cell r="D10" t="str">
            <v>I.P.I. - VINCULADO À IMPORTAÇÃO</v>
          </cell>
          <cell r="E10" t="str">
            <v>I.P.I. - OUTROS</v>
          </cell>
          <cell r="F10" t="str">
            <v>I.R. - PESSOA FÍSICA</v>
          </cell>
          <cell r="G10" t="str">
            <v>I.R. - PESSOA JURÍDICA</v>
          </cell>
          <cell r="H10" t="str">
            <v>I.R.R.F. - RENDIMENTOS DO TRABALHO</v>
          </cell>
          <cell r="I10" t="str">
            <v>I.R.R.F. - RENDIMENTOS DO CAPITAL</v>
          </cell>
          <cell r="J10" t="str">
            <v>I.R.R.F. - REMESSAS PARA O EXTERIOR</v>
          </cell>
          <cell r="K10" t="str">
            <v>I.R.R.F. - OUTROS RENDIMENTOS</v>
          </cell>
          <cell r="L10" t="str">
            <v>I.O.F.</v>
          </cell>
          <cell r="M10" t="str">
            <v xml:space="preserve">I.T.R. </v>
          </cell>
          <cell r="N10" t="str">
            <v>COFINS</v>
          </cell>
          <cell r="O10" t="str">
            <v>PIS</v>
          </cell>
          <cell r="P10" t="str">
            <v>CSLL</v>
          </cell>
          <cell r="Q10" t="str">
            <v>CIDE - COMBUSTÍVEIS</v>
          </cell>
          <cell r="R10" t="str">
            <v>CIDE - TECNOLÓGICO</v>
          </cell>
          <cell r="S10" t="str">
            <v>AFRMM</v>
          </cell>
          <cell r="T10" t="str">
            <v>CONT. PREVIDENCIÁRIA</v>
          </cell>
          <cell r="U10" t="str">
            <v>CONT. PREVIDENCIÁRIA (EX.)</v>
          </cell>
          <cell r="V10" t="str">
            <v>CONDECINE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</sheetData>
      <sheetData sheetId="5">
        <row r="6">
          <cell r="B6" t="str">
            <v>RECEITAS</v>
          </cell>
          <cell r="C6">
            <v>2005</v>
          </cell>
          <cell r="D6">
            <v>2006</v>
          </cell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  <cell r="J6">
            <v>2012</v>
          </cell>
          <cell r="K6">
            <v>2013</v>
          </cell>
          <cell r="L6">
            <v>2014</v>
          </cell>
          <cell r="M6">
            <v>2015</v>
          </cell>
          <cell r="N6">
            <v>2016</v>
          </cell>
          <cell r="O6">
            <v>2017</v>
          </cell>
          <cell r="P6">
            <v>2018</v>
          </cell>
          <cell r="Q6">
            <v>2019</v>
          </cell>
          <cell r="R6">
            <v>2020</v>
          </cell>
        </row>
        <row r="7">
          <cell r="B7" t="str">
            <v>IMPOSTO SOBRE A IMPORTAÇÃO</v>
          </cell>
        </row>
        <row r="8">
          <cell r="B8" t="str">
            <v>IMPOSTO SOBRE A EXPORTAÇÃO</v>
          </cell>
        </row>
        <row r="9">
          <cell r="B9" t="str">
            <v>IMPOSTO SOBRE PRODUTOS INDUSTRIALIZADOS</v>
          </cell>
        </row>
        <row r="10">
          <cell r="B10" t="str">
            <v xml:space="preserve">  I.P.I. - FUMO</v>
          </cell>
        </row>
        <row r="11">
          <cell r="B11" t="str">
            <v xml:space="preserve">  I.P.I. - BEBIDAS</v>
          </cell>
        </row>
        <row r="12">
          <cell r="B12" t="str">
            <v xml:space="preserve">  I.P.I. - AUTOMÓVEIS</v>
          </cell>
        </row>
        <row r="13">
          <cell r="B13" t="str">
            <v xml:space="preserve">  I.P.I. - VINCULADO À IMPORTAÇÃO</v>
          </cell>
        </row>
        <row r="14">
          <cell r="B14" t="str">
            <v xml:space="preserve">  I.P.I. - OUTROS</v>
          </cell>
        </row>
        <row r="15">
          <cell r="B15" t="str">
            <v>IMPOSTO SOBRE A RENDA</v>
          </cell>
        </row>
        <row r="16">
          <cell r="B16" t="str">
            <v xml:space="preserve">  I.R. - PESSOA FÍSICA</v>
          </cell>
        </row>
        <row r="17">
          <cell r="B17" t="str">
            <v xml:space="preserve">  I.R. - PESSOA JURÍDICA</v>
          </cell>
        </row>
        <row r="18">
          <cell r="B18" t="str">
            <v xml:space="preserve">  I.R. - RETIDO NA FONTE</v>
          </cell>
        </row>
        <row r="19">
          <cell r="B19" t="str">
            <v xml:space="preserve">    I.R.R.F. - RENDIMENTOS DO TRABALHO</v>
          </cell>
        </row>
        <row r="20">
          <cell r="B20" t="str">
            <v xml:space="preserve">    I.R.R.F. - RENDIMENTOS DO CAPITAL</v>
          </cell>
        </row>
        <row r="21">
          <cell r="B21" t="str">
            <v xml:space="preserve">    I.R.R.F. - RENDIMENTOS DE RESIDENTES NO EXTERIOR</v>
          </cell>
        </row>
        <row r="22">
          <cell r="B22" t="str">
            <v xml:space="preserve">    I.R.R.F. - OUTROS RENDIMENTOS</v>
          </cell>
        </row>
        <row r="23">
          <cell r="B23" t="str">
            <v>I.O.F. - IMPOSTO S/ OPERAÇÕES FINANCEIRAS</v>
          </cell>
        </row>
        <row r="24">
          <cell r="B24" t="str">
            <v>I.T.R. - IMPOSTO TERRITORIAL RURAL</v>
          </cell>
        </row>
        <row r="25">
          <cell r="B25" t="str">
            <v>CPMF - CONTRIBUIÇÃO PROVISÓRIA S/ MOVIMENTAÇÃO FINANCEIRA</v>
          </cell>
        </row>
        <row r="26">
          <cell r="B26" t="str">
            <v>COFINS - CONTRIBUIÇÃO SEGURIDADE SOCIAL</v>
          </cell>
        </row>
        <row r="27">
          <cell r="B27" t="str">
            <v>CONTRIBUIÇÃO PARA O PIS/PASEP</v>
          </cell>
        </row>
        <row r="28">
          <cell r="B28" t="str">
            <v>CSLL - CONTRIBUIÇÃO SOCIAL S/ LUCRO LÍQUIDO</v>
          </cell>
        </row>
        <row r="29">
          <cell r="B29" t="str">
            <v>CIDE - COMBUSTÍVEIS</v>
          </cell>
        </row>
        <row r="30">
          <cell r="B30" t="str">
            <v>CONTRIBUIÇÃO PARA O FUNDAF</v>
          </cell>
        </row>
        <row r="31">
          <cell r="B31" t="str">
            <v>OUTRAS RECEITAS ADMINISTRADAS</v>
          </cell>
        </row>
        <row r="32">
          <cell r="B32" t="str">
            <v xml:space="preserve">  RECEITAS DE LOTERIAS</v>
          </cell>
        </row>
        <row r="33">
          <cell r="B33" t="str">
            <v xml:space="preserve">  CIDE-REMESSAS AO EXTERIOR</v>
          </cell>
        </row>
        <row r="34">
          <cell r="B34" t="str">
            <v xml:space="preserve">  DEMAIS</v>
          </cell>
        </row>
        <row r="35">
          <cell r="B35" t="str">
            <v>SUBTOTAL [A]</v>
          </cell>
        </row>
        <row r="36">
          <cell r="B36" t="str">
            <v>PSS - CONTRIB. DO PLANO DE SEGURIDADE DO SERVIDOR [B]</v>
          </cell>
        </row>
        <row r="37">
          <cell r="B37" t="str">
            <v>RECEITA PREVIDENCIÁRIA [C]</v>
          </cell>
        </row>
        <row r="38">
          <cell r="B38" t="str">
            <v>RECEITA ADMINISTRADA RFB [D]=[A]+[B]+[C]</v>
          </cell>
        </row>
      </sheetData>
      <sheetData sheetId="6">
        <row r="6">
          <cell r="A6">
            <v>2008</v>
          </cell>
        </row>
        <row r="7">
          <cell r="A7">
            <v>2009</v>
          </cell>
        </row>
        <row r="8">
          <cell r="A8">
            <v>2010</v>
          </cell>
        </row>
        <row r="9">
          <cell r="A9">
            <v>2011</v>
          </cell>
        </row>
        <row r="10">
          <cell r="A10">
            <v>2012</v>
          </cell>
        </row>
        <row r="11">
          <cell r="A11">
            <v>2013</v>
          </cell>
        </row>
        <row r="12">
          <cell r="A12">
            <v>2014</v>
          </cell>
        </row>
        <row r="13">
          <cell r="A13">
            <v>2015</v>
          </cell>
        </row>
        <row r="14">
          <cell r="A14">
            <v>2016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</sheetData>
      <sheetData sheetId="7">
        <row r="2">
          <cell r="A2">
            <v>2017</v>
          </cell>
        </row>
      </sheetData>
      <sheetData sheetId="8" refreshError="1"/>
      <sheetData sheetId="9">
        <row r="1">
          <cell r="A1" t="str">
            <v>CHAVE</v>
          </cell>
          <cell r="B1" t="str">
            <v>NOME</v>
          </cell>
          <cell r="C1" t="str">
            <v>TRIBUTO</v>
          </cell>
          <cell r="D1" t="str">
            <v>MODALIDADE</v>
          </cell>
          <cell r="E1" t="str">
            <v>FUNÇÃO ORÇAMENTÁRIA</v>
          </cell>
          <cell r="F1" t="str">
            <v>LEGISLAÇÃO</v>
          </cell>
          <cell r="G1" t="str">
            <v>DESCRIÇÃO</v>
          </cell>
          <cell r="H1" t="str">
            <v>PRAZO DE VIGÊNCIA</v>
          </cell>
          <cell r="I1" t="str">
            <v>AGREGAÇÕES Q 3</v>
          </cell>
          <cell r="J1" t="str">
            <v>AGREGAÇÕES Q 9</v>
          </cell>
          <cell r="K1" t="str">
            <v>SETOR ECONÔMICO</v>
          </cell>
          <cell r="L1" t="str">
            <v>CONTRAPARTIDA</v>
          </cell>
          <cell r="M1" t="str">
            <v>POLÍTICAS PÚBLICAS</v>
          </cell>
          <cell r="N1" t="str">
            <v>PROGRAMAS DE GOVERNO</v>
          </cell>
          <cell r="O1" t="str">
            <v>OBJETIVOS SOCIOECONÔMICOS</v>
          </cell>
          <cell r="P1" t="str">
            <v>ÓRGÃO GESTOR</v>
          </cell>
          <cell r="Q1" t="str">
            <v>ANO CALENDÁRIO</v>
          </cell>
          <cell r="R1" t="str">
            <v>ÍNDICE DE PROJEÇÃO</v>
          </cell>
          <cell r="S1" t="str">
            <v>VIGENTE</v>
          </cell>
          <cell r="T1" t="str">
            <v>ÍNDICE</v>
          </cell>
          <cell r="U1" t="str">
            <v>TOTAL</v>
          </cell>
          <cell r="V1" t="str">
            <v>AC</v>
          </cell>
          <cell r="W1" t="str">
            <v>RO</v>
          </cell>
          <cell r="X1" t="str">
            <v>RR</v>
          </cell>
          <cell r="Y1" t="str">
            <v>AM</v>
          </cell>
          <cell r="Z1" t="str">
            <v>PA</v>
          </cell>
          <cell r="AA1" t="str">
            <v>AP</v>
          </cell>
          <cell r="AB1" t="str">
            <v>TO</v>
          </cell>
          <cell r="AC1" t="str">
            <v>MA</v>
          </cell>
          <cell r="AD1" t="str">
            <v>PI</v>
          </cell>
          <cell r="AE1" t="str">
            <v>CE</v>
          </cell>
          <cell r="AF1" t="str">
            <v>RN</v>
          </cell>
          <cell r="AG1" t="str">
            <v>PB</v>
          </cell>
          <cell r="AH1" t="str">
            <v>PE</v>
          </cell>
          <cell r="AI1" t="str">
            <v>AL</v>
          </cell>
          <cell r="AJ1" t="str">
            <v>SE</v>
          </cell>
          <cell r="AK1" t="str">
            <v>BA</v>
          </cell>
          <cell r="AL1" t="str">
            <v>ES</v>
          </cell>
          <cell r="AM1" t="str">
            <v>MG</v>
          </cell>
          <cell r="AN1" t="str">
            <v>RJ</v>
          </cell>
          <cell r="AO1" t="str">
            <v>SP</v>
          </cell>
          <cell r="AP1" t="str">
            <v>PR</v>
          </cell>
          <cell r="AQ1" t="str">
            <v>SC</v>
          </cell>
          <cell r="AR1" t="str">
            <v>RS</v>
          </cell>
          <cell r="AS1" t="str">
            <v>MS</v>
          </cell>
          <cell r="AT1" t="str">
            <v>MT</v>
          </cell>
          <cell r="AU1" t="str">
            <v>GO</v>
          </cell>
          <cell r="AV1" t="str">
            <v>DF</v>
          </cell>
          <cell r="AW1" t="str">
            <v>NORTE</v>
          </cell>
          <cell r="AX1" t="str">
            <v>NORDESTE</v>
          </cell>
          <cell r="AY1" t="str">
            <v>CENTRO-OESTE</v>
          </cell>
          <cell r="AZ1" t="str">
            <v>SUDESTE</v>
          </cell>
          <cell r="BA1" t="str">
            <v>SUL</v>
          </cell>
        </row>
        <row r="2">
          <cell r="B2" t="str">
            <v>Amazônia Ocidental</v>
          </cell>
        </row>
        <row r="3">
          <cell r="B3" t="str">
            <v>Amazônia Ocidental</v>
          </cell>
        </row>
        <row r="4">
          <cell r="B4" t="str">
            <v>Amazônia Ocidental</v>
          </cell>
        </row>
        <row r="5">
          <cell r="B5" t="str">
            <v>Copa do Mundo - Organização e Operacionalização da Copa das Confederações (2013) e da Copa do Mundo Fifa (2014)</v>
          </cell>
        </row>
        <row r="6">
          <cell r="B6" t="str">
            <v>Doações de Bens para Entidades Filantrópicas</v>
          </cell>
        </row>
        <row r="7">
          <cell r="B7" t="str">
            <v>Livros, Jornais e Periódicos</v>
          </cell>
        </row>
        <row r="8">
          <cell r="B8" t="str">
            <v>Mercadorias Norte e Nordeste</v>
          </cell>
        </row>
        <row r="9">
          <cell r="B9" t="str">
            <v>Mercadorias Norte e Nordeste</v>
          </cell>
        </row>
        <row r="10">
          <cell r="B10" t="str">
            <v>Mercadorias Norte e Nordeste</v>
          </cell>
        </row>
        <row r="11">
          <cell r="B11" t="str">
            <v>Olimpíadas - Organização e Realização dos Jogos Olímpicos de 2016 e dos Jogos Paraolímpicos de 2016</v>
          </cell>
        </row>
        <row r="12">
          <cell r="B12" t="str">
            <v>Pesquisas Científicas</v>
          </cell>
        </row>
        <row r="13">
          <cell r="B13" t="str">
            <v>SUDAM/SUDENE - Isenção AFRMM</v>
          </cell>
        </row>
        <row r="14">
          <cell r="B14" t="str">
            <v>SUDAM/SUDENE - Isenção AFRMM</v>
          </cell>
        </row>
        <row r="15">
          <cell r="B15" t="str">
            <v>Copa do Mundo - Organização e Operacionalização da Copa das Confederações (2013) e da Copa do Mundo Fifa (2014)</v>
          </cell>
        </row>
        <row r="16">
          <cell r="B16" t="str">
            <v>Evento Esportivo, Cultural e Científico</v>
          </cell>
        </row>
        <row r="17">
          <cell r="B17" t="str">
            <v>Evento Esportivo, Cultural e Científico</v>
          </cell>
        </row>
        <row r="18">
          <cell r="B18" t="str">
            <v>Evento Esportivo, Cultural e Científico</v>
          </cell>
        </row>
        <row r="19">
          <cell r="B19" t="str">
            <v>Olimpíadas - Organização e Realização dos Jogos Olímpicos de 2016 e dos Jogos Paraolímpicos de 2016</v>
          </cell>
        </row>
        <row r="20">
          <cell r="B20" t="str">
            <v xml:space="preserve">PADIS - Programa de Apoio ao Desenvolvimento Tecnológico  da Indústria de Semicondutores </v>
          </cell>
        </row>
        <row r="21">
          <cell r="B21" t="str">
            <v xml:space="preserve">PATVD - Programa de Apoio ao Desenvolvimento Tecnológico da Indústria de Equipamentos para a TV Digital </v>
          </cell>
        </row>
        <row r="22">
          <cell r="B22" t="str">
            <v>PROUCA - REICOMP - Regime Especial de Incentivo a Computadores para Uso Educacional</v>
          </cell>
        </row>
        <row r="23">
          <cell r="B23" t="str">
            <v>Copa do Mundo - Organização e Operacionalização da Copa das Confederações (2013) e da Copa do Mundo Fifa (2014)</v>
          </cell>
        </row>
        <row r="24">
          <cell r="B24" t="str">
            <v>Desoneração da Folha de Salários</v>
          </cell>
        </row>
        <row r="25">
          <cell r="B25" t="str">
            <v>Dona de Casa</v>
          </cell>
        </row>
        <row r="26">
          <cell r="B26" t="str">
            <v>Entidades Filantrópicas</v>
          </cell>
        </row>
        <row r="27">
          <cell r="B27" t="str">
            <v>Entidades Filantrópicas</v>
          </cell>
        </row>
        <row r="28">
          <cell r="B28" t="str">
            <v>Entidades Filantrópicas</v>
          </cell>
        </row>
        <row r="29">
          <cell r="B29" t="str">
            <v>Exportação da Produção Rural</v>
          </cell>
        </row>
        <row r="30">
          <cell r="B30" t="str">
            <v>MEI - Microempreendedor Individual</v>
          </cell>
        </row>
        <row r="31">
          <cell r="B31" t="str">
            <v>Olimpíadas - Organização e Realização dos Jogos Olímpicos de 2016 e dos Jogos Paraolímpicos de 2016</v>
          </cell>
        </row>
        <row r="32">
          <cell r="B32" t="str">
            <v>Simples Nacional - Regime Especial Unificado de Arrecadação de Tributos e Contribuições devidos pelas Microempresas e Empresas de Pequeno Porte</v>
          </cell>
        </row>
        <row r="33">
          <cell r="B33" t="str">
            <v>Simples Nacional - Regime Especial Unificado de Arrecadação de Tributos e Contribuições devidos pelas Microempresas e Empresas de Pequeno Porte</v>
          </cell>
        </row>
        <row r="34">
          <cell r="B34" t="str">
            <v>TI e TIC - Tecnologia de Informação e Tecnologia da Informação e da Comunicação</v>
          </cell>
        </row>
        <row r="35">
          <cell r="B35" t="str">
            <v>Copa do Mundo - Organização e Operacionalização da Copa das Confederações (2013) e da Copa do Mundo Fifa (2014)</v>
          </cell>
        </row>
        <row r="36">
          <cell r="B36" t="str">
            <v>Olimpíadas - Organização e Realização dos Jogos Olímpicos de 2016 e dos Jogos Paraolímpicos de 2016</v>
          </cell>
        </row>
        <row r="37">
          <cell r="B37" t="str">
            <v>Programação</v>
          </cell>
        </row>
        <row r="38">
          <cell r="B38" t="str">
            <v>Olimpíadas - Organização e Realização dos Jogos Olímpicos de 2016 e dos Jogos Paraolímpicos de 2016</v>
          </cell>
        </row>
        <row r="39">
          <cell r="B39" t="str">
            <v>Olimpíadas - Organização e Realização dos Jogos Olímpicos de 2016 e dos Jogos Paraolímpicos de 2016</v>
          </cell>
        </row>
        <row r="40">
          <cell r="B40" t="str">
            <v>Petroquímica</v>
          </cell>
        </row>
        <row r="41">
          <cell r="B41" t="str">
            <v>Petroquímica</v>
          </cell>
        </row>
        <row r="42">
          <cell r="B42" t="str">
            <v>Copa do Mundo - Organização e Operacionalização da Copa das Confederações (2013) e da Copa do Mundo Fifa (2014)</v>
          </cell>
        </row>
        <row r="43">
          <cell r="B43" t="str">
            <v>Copa do Mundo - Organização e Operacionalização da Copa das Confederações (2013) e da Copa do Mundo Fifa (2014)</v>
          </cell>
        </row>
        <row r="44">
          <cell r="B44" t="str">
            <v>RECOPA - Regime Especial de Tributação para Construção, Ampliação, Reforma ou Modernização de Estádios de Futebol</v>
          </cell>
        </row>
        <row r="45">
          <cell r="B45" t="str">
            <v>RECOPA - Regime Especial de Tributação para Construção, Ampliação, Reforma ou Modernização de Estádios de Futebol</v>
          </cell>
        </row>
        <row r="46">
          <cell r="B46" t="str">
            <v>REIF - Regime Especial de Incentivo ao Desenvolvimento da Infraestrutura da Indústria de Fertilizantes</v>
          </cell>
        </row>
        <row r="47">
          <cell r="B47" t="str">
            <v>REIF - Regime Especial de Incentivo ao Desenvolvimento da Infraestrutura da Indústria de Fertilizantes</v>
          </cell>
        </row>
        <row r="48">
          <cell r="B48" t="str">
            <v>REIF - Regime Especial de Incentivo ao Desenvolvimento da Infraestrutura da Indústria de Fertilizantes</v>
          </cell>
        </row>
        <row r="49">
          <cell r="B49" t="str">
            <v>REIF - Regime Especial de Incentivo ao Desenvolvimento da Infraestrutura da Indústria de Fertilizantes</v>
          </cell>
        </row>
        <row r="50">
          <cell r="B50" t="str">
            <v>Creches e Pré-Escolas</v>
          </cell>
        </row>
        <row r="51">
          <cell r="B51" t="str">
            <v>Creches e Pré-Escolas</v>
          </cell>
        </row>
        <row r="52">
          <cell r="B52" t="str">
            <v>Equipamentos para uso médico, hospitalar, clínico ou laboratorial</v>
          </cell>
        </row>
        <row r="53">
          <cell r="B53" t="str">
            <v>Equipamentos para uso médico, hospitalar, clínico ou laboratorial</v>
          </cell>
        </row>
        <row r="54">
          <cell r="B54" t="str">
            <v>Evento Esportivo, Cultural e Científico</v>
          </cell>
        </row>
        <row r="55">
          <cell r="B55" t="str">
            <v>Evento Esportivo, Cultural e Científico</v>
          </cell>
        </row>
        <row r="56">
          <cell r="B56" t="str">
            <v>Evento Esportivo, Cultural e Científico</v>
          </cell>
        </row>
        <row r="57">
          <cell r="B57" t="str">
            <v>Evento Esportivo, Cultural e Científico</v>
          </cell>
        </row>
        <row r="58">
          <cell r="B58" t="str">
            <v>Evento Esportivo, Cultural e Científico</v>
          </cell>
        </row>
        <row r="59">
          <cell r="B59" t="str">
            <v>Evento Esportivo, Cultural e Científico</v>
          </cell>
        </row>
        <row r="60">
          <cell r="B60" t="str">
            <v>Indústria Cinematográfica e Radiodifusão</v>
          </cell>
        </row>
        <row r="61">
          <cell r="B61" t="str">
            <v>Indústria Cinematográfica e Radiodifusão</v>
          </cell>
        </row>
        <row r="62">
          <cell r="B62" t="str">
            <v>Minha Casa, Minha Vida</v>
          </cell>
        </row>
        <row r="63">
          <cell r="B63" t="str">
            <v>Minha Casa, Minha Vida</v>
          </cell>
        </row>
        <row r="64">
          <cell r="B64" t="str">
            <v>Produtos Químicos e Farmacêuticos</v>
          </cell>
        </row>
        <row r="65">
          <cell r="B65" t="str">
            <v>Produtos Químicos e Farmacêuticos</v>
          </cell>
        </row>
        <row r="66">
          <cell r="B66" t="str">
            <v>Rede Arrecadadora</v>
          </cell>
        </row>
        <row r="67">
          <cell r="B67" t="str">
            <v>REPORTO - Regime Tributário para Incentivo à Modernização e à Ampliação da Estrutura Portuária</v>
          </cell>
        </row>
        <row r="68">
          <cell r="B68" t="str">
            <v>REPORTO - Regime Tributário para Incentivo à Modernização e à Ampliação da Estrutura Portuária</v>
          </cell>
        </row>
        <row r="69">
          <cell r="B69" t="str">
            <v>Simples Nacional - Regime Especial Unificado de Arrecadação de Tributos e Contribuições devidos pelas Microempresas e Empresas de Pequeno Porte</v>
          </cell>
        </row>
        <row r="70">
          <cell r="B70" t="str">
            <v>Simples Nacional - Regime Especial Unificado de Arrecadação de Tributos e Contribuições devidos pelas Microempresas e Empresas de Pequeno Porte</v>
          </cell>
        </row>
        <row r="71">
          <cell r="B71" t="str">
            <v>Simples Nacional - Regime Especial Unificado de Arrecadação de Tributos e Contribuições devidos pelas Microempresas e Empresas de Pequeno Porte</v>
          </cell>
        </row>
        <row r="72">
          <cell r="B72" t="str">
            <v>Simples Nacional - Regime Especial Unificado de Arrecadação de Tributos e Contribuições devidos pelas Microempresas e Empresas de Pequeno Porte</v>
          </cell>
        </row>
        <row r="73">
          <cell r="B73" t="str">
            <v>Transporte Escolar</v>
          </cell>
        </row>
        <row r="74">
          <cell r="B74" t="str">
            <v>Transporte Escolar</v>
          </cell>
        </row>
        <row r="75">
          <cell r="B75" t="str">
            <v>Zona Franca de Manaus  - Importação de Matéria-Prima</v>
          </cell>
        </row>
        <row r="76">
          <cell r="B76" t="str">
            <v>Zona Franca de Manaus  - Importação de Matéria-Prima</v>
          </cell>
        </row>
        <row r="77">
          <cell r="B77" t="str">
            <v>Zona Franca de Manaus  - Importação de Matéria-Prima</v>
          </cell>
        </row>
        <row r="78">
          <cell r="B78" t="str">
            <v>Zona Franca de Manaus  - Importação de Matéria-Prima</v>
          </cell>
        </row>
        <row r="79">
          <cell r="B79" t="str">
            <v>Zona Franca de Manaus  - Importação de Matéria-Prima</v>
          </cell>
        </row>
        <row r="80">
          <cell r="B80" t="str">
            <v>Zona Franca de Manaus  - Importação de Matéria-Prima</v>
          </cell>
        </row>
        <row r="81">
          <cell r="B81" t="str">
            <v>Zona Franca de Manaus - Importação de Bens de Capital</v>
          </cell>
        </row>
        <row r="82">
          <cell r="B82" t="str">
            <v>Zona Franca de Manaus - Importação de Bens de Capital</v>
          </cell>
        </row>
        <row r="83">
          <cell r="B83" t="str">
            <v>Zona Franca de Manaus - Importação de Bens de Capital</v>
          </cell>
        </row>
        <row r="84">
          <cell r="B84" t="str">
            <v>Zona Franca de Manaus - Importação de Bens de Capital</v>
          </cell>
        </row>
        <row r="85">
          <cell r="B85" t="str">
            <v>Zona Franca de Manaus - Importação de Bens de Capital</v>
          </cell>
        </row>
        <row r="86">
          <cell r="B86" t="str">
            <v>Zona Franca de Manaus - Importação de Bens de Capital</v>
          </cell>
        </row>
        <row r="87">
          <cell r="B87" t="str">
            <v>Aerogeradores</v>
          </cell>
        </row>
        <row r="88">
          <cell r="B88" t="str">
            <v>Aerogeradores</v>
          </cell>
        </row>
        <row r="89">
          <cell r="B89" t="str">
            <v>Água Mineral</v>
          </cell>
        </row>
        <row r="90">
          <cell r="B90" t="str">
            <v>Água Mineral</v>
          </cell>
        </row>
        <row r="91">
          <cell r="B91" t="str">
            <v>Álcool</v>
          </cell>
        </row>
        <row r="92">
          <cell r="B92" t="str">
            <v>Álcool</v>
          </cell>
        </row>
        <row r="93">
          <cell r="B93" t="str">
            <v>Gás Natural Liquefeito</v>
          </cell>
        </row>
        <row r="94">
          <cell r="B94" t="str">
            <v>Gás Natural Liquefeito</v>
          </cell>
        </row>
        <row r="95">
          <cell r="B95" t="str">
            <v>Máquinas e Equipamentos - CNPq</v>
          </cell>
        </row>
        <row r="96">
          <cell r="B96" t="str">
            <v>Máquinas e Equipamentos - CNPq</v>
          </cell>
        </row>
        <row r="97">
          <cell r="B97" t="str">
            <v>Medicamentos</v>
          </cell>
        </row>
        <row r="98">
          <cell r="B98" t="str">
            <v>Medicamentos</v>
          </cell>
        </row>
        <row r="99">
          <cell r="B99" t="str">
            <v>Programa de Inclusão Digital</v>
          </cell>
        </row>
        <row r="100">
          <cell r="B100" t="str">
            <v>Programa de Inclusão Digital</v>
          </cell>
        </row>
        <row r="101">
          <cell r="B101" t="str">
            <v>RENUCLEAR - Regime Especial de Incentivos para o Desenvolvimento de Usinas Nucleares </v>
          </cell>
        </row>
        <row r="102">
          <cell r="B102" t="str">
            <v>RENUCLEAR - Regime Especial de Incentivos para o Desenvolvimento de Usinas Nucleares </v>
          </cell>
        </row>
        <row r="103">
          <cell r="B103" t="str">
            <v xml:space="preserve">REPNBL-Redes - Regime Especial de Tributação do Programa Nacional de Banda Larga para Implantação de Redes de Telecomunicações </v>
          </cell>
        </row>
        <row r="104">
          <cell r="B104" t="str">
            <v xml:space="preserve">REPNBL-Redes - Regime Especial de Tributação do Programa Nacional de Banda Larga para Implantação de Redes de Telecomunicações </v>
          </cell>
        </row>
        <row r="105">
          <cell r="B105" t="str">
            <v>Telecomunicações em Áreas Rurais e Regiões Remotas</v>
          </cell>
        </row>
        <row r="106">
          <cell r="B106" t="str">
            <v>Telecomunicações em Áreas Rurais e Regiões Remotas</v>
          </cell>
        </row>
        <row r="107">
          <cell r="B107" t="str">
            <v>Termoeletricidade</v>
          </cell>
        </row>
        <row r="108">
          <cell r="B108" t="str">
            <v>Termoeletricidade</v>
          </cell>
        </row>
        <row r="109">
          <cell r="B109" t="str">
            <v>Transporte Coletivo</v>
          </cell>
        </row>
        <row r="110">
          <cell r="B110" t="str">
            <v>Transporte Coletivo</v>
          </cell>
        </row>
        <row r="111">
          <cell r="B111" t="str">
            <v>Trem de Alta Velocidade</v>
          </cell>
        </row>
        <row r="112">
          <cell r="B112" t="str">
            <v>Trem de Alta Velocidade</v>
          </cell>
        </row>
        <row r="113">
          <cell r="B113" t="str">
            <v xml:space="preserve">Zona Franca de Manaus - Matéria-Prima Produzida na ZFM </v>
          </cell>
        </row>
        <row r="114">
          <cell r="B114" t="str">
            <v xml:space="preserve">Zona Franca de Manaus - Matéria-Prima Produzida na ZFM </v>
          </cell>
        </row>
        <row r="115">
          <cell r="B115" t="str">
            <v xml:space="preserve">Zona Franca de Manaus - Matéria-Prima Produzida na ZFM </v>
          </cell>
        </row>
        <row r="116">
          <cell r="B116" t="str">
            <v xml:space="preserve">Zona Franca de Manaus - Matéria-Prima Produzida na ZFM </v>
          </cell>
        </row>
        <row r="117">
          <cell r="B117" t="str">
            <v xml:space="preserve">Zona Franca de Manaus - Matéria-Prima Produzida na ZFM </v>
          </cell>
        </row>
        <row r="118">
          <cell r="B118" t="str">
            <v xml:space="preserve">Zona Franca de Manaus - Matéria-Prima Produzida na ZFM </v>
          </cell>
        </row>
        <row r="119">
          <cell r="B119" t="str">
            <v>Agricultura e Agroindústria - Desoneração Cesta Básica</v>
          </cell>
        </row>
        <row r="120">
          <cell r="B120" t="str">
            <v>Agricultura e Agroindústria - Desoneração Cesta Básica</v>
          </cell>
        </row>
        <row r="121">
          <cell r="B121" t="str">
            <v>Biodiesel</v>
          </cell>
        </row>
        <row r="122">
          <cell r="B122" t="str">
            <v>Biodiesel</v>
          </cell>
        </row>
        <row r="123">
          <cell r="B123" t="str">
            <v>Cadeira de Rodas e Aparelhos Assistivos</v>
          </cell>
        </row>
        <row r="124">
          <cell r="B124" t="str">
            <v>Cadeira de Rodas e Aparelhos Assistivos</v>
          </cell>
        </row>
        <row r="125">
          <cell r="B125" t="str">
            <v>Embarcações e Aeronaves</v>
          </cell>
        </row>
        <row r="126">
          <cell r="B126" t="str">
            <v>Embarcações e Aeronaves</v>
          </cell>
        </row>
        <row r="127">
          <cell r="B127" t="str">
            <v>Entidades sem Fins Lucrativos - Assistência Social e Saúde</v>
          </cell>
        </row>
        <row r="128">
          <cell r="B128" t="str">
            <v>Entidades sem Fins Lucrativos - Associação Civil</v>
          </cell>
        </row>
        <row r="129">
          <cell r="B129" t="str">
            <v>Entidades sem Fins Lucrativos - Científica</v>
          </cell>
        </row>
        <row r="130">
          <cell r="B130" t="str">
            <v>Entidades sem Fins Lucrativos - Cultural</v>
          </cell>
        </row>
        <row r="131">
          <cell r="B131" t="str">
            <v>Entidades sem Fins Lucrativos - Educação</v>
          </cell>
        </row>
        <row r="132">
          <cell r="B132" t="str">
            <v>Entidades sem Fins Lucrativos - Filantrópica</v>
          </cell>
        </row>
        <row r="133">
          <cell r="B133" t="str">
            <v>Entidades sem Fins Lucrativos - Recreativa</v>
          </cell>
        </row>
        <row r="134">
          <cell r="B134" t="str">
            <v>Livros</v>
          </cell>
        </row>
        <row r="135">
          <cell r="B135" t="str">
            <v>Livros</v>
          </cell>
        </row>
        <row r="136">
          <cell r="B136" t="str">
            <v xml:space="preserve">PADIS - Programa de Apoio ao Desenvolvimento Tecnológico  da Indústria de Semicondutores </v>
          </cell>
        </row>
        <row r="137">
          <cell r="B137" t="str">
            <v xml:space="preserve">PADIS - Programa de Apoio ao Desenvolvimento Tecnológico  da Indústria de Semicondutores </v>
          </cell>
        </row>
        <row r="138">
          <cell r="B138" t="str">
            <v>Papel - Jornais e Periódicos</v>
          </cell>
        </row>
        <row r="139">
          <cell r="B139" t="str">
            <v>Papel - Jornais e Periódicos</v>
          </cell>
        </row>
        <row r="140">
          <cell r="B140" t="str">
            <v xml:space="preserve">PATVD - Programa de Apoio ao Desenvolvimento Tecnológico da Indústria de Equipamentos para a TV Digital </v>
          </cell>
        </row>
        <row r="141">
          <cell r="B141" t="str">
            <v xml:space="preserve">PATVD - Programa de Apoio ao Desenvolvimento Tecnológico da Indústria de Equipamentos para a TV Digital </v>
          </cell>
        </row>
        <row r="142">
          <cell r="B142" t="str">
            <v>PROUCA - REICOMP - Regime Especial de Incentivo a Computadores para Uso Educacional</v>
          </cell>
        </row>
        <row r="143">
          <cell r="B143" t="str">
            <v>PROUCA - REICOMP - Regime Especial de Incentivo a Computadores para Uso Educacional</v>
          </cell>
        </row>
        <row r="144">
          <cell r="B144" t="str">
            <v>PROUNI - Programa Universidade para Todos</v>
          </cell>
        </row>
        <row r="145">
          <cell r="B145" t="str">
            <v>PROUNI - Programa Universidade para Todos</v>
          </cell>
        </row>
        <row r="146">
          <cell r="B146" t="str">
            <v>RECINE - Regime Especial de Tributação para Desenvolvimento da Atividade de Exibição Cinematográfica</v>
          </cell>
        </row>
        <row r="147">
          <cell r="B147" t="str">
            <v>RECINE - Regime Especial de Tributação para Desenvolvimento da Atividade de Exibição Cinematográfica</v>
          </cell>
        </row>
        <row r="148">
          <cell r="B148" t="str">
            <v>REIDI - Regime Especial de Incentivos para o Desenvolvimento de Infra-Estrutura</v>
          </cell>
        </row>
        <row r="149">
          <cell r="B149" t="str">
            <v>REIDI - Regime Especial de Incentivos para o Desenvolvimento de Infra-Estrutura</v>
          </cell>
        </row>
        <row r="150">
          <cell r="B150" t="str">
            <v>REIDI - Regime Especial de Incentivos para o Desenvolvimento de Infra-Estrutura</v>
          </cell>
        </row>
        <row r="151">
          <cell r="B151" t="str">
            <v>REIDI - Regime Especial de Incentivos para o Desenvolvimento de Infra-Estrutura</v>
          </cell>
        </row>
        <row r="152">
          <cell r="B152" t="str">
            <v>REIDI - Regime Especial de Incentivos para o Desenvolvimento de Infra-Estrutura</v>
          </cell>
        </row>
        <row r="153">
          <cell r="B153" t="str">
            <v>REIDI - Regime Especial de Incentivos para o Desenvolvimento de Infra-Estrutura</v>
          </cell>
        </row>
        <row r="154">
          <cell r="B154" t="str">
            <v>REIDI - Regime Especial de Incentivos para o Desenvolvimento de Infra-Estrutura</v>
          </cell>
        </row>
        <row r="155">
          <cell r="B155" t="str">
            <v>REIDI - Regime Especial de Incentivos para o Desenvolvimento de Infra-Estrutura</v>
          </cell>
        </row>
        <row r="156">
          <cell r="B156" t="str">
            <v>REPENEC - Regime Especial de Incentivos para o Desenvolvimento de Infraestrutura da Indústria Petrolífera nas Regiões Norte, Nordeste e Centro-Oeste</v>
          </cell>
        </row>
        <row r="157">
          <cell r="B157" t="str">
            <v>REPENEC - Regime Especial de Incentivos para o Desenvolvimento de Infraestrutura da Indústria Petrolífera nas Regiões Norte, Nordeste e Centro-Oeste</v>
          </cell>
        </row>
        <row r="158">
          <cell r="B158" t="str">
            <v>RETAERO - Regime Especial de Incentivos Tributários para a Indústria Aeroespacial Brasileira</v>
          </cell>
        </row>
        <row r="159">
          <cell r="B159" t="str">
            <v>RETAERO - Regime Especial de Incentivos Tributários para a Indústria Aeroespacial Brasileira</v>
          </cell>
        </row>
        <row r="160">
          <cell r="B160" t="str">
            <v>RETID - Regime Especial Tributário para a Indústria de Defesa</v>
          </cell>
        </row>
        <row r="161">
          <cell r="B161" t="str">
            <v>RETID - Regime Especial Tributário para a Indústria de Defesa</v>
          </cell>
        </row>
        <row r="162">
          <cell r="B162" t="str">
            <v>Zona Franca de Manaus e Área de Livre Comércio - Alíquotas Diferenciadas</v>
          </cell>
        </row>
        <row r="163">
          <cell r="B163" t="str">
            <v>Zona Franca de Manaus e Área de Livre Comércio - Alíquotas Diferenciadas</v>
          </cell>
        </row>
        <row r="164">
          <cell r="B164" t="str">
            <v>Zona Franca de Manaus e Área de Livre Comércio - Alíquotas Diferenciadas</v>
          </cell>
        </row>
        <row r="165">
          <cell r="B165" t="str">
            <v>Zona Franca de Manaus e Área de Livre Comércio - Alíquotas Diferenciadas</v>
          </cell>
        </row>
        <row r="166">
          <cell r="B166" t="str">
            <v>Zona Franca de Manaus e Área de Livre Comércio - Alíquotas Diferenciadas</v>
          </cell>
        </row>
        <row r="167">
          <cell r="B167" t="str">
            <v>Zona Franca de Manaus e Área de Livre Comércio - Alíquotas Diferenciadas</v>
          </cell>
        </row>
        <row r="168">
          <cell r="B168" t="str">
            <v>Zona Franca de Manaus e Área de Livre Comércio - Aquisição de Mercadorias</v>
          </cell>
        </row>
        <row r="169">
          <cell r="B169" t="str">
            <v>Zona Franca de Manaus e Área de Livre Comércio - Aquisição de Mercadorias</v>
          </cell>
        </row>
        <row r="170">
          <cell r="B170" t="str">
            <v>Zona Franca de Manaus e Área de Livre Comércio - Aquisição de Mercadorias</v>
          </cell>
        </row>
        <row r="171">
          <cell r="B171" t="str">
            <v>Zona Franca de Manaus e Área de Livre Comércio - Aquisição de Mercadorias</v>
          </cell>
        </row>
        <row r="172">
          <cell r="B172" t="str">
            <v>Zona Franca de Manaus e Área de Livre Comércio - Aquisição de Mercadorias</v>
          </cell>
        </row>
        <row r="173">
          <cell r="B173" t="str">
            <v>Zona Franca de Manaus e Área de Livre Comércio - Aquisição de Mercadorias</v>
          </cell>
        </row>
        <row r="174">
          <cell r="B174" t="str">
            <v>Copa do Mundo - Organização e Operacionalização da Copa das Confederações (2013) e da Copa do Mundo Fifa (2014)</v>
          </cell>
        </row>
        <row r="175">
          <cell r="B175" t="str">
            <v>Creches e Pré-Escolas</v>
          </cell>
        </row>
        <row r="176">
          <cell r="B176" t="str">
            <v>Doações a Entidades Civis Sem Fins Lucrativos</v>
          </cell>
        </row>
        <row r="177">
          <cell r="B177" t="str">
            <v>Doações a Instituições de Ensino e Pesquisa</v>
          </cell>
        </row>
        <row r="178">
          <cell r="B178" t="str">
            <v>Entidades sem Fins Lucrativos - Assistência Social e Saúde</v>
          </cell>
        </row>
        <row r="179">
          <cell r="B179" t="str">
            <v>Entidades sem Fins Lucrativos - Associação Civil</v>
          </cell>
        </row>
        <row r="180">
          <cell r="B180" t="str">
            <v>Entidades sem Fins Lucrativos - Científica</v>
          </cell>
        </row>
        <row r="181">
          <cell r="B181" t="str">
            <v>Entidades sem Fins Lucrativos - Cultural</v>
          </cell>
        </row>
        <row r="182">
          <cell r="B182" t="str">
            <v>Entidades sem Fins Lucrativos - Educação</v>
          </cell>
        </row>
        <row r="183">
          <cell r="B183" t="str">
            <v>Entidades sem Fins Lucrativos - Filantrópica</v>
          </cell>
        </row>
        <row r="184">
          <cell r="B184" t="str">
            <v>Entidades sem Fins Lucrativos - Recreativa</v>
          </cell>
        </row>
        <row r="185">
          <cell r="B185" t="str">
            <v>Inovação Tecnológica</v>
          </cell>
        </row>
        <row r="186">
          <cell r="B186" t="str">
            <v>Minha Casa, Minha Vida</v>
          </cell>
        </row>
        <row r="187">
          <cell r="B187" t="str">
            <v>Olimpíadas - Organização e Realização dos Jogos Olímpicos de 2016 e dos Jogos Paraolímpicos de 2016</v>
          </cell>
        </row>
        <row r="188">
          <cell r="B188" t="str">
            <v>Previdência Privada Fechada</v>
          </cell>
        </row>
        <row r="189">
          <cell r="B189" t="str">
            <v>PROUNI - Programa Universidade para Todos</v>
          </cell>
        </row>
        <row r="190">
          <cell r="B190" t="str">
            <v>Simples Nacional - Regime Especial Unificado de Arrecadação de Tributos e Contribuições devidos pelas Microempresas e Empresas de Pequeno Porte</v>
          </cell>
        </row>
        <row r="191">
          <cell r="B191" t="str">
            <v>Simples Nacional - Regime Especial Unificado de Arrecadação de Tributos e Contribuições devidos pelas Microempresas e Empresas de Pequeno Porte</v>
          </cell>
        </row>
        <row r="192">
          <cell r="B192" t="str">
            <v>Aposentadoria de Declarante com 65 Anos ou Mais</v>
          </cell>
        </row>
        <row r="193">
          <cell r="B193" t="str">
            <v>Aposentadoria por Moléstia Grave ou Acidente</v>
          </cell>
        </row>
        <row r="194">
          <cell r="B194" t="str">
            <v>Atividade Audiovisual</v>
          </cell>
        </row>
        <row r="195">
          <cell r="B195" t="str">
            <v>Despesas com Educação</v>
          </cell>
        </row>
        <row r="196">
          <cell r="B196" t="str">
            <v>Despesas Médicas</v>
          </cell>
        </row>
        <row r="197">
          <cell r="B197" t="str">
            <v>Fundos de Direitos da Criança e do Adolescente</v>
          </cell>
        </row>
        <row r="198">
          <cell r="B198" t="str">
            <v>Fundos do Idoso</v>
          </cell>
        </row>
        <row r="199">
          <cell r="B199" t="str">
            <v>Incentivo à Formalização do Emprego Doméstico</v>
          </cell>
        </row>
        <row r="200">
          <cell r="B200" t="str">
            <v>Incentivo ao Desporto</v>
          </cell>
        </row>
        <row r="201">
          <cell r="B201" t="str">
            <v>Indenizações por Rescisão de Contrato de Trabalho</v>
          </cell>
        </row>
        <row r="202">
          <cell r="B202" t="str">
            <v xml:space="preserve">Programa Nacional de Apoio à Cultura </v>
          </cell>
        </row>
        <row r="203">
          <cell r="B203" t="str">
            <v>Pronas/PCD - Programa Nacional de Apoio à Atenção da Saúde da Pessoa com Deficiência</v>
          </cell>
        </row>
        <row r="204">
          <cell r="B204" t="str">
            <v xml:space="preserve">Pronon - Programa Nacional de Apoio à Atenção Oncológica </v>
          </cell>
        </row>
        <row r="205">
          <cell r="B205" t="str">
            <v>Seguro ou Pecúlio Pago por Morte ou Invalidez</v>
          </cell>
        </row>
        <row r="206">
          <cell r="B206" t="str">
            <v>Assistência Médica, Odontológica e Farmacêutica a Empregados</v>
          </cell>
        </row>
        <row r="207">
          <cell r="B207" t="str">
            <v>Associações de Poupança e Empréstimo</v>
          </cell>
        </row>
        <row r="208">
          <cell r="B208" t="str">
            <v>Atividade Audiovisual - Dedução Despesa Operacional</v>
          </cell>
        </row>
        <row r="209">
          <cell r="B209" t="str">
            <v>Atividade Audiovisual - Dedução IR</v>
          </cell>
        </row>
        <row r="210">
          <cell r="B210" t="str">
            <v>Benefícios Previdenciários a Empregados e FAPI - Fundo de Aposentadoria Individual</v>
          </cell>
        </row>
        <row r="211">
          <cell r="B211" t="str">
            <v>Copa do Mundo - Organização e Operacionalização da Copa das Confederações (2013) e da Copa do Mundo Fifa (2014)</v>
          </cell>
        </row>
        <row r="212">
          <cell r="B212" t="str">
            <v>Creches e Pré-Escolas</v>
          </cell>
        </row>
        <row r="213">
          <cell r="B213" t="str">
            <v>Debêntures de sociedades de propósito específico para investimento na área de infraestrutura</v>
          </cell>
        </row>
        <row r="214">
          <cell r="B214" t="str">
            <v>Debêntures de sociedades de propósito específico para investimento na área de infraestrutura</v>
          </cell>
        </row>
        <row r="215">
          <cell r="B215" t="str">
            <v>Debêntures de sociedades de propósito específico para investimento na área de infraestrutura</v>
          </cell>
        </row>
        <row r="216">
          <cell r="B216" t="str">
            <v>Debêntures de sociedades de propósito específico para investimento na área de infraestrutura</v>
          </cell>
        </row>
        <row r="217">
          <cell r="B217" t="str">
            <v>Debêntures de sociedades de propósito específico para investimento na área de infraestrutura</v>
          </cell>
        </row>
        <row r="218">
          <cell r="B218" t="str">
            <v>Debêntures de sociedades de propósito específico para investimento na Produção Econômica Intensiva em Pesquisa, Desenvolvimento e Inovação</v>
          </cell>
        </row>
        <row r="219">
          <cell r="B219" t="str">
            <v>Despesas com Pesquisas Científicas e Tecnológicas</v>
          </cell>
        </row>
        <row r="220">
          <cell r="B220" t="str">
            <v>Doações a Entidades Civis Sem Fins Lucrativos</v>
          </cell>
        </row>
        <row r="221">
          <cell r="B221" t="str">
            <v>Doações a Instituições de Ensino e Pesquisa</v>
          </cell>
        </row>
        <row r="222">
          <cell r="B222" t="str">
            <v>Entidades sem Fins Lucrativos - Assistência Social e Saúde</v>
          </cell>
        </row>
        <row r="223">
          <cell r="B223" t="str">
            <v>Entidades sem Fins Lucrativos - Associação Civil</v>
          </cell>
        </row>
        <row r="224">
          <cell r="B224" t="str">
            <v>Entidades sem Fins Lucrativos - Científica</v>
          </cell>
        </row>
        <row r="225">
          <cell r="B225" t="str">
            <v>Entidades sem Fins Lucrativos - Cultural</v>
          </cell>
        </row>
        <row r="226">
          <cell r="B226" t="str">
            <v>Entidades sem Fins Lucrativos - Educação</v>
          </cell>
        </row>
        <row r="227">
          <cell r="B227" t="str">
            <v>Entidades sem Fins Lucrativos - Filantrópica</v>
          </cell>
        </row>
        <row r="228">
          <cell r="B228" t="str">
            <v>Entidades sem Fins Lucrativos - Recreativa</v>
          </cell>
        </row>
        <row r="229">
          <cell r="B229" t="str">
            <v>Empresa cidadã</v>
          </cell>
        </row>
        <row r="230">
          <cell r="B230" t="str">
            <v>FINAM - Fundo de Investimentos da Amazônia</v>
          </cell>
        </row>
        <row r="231">
          <cell r="B231" t="str">
            <v>FINAM - Fundo de Investimentos da Amazônia</v>
          </cell>
        </row>
        <row r="232">
          <cell r="B232" t="str">
            <v>FINOR - Fundo de Investimentos do Nordeste</v>
          </cell>
        </row>
        <row r="233">
          <cell r="B233" t="str">
            <v>FINOR - Fundo de Investimentos do Nordeste</v>
          </cell>
        </row>
        <row r="234">
          <cell r="B234" t="str">
            <v>FIP-IE - Fundo de Investimento em Participações em Infra-Estrutura</v>
          </cell>
        </row>
        <row r="235">
          <cell r="B235" t="str">
            <v>FIP-IE - Fundo de Investimento em Participações em Infra-Estrutura</v>
          </cell>
        </row>
        <row r="236">
          <cell r="B236" t="str">
            <v>FIP-IE - Fundo de Investimento em Participações em Infra-Estrutura</v>
          </cell>
        </row>
        <row r="237">
          <cell r="B237" t="str">
            <v>FIP-IE - Fundo de Investimento em Participações em Infra-Estrutura</v>
          </cell>
        </row>
        <row r="238">
          <cell r="B238" t="str">
            <v>FIP-PD&amp;I - Fundo de Investimento em Participação na Produção Econômica Intensiva em Pesquisa, Desenvolvimento e Inovação e Debêntures</v>
          </cell>
        </row>
        <row r="239">
          <cell r="B239" t="str">
            <v>Fundos de Direitos da Criança e do Adolescente</v>
          </cell>
        </row>
        <row r="240">
          <cell r="B240" t="str">
            <v>Fundos do Idoso</v>
          </cell>
        </row>
        <row r="241">
          <cell r="B241" t="str">
            <v>FUNRES - Fundo de Recuperação Econômica do Espírito Santo</v>
          </cell>
        </row>
        <row r="242">
          <cell r="B242" t="str">
            <v>FUNRES - Fundo de Recuperação Econômica do Espírito Santo</v>
          </cell>
        </row>
        <row r="243">
          <cell r="B243" t="str">
            <v>Horário Eleitoral Gratuito</v>
          </cell>
        </row>
        <row r="244">
          <cell r="B244" t="str">
            <v>Incentivo ao Desporto</v>
          </cell>
        </row>
        <row r="245">
          <cell r="B245" t="str">
            <v>Inovação Tecnológica</v>
          </cell>
        </row>
        <row r="246">
          <cell r="B246" t="str">
            <v>Minha Casa, Minha Vida</v>
          </cell>
        </row>
        <row r="247">
          <cell r="B247" t="str">
            <v>Olimpíadas - Organização e Realização dos Jogos Olímpicos de 2016 e dos Jogos Paraolímpicos de 2016</v>
          </cell>
        </row>
        <row r="248">
          <cell r="B248" t="str">
            <v xml:space="preserve">PADIS - Programa de Apoio ao Desenvolvimento Tecnológico  da Indústria de Semicondutores </v>
          </cell>
        </row>
        <row r="249">
          <cell r="B249" t="str">
            <v>PAIT - Planos de Poupança e Investimento</v>
          </cell>
        </row>
        <row r="250">
          <cell r="B250" t="str">
            <v>PAT - Programa de Alimentação do Trabalhador</v>
          </cell>
        </row>
        <row r="251">
          <cell r="B251" t="str">
            <v>Previdência Privada Fechada</v>
          </cell>
        </row>
        <row r="252">
          <cell r="B252" t="str">
            <v>PRONAC - Programa Nacional de Apoio à Cultura - Dedução Despesa Operacional</v>
          </cell>
        </row>
        <row r="253">
          <cell r="B253" t="str">
            <v>PRONAC - Programa Nacional de Apoio à Cultura - Dedução IR</v>
          </cell>
        </row>
        <row r="254">
          <cell r="B254" t="str">
            <v>Pronas/PCD - Programa Nacional de Apoio à Atenção da Saúde da Pessoa com Deficiência</v>
          </cell>
        </row>
        <row r="255">
          <cell r="B255" t="str">
            <v xml:space="preserve">Pronon - Programa Nacional de Apoio à Atenção Oncológica </v>
          </cell>
        </row>
        <row r="256">
          <cell r="B256" t="str">
            <v>PROUNI - Programa Universidade para Todos</v>
          </cell>
        </row>
        <row r="257">
          <cell r="B257" t="str">
            <v>Simples Nacional - Regime Especial Unificado de Arrecadação de Tributos e Contribuições devidos pelas Microempresas e Empresas de Pequeno Porte</v>
          </cell>
        </row>
        <row r="258">
          <cell r="B258" t="str">
            <v>Simples Nacional - Regime Especial Unificado de Arrecadação de Tributos e Contribuições devidos pelas Microempresas e Empresas de Pequeno Porte</v>
          </cell>
        </row>
        <row r="259">
          <cell r="B259" t="str">
            <v>SUDAM - Isenção Projeto Industrial / Agrícola</v>
          </cell>
        </row>
        <row r="260">
          <cell r="B260" t="str">
            <v>SUDAM - Isenção Projeto Industrial / Agrícola</v>
          </cell>
        </row>
        <row r="261">
          <cell r="B261" t="str">
            <v>SUDAM - Isenção Projeto Tecnologia Digital</v>
          </cell>
        </row>
        <row r="262">
          <cell r="B262" t="str">
            <v>SUDAM - Redução 75% Projeto Setor Prioritário</v>
          </cell>
        </row>
        <row r="263">
          <cell r="B263" t="str">
            <v>SUDAM - Redução 75% Projeto Setor Prioritário</v>
          </cell>
        </row>
        <row r="264">
          <cell r="B264" t="str">
            <v>SUDAM - Redução Escalonada Projeto Industrial / Agrícola</v>
          </cell>
        </row>
        <row r="265">
          <cell r="B265" t="str">
            <v>SUDAM - Redução Escalonada Projeto Industrial / Agrícola</v>
          </cell>
        </row>
        <row r="266">
          <cell r="B266" t="str">
            <v>SUDAM - Redução Escalonada Projeto Setor Prioritário</v>
          </cell>
        </row>
        <row r="267">
          <cell r="B267" t="str">
            <v>SUDAM - Redução Escalonada Projeto Setor Prioritário</v>
          </cell>
        </row>
        <row r="268">
          <cell r="B268" t="str">
            <v>SUDAM - Redução por Reinvestimento</v>
          </cell>
        </row>
        <row r="269">
          <cell r="B269" t="str">
            <v>SUDAM - Redução por Reinvestimento</v>
          </cell>
        </row>
        <row r="270">
          <cell r="B270" t="str">
            <v>SUDENE - Isenção Projeto Industrial / Agrícola</v>
          </cell>
        </row>
        <row r="271">
          <cell r="B271" t="str">
            <v>SUDENE - Isenção Projeto Industrial / Agrícola</v>
          </cell>
        </row>
        <row r="272">
          <cell r="B272" t="str">
            <v>SUDENE - Isenção Projeto Tecnologia Digital</v>
          </cell>
        </row>
        <row r="273">
          <cell r="B273" t="str">
            <v>SUDENE - Redução 75% Projeto Setor Prioritário</v>
          </cell>
        </row>
        <row r="274">
          <cell r="B274" t="str">
            <v>SUDENE - Redução 75% Projeto Setor Prioritário</v>
          </cell>
        </row>
        <row r="275">
          <cell r="B275" t="str">
            <v>SUDENE - Redução Escalonada Projeto Industrial / Agrícola</v>
          </cell>
        </row>
        <row r="276">
          <cell r="B276" t="str">
            <v>SUDENE - Redução Escalonada Projeto Industrial / Agrícola</v>
          </cell>
        </row>
        <row r="277">
          <cell r="B277" t="str">
            <v>SUDENE - Redução Escalonada Projeto Setor Prioritário</v>
          </cell>
        </row>
        <row r="278">
          <cell r="B278" t="str">
            <v>SUDENE - Redução Escalonada Projeto Setor Prioritário</v>
          </cell>
        </row>
        <row r="279">
          <cell r="B279" t="str">
            <v>SUDENE - Redução por Reinvestimento</v>
          </cell>
        </row>
        <row r="280">
          <cell r="B280" t="str">
            <v>SUDENE - Redução por Reinvestimento</v>
          </cell>
        </row>
        <row r="281">
          <cell r="B281" t="str">
            <v>TI e TIC - Tecnologia de Informação e Tecnologia da Informação e da Comunicação</v>
          </cell>
        </row>
        <row r="282">
          <cell r="B282" t="str">
            <v>Vale-Cultura</v>
          </cell>
        </row>
        <row r="283">
          <cell r="B283" t="str">
            <v>Associações de Poupança e Empréstimo</v>
          </cell>
        </row>
        <row r="284">
          <cell r="B284" t="str">
            <v>Atividade Audiovisual</v>
          </cell>
        </row>
        <row r="285">
          <cell r="B285" t="str">
            <v>Copa do Mundo - Organização e Operacionalização da Copa das Confederações (2013) e da Copa do Mundo Fifa (2014)</v>
          </cell>
        </row>
        <row r="286">
          <cell r="B286" t="str">
            <v>Debêntures de sociedades de propósito específico para investimento na área de infraestrutura</v>
          </cell>
        </row>
        <row r="287">
          <cell r="B287" t="str">
            <v>Debêntures de sociedades de propósito específico para investimento na área de infraestrutura</v>
          </cell>
        </row>
        <row r="288">
          <cell r="B288" t="str">
            <v>Debêntures de sociedades de propósito específico para investimento na área de infraestrutura</v>
          </cell>
        </row>
        <row r="289">
          <cell r="B289" t="str">
            <v>Debêntures de sociedades de propósito específico para investimento na área de infraestrutura</v>
          </cell>
        </row>
        <row r="290">
          <cell r="B290" t="str">
            <v>Debêntures de sociedades de propósito específico para investimento na área de infraestrutura</v>
          </cell>
        </row>
        <row r="291">
          <cell r="B291" t="str">
            <v>Debêntures de sociedades de propósito específico para investimento na Produção Econômica Intensiva em Pesquisa, Desenvolvimento e Inovação</v>
          </cell>
        </row>
        <row r="292">
          <cell r="B292" t="str">
            <v>FIP-IE - Fundo de Investimento em Participações em Infra-Estrutura</v>
          </cell>
        </row>
        <row r="293">
          <cell r="B293" t="str">
            <v>FIP-IE - Fundo de Investimento em Participações em Infra-Estrutura</v>
          </cell>
        </row>
        <row r="294">
          <cell r="B294" t="str">
            <v>FIP-IE - Fundo de Investimento em Participações em Infra-Estrutura</v>
          </cell>
        </row>
        <row r="295">
          <cell r="B295" t="str">
            <v>FIP-IE - Fundo de Investimento em Participações em Infra-Estrutura</v>
          </cell>
        </row>
        <row r="296">
          <cell r="B296" t="str">
            <v>FIP-PD&amp;I - Fundo de Investimento em Participação na Produção Econômica Intensiva em Pesquisa, Desenvolvimento e Inovação e Debêntures</v>
          </cell>
        </row>
        <row r="297">
          <cell r="B297" t="str">
            <v>Inovação Tecnológica</v>
          </cell>
        </row>
        <row r="298">
          <cell r="B298" t="str">
            <v>Inovação Tecnológica</v>
          </cell>
        </row>
        <row r="299">
          <cell r="B299" t="str">
            <v>Leasing de Aeronaves</v>
          </cell>
        </row>
        <row r="300">
          <cell r="B300" t="str">
            <v>Letra Imobiliária Garantida</v>
          </cell>
        </row>
        <row r="301">
          <cell r="B301" t="str">
            <v>Olimpíadas - Organização e Realização dos Jogos Olímpicos de 2016 e dos Jogos Paraolímpicos de 2016</v>
          </cell>
        </row>
        <row r="302">
          <cell r="B302" t="str">
            <v>Poupança</v>
          </cell>
        </row>
        <row r="303">
          <cell r="B303" t="str">
            <v>Promoção de Produtos e Serviços Brasileiros</v>
          </cell>
        </row>
        <row r="304">
          <cell r="B304" t="str">
            <v>Áreas de Livre Comércio</v>
          </cell>
        </row>
        <row r="305">
          <cell r="B305" t="str">
            <v>Copa do Mundo - Organização e Operacionalização da Copa das Confederações (2013) e da Copa do Mundo Fifa (2014)</v>
          </cell>
        </row>
        <row r="306">
          <cell r="B306" t="str">
            <v>Embarcações e Aeronaves</v>
          </cell>
        </row>
        <row r="307">
          <cell r="B307" t="str">
            <v>Equipamentos Desportivos</v>
          </cell>
        </row>
        <row r="308">
          <cell r="B308" t="str">
            <v>Evento Esportivo, Cultural e Científico</v>
          </cell>
        </row>
        <row r="309">
          <cell r="B309" t="str">
            <v>Evento Esportivo, Cultural e Científico</v>
          </cell>
        </row>
        <row r="310">
          <cell r="B310" t="str">
            <v>Evento Esportivo, Cultural e Científico</v>
          </cell>
        </row>
        <row r="311">
          <cell r="B311" t="str">
            <v>Máquinas e Equipamentos - CNPq</v>
          </cell>
        </row>
        <row r="312">
          <cell r="B312" t="str">
            <v>Olimpíadas - Organização e Realização dos Jogos Olímpicos de 2016 e dos Jogos Paraolímpicos de 2016</v>
          </cell>
        </row>
        <row r="313">
          <cell r="B313" t="str">
            <v xml:space="preserve">PADIS - Programa de Apoio ao Desenvolvimento Tecnológico  da Indústria de Semicondutores </v>
          </cell>
        </row>
        <row r="314">
          <cell r="B314" t="str">
            <v xml:space="preserve">PATVD - Programa de Apoio ao Desenvolvimento Tecnológico da Indústria de Equipamentos para a TV Digital </v>
          </cell>
        </row>
        <row r="315">
          <cell r="B315" t="str">
            <v>PROUCA - REICOMP - Regime Especial de Incentivo a Computadores para Uso Educacional</v>
          </cell>
        </row>
        <row r="316">
          <cell r="B316" t="str">
            <v>RECINE - Regime Especial de Tributação para Desenvolvimento da Atividade de Exibição Cinematográfica</v>
          </cell>
        </row>
        <row r="317">
          <cell r="B317" t="str">
            <v>RECOPA - Regime Especial de Tributação para Construção, Ampliação, Reforma ou Modernização de Estádios de Futebol</v>
          </cell>
        </row>
        <row r="318">
          <cell r="B318" t="str">
            <v>RENUCLEAR - Regime Especial de Incentivos para o Desenvolvimento de Usinas Nucleares </v>
          </cell>
        </row>
        <row r="319">
          <cell r="B319" t="str">
            <v>REPENEC - Regime Especial de Incentivos para o Desenvolvimento de Infraestrutura da Indústria Petrolífera nas Regiões Norte, Nordeste e Centro-Oeste</v>
          </cell>
        </row>
        <row r="320">
          <cell r="B320" t="str">
            <v>REPORTO - Regime Tributário para Incentivo à Modernização e à Ampliação da Estrutura Portuária</v>
          </cell>
        </row>
        <row r="321">
          <cell r="B321" t="str">
            <v>Setor Automotivo</v>
          </cell>
        </row>
        <row r="322">
          <cell r="B322" t="str">
            <v xml:space="preserve">Zona Franca de Manaus e Amazônia Ocidental </v>
          </cell>
        </row>
        <row r="323">
          <cell r="B323" t="str">
            <v xml:space="preserve">Zona Franca de Manaus e Amazônia Ocidental </v>
          </cell>
        </row>
        <row r="324">
          <cell r="B324" t="str">
            <v xml:space="preserve">Zona Franca de Manaus e Amazônia Ocidental </v>
          </cell>
        </row>
        <row r="325">
          <cell r="B325" t="str">
            <v>Automóveis - Pessoas Portadoras de Deficiência</v>
          </cell>
        </row>
        <row r="326">
          <cell r="B326" t="str">
            <v>Copa do Mundo - Organização e Operacionalização da Copa das Confederações (2013) e da Copa do Mundo Fifa (2014)</v>
          </cell>
        </row>
        <row r="327">
          <cell r="B327" t="str">
            <v>Desenvolvimento Regional</v>
          </cell>
        </row>
        <row r="328">
          <cell r="B328" t="str">
            <v>Desenvolvimento Regional</v>
          </cell>
        </row>
        <row r="329">
          <cell r="B329" t="str">
            <v>Financiamentos Habitacionais</v>
          </cell>
        </row>
        <row r="330">
          <cell r="B330" t="str">
            <v>Fundos Constitucionais</v>
          </cell>
        </row>
        <row r="331">
          <cell r="B331" t="str">
            <v>Fundos Constitucionais</v>
          </cell>
        </row>
        <row r="332">
          <cell r="B332" t="str">
            <v>Fundos Constitucionais</v>
          </cell>
        </row>
        <row r="333">
          <cell r="B333" t="str">
            <v>Motocicletas</v>
          </cell>
        </row>
        <row r="334">
          <cell r="B334" t="str">
            <v>Olimpíadas - Organização e Realização dos Jogos Olímpicos de 2016 e dos Jogos Paraolímpicos de 2016</v>
          </cell>
        </row>
        <row r="335">
          <cell r="B335" t="str">
            <v>Seguro Rural</v>
          </cell>
        </row>
        <row r="336">
          <cell r="B336" t="str">
            <v>TAXI - Transporte Autonômo de Passageiros</v>
          </cell>
        </row>
        <row r="337">
          <cell r="B337" t="str">
            <v>Áreas de Livre Comércio</v>
          </cell>
        </row>
        <row r="338">
          <cell r="B338" t="str">
            <v>Automóveis - Pessoas Portadoras de Deficiência</v>
          </cell>
        </row>
        <row r="339">
          <cell r="B339" t="str">
            <v>Copa do Mundo - Organização e Operacionalização da Copa das Confederações (2013) e da Copa do Mundo Fifa (2014)</v>
          </cell>
        </row>
        <row r="340">
          <cell r="B340" t="str">
            <v>Embarcações</v>
          </cell>
        </row>
        <row r="341">
          <cell r="B341" t="str">
            <v>Equipamentos Desportivos</v>
          </cell>
        </row>
        <row r="342">
          <cell r="B342" t="str">
            <v>Informática e Automação</v>
          </cell>
        </row>
        <row r="343">
          <cell r="B343" t="str">
            <v>Inovação Tecnológica</v>
          </cell>
        </row>
        <row r="344">
          <cell r="B344" t="str">
            <v>Inovar-Auto - Programa de Incentivo à Inovação Tecnológica e Adensamento da Cadeia Produtiva de Veículos Automotores</v>
          </cell>
        </row>
        <row r="345">
          <cell r="B345" t="str">
            <v>Olimpíadas - Organização e Realização dos Jogos Olímpicos de 2016 e dos Jogos Paraolímpicos de 2016</v>
          </cell>
        </row>
        <row r="346">
          <cell r="B346" t="str">
            <v xml:space="preserve">PADIS - Programa de Apoio ao Desenvolvimento Tecnológico  da Indústria de Semicondutores </v>
          </cell>
        </row>
        <row r="347">
          <cell r="B347" t="str">
            <v xml:space="preserve">PATVD - Programa de Apoio ao Desenvolvimento Tecnológico da Indústria de Equipamentos para a TV Digital </v>
          </cell>
        </row>
        <row r="348">
          <cell r="B348" t="str">
            <v>PROUCA - REICOMP - Regime Especial de Incentivo a Computadores para Uso Educacional</v>
          </cell>
        </row>
        <row r="349">
          <cell r="B349" t="str">
            <v>RECINE - Regime Especial de Tributação para Desenvolvimento da Atividade de Exibição Cinematográfica</v>
          </cell>
        </row>
        <row r="350">
          <cell r="B350" t="str">
            <v>RECOPA - Regime Especial de Tributação para Construção, Ampliação, Reforma ou Modernização de Estádios de Futebol</v>
          </cell>
        </row>
        <row r="351">
          <cell r="B351" t="str">
            <v>REIF - Regime Especial de Incentivo ao Desenvolvimento da Infraestrutura da Indústria de Fertilizantes</v>
          </cell>
        </row>
        <row r="352">
          <cell r="B352" t="str">
            <v>REIF - Regime Especial de Incentivo ao Desenvolvimento da Infraestrutura da Indústria de Fertilizantes</v>
          </cell>
        </row>
        <row r="353">
          <cell r="B353" t="str">
            <v>RENUCLEAR - Regime Especial de Incentivos para o Desenvolvimento de Usinas Nucleares </v>
          </cell>
        </row>
        <row r="354">
          <cell r="B354" t="str">
            <v>REPENEC - Regime Especial de Incentivos para o Desenvolvimento de Infraestrutura da Indústria Petrolífera nas Regiões Norte, Nordeste e Centro-Oeste</v>
          </cell>
        </row>
        <row r="355">
          <cell r="B355" t="str">
            <v xml:space="preserve">REPNBL-Redes - Regime Especial de Tributação do Programa Nacional de Banda Larga para Implantação de Redes de Telecomunicações </v>
          </cell>
        </row>
        <row r="356">
          <cell r="B356" t="str">
            <v>REPORTO - Regime Tributário para Incentivo à Modernização e à Ampliação da Estrutura Portuária</v>
          </cell>
        </row>
        <row r="357">
          <cell r="B357" t="str">
            <v>Resíduos Sólidos</v>
          </cell>
        </row>
        <row r="358">
          <cell r="B358" t="str">
            <v>RETAERO - Regime Especial de Incentivos Tributários para a Indústria Aeroespacial Brasileira</v>
          </cell>
        </row>
        <row r="359">
          <cell r="B359" t="str">
            <v>RETID - Regime Especial Tributário para a Indústria de Defesa</v>
          </cell>
        </row>
        <row r="360">
          <cell r="B360" t="str">
            <v>Setor Automotivo - Empreendimento industriais Norte, Nordeste, Centro-Oeste</v>
          </cell>
        </row>
        <row r="361">
          <cell r="B361" t="str">
            <v>Setor Automotivo - Empreendimento industriais Sudam, Sudene, Centro-Oeste</v>
          </cell>
        </row>
        <row r="362">
          <cell r="B362" t="str">
            <v>Setor Automotivo - Novos Projetos empreendimento industriais Norte, Nordeste, Centro-Oeste</v>
          </cell>
        </row>
        <row r="363">
          <cell r="B363" t="str">
            <v>Simples Nacional - Regime Especial Unificado de Arrecadação de Tributos e Contribuições devidos pelas Microempresas e Empresas de Pequeno Porte</v>
          </cell>
        </row>
        <row r="364">
          <cell r="B364" t="str">
            <v>Simples Nacional - Regime Especial Unificado de Arrecadação de Tributos e Contribuições devidos pelas Microempresas e Empresas de Pequeno Porte</v>
          </cell>
        </row>
        <row r="365">
          <cell r="B365" t="str">
            <v>TAXI - Transporte Autonômo de Passageiros</v>
          </cell>
        </row>
        <row r="366">
          <cell r="B366" t="str">
            <v xml:space="preserve">Zona Franca de Manaus e Amazônia Ocidental </v>
          </cell>
        </row>
        <row r="367">
          <cell r="B367" t="str">
            <v xml:space="preserve">Zona Franca de Manaus e Amazônia Ocidental </v>
          </cell>
        </row>
        <row r="368">
          <cell r="B368" t="str">
            <v xml:space="preserve">Zona Franca de Manaus e Amazônia Ocidental </v>
          </cell>
        </row>
        <row r="369">
          <cell r="B369" t="str">
            <v>Áreas de Livre Comércio</v>
          </cell>
        </row>
        <row r="370">
          <cell r="B370" t="str">
            <v>Copa do Mundo - Organização e Operacionalização da Copa das Confederações (2013) e da Copa do Mundo Fifa (2014)</v>
          </cell>
        </row>
        <row r="371">
          <cell r="B371" t="str">
            <v>Embarcações e Aeronaves</v>
          </cell>
        </row>
        <row r="372">
          <cell r="B372" t="str">
            <v>Equipamentos Desportivos</v>
          </cell>
        </row>
        <row r="373">
          <cell r="B373" t="str">
            <v>Evento Esportivo, Cultural e Científico</v>
          </cell>
        </row>
        <row r="374">
          <cell r="B374" t="str">
            <v>Evento Esportivo, Cultural e Científico</v>
          </cell>
        </row>
        <row r="375">
          <cell r="B375" t="str">
            <v>Evento Esportivo, Cultural e Científico</v>
          </cell>
        </row>
        <row r="376">
          <cell r="B376" t="str">
            <v>Máquinas e Equipamentos - CNPq</v>
          </cell>
        </row>
        <row r="377">
          <cell r="B377" t="str">
            <v>Olimpíadas - Organização e Realização dos Jogos Olímpicos de 2016 e dos Jogos Paraolímpicos de 2016</v>
          </cell>
        </row>
        <row r="378">
          <cell r="B378" t="str">
            <v xml:space="preserve">PADIS - Programa de Apoio ao Desenvolvimento Tecnológico  da Indústria de Semicondutores </v>
          </cell>
        </row>
        <row r="379">
          <cell r="B379" t="str">
            <v xml:space="preserve">PATVD - Programa de Apoio ao Desenvolvimento Tecnológico da Indústria de Equipamentos para a TV Digital </v>
          </cell>
        </row>
        <row r="380">
          <cell r="B380" t="str">
            <v>PROUCA - REICOMP - Regime Especial de Incentivo a Computadores para Uso Educacional</v>
          </cell>
        </row>
        <row r="381">
          <cell r="B381" t="str">
            <v>RECINE - Regime Especial de Tributação para Desenvolvimento da Atividade de Exibição Cinematográfica</v>
          </cell>
        </row>
        <row r="382">
          <cell r="B382" t="str">
            <v>RECOPA - Regime Especial de Tributação para Construção, Ampliação, Reforma ou Modernização de Estádios de Futebol</v>
          </cell>
        </row>
        <row r="383">
          <cell r="B383" t="str">
            <v>REIF - Regime Especial de Incentivo ao Desenvolvimento da Infraestrutura da Indústria de Fertilizantes</v>
          </cell>
        </row>
        <row r="384">
          <cell r="B384" t="str">
            <v>REIF - Regime Especial de Incentivo ao Desenvolvimento da Infraestrutura da Indústria de Fertilizantes</v>
          </cell>
        </row>
        <row r="385">
          <cell r="B385" t="str">
            <v>RENUCLEAR - Regime Especial de Incentivos para o Desenvolvimento de Usinas Nucleares </v>
          </cell>
        </row>
        <row r="386">
          <cell r="B386" t="str">
            <v>REPENEC - Regime Especial de Incentivos para o Desenvolvimento de Infraestrutura da Indústria Petrolífera nas Regiões Norte, Nordeste e Centro-Oeste</v>
          </cell>
        </row>
        <row r="387">
          <cell r="B387" t="str">
            <v>REPORTO - Regime Tributário para Incentivo à Modernização e à Ampliação da Estrutura Portuária</v>
          </cell>
        </row>
        <row r="388">
          <cell r="B388" t="str">
            <v>RETAERO - Regime Especial de Incentivos Tributários para a Indústria Aeroespacial Brasileira</v>
          </cell>
        </row>
        <row r="389">
          <cell r="B389" t="str">
            <v>RETID - Regime Especial Tributário para a Indústria de Defesa</v>
          </cell>
        </row>
        <row r="390">
          <cell r="B390" t="str">
            <v xml:space="preserve">Zona Franca de Manaus e Amazônia Ocidental </v>
          </cell>
        </row>
        <row r="391">
          <cell r="B391" t="str">
            <v xml:space="preserve">Zona Franca de Manaus e Amazônia Ocidental </v>
          </cell>
        </row>
        <row r="392">
          <cell r="B392" t="str">
            <v xml:space="preserve">Zona Franca de Manaus e Amazônia Ocidental </v>
          </cell>
        </row>
        <row r="393">
          <cell r="B393" t="str">
            <v>ITR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showGridLines="0" workbookViewId="0">
      <selection activeCell="Q11" sqref="Q11"/>
    </sheetView>
  </sheetViews>
  <sheetFormatPr defaultRowHeight="15" x14ac:dyDescent="0.25"/>
  <sheetData>
    <row r="1" spans="1:1" x14ac:dyDescent="0.25">
      <c r="A1" s="26" t="s">
        <v>28</v>
      </c>
    </row>
    <row r="25" spans="1:1" x14ac:dyDescent="0.25">
      <c r="A25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4.140625" customWidth="1"/>
    <col min="2" max="2" width="25" customWidth="1"/>
    <col min="3" max="3" width="37.285156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 x14ac:dyDescent="0.25">
      <c r="B1" s="426" t="s">
        <v>230</v>
      </c>
      <c r="C1" s="426"/>
      <c r="D1" s="426"/>
      <c r="E1" s="426"/>
      <c r="F1" s="426"/>
      <c r="G1" s="426"/>
    </row>
    <row r="2" spans="2:10" ht="17.25" customHeight="1" thickBot="1" x14ac:dyDescent="0.3">
      <c r="B2" s="115"/>
      <c r="C2" s="115"/>
      <c r="D2" s="115"/>
      <c r="E2" s="115"/>
      <c r="F2" s="115"/>
      <c r="G2" s="116"/>
    </row>
    <row r="3" spans="2:10" ht="14.25" customHeight="1" thickBot="1" x14ac:dyDescent="0.3">
      <c r="B3" s="119" t="s">
        <v>105</v>
      </c>
      <c r="C3" s="118" t="s">
        <v>71</v>
      </c>
      <c r="D3" s="119">
        <v>2006</v>
      </c>
      <c r="E3" s="118" t="s">
        <v>106</v>
      </c>
      <c r="F3" s="119">
        <v>2016</v>
      </c>
      <c r="G3" s="117" t="s">
        <v>106</v>
      </c>
    </row>
    <row r="4" spans="2:10" ht="14.25" customHeight="1" x14ac:dyDescent="0.25">
      <c r="B4" s="144" t="s">
        <v>165</v>
      </c>
      <c r="C4" s="120"/>
      <c r="D4" s="174">
        <v>10.65133415844152</v>
      </c>
      <c r="E4" s="175">
        <v>8.9683738751967237</v>
      </c>
      <c r="F4" s="176">
        <v>24.936731267999999</v>
      </c>
      <c r="G4" s="174">
        <v>9.2060551981028702</v>
      </c>
    </row>
    <row r="5" spans="2:10" ht="14.25" customHeight="1" x14ac:dyDescent="0.25">
      <c r="B5" s="145"/>
      <c r="C5" s="121" t="s">
        <v>107</v>
      </c>
      <c r="D5" s="122">
        <v>8.1107462876748642</v>
      </c>
      <c r="E5" s="123">
        <v>6.8292106916092887</v>
      </c>
      <c r="F5" s="122">
        <v>22.506973574</v>
      </c>
      <c r="G5" s="146">
        <v>8.3090457541392393</v>
      </c>
    </row>
    <row r="6" spans="2:10" ht="14.25" customHeight="1" x14ac:dyDescent="0.25">
      <c r="B6" s="145"/>
      <c r="C6" s="121" t="s">
        <v>108</v>
      </c>
      <c r="D6" s="122">
        <v>0.99450023134920329</v>
      </c>
      <c r="E6" s="123">
        <v>0.83736457433744693</v>
      </c>
      <c r="F6" s="122">
        <v>1.0985922079999999</v>
      </c>
      <c r="G6" s="146">
        <v>0.4055744274724607</v>
      </c>
    </row>
    <row r="7" spans="2:10" ht="14.25" customHeight="1" x14ac:dyDescent="0.25">
      <c r="B7" s="145"/>
      <c r="C7" s="121" t="s">
        <v>109</v>
      </c>
      <c r="D7" s="122">
        <v>1.4672642249335683</v>
      </c>
      <c r="E7" s="123">
        <v>1.235429660468973</v>
      </c>
      <c r="F7" s="122">
        <v>1.0453570560000001</v>
      </c>
      <c r="G7" s="146">
        <v>0.3859212603221896</v>
      </c>
    </row>
    <row r="8" spans="2:10" ht="14.25" customHeight="1" x14ac:dyDescent="0.25">
      <c r="B8" s="145"/>
      <c r="C8" s="121" t="s">
        <v>110</v>
      </c>
      <c r="D8" s="122">
        <v>0</v>
      </c>
      <c r="E8" s="123">
        <v>0</v>
      </c>
      <c r="F8" s="122">
        <v>0.21890384199999999</v>
      </c>
      <c r="G8" s="146">
        <v>8.0814154464376106E-2</v>
      </c>
      <c r="J8" s="124"/>
    </row>
    <row r="9" spans="2:10" ht="14.25" customHeight="1" x14ac:dyDescent="0.25">
      <c r="B9" s="145"/>
      <c r="C9" s="121" t="s">
        <v>111</v>
      </c>
      <c r="D9" s="122">
        <v>4.1950873771703943E-2</v>
      </c>
      <c r="E9" s="123">
        <v>3.5322440811571945E-2</v>
      </c>
      <c r="F9" s="122">
        <v>4.0445209000000003E-2</v>
      </c>
      <c r="G9" s="146">
        <v>1.4931420744410574E-2</v>
      </c>
    </row>
    <row r="10" spans="2:10" ht="14.25" customHeight="1" x14ac:dyDescent="0.25">
      <c r="B10" s="145"/>
      <c r="C10" s="121" t="s">
        <v>112</v>
      </c>
      <c r="D10" s="122">
        <v>3.6872540712180164E-2</v>
      </c>
      <c r="E10" s="123">
        <v>3.1046507969441972E-2</v>
      </c>
      <c r="F10" s="122">
        <v>2.6459379000000002E-2</v>
      </c>
      <c r="G10" s="146">
        <v>9.7681809601928762E-3</v>
      </c>
      <c r="I10" s="125"/>
    </row>
    <row r="11" spans="2:10" ht="14.25" customHeight="1" x14ac:dyDescent="0.25">
      <c r="B11" s="144" t="s">
        <v>113</v>
      </c>
      <c r="C11" s="120"/>
      <c r="D11" s="126">
        <v>23.139580130298185</v>
      </c>
      <c r="E11" s="127">
        <v>19.483418962977304</v>
      </c>
      <c r="F11" s="126">
        <v>51.638689854039995</v>
      </c>
      <c r="G11" s="147">
        <v>19.063790841105472</v>
      </c>
    </row>
    <row r="12" spans="2:10" ht="14.25" customHeight="1" x14ac:dyDescent="0.25">
      <c r="B12" s="145"/>
      <c r="C12" s="128" t="s">
        <v>114</v>
      </c>
      <c r="D12" s="129">
        <v>6.0153259556412193</v>
      </c>
      <c r="E12" s="130">
        <v>5.0648765073819613</v>
      </c>
      <c r="F12" s="129">
        <v>17.488095071</v>
      </c>
      <c r="G12" s="148">
        <v>6.4561937490137264</v>
      </c>
    </row>
    <row r="13" spans="2:10" ht="14.25" customHeight="1" x14ac:dyDescent="0.25">
      <c r="B13" s="145"/>
      <c r="C13" s="128" t="s">
        <v>79</v>
      </c>
      <c r="D13" s="129">
        <v>0</v>
      </c>
      <c r="E13" s="130">
        <v>0</v>
      </c>
      <c r="F13" s="129">
        <v>8.334001562040001</v>
      </c>
      <c r="G13" s="148">
        <v>3.0767175367394985</v>
      </c>
    </row>
    <row r="14" spans="2:10" ht="14.25" customHeight="1" x14ac:dyDescent="0.25">
      <c r="B14" s="145"/>
      <c r="C14" s="121" t="s">
        <v>108</v>
      </c>
      <c r="D14" s="122">
        <v>6.4048241502325451</v>
      </c>
      <c r="E14" s="123">
        <v>5.39283217761513</v>
      </c>
      <c r="F14" s="122">
        <v>5.6093209880000003</v>
      </c>
      <c r="G14" s="146">
        <v>2.0708294958317763</v>
      </c>
    </row>
    <row r="15" spans="2:10" ht="14.25" customHeight="1" x14ac:dyDescent="0.25">
      <c r="B15" s="145"/>
      <c r="C15" s="121" t="s">
        <v>115</v>
      </c>
      <c r="D15" s="122">
        <v>3.7019963473958351</v>
      </c>
      <c r="E15" s="123">
        <v>3.1170637249931499</v>
      </c>
      <c r="F15" s="122">
        <v>5.0934216159999997</v>
      </c>
      <c r="G15" s="146">
        <v>1.8803715707630939</v>
      </c>
    </row>
    <row r="16" spans="2:10" ht="14.25" customHeight="1" x14ac:dyDescent="0.25">
      <c r="B16" s="145"/>
      <c r="C16" s="121" t="s">
        <v>109</v>
      </c>
      <c r="D16" s="122">
        <v>6.141037588060227</v>
      </c>
      <c r="E16" s="123">
        <v>5.1707251178211937</v>
      </c>
      <c r="F16" s="122">
        <v>4.5508066390000002</v>
      </c>
      <c r="G16" s="146">
        <v>1.6800508721160512</v>
      </c>
    </row>
    <row r="17" spans="1:7" ht="14.25" customHeight="1" x14ac:dyDescent="0.25">
      <c r="B17" s="145"/>
      <c r="C17" s="121" t="s">
        <v>116</v>
      </c>
      <c r="D17" s="122">
        <v>0</v>
      </c>
      <c r="E17" s="123">
        <v>0</v>
      </c>
      <c r="F17" s="122">
        <v>3.4196959420000002</v>
      </c>
      <c r="G17" s="146">
        <v>1.2624713826538876</v>
      </c>
    </row>
    <row r="18" spans="1:7" ht="14.25" customHeight="1" x14ac:dyDescent="0.25">
      <c r="B18" s="145"/>
      <c r="C18" s="121" t="s">
        <v>117</v>
      </c>
      <c r="D18" s="122">
        <v>0</v>
      </c>
      <c r="E18" s="123">
        <v>0</v>
      </c>
      <c r="F18" s="122">
        <v>2.2651364510000001</v>
      </c>
      <c r="G18" s="146">
        <v>0.83623514946806055</v>
      </c>
    </row>
    <row r="19" spans="1:7" ht="14.25" customHeight="1" x14ac:dyDescent="0.25">
      <c r="B19" s="145"/>
      <c r="C19" s="121" t="s">
        <v>95</v>
      </c>
      <c r="D19" s="122">
        <v>0</v>
      </c>
      <c r="E19" s="123">
        <v>0</v>
      </c>
      <c r="F19" s="122">
        <v>1.5368172929999999</v>
      </c>
      <c r="G19" s="146">
        <v>0.56735683104194379</v>
      </c>
    </row>
    <row r="20" spans="1:7" ht="14.25" customHeight="1" x14ac:dyDescent="0.25">
      <c r="B20" s="145"/>
      <c r="C20" s="121" t="s">
        <v>118</v>
      </c>
      <c r="D20" s="122">
        <v>0.10123671121206823</v>
      </c>
      <c r="E20" s="123">
        <v>8.5240840493731526E-2</v>
      </c>
      <c r="F20" s="122">
        <v>1.1150490019999999</v>
      </c>
      <c r="G20" s="146">
        <v>0.41164988910051392</v>
      </c>
    </row>
    <row r="21" spans="1:7" ht="14.25" customHeight="1" x14ac:dyDescent="0.25">
      <c r="B21" s="145"/>
      <c r="C21" s="121" t="s">
        <v>119</v>
      </c>
      <c r="D21" s="122">
        <v>0.61997942542731477</v>
      </c>
      <c r="E21" s="123">
        <v>0.52201979577883806</v>
      </c>
      <c r="F21" s="122">
        <v>0.86451918699999997</v>
      </c>
      <c r="G21" s="146">
        <v>0.31916016858048041</v>
      </c>
    </row>
    <row r="22" spans="1:7" ht="14.25" customHeight="1" x14ac:dyDescent="0.25">
      <c r="B22" s="145"/>
      <c r="C22" s="121" t="s">
        <v>120</v>
      </c>
      <c r="D22" s="122">
        <v>0</v>
      </c>
      <c r="E22" s="123">
        <v>0</v>
      </c>
      <c r="F22" s="122">
        <v>0.62119396999999998</v>
      </c>
      <c r="G22" s="146">
        <v>0.22933021634183567</v>
      </c>
    </row>
    <row r="23" spans="1:7" ht="14.25" customHeight="1" x14ac:dyDescent="0.25">
      <c r="B23" s="145"/>
      <c r="C23" s="121" t="s">
        <v>112</v>
      </c>
      <c r="D23" s="122">
        <v>0.15432507706004331</v>
      </c>
      <c r="E23" s="123">
        <v>0.12994099788861793</v>
      </c>
      <c r="F23" s="122">
        <v>0.35575557499999999</v>
      </c>
      <c r="G23" s="146">
        <v>0.13133659842120515</v>
      </c>
    </row>
    <row r="24" spans="1:7" ht="14.25" customHeight="1" x14ac:dyDescent="0.25">
      <c r="B24" s="145"/>
      <c r="C24" s="121" t="s">
        <v>121</v>
      </c>
      <c r="D24" s="122">
        <v>0</v>
      </c>
      <c r="E24" s="123">
        <v>0</v>
      </c>
      <c r="F24" s="122">
        <v>0.18779826599999999</v>
      </c>
      <c r="G24" s="146">
        <v>6.9330706752355642E-2</v>
      </c>
    </row>
    <row r="25" spans="1:7" ht="14.25" customHeight="1" x14ac:dyDescent="0.25">
      <c r="B25" s="145"/>
      <c r="C25" s="121" t="s">
        <v>122</v>
      </c>
      <c r="D25" s="122">
        <v>0</v>
      </c>
      <c r="E25" s="123">
        <v>0</v>
      </c>
      <c r="F25" s="122">
        <v>8.5508832000000007E-2</v>
      </c>
      <c r="G25" s="146">
        <v>3.1567851409919009E-2</v>
      </c>
    </row>
    <row r="26" spans="1:7" ht="14.25" customHeight="1" x14ac:dyDescent="0.25">
      <c r="B26" s="145"/>
      <c r="C26" s="121" t="s">
        <v>123</v>
      </c>
      <c r="D26" s="122">
        <v>8.5487526893081127E-4</v>
      </c>
      <c r="E26" s="123">
        <v>7.1980100468021146E-4</v>
      </c>
      <c r="F26" s="122">
        <v>6.1359050999999998E-2</v>
      </c>
      <c r="G26" s="146">
        <v>2.2652319758286979E-2</v>
      </c>
    </row>
    <row r="27" spans="1:7" ht="14.25" customHeight="1" x14ac:dyDescent="0.25">
      <c r="A27" s="131"/>
      <c r="B27" s="145"/>
      <c r="C27" s="121" t="s">
        <v>124</v>
      </c>
      <c r="D27" s="122">
        <v>0</v>
      </c>
      <c r="E27" s="123">
        <v>0</v>
      </c>
      <c r="F27" s="122">
        <v>5.0210408999999998E-2</v>
      </c>
      <c r="G27" s="146">
        <v>1.8536503112839383E-2</v>
      </c>
    </row>
    <row r="28" spans="1:7" ht="14.25" customHeight="1" x14ac:dyDescent="0.25">
      <c r="B28" s="144" t="s">
        <v>164</v>
      </c>
      <c r="C28" s="132"/>
      <c r="D28" s="133">
        <v>84.974586644481377</v>
      </c>
      <c r="E28" s="134">
        <v>71.548207161825957</v>
      </c>
      <c r="F28" s="133">
        <v>194.29772412196013</v>
      </c>
      <c r="G28" s="149">
        <v>71.730153960791696</v>
      </c>
    </row>
    <row r="29" spans="1:7" ht="14.25" customHeight="1" x14ac:dyDescent="0.25">
      <c r="B29" s="145"/>
      <c r="C29" s="128" t="s">
        <v>114</v>
      </c>
      <c r="D29" s="129">
        <v>21.327064751818874</v>
      </c>
      <c r="E29" s="130">
        <v>17.957289435263323</v>
      </c>
      <c r="F29" s="129">
        <v>59.780828843000002</v>
      </c>
      <c r="G29" s="148">
        <v>22.069677224425472</v>
      </c>
    </row>
    <row r="30" spans="1:7" ht="14.25" customHeight="1" x14ac:dyDescent="0.25">
      <c r="B30" s="145"/>
      <c r="C30" s="121" t="s">
        <v>125</v>
      </c>
      <c r="D30" s="122">
        <v>7.1724779936471954</v>
      </c>
      <c r="E30" s="123">
        <v>6.0391931472423988</v>
      </c>
      <c r="F30" s="122">
        <v>24.689980263999999</v>
      </c>
      <c r="G30" s="146">
        <v>9.114960525806092</v>
      </c>
    </row>
    <row r="31" spans="1:7" ht="14.25" customHeight="1" x14ac:dyDescent="0.25">
      <c r="B31" s="145"/>
      <c r="C31" s="121" t="s">
        <v>126</v>
      </c>
      <c r="D31" s="122">
        <v>9.5768473510828791</v>
      </c>
      <c r="E31" s="123">
        <v>8.0636609754778057</v>
      </c>
      <c r="F31" s="122">
        <v>22.884839854999999</v>
      </c>
      <c r="G31" s="146">
        <v>8.4485451056381216</v>
      </c>
    </row>
    <row r="32" spans="1:7" ht="14.25" customHeight="1" x14ac:dyDescent="0.25">
      <c r="B32" s="145"/>
      <c r="C32" s="121" t="s">
        <v>127</v>
      </c>
      <c r="D32" s="122">
        <v>5.7377413738907359</v>
      </c>
      <c r="E32" s="123">
        <v>4.8311515792089548</v>
      </c>
      <c r="F32" s="122">
        <v>15.890967579</v>
      </c>
      <c r="G32" s="146">
        <v>5.8665718097250155</v>
      </c>
    </row>
    <row r="33" spans="2:7" ht="14.25" customHeight="1" x14ac:dyDescent="0.25">
      <c r="B33" s="145"/>
      <c r="C33" s="121" t="s">
        <v>108</v>
      </c>
      <c r="D33" s="122">
        <v>14.415100775721568</v>
      </c>
      <c r="E33" s="123">
        <v>12.137447880447052</v>
      </c>
      <c r="F33" s="122">
        <v>15.480213254000001</v>
      </c>
      <c r="G33" s="146">
        <v>5.714930965214573</v>
      </c>
    </row>
    <row r="34" spans="2:7" ht="14.25" customHeight="1" x14ac:dyDescent="0.25">
      <c r="B34" s="145"/>
      <c r="C34" s="121" t="s">
        <v>128</v>
      </c>
      <c r="D34" s="122">
        <v>8.2879915151889012</v>
      </c>
      <c r="E34" s="123">
        <v>6.978450349692908</v>
      </c>
      <c r="F34" s="122">
        <v>10.584721666</v>
      </c>
      <c r="G34" s="146">
        <v>3.9076305096488548</v>
      </c>
    </row>
    <row r="35" spans="2:7" ht="14.25" customHeight="1" x14ac:dyDescent="0.25">
      <c r="B35" s="145"/>
      <c r="C35" s="121" t="s">
        <v>129</v>
      </c>
      <c r="D35" s="122">
        <v>1.2131848080153103</v>
      </c>
      <c r="E35" s="123">
        <v>1.0214959718794552</v>
      </c>
      <c r="F35" s="122">
        <v>7.8632360690000001</v>
      </c>
      <c r="G35" s="146">
        <v>2.9029219791858178</v>
      </c>
    </row>
    <row r="36" spans="2:7" ht="14.25" customHeight="1" x14ac:dyDescent="0.25">
      <c r="B36" s="145"/>
      <c r="C36" s="128" t="s">
        <v>130</v>
      </c>
      <c r="D36" s="129">
        <v>7.1887958828980052</v>
      </c>
      <c r="E36" s="130">
        <v>6.0529327341784942</v>
      </c>
      <c r="F36" s="129">
        <v>7.4174183019999997</v>
      </c>
      <c r="G36" s="148">
        <v>2.7383365358416976</v>
      </c>
    </row>
    <row r="37" spans="2:7" ht="14.25" customHeight="1" x14ac:dyDescent="0.25">
      <c r="B37" s="145"/>
      <c r="C37" s="128" t="s">
        <v>79</v>
      </c>
      <c r="D37" s="129">
        <v>0</v>
      </c>
      <c r="E37" s="130">
        <v>0</v>
      </c>
      <c r="F37" s="129">
        <v>6.2870538099600006</v>
      </c>
      <c r="G37" s="148">
        <v>2.321032527715762</v>
      </c>
    </row>
    <row r="38" spans="2:7" ht="14.25" customHeight="1" x14ac:dyDescent="0.25">
      <c r="B38" s="145"/>
      <c r="C38" s="121" t="s">
        <v>131</v>
      </c>
      <c r="D38" s="122">
        <v>1.3936444313373739</v>
      </c>
      <c r="E38" s="123">
        <v>1.1734421362993162</v>
      </c>
      <c r="F38" s="122">
        <v>3.3121198820000002</v>
      </c>
      <c r="G38" s="146">
        <v>1.2227568292222077</v>
      </c>
    </row>
    <row r="39" spans="2:7" ht="14.25" customHeight="1" x14ac:dyDescent="0.25">
      <c r="B39" s="145"/>
      <c r="C39" s="121" t="s">
        <v>89</v>
      </c>
      <c r="D39" s="122">
        <v>0</v>
      </c>
      <c r="E39" s="123">
        <v>0</v>
      </c>
      <c r="F39" s="122">
        <v>2.4500953280000002</v>
      </c>
      <c r="G39" s="146">
        <v>0.90451762052416718</v>
      </c>
    </row>
    <row r="40" spans="2:7" ht="14.25" customHeight="1" x14ac:dyDescent="0.25">
      <c r="B40" s="145"/>
      <c r="C40" s="121" t="s">
        <v>132</v>
      </c>
      <c r="D40" s="122">
        <v>0.25003370189254198</v>
      </c>
      <c r="E40" s="123">
        <v>0.21052721533429961</v>
      </c>
      <c r="F40" s="122">
        <v>2.0505128350000001</v>
      </c>
      <c r="G40" s="146">
        <v>0.75700115386223221</v>
      </c>
    </row>
    <row r="41" spans="2:7" ht="14.25" customHeight="1" x14ac:dyDescent="0.25">
      <c r="B41" s="145"/>
      <c r="C41" s="121" t="s">
        <v>133</v>
      </c>
      <c r="D41" s="122">
        <v>1.1508101295551907</v>
      </c>
      <c r="E41" s="123">
        <v>0.96897678240944973</v>
      </c>
      <c r="F41" s="122">
        <v>2.0475036690000001</v>
      </c>
      <c r="G41" s="146">
        <v>0.75589024048715792</v>
      </c>
    </row>
    <row r="42" spans="2:7" ht="14.25" customHeight="1" x14ac:dyDescent="0.25">
      <c r="B42" s="145"/>
      <c r="C42" s="121" t="s">
        <v>92</v>
      </c>
      <c r="D42" s="122">
        <v>0</v>
      </c>
      <c r="E42" s="123">
        <v>0</v>
      </c>
      <c r="F42" s="122">
        <v>1.67610112</v>
      </c>
      <c r="G42" s="146">
        <v>0.61877714695201091</v>
      </c>
    </row>
    <row r="43" spans="2:7" ht="14.25" customHeight="1" x14ac:dyDescent="0.25">
      <c r="B43" s="145"/>
      <c r="C43" s="121" t="s">
        <v>93</v>
      </c>
      <c r="D43" s="122">
        <v>0</v>
      </c>
      <c r="E43" s="123">
        <v>0</v>
      </c>
      <c r="F43" s="122">
        <v>1.5554783590000001</v>
      </c>
      <c r="G43" s="146">
        <v>0.5742460580944041</v>
      </c>
    </row>
    <row r="44" spans="2:7" ht="14.25" customHeight="1" x14ac:dyDescent="0.25">
      <c r="B44" s="145"/>
      <c r="C44" s="121" t="s">
        <v>134</v>
      </c>
      <c r="D44" s="122">
        <v>1.6669327901446671</v>
      </c>
      <c r="E44" s="123">
        <v>1.4035496647144547</v>
      </c>
      <c r="F44" s="122">
        <v>1.5375843149999999</v>
      </c>
      <c r="G44" s="146">
        <v>0.56763999754016159</v>
      </c>
    </row>
    <row r="45" spans="2:7" ht="14.25" customHeight="1" x14ac:dyDescent="0.25">
      <c r="B45" s="145"/>
      <c r="C45" s="121" t="s">
        <v>135</v>
      </c>
      <c r="D45" s="122">
        <v>0.39206856221965936</v>
      </c>
      <c r="E45" s="123">
        <v>0.3301199078342707</v>
      </c>
      <c r="F45" s="122">
        <v>1.2428308459999999</v>
      </c>
      <c r="G45" s="146">
        <v>0.45882394317106245</v>
      </c>
    </row>
    <row r="46" spans="2:7" ht="14.25" customHeight="1" x14ac:dyDescent="0.25">
      <c r="B46" s="145"/>
      <c r="C46" s="121" t="s">
        <v>136</v>
      </c>
      <c r="D46" s="122">
        <v>0</v>
      </c>
      <c r="E46" s="123">
        <v>0</v>
      </c>
      <c r="F46" s="122">
        <v>1.082465174</v>
      </c>
      <c r="G46" s="146">
        <v>0.39962070548740647</v>
      </c>
    </row>
    <row r="47" spans="2:7" ht="14.25" customHeight="1" x14ac:dyDescent="0.25">
      <c r="B47" s="145"/>
      <c r="C47" s="121" t="s">
        <v>137</v>
      </c>
      <c r="D47" s="122">
        <v>0.28797735737542224</v>
      </c>
      <c r="E47" s="123">
        <v>0.24247559696426049</v>
      </c>
      <c r="F47" s="122">
        <v>0.61483137399999999</v>
      </c>
      <c r="G47" s="146">
        <v>0.22698129541271639</v>
      </c>
    </row>
    <row r="48" spans="2:7" ht="14.25" customHeight="1" x14ac:dyDescent="0.25">
      <c r="B48" s="145"/>
      <c r="C48" s="121" t="s">
        <v>138</v>
      </c>
      <c r="D48" s="122">
        <v>0.89828854108192102</v>
      </c>
      <c r="E48" s="123">
        <v>0.75635477813292473</v>
      </c>
      <c r="F48" s="122">
        <v>0.56101926000000002</v>
      </c>
      <c r="G48" s="146">
        <v>0.20711512745002428</v>
      </c>
    </row>
    <row r="49" spans="2:7" ht="14.25" customHeight="1" x14ac:dyDescent="0.25">
      <c r="B49" s="145"/>
      <c r="C49" s="121" t="s">
        <v>109</v>
      </c>
      <c r="D49" s="122">
        <v>0</v>
      </c>
      <c r="E49" s="123">
        <v>0</v>
      </c>
      <c r="F49" s="122">
        <v>0.54702526799999995</v>
      </c>
      <c r="G49" s="146">
        <v>0.20194887444720469</v>
      </c>
    </row>
    <row r="50" spans="2:7" ht="14.25" customHeight="1" x14ac:dyDescent="0.25">
      <c r="B50" s="145"/>
      <c r="C50" s="121" t="s">
        <v>139</v>
      </c>
      <c r="D50" s="122">
        <v>0</v>
      </c>
      <c r="E50" s="123">
        <v>0</v>
      </c>
      <c r="F50" s="122">
        <v>0.38177539500000002</v>
      </c>
      <c r="G50" s="146">
        <v>0.14094250452775609</v>
      </c>
    </row>
    <row r="51" spans="2:7" ht="14.25" customHeight="1" x14ac:dyDescent="0.25">
      <c r="B51" s="145"/>
      <c r="C51" s="121" t="s">
        <v>117</v>
      </c>
      <c r="D51" s="122">
        <v>0</v>
      </c>
      <c r="E51" s="123">
        <v>0</v>
      </c>
      <c r="F51" s="122">
        <v>0.34138434699999998</v>
      </c>
      <c r="G51" s="146">
        <v>0.12603107875182096</v>
      </c>
    </row>
    <row r="52" spans="2:7" ht="14.25" customHeight="1" x14ac:dyDescent="0.25">
      <c r="B52" s="145"/>
      <c r="C52" s="121" t="s">
        <v>140</v>
      </c>
      <c r="D52" s="122">
        <v>0.34878895717513914</v>
      </c>
      <c r="E52" s="123">
        <v>0.29367868146428694</v>
      </c>
      <c r="F52" s="122">
        <v>0.32751260399999998</v>
      </c>
      <c r="G52" s="146">
        <v>0.12090995720708293</v>
      </c>
    </row>
    <row r="53" spans="2:7" ht="14.25" customHeight="1" x14ac:dyDescent="0.25">
      <c r="B53" s="145"/>
      <c r="C53" s="121" t="s">
        <v>141</v>
      </c>
      <c r="D53" s="122">
        <v>0.2900044381245121</v>
      </c>
      <c r="E53" s="123">
        <v>0.2441823895371556</v>
      </c>
      <c r="F53" s="122">
        <v>0.32364951600000003</v>
      </c>
      <c r="G53" s="146">
        <v>0.11948379589584622</v>
      </c>
    </row>
    <row r="54" spans="2:7" ht="14.25" customHeight="1" x14ac:dyDescent="0.25">
      <c r="B54" s="145"/>
      <c r="C54" s="121" t="s">
        <v>142</v>
      </c>
      <c r="D54" s="122">
        <v>0.1733014367670894</v>
      </c>
      <c r="E54" s="123">
        <v>0.14591900459758303</v>
      </c>
      <c r="F54" s="122">
        <v>0.31610248000000002</v>
      </c>
      <c r="G54" s="146">
        <v>0.11669760755177774</v>
      </c>
    </row>
    <row r="55" spans="2:7" ht="14.25" customHeight="1" x14ac:dyDescent="0.25">
      <c r="B55" s="145"/>
      <c r="C55" s="121" t="s">
        <v>143</v>
      </c>
      <c r="D55" s="122">
        <v>3.3520976443250236E-2</v>
      </c>
      <c r="E55" s="123">
        <v>2.8224506426405976E-2</v>
      </c>
      <c r="F55" s="122">
        <v>0.29361669699999998</v>
      </c>
      <c r="G55" s="146">
        <v>0.10839638485960384</v>
      </c>
    </row>
    <row r="56" spans="2:7" ht="14.25" customHeight="1" x14ac:dyDescent="0.25">
      <c r="B56" s="145"/>
      <c r="C56" s="121" t="s">
        <v>144</v>
      </c>
      <c r="D56" s="122">
        <v>0.4280739928994195</v>
      </c>
      <c r="E56" s="123">
        <v>0.36043631318501734</v>
      </c>
      <c r="F56" s="122">
        <v>0.28188465400000001</v>
      </c>
      <c r="G56" s="146">
        <v>0.10406519027424478</v>
      </c>
    </row>
    <row r="57" spans="2:7" ht="14.25" customHeight="1" x14ac:dyDescent="0.25">
      <c r="B57" s="145"/>
      <c r="C57" s="121" t="s">
        <v>145</v>
      </c>
      <c r="D57" s="122">
        <v>0</v>
      </c>
      <c r="E57" s="123">
        <v>0</v>
      </c>
      <c r="F57" s="122">
        <v>0.27010752799999999</v>
      </c>
      <c r="G57" s="146">
        <v>9.9717352104687101E-2</v>
      </c>
    </row>
    <row r="58" spans="2:7" ht="14.25" customHeight="1" x14ac:dyDescent="0.25">
      <c r="B58" s="145"/>
      <c r="C58" s="121" t="s">
        <v>146</v>
      </c>
      <c r="D58" s="122">
        <v>0</v>
      </c>
      <c r="E58" s="123">
        <v>0</v>
      </c>
      <c r="F58" s="122">
        <v>0.263932367</v>
      </c>
      <c r="G58" s="146">
        <v>9.7437627773049332E-2</v>
      </c>
    </row>
    <row r="59" spans="2:7" ht="14.25" customHeight="1" x14ac:dyDescent="0.25">
      <c r="B59" s="145"/>
      <c r="C59" s="121" t="s">
        <v>147</v>
      </c>
      <c r="D59" s="122">
        <v>0.22204583503738304</v>
      </c>
      <c r="E59" s="123">
        <v>0.18696156147418089</v>
      </c>
      <c r="F59" s="122">
        <v>0.25622680799999997</v>
      </c>
      <c r="G59" s="146">
        <v>9.4592916462498802E-2</v>
      </c>
    </row>
    <row r="60" spans="2:7" ht="14.25" customHeight="1" x14ac:dyDescent="0.25">
      <c r="B60" s="145"/>
      <c r="C60" s="121" t="s">
        <v>148</v>
      </c>
      <c r="D60" s="122">
        <v>0</v>
      </c>
      <c r="E60" s="123">
        <v>0</v>
      </c>
      <c r="F60" s="122">
        <v>0.24231481799999999</v>
      </c>
      <c r="G60" s="146">
        <v>8.9456936671121479E-2</v>
      </c>
    </row>
    <row r="61" spans="2:7" ht="14.25" customHeight="1" x14ac:dyDescent="0.25">
      <c r="B61" s="145"/>
      <c r="C61" s="121" t="s">
        <v>149</v>
      </c>
      <c r="D61" s="122">
        <v>0</v>
      </c>
      <c r="E61" s="123">
        <v>0</v>
      </c>
      <c r="F61" s="122">
        <v>0.224989359</v>
      </c>
      <c r="G61" s="146">
        <v>8.3060784337750312E-2</v>
      </c>
    </row>
    <row r="62" spans="2:7" ht="14.25" customHeight="1" x14ac:dyDescent="0.25">
      <c r="B62" s="145"/>
      <c r="C62" s="121" t="s">
        <v>150</v>
      </c>
      <c r="D62" s="122">
        <v>0</v>
      </c>
      <c r="E62" s="123">
        <v>0</v>
      </c>
      <c r="F62" s="122">
        <v>0.219826559</v>
      </c>
      <c r="G62" s="146">
        <v>8.1154799897930924E-2</v>
      </c>
    </row>
    <row r="63" spans="2:7" ht="14.25" customHeight="1" x14ac:dyDescent="0.25">
      <c r="B63" s="145"/>
      <c r="C63" s="121" t="s">
        <v>151</v>
      </c>
      <c r="D63" s="122">
        <v>4.8902947148378735E-2</v>
      </c>
      <c r="E63" s="123">
        <v>4.1176054295325754E-2</v>
      </c>
      <c r="F63" s="122">
        <v>0.19061076399999999</v>
      </c>
      <c r="G63" s="146">
        <v>7.036901492331385E-2</v>
      </c>
    </row>
    <row r="64" spans="2:7" ht="14.25" customHeight="1" x14ac:dyDescent="0.25">
      <c r="B64" s="145"/>
      <c r="C64" s="121" t="s">
        <v>112</v>
      </c>
      <c r="D64" s="122">
        <v>0</v>
      </c>
      <c r="E64" s="123">
        <v>0</v>
      </c>
      <c r="F64" s="122">
        <v>0.10309394500000001</v>
      </c>
      <c r="G64" s="146">
        <v>3.8059861898503793E-2</v>
      </c>
    </row>
    <row r="65" spans="2:10" ht="14.25" customHeight="1" x14ac:dyDescent="0.25">
      <c r="B65" s="145"/>
      <c r="C65" s="121" t="s">
        <v>124</v>
      </c>
      <c r="D65" s="122">
        <v>0</v>
      </c>
      <c r="E65" s="123">
        <v>0</v>
      </c>
      <c r="F65" s="122">
        <v>9.1796674999999994E-2</v>
      </c>
      <c r="G65" s="146">
        <v>3.3889175288052423E-2</v>
      </c>
      <c r="I65" s="131"/>
      <c r="J65" s="131"/>
    </row>
    <row r="66" spans="2:10" ht="14.25" customHeight="1" thickBot="1" x14ac:dyDescent="0.3">
      <c r="B66" s="145"/>
      <c r="C66" s="121" t="s">
        <v>53</v>
      </c>
      <c r="D66" s="122">
        <v>2.4709880950159233</v>
      </c>
      <c r="E66" s="123">
        <v>2.0805604957666106</v>
      </c>
      <c r="F66" s="122">
        <v>0.61207253400000006</v>
      </c>
      <c r="G66" s="146">
        <v>0.22596279651445358</v>
      </c>
    </row>
    <row r="67" spans="2:10" ht="14.25" customHeight="1" thickBot="1" x14ac:dyDescent="0.3">
      <c r="B67" s="150" t="s">
        <v>152</v>
      </c>
      <c r="C67" s="135"/>
      <c r="D67" s="136">
        <v>118.76550093322109</v>
      </c>
      <c r="E67" s="137">
        <v>99.999999999999915</v>
      </c>
      <c r="F67" s="136">
        <v>270.873145244</v>
      </c>
      <c r="G67" s="151">
        <v>99.999999999999986</v>
      </c>
    </row>
    <row r="69" spans="2:10" ht="16.5" x14ac:dyDescent="0.3">
      <c r="B69" s="138" t="s">
        <v>69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 x14ac:dyDescent="0.25"/>
  <cols>
    <col min="2" max="2" width="40" customWidth="1"/>
    <col min="3" max="3" width="9.7109375" customWidth="1"/>
    <col min="4" max="4" width="6.7109375" customWidth="1"/>
    <col min="5" max="5" width="11.4257812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7.7109375" customWidth="1"/>
    <col min="14" max="14" width="6.7109375" customWidth="1"/>
  </cols>
  <sheetData>
    <row r="2" spans="2:14" x14ac:dyDescent="0.25">
      <c r="B2" s="26" t="s">
        <v>228</v>
      </c>
    </row>
    <row r="3" spans="2:14" ht="15.75" thickBot="1" x14ac:dyDescent="0.3">
      <c r="N3" s="139"/>
    </row>
    <row r="4" spans="2:14" ht="25.5" customHeight="1" thickBot="1" x14ac:dyDescent="0.3">
      <c r="B4" s="164" t="s">
        <v>153</v>
      </c>
      <c r="C4" s="165" t="s">
        <v>154</v>
      </c>
      <c r="D4" s="166" t="s">
        <v>106</v>
      </c>
      <c r="E4" s="167" t="s">
        <v>155</v>
      </c>
      <c r="F4" s="166" t="s">
        <v>106</v>
      </c>
      <c r="G4" s="168" t="s">
        <v>156</v>
      </c>
      <c r="H4" s="166" t="s">
        <v>106</v>
      </c>
      <c r="I4" s="167" t="s">
        <v>157</v>
      </c>
      <c r="J4" s="166" t="s">
        <v>106</v>
      </c>
      <c r="K4" s="167" t="s">
        <v>158</v>
      </c>
      <c r="L4" s="166" t="s">
        <v>106</v>
      </c>
      <c r="M4" s="167" t="s">
        <v>159</v>
      </c>
      <c r="N4" s="169" t="s">
        <v>106</v>
      </c>
    </row>
    <row r="5" spans="2:14" x14ac:dyDescent="0.25">
      <c r="B5" s="152" t="s">
        <v>114</v>
      </c>
      <c r="C5" s="153">
        <v>0.7510519867016191</v>
      </c>
      <c r="D5" s="154">
        <v>2.8950326119869679E-2</v>
      </c>
      <c r="E5" s="155">
        <v>2.8276331687135725</v>
      </c>
      <c r="F5" s="154">
        <v>0.23455951457521318</v>
      </c>
      <c r="G5" s="155">
        <v>1.6343257815886012</v>
      </c>
      <c r="H5" s="154">
        <v>0.27378972320535444</v>
      </c>
      <c r="I5" s="155">
        <v>15.799201272496518</v>
      </c>
      <c r="J5" s="154">
        <v>0.25905849705786077</v>
      </c>
      <c r="K5" s="155">
        <v>6.3301784961437253</v>
      </c>
      <c r="L5" s="154">
        <v>0.45833111861047116</v>
      </c>
      <c r="M5" s="155">
        <v>27.342390705644032</v>
      </c>
      <c r="N5" s="156">
        <v>0.23022165941116179</v>
      </c>
    </row>
    <row r="6" spans="2:14" x14ac:dyDescent="0.25">
      <c r="B6" s="152" t="s">
        <v>108</v>
      </c>
      <c r="C6" s="153">
        <v>20.418369133677768</v>
      </c>
      <c r="D6" s="154">
        <v>0.78705396659937754</v>
      </c>
      <c r="E6" s="155">
        <v>0.56354018541136353</v>
      </c>
      <c r="F6" s="154">
        <v>4.6747121867244126E-2</v>
      </c>
      <c r="G6" s="155">
        <v>0.16302935489562564</v>
      </c>
      <c r="H6" s="154">
        <v>2.7311422516894938E-2</v>
      </c>
      <c r="I6" s="155">
        <v>0.59806853127378745</v>
      </c>
      <c r="J6" s="154">
        <v>9.8064916179719953E-3</v>
      </c>
      <c r="K6" s="155">
        <v>7.1417952044769972E-2</v>
      </c>
      <c r="L6" s="154">
        <v>5.170955269190123E-3</v>
      </c>
      <c r="M6" s="155">
        <v>21.814425157303315</v>
      </c>
      <c r="N6" s="156">
        <v>0.18367644632399638</v>
      </c>
    </row>
    <row r="7" spans="2:14" x14ac:dyDescent="0.25">
      <c r="B7" s="152" t="s">
        <v>126</v>
      </c>
      <c r="C7" s="153">
        <v>0.1465174128887119</v>
      </c>
      <c r="D7" s="154">
        <v>5.6477140870049734E-3</v>
      </c>
      <c r="E7" s="155">
        <v>0.82970623020089473</v>
      </c>
      <c r="F7" s="154">
        <v>6.8826286503242559E-2</v>
      </c>
      <c r="G7" s="155">
        <v>0.77453621114682381</v>
      </c>
      <c r="H7" s="154">
        <v>0.12975384543972973</v>
      </c>
      <c r="I7" s="155">
        <v>6.0051874669629015</v>
      </c>
      <c r="J7" s="154">
        <v>9.8466676442073547E-2</v>
      </c>
      <c r="K7" s="155">
        <v>1.8209000226193273</v>
      </c>
      <c r="L7" s="154">
        <v>0.13184069687029559</v>
      </c>
      <c r="M7" s="155">
        <v>9.5768473438186597</v>
      </c>
      <c r="N7" s="156">
        <v>8.0636609693613706E-2</v>
      </c>
    </row>
    <row r="8" spans="2:14" x14ac:dyDescent="0.25">
      <c r="B8" s="152" t="s">
        <v>107</v>
      </c>
      <c r="C8" s="153">
        <v>0.24749933882862971</v>
      </c>
      <c r="D8" s="154">
        <v>9.5402005459144981E-3</v>
      </c>
      <c r="E8" s="155">
        <v>0.45892468726379232</v>
      </c>
      <c r="F8" s="154">
        <v>3.8068994614372006E-2</v>
      </c>
      <c r="G8" s="155">
        <v>0.64972451813384779</v>
      </c>
      <c r="H8" s="154">
        <v>0.10884482028221293</v>
      </c>
      <c r="I8" s="155">
        <v>5.7883473739656131</v>
      </c>
      <c r="J8" s="154">
        <v>9.4911163247140495E-2</v>
      </c>
      <c r="K8" s="155">
        <v>0.96625036948298171</v>
      </c>
      <c r="L8" s="154">
        <v>6.9960525279453498E-2</v>
      </c>
      <c r="M8" s="155">
        <v>8.1107462876748642</v>
      </c>
      <c r="N8" s="156">
        <v>6.8292106916092915E-2</v>
      </c>
    </row>
    <row r="9" spans="2:14" x14ac:dyDescent="0.25">
      <c r="B9" s="152" t="s">
        <v>128</v>
      </c>
      <c r="C9" s="153">
        <v>9.7673623736571832E-2</v>
      </c>
      <c r="D9" s="154">
        <v>3.7649634253701693E-3</v>
      </c>
      <c r="E9" s="155">
        <v>0.3181380361405664</v>
      </c>
      <c r="F9" s="154">
        <v>2.6390376287385321E-2</v>
      </c>
      <c r="G9" s="155">
        <v>0.96245647229531472</v>
      </c>
      <c r="H9" s="154">
        <v>0.16123510631448146</v>
      </c>
      <c r="I9" s="155">
        <v>6.2324810966132391</v>
      </c>
      <c r="J9" s="154">
        <v>0.10219359561174991</v>
      </c>
      <c r="K9" s="155">
        <v>0.67724228821926435</v>
      </c>
      <c r="L9" s="154">
        <v>4.9035144225228956E-2</v>
      </c>
      <c r="M9" s="155">
        <v>8.2879915170049561</v>
      </c>
      <c r="N9" s="156">
        <v>6.9784503512220208E-2</v>
      </c>
    </row>
    <row r="10" spans="2:14" x14ac:dyDescent="0.25">
      <c r="B10" s="152" t="s">
        <v>109</v>
      </c>
      <c r="C10" s="153">
        <v>3.6607447474724717</v>
      </c>
      <c r="D10" s="154">
        <v>0.14110841347528727</v>
      </c>
      <c r="E10" s="155">
        <v>3.9450556910990597</v>
      </c>
      <c r="F10" s="154">
        <v>0.32725261470085398</v>
      </c>
      <c r="G10" s="155">
        <v>0</v>
      </c>
      <c r="H10" s="154">
        <v>0</v>
      </c>
      <c r="I10" s="155">
        <v>2.5013744222645256E-3</v>
      </c>
      <c r="J10" s="154">
        <v>4.1014877096279209E-5</v>
      </c>
      <c r="K10" s="155">
        <v>0</v>
      </c>
      <c r="L10" s="154">
        <v>0</v>
      </c>
      <c r="M10" s="155">
        <v>7.6083018129937958</v>
      </c>
      <c r="N10" s="156">
        <v>6.4061547782901698E-2</v>
      </c>
    </row>
    <row r="11" spans="2:14" x14ac:dyDescent="0.25">
      <c r="B11" s="143" t="s">
        <v>160</v>
      </c>
      <c r="C11" s="153">
        <v>5.6599537755137636E-4</v>
      </c>
      <c r="D11" s="154">
        <v>2.1817065998869274E-5</v>
      </c>
      <c r="E11" s="155">
        <v>7.1994509599025078E-3</v>
      </c>
      <c r="F11" s="154">
        <v>5.9721315375963575E-4</v>
      </c>
      <c r="G11" s="155">
        <v>0.21617147415973792</v>
      </c>
      <c r="H11" s="154">
        <v>3.6214033176150733E-2</v>
      </c>
      <c r="I11" s="155">
        <v>6.8869625496318658</v>
      </c>
      <c r="J11" s="154">
        <v>0.11292508631478967</v>
      </c>
      <c r="K11" s="155">
        <v>7.7896412768948223E-2</v>
      </c>
      <c r="L11" s="154">
        <v>5.6400226347305222E-3</v>
      </c>
      <c r="M11" s="155">
        <v>7.1887958828980052</v>
      </c>
      <c r="N11" s="156">
        <v>6.0529327341784976E-2</v>
      </c>
    </row>
    <row r="12" spans="2:14" x14ac:dyDescent="0.25">
      <c r="B12" s="152" t="s">
        <v>125</v>
      </c>
      <c r="C12" s="153">
        <v>0.15969584766296899</v>
      </c>
      <c r="D12" s="154">
        <v>6.1556948809040595E-3</v>
      </c>
      <c r="E12" s="155">
        <v>0.94554842323723887</v>
      </c>
      <c r="F12" s="154">
        <v>7.8435697252337302E-2</v>
      </c>
      <c r="G12" s="155">
        <v>0.49909906502301427</v>
      </c>
      <c r="H12" s="154">
        <v>8.361135607362026E-2</v>
      </c>
      <c r="I12" s="155">
        <v>4.4929291647035825</v>
      </c>
      <c r="J12" s="154">
        <v>7.3670273371460177E-2</v>
      </c>
      <c r="K12" s="155">
        <v>1.0752054912043354</v>
      </c>
      <c r="L12" s="154">
        <v>7.7849326969217772E-2</v>
      </c>
      <c r="M12" s="155">
        <v>7.1724779918311405</v>
      </c>
      <c r="N12" s="156">
        <v>6.0391931457132918E-2</v>
      </c>
    </row>
    <row r="13" spans="2:14" ht="15.75" thickBot="1" x14ac:dyDescent="0.3">
      <c r="B13" s="152" t="s">
        <v>161</v>
      </c>
      <c r="C13" s="153">
        <v>0.46066347652336859</v>
      </c>
      <c r="D13" s="154">
        <v>1.7756903800272845E-2</v>
      </c>
      <c r="E13" s="155">
        <v>2.1593318066593419</v>
      </c>
      <c r="F13" s="154">
        <v>0.17912218104559191</v>
      </c>
      <c r="G13" s="155">
        <v>1.0699307772060163</v>
      </c>
      <c r="H13" s="154">
        <v>0.17923969299155554</v>
      </c>
      <c r="I13" s="155">
        <v>15.181323919999301</v>
      </c>
      <c r="J13" s="154">
        <v>0.24892720145985703</v>
      </c>
      <c r="K13" s="155">
        <v>2.7922742427679026</v>
      </c>
      <c r="L13" s="154">
        <v>0.20217221014141237</v>
      </c>
      <c r="M13" s="155">
        <v>21.663524223155932</v>
      </c>
      <c r="N13" s="156">
        <v>0.18240586746934875</v>
      </c>
    </row>
    <row r="14" spans="2:14" ht="15.75" thickBot="1" x14ac:dyDescent="0.3">
      <c r="B14" s="170" t="s">
        <v>162</v>
      </c>
      <c r="C14" s="157">
        <v>25.942781562869662</v>
      </c>
      <c r="D14" s="158">
        <v>0.99999999999999989</v>
      </c>
      <c r="E14" s="159">
        <v>12.055077679685732</v>
      </c>
      <c r="F14" s="158">
        <v>1</v>
      </c>
      <c r="G14" s="159">
        <v>5.9692736544489815</v>
      </c>
      <c r="H14" s="158">
        <v>0.99999999999999989</v>
      </c>
      <c r="I14" s="159">
        <v>60.987002750069081</v>
      </c>
      <c r="J14" s="158">
        <v>0.99999999999999989</v>
      </c>
      <c r="K14" s="159">
        <v>13.811365275251255</v>
      </c>
      <c r="L14" s="158">
        <v>1</v>
      </c>
      <c r="M14" s="159">
        <v>118.76550093322103</v>
      </c>
      <c r="N14" s="160">
        <v>0.99999999990825339</v>
      </c>
    </row>
    <row r="15" spans="2:14" x14ac:dyDescent="0.25">
      <c r="B15" s="143" t="s">
        <v>69</v>
      </c>
      <c r="C15" s="141"/>
      <c r="D15" s="142"/>
      <c r="E15" s="141"/>
      <c r="F15" s="142"/>
      <c r="G15" s="141"/>
    </row>
    <row r="16" spans="2:14" x14ac:dyDescent="0.25">
      <c r="B16" s="143"/>
    </row>
    <row r="27" spans="3:7" x14ac:dyDescent="0.25">
      <c r="C27" s="161"/>
      <c r="D27" s="161"/>
      <c r="E27" s="161"/>
      <c r="F27" s="161"/>
      <c r="G27" s="161"/>
    </row>
    <row r="28" spans="3:7" x14ac:dyDescent="0.25">
      <c r="C28" s="161"/>
      <c r="D28" s="161"/>
      <c r="E28" s="161"/>
      <c r="F28" s="161"/>
      <c r="G28" s="161"/>
    </row>
    <row r="29" spans="3:7" x14ac:dyDescent="0.25">
      <c r="C29" s="161"/>
      <c r="D29" s="161"/>
      <c r="E29" s="161"/>
      <c r="F29" s="161"/>
      <c r="G29" s="161"/>
    </row>
    <row r="30" spans="3:7" x14ac:dyDescent="0.25">
      <c r="C30" s="161"/>
      <c r="D30" s="161"/>
      <c r="E30" s="161"/>
      <c r="F30" s="161"/>
      <c r="G30" s="161"/>
    </row>
    <row r="35" spans="2:12" x14ac:dyDescent="0.25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2:12" ht="15.75" thickBot="1" x14ac:dyDescent="0.3"/>
    <row r="37" spans="2:12" ht="15.75" thickBot="1" x14ac:dyDescent="0.3">
      <c r="C37" s="140"/>
      <c r="D37" s="140"/>
      <c r="E37" s="140"/>
      <c r="F37" s="140"/>
      <c r="G37" s="140"/>
      <c r="H37" s="140"/>
      <c r="I37" s="140"/>
      <c r="J37" s="140"/>
      <c r="K37" s="140"/>
    </row>
    <row r="39" spans="2:12" x14ac:dyDescent="0.25">
      <c r="C39" s="163"/>
      <c r="D39" s="163"/>
      <c r="E39" s="163"/>
      <c r="F39" s="163"/>
      <c r="G39" s="163"/>
      <c r="H39" s="163"/>
      <c r="I39" s="163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5.7109375" customWidth="1"/>
    <col min="2" max="2" width="49.5703125" customWidth="1"/>
    <col min="3" max="4" width="8.140625" style="171" customWidth="1"/>
    <col min="5" max="5" width="12" style="171" customWidth="1"/>
    <col min="6" max="6" width="8.140625" style="171" customWidth="1"/>
    <col min="7" max="7" width="9.7109375" style="171" customWidth="1"/>
    <col min="8" max="8" width="8.140625" style="171" customWidth="1"/>
    <col min="9" max="9" width="9.85546875" style="171" customWidth="1"/>
    <col min="10" max="10" width="8.140625" style="171" customWidth="1"/>
    <col min="11" max="11" width="7.7109375" style="171" customWidth="1"/>
    <col min="12" max="14" width="8.140625" style="171" customWidth="1"/>
  </cols>
  <sheetData>
    <row r="2" spans="1:15" x14ac:dyDescent="0.25">
      <c r="B2" s="26" t="s">
        <v>229</v>
      </c>
    </row>
    <row r="3" spans="1:15" ht="15.75" thickBot="1" x14ac:dyDescent="0.3">
      <c r="O3" s="171"/>
    </row>
    <row r="4" spans="1:15" ht="24.75" thickBot="1" x14ac:dyDescent="0.3">
      <c r="B4" s="164" t="s">
        <v>153</v>
      </c>
      <c r="C4" s="167" t="s">
        <v>154</v>
      </c>
      <c r="D4" s="166" t="s">
        <v>106</v>
      </c>
      <c r="E4" s="167" t="s">
        <v>155</v>
      </c>
      <c r="F4" s="166" t="s">
        <v>106</v>
      </c>
      <c r="G4" s="168" t="s">
        <v>163</v>
      </c>
      <c r="H4" s="166" t="s">
        <v>106</v>
      </c>
      <c r="I4" s="167" t="s">
        <v>157</v>
      </c>
      <c r="J4" s="166" t="s">
        <v>106</v>
      </c>
      <c r="K4" s="167" t="s">
        <v>158</v>
      </c>
      <c r="L4" s="166" t="s">
        <v>106</v>
      </c>
      <c r="M4" s="167" t="s">
        <v>159</v>
      </c>
      <c r="N4" s="169" t="s">
        <v>106</v>
      </c>
      <c r="O4" s="171"/>
    </row>
    <row r="5" spans="1:15" x14ac:dyDescent="0.25">
      <c r="A5" s="172"/>
      <c r="B5" s="152" t="s">
        <v>114</v>
      </c>
      <c r="C5" s="155">
        <v>2.7470173199999999</v>
      </c>
      <c r="D5" s="154">
        <v>8.872949016671236E-2</v>
      </c>
      <c r="E5" s="155">
        <v>9.8312980000000003</v>
      </c>
      <c r="F5" s="154">
        <v>0.31586690370434312</v>
      </c>
      <c r="G5" s="155">
        <v>7.357905068</v>
      </c>
      <c r="H5" s="154">
        <v>0.34456888246087292</v>
      </c>
      <c r="I5" s="155">
        <v>40.633415515999999</v>
      </c>
      <c r="J5" s="154">
        <v>0.28499211894068993</v>
      </c>
      <c r="K5" s="155">
        <v>16.69928801</v>
      </c>
      <c r="L5" s="154">
        <v>0.37227313324730682</v>
      </c>
      <c r="M5" s="155">
        <v>77.268923913999998</v>
      </c>
      <c r="N5" s="156">
        <v>0.2852586798619301</v>
      </c>
      <c r="O5" s="171"/>
    </row>
    <row r="6" spans="1:15" x14ac:dyDescent="0.25">
      <c r="A6" s="172"/>
      <c r="B6" s="152" t="s">
        <v>125</v>
      </c>
      <c r="C6" s="155">
        <v>0.65028652200000003</v>
      </c>
      <c r="D6" s="154">
        <v>2.1004451314979179E-2</v>
      </c>
      <c r="E6" s="155">
        <v>3.4978658340000002</v>
      </c>
      <c r="F6" s="154">
        <v>0.11238191036003485</v>
      </c>
      <c r="G6" s="155">
        <v>2.0293896650000001</v>
      </c>
      <c r="H6" s="154">
        <v>9.503581827765642E-2</v>
      </c>
      <c r="I6" s="155">
        <v>14.517294737</v>
      </c>
      <c r="J6" s="154">
        <v>0.10182049763340785</v>
      </c>
      <c r="K6" s="155">
        <v>3.9951435050000002</v>
      </c>
      <c r="L6" s="154">
        <v>8.9062754620936532E-2</v>
      </c>
      <c r="M6" s="155">
        <v>24.689980263000002</v>
      </c>
      <c r="N6" s="156">
        <v>9.1149595709128242E-2</v>
      </c>
      <c r="O6" s="171"/>
    </row>
    <row r="7" spans="1:15" x14ac:dyDescent="0.25">
      <c r="A7" s="172"/>
      <c r="B7" s="152" t="s">
        <v>126</v>
      </c>
      <c r="C7" s="155">
        <v>0.26738763100000001</v>
      </c>
      <c r="D7" s="154">
        <v>8.6367013425000961E-3</v>
      </c>
      <c r="E7" s="155">
        <v>1.9460161</v>
      </c>
      <c r="F7" s="154">
        <v>6.2522983238408741E-2</v>
      </c>
      <c r="G7" s="155">
        <v>1.3957729510000001</v>
      </c>
      <c r="H7" s="154">
        <v>6.5363703588243241E-2</v>
      </c>
      <c r="I7" s="155">
        <v>14.631280943</v>
      </c>
      <c r="J7" s="154">
        <v>0.10261996698555124</v>
      </c>
      <c r="K7" s="155">
        <v>4.644382233</v>
      </c>
      <c r="L7" s="154">
        <v>0.10353607440279326</v>
      </c>
      <c r="M7" s="155">
        <v>22.884839858000003</v>
      </c>
      <c r="N7" s="156">
        <v>8.4485442220089788E-2</v>
      </c>
      <c r="O7" s="171"/>
    </row>
    <row r="8" spans="1:15" x14ac:dyDescent="0.25">
      <c r="A8" s="172"/>
      <c r="B8" s="152" t="s">
        <v>107</v>
      </c>
      <c r="C8" s="155">
        <v>0.46011491500000001</v>
      </c>
      <c r="D8" s="154">
        <v>1.4861850898723199E-2</v>
      </c>
      <c r="E8" s="155">
        <v>0.88288679699999995</v>
      </c>
      <c r="F8" s="154">
        <v>2.8366012187794012E-2</v>
      </c>
      <c r="G8" s="155">
        <v>3.1856234059999999</v>
      </c>
      <c r="H8" s="154">
        <v>0.14918195964778647</v>
      </c>
      <c r="I8" s="155">
        <v>10.244394652</v>
      </c>
      <c r="J8" s="154">
        <v>7.1851497149889559E-2</v>
      </c>
      <c r="K8" s="155">
        <v>7.7339538020000003</v>
      </c>
      <c r="L8" s="154">
        <v>0.1724111358841377</v>
      </c>
      <c r="M8" s="155">
        <v>22.506973572</v>
      </c>
      <c r="N8" s="156">
        <v>8.3090448832726704E-2</v>
      </c>
      <c r="O8" s="171"/>
    </row>
    <row r="9" spans="1:15" x14ac:dyDescent="0.25">
      <c r="A9" s="172"/>
      <c r="B9" s="152" t="s">
        <v>108</v>
      </c>
      <c r="C9" s="155">
        <v>22.188126449999999</v>
      </c>
      <c r="D9" s="154">
        <v>0.71668319428835825</v>
      </c>
      <c r="E9" s="155">
        <v>0</v>
      </c>
      <c r="F9" s="154">
        <v>0</v>
      </c>
      <c r="G9" s="155">
        <v>0</v>
      </c>
      <c r="H9" s="154">
        <v>0</v>
      </c>
      <c r="I9" s="155">
        <v>0</v>
      </c>
      <c r="J9" s="154">
        <v>0</v>
      </c>
      <c r="K9" s="155">
        <v>0</v>
      </c>
      <c r="L9" s="154">
        <v>0</v>
      </c>
      <c r="M9" s="155">
        <v>22.188126449999999</v>
      </c>
      <c r="N9" s="156">
        <v>8.1913340307173427E-2</v>
      </c>
      <c r="O9" s="171"/>
    </row>
    <row r="10" spans="1:15" x14ac:dyDescent="0.25">
      <c r="A10" s="172"/>
      <c r="B10" s="152" t="s">
        <v>127</v>
      </c>
      <c r="C10" s="155">
        <v>0.93768557900000005</v>
      </c>
      <c r="D10" s="154">
        <v>3.0287527768972526E-2</v>
      </c>
      <c r="E10" s="155">
        <v>2.609871155</v>
      </c>
      <c r="F10" s="154">
        <v>8.3851788522444112E-2</v>
      </c>
      <c r="G10" s="155">
        <v>1.8803585009999999</v>
      </c>
      <c r="H10" s="154">
        <v>8.8056725566246746E-2</v>
      </c>
      <c r="I10" s="155">
        <v>8.4855785820000005</v>
      </c>
      <c r="J10" s="154">
        <v>5.9515622543954379E-2</v>
      </c>
      <c r="K10" s="155">
        <v>1.9774737630000001</v>
      </c>
      <c r="L10" s="154">
        <v>4.4083337758203757E-2</v>
      </c>
      <c r="M10" s="155">
        <v>15.890967580000002</v>
      </c>
      <c r="N10" s="156">
        <v>5.8665711957433003E-2</v>
      </c>
      <c r="O10" s="171"/>
    </row>
    <row r="11" spans="1:15" x14ac:dyDescent="0.25">
      <c r="A11" s="172"/>
      <c r="B11" s="152" t="s">
        <v>79</v>
      </c>
      <c r="C11" s="155">
        <v>0.19590586800000001</v>
      </c>
      <c r="D11" s="154">
        <v>6.3278187806647141E-3</v>
      </c>
      <c r="E11" s="155">
        <v>1.1369851200000001</v>
      </c>
      <c r="F11" s="154">
        <v>3.6529863036631686E-2</v>
      </c>
      <c r="G11" s="155">
        <v>0.63461219870000007</v>
      </c>
      <c r="H11" s="154">
        <v>2.9718732992777511E-2</v>
      </c>
      <c r="I11" s="155">
        <v>10.188719206</v>
      </c>
      <c r="J11" s="154">
        <v>7.1461004174415699E-2</v>
      </c>
      <c r="K11" s="155">
        <v>2.464832978</v>
      </c>
      <c r="L11" s="154">
        <v>5.4947917246643746E-2</v>
      </c>
      <c r="M11" s="155">
        <v>14.621055370700001</v>
      </c>
      <c r="N11" s="156">
        <v>5.3977494987197311E-2</v>
      </c>
      <c r="O11" s="171"/>
    </row>
    <row r="12" spans="1:15" x14ac:dyDescent="0.25">
      <c r="A12" s="172"/>
      <c r="B12" s="152" t="s">
        <v>128</v>
      </c>
      <c r="C12" s="155">
        <v>0.140663389</v>
      </c>
      <c r="D12" s="154">
        <v>4.543470002981974E-3</v>
      </c>
      <c r="E12" s="155">
        <v>0.47639499000000002</v>
      </c>
      <c r="F12" s="154">
        <v>1.5305955574895757E-2</v>
      </c>
      <c r="G12" s="155">
        <v>1.1809550929999999</v>
      </c>
      <c r="H12" s="154">
        <v>5.5303836196692581E-2</v>
      </c>
      <c r="I12" s="155">
        <v>7.9643931410000004</v>
      </c>
      <c r="J12" s="154">
        <v>5.5860164559302788E-2</v>
      </c>
      <c r="K12" s="155">
        <v>0.82231505000000005</v>
      </c>
      <c r="L12" s="154">
        <v>1.8331667793057949E-2</v>
      </c>
      <c r="M12" s="155">
        <v>10.584721663</v>
      </c>
      <c r="N12" s="156">
        <v>3.9076300993319324E-2</v>
      </c>
      <c r="O12" s="171"/>
    </row>
    <row r="13" spans="1:15" x14ac:dyDescent="0.25">
      <c r="A13" s="172"/>
      <c r="B13" s="152" t="s">
        <v>129</v>
      </c>
      <c r="C13" s="155">
        <v>0.11664465</v>
      </c>
      <c r="D13" s="154">
        <v>3.7676574697296066E-3</v>
      </c>
      <c r="E13" s="155">
        <v>0.68072306199999999</v>
      </c>
      <c r="F13" s="154">
        <v>2.1870752557198406E-2</v>
      </c>
      <c r="G13" s="155">
        <v>0.40788169400000002</v>
      </c>
      <c r="H13" s="154">
        <v>1.9100999289738015E-2</v>
      </c>
      <c r="I13" s="155">
        <v>5.242926733</v>
      </c>
      <c r="J13" s="154">
        <v>3.6772512970269476E-2</v>
      </c>
      <c r="K13" s="155">
        <v>1.41505993</v>
      </c>
      <c r="L13" s="154">
        <v>3.1545584072707696E-2</v>
      </c>
      <c r="M13" s="155">
        <v>7.8632360690000001</v>
      </c>
      <c r="N13" s="156">
        <v>2.9029216751901003E-2</v>
      </c>
      <c r="O13" s="171"/>
    </row>
    <row r="14" spans="1:15" x14ac:dyDescent="0.25">
      <c r="A14" s="172"/>
      <c r="B14" s="152" t="s">
        <v>130</v>
      </c>
      <c r="C14" s="155">
        <v>3.190291E-3</v>
      </c>
      <c r="D14" s="154">
        <v>1.0304736408194578E-4</v>
      </c>
      <c r="E14" s="155">
        <v>4.0660118000000002E-2</v>
      </c>
      <c r="F14" s="154">
        <v>1.3063570626089484E-3</v>
      </c>
      <c r="G14" s="155">
        <v>0.53670938400000001</v>
      </c>
      <c r="H14" s="154">
        <v>2.5133968288804171E-2</v>
      </c>
      <c r="I14" s="155">
        <v>6.4544796729999998</v>
      </c>
      <c r="J14" s="154">
        <v>4.5270027520663648E-2</v>
      </c>
      <c r="K14" s="155">
        <v>0.38237883499999997</v>
      </c>
      <c r="L14" s="154">
        <v>8.5242776163667669E-3</v>
      </c>
      <c r="M14" s="155">
        <v>7.4174183009999997</v>
      </c>
      <c r="N14" s="156">
        <v>2.7383362487122892E-2</v>
      </c>
      <c r="O14" s="171"/>
    </row>
    <row r="15" spans="1:15" x14ac:dyDescent="0.25">
      <c r="A15" s="172"/>
      <c r="B15" s="152" t="s">
        <v>109</v>
      </c>
      <c r="C15" s="155">
        <v>2.4220204129999998</v>
      </c>
      <c r="D15" s="154">
        <v>7.8231991787681948E-2</v>
      </c>
      <c r="E15" s="155">
        <v>3.7211685499999998</v>
      </c>
      <c r="F15" s="154">
        <v>0.11955633814075008</v>
      </c>
      <c r="G15" s="155">
        <v>0</v>
      </c>
      <c r="H15" s="154">
        <v>0</v>
      </c>
      <c r="I15" s="155">
        <v>0</v>
      </c>
      <c r="J15" s="154">
        <v>0</v>
      </c>
      <c r="K15" s="155">
        <v>0</v>
      </c>
      <c r="L15" s="154">
        <v>0</v>
      </c>
      <c r="M15" s="155">
        <v>6.1431889630000001</v>
      </c>
      <c r="N15" s="156">
        <v>2.2679207693874076E-2</v>
      </c>
      <c r="O15" s="171"/>
    </row>
    <row r="16" spans="1:15" ht="15.75" thickBot="1" x14ac:dyDescent="0.3">
      <c r="B16" s="152" t="s">
        <v>161</v>
      </c>
      <c r="C16" s="155">
        <v>0.83041943300000298</v>
      </c>
      <c r="D16" s="154">
        <v>2.682279881461418E-2</v>
      </c>
      <c r="E16" s="155">
        <v>6.3009422904000019</v>
      </c>
      <c r="F16" s="154">
        <v>0.20244113561489038</v>
      </c>
      <c r="G16" s="155">
        <v>2.7447373388599985</v>
      </c>
      <c r="H16" s="154">
        <v>0.12853537369118173</v>
      </c>
      <c r="I16" s="155">
        <v>24.21484726049998</v>
      </c>
      <c r="J16" s="154">
        <v>0.16983658752185538</v>
      </c>
      <c r="K16" s="155">
        <v>4.7227952855500064</v>
      </c>
      <c r="L16" s="154">
        <v>0.10528411735784596</v>
      </c>
      <c r="M16" s="155">
        <v>38.813741608309989</v>
      </c>
      <c r="N16" s="156">
        <v>0.14329119820552463</v>
      </c>
      <c r="O16" s="171"/>
    </row>
    <row r="17" spans="2:15" ht="15.75" thickBot="1" x14ac:dyDescent="0.3">
      <c r="B17" s="170" t="s">
        <v>162</v>
      </c>
      <c r="C17" s="159">
        <v>30.959462461000001</v>
      </c>
      <c r="D17" s="158">
        <v>0.99999999999999978</v>
      </c>
      <c r="E17" s="159">
        <v>31.1248120164</v>
      </c>
      <c r="F17" s="158">
        <v>1</v>
      </c>
      <c r="G17" s="159">
        <v>21.353945299560003</v>
      </c>
      <c r="H17" s="158">
        <v>0.99999999999999978</v>
      </c>
      <c r="I17" s="159">
        <v>142.57733044349999</v>
      </c>
      <c r="J17" s="158">
        <v>1</v>
      </c>
      <c r="K17" s="159">
        <v>44.85762339155</v>
      </c>
      <c r="L17" s="158">
        <v>1.0000000000000002</v>
      </c>
      <c r="M17" s="159">
        <v>270.87317360999998</v>
      </c>
      <c r="N17" s="160">
        <v>1.0000000000074205</v>
      </c>
      <c r="O17" s="171"/>
    </row>
    <row r="18" spans="2:15" x14ac:dyDescent="0.25">
      <c r="B18" s="143" t="s">
        <v>69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1"/>
    </row>
    <row r="19" spans="2:15" x14ac:dyDescent="0.25">
      <c r="B19" s="143"/>
      <c r="C19" s="177"/>
      <c r="E19" s="177"/>
      <c r="G19" s="177"/>
      <c r="I19" s="177"/>
      <c r="K19" s="177"/>
      <c r="O19" s="171"/>
    </row>
    <row r="20" spans="2:15" x14ac:dyDescent="0.25">
      <c r="O20" s="171"/>
    </row>
    <row r="21" spans="2:15" x14ac:dyDescent="0.25">
      <c r="O21" s="171"/>
    </row>
    <row r="22" spans="2:15" x14ac:dyDescent="0.25">
      <c r="O22" s="171"/>
    </row>
    <row r="23" spans="2:15" x14ac:dyDescent="0.25">
      <c r="O23" s="171"/>
    </row>
    <row r="24" spans="2:15" x14ac:dyDescent="0.25">
      <c r="O24" s="171"/>
    </row>
    <row r="25" spans="2:15" x14ac:dyDescent="0.25">
      <c r="O25" s="171"/>
    </row>
    <row r="26" spans="2:15" x14ac:dyDescent="0.25">
      <c r="O26" s="171"/>
    </row>
    <row r="27" spans="2:15" x14ac:dyDescent="0.25">
      <c r="O27" s="171"/>
    </row>
    <row r="28" spans="2:15" x14ac:dyDescent="0.25">
      <c r="O28" s="171"/>
    </row>
    <row r="29" spans="2:15" x14ac:dyDescent="0.25">
      <c r="O29" s="171"/>
    </row>
    <row r="30" spans="2:15" x14ac:dyDescent="0.25">
      <c r="O30" s="171"/>
    </row>
    <row r="31" spans="2:15" x14ac:dyDescent="0.25">
      <c r="O31" s="171"/>
    </row>
    <row r="32" spans="2:15" x14ac:dyDescent="0.25">
      <c r="O32" s="171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showGridLines="0" workbookViewId="0">
      <selection activeCell="C1" sqref="C1"/>
    </sheetView>
  </sheetViews>
  <sheetFormatPr defaultRowHeight="15" x14ac:dyDescent="0.25"/>
  <cols>
    <col min="1" max="1" width="126.42578125" bestFit="1" customWidth="1"/>
  </cols>
  <sheetData>
    <row r="1" spans="1:2" x14ac:dyDescent="0.25">
      <c r="A1" s="427" t="s">
        <v>333</v>
      </c>
      <c r="B1" s="416"/>
    </row>
    <row r="2" spans="1:2" ht="15.75" thickBot="1" x14ac:dyDescent="0.3">
      <c r="A2" s="428"/>
      <c r="B2" s="416"/>
    </row>
    <row r="3" spans="1:2" x14ac:dyDescent="0.25">
      <c r="A3" s="427" t="s">
        <v>334</v>
      </c>
      <c r="B3" s="416"/>
    </row>
    <row r="4" spans="1:2" ht="15.75" thickBot="1" x14ac:dyDescent="0.3">
      <c r="A4" s="428"/>
      <c r="B4" s="417"/>
    </row>
    <row r="5" spans="1:2" x14ac:dyDescent="0.25">
      <c r="A5" s="427" t="s">
        <v>335</v>
      </c>
      <c r="B5" s="417"/>
    </row>
    <row r="6" spans="1:2" ht="15.75" thickBot="1" x14ac:dyDescent="0.3">
      <c r="A6" s="428"/>
      <c r="B6" s="417"/>
    </row>
    <row r="7" spans="1:2" x14ac:dyDescent="0.25">
      <c r="A7" s="427" t="s">
        <v>336</v>
      </c>
      <c r="B7" s="417"/>
    </row>
    <row r="8" spans="1:2" ht="15.75" thickBot="1" x14ac:dyDescent="0.3">
      <c r="A8" s="428"/>
    </row>
    <row r="9" spans="1:2" x14ac:dyDescent="0.25">
      <c r="A9" s="427" t="s">
        <v>269</v>
      </c>
    </row>
    <row r="10" spans="1:2" ht="15.75" thickBot="1" x14ac:dyDescent="0.3">
      <c r="A10" s="428"/>
    </row>
    <row r="11" spans="1:2" x14ac:dyDescent="0.25">
      <c r="A11" s="427" t="s">
        <v>276</v>
      </c>
    </row>
    <row r="12" spans="1:2" ht="15.75" thickBot="1" x14ac:dyDescent="0.3">
      <c r="A12" s="428"/>
    </row>
    <row r="13" spans="1:2" x14ac:dyDescent="0.25">
      <c r="A13" s="427" t="s">
        <v>337</v>
      </c>
    </row>
    <row r="14" spans="1:2" ht="15.75" thickBot="1" x14ac:dyDescent="0.3">
      <c r="A14" s="428"/>
    </row>
    <row r="15" spans="1:2" x14ac:dyDescent="0.25">
      <c r="A15" s="427" t="s">
        <v>278</v>
      </c>
    </row>
    <row r="16" spans="1:2" ht="15.75" thickBot="1" x14ac:dyDescent="0.3">
      <c r="A16" s="428"/>
    </row>
    <row r="17" spans="1:1" x14ac:dyDescent="0.25">
      <c r="A17" s="427" t="s">
        <v>284</v>
      </c>
    </row>
    <row r="18" spans="1:1" ht="15.75" thickBot="1" x14ac:dyDescent="0.3">
      <c r="A18" s="428"/>
    </row>
    <row r="19" spans="1:1" x14ac:dyDescent="0.25">
      <c r="A19" s="427" t="s">
        <v>338</v>
      </c>
    </row>
    <row r="20" spans="1:1" ht="15.75" thickBot="1" x14ac:dyDescent="0.3">
      <c r="A20" s="428"/>
    </row>
    <row r="21" spans="1:1" x14ac:dyDescent="0.25">
      <c r="A21" s="427" t="s">
        <v>339</v>
      </c>
    </row>
    <row r="22" spans="1:1" ht="15.75" thickBot="1" x14ac:dyDescent="0.3">
      <c r="A22" s="428"/>
    </row>
    <row r="23" spans="1:1" x14ac:dyDescent="0.25">
      <c r="A23" s="427" t="s">
        <v>340</v>
      </c>
    </row>
    <row r="24" spans="1:1" ht="15.75" thickBot="1" x14ac:dyDescent="0.3">
      <c r="A24" s="428"/>
    </row>
    <row r="25" spans="1:1" x14ac:dyDescent="0.25">
      <c r="A25" s="427" t="s">
        <v>341</v>
      </c>
    </row>
    <row r="26" spans="1:1" ht="15.75" thickBot="1" x14ac:dyDescent="0.3">
      <c r="A26" s="428"/>
    </row>
  </sheetData>
  <mergeCells count="13">
    <mergeCell ref="A25:A26"/>
    <mergeCell ref="A19:A20"/>
    <mergeCell ref="A21:A22"/>
    <mergeCell ref="A23:A24"/>
    <mergeCell ref="A13:A14"/>
    <mergeCell ref="A15:A16"/>
    <mergeCell ref="A17:A18"/>
    <mergeCell ref="A7:A8"/>
    <mergeCell ref="A9:A10"/>
    <mergeCell ref="A11:A12"/>
    <mergeCell ref="A1:A2"/>
    <mergeCell ref="A3:A4"/>
    <mergeCell ref="A5:A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GridLines="0" zoomScale="80" zoomScaleNormal="80" zoomScaleSheetLayoutView="90" workbookViewId="0">
      <pane xSplit="2" ySplit="3" topLeftCell="H26" activePane="bottomRight" state="frozen"/>
      <selection pane="topRight" activeCell="C1" sqref="C1"/>
      <selection pane="bottomLeft" activeCell="A4" sqref="A4"/>
      <selection pane="bottomRight" activeCell="B1" sqref="B1:R58"/>
    </sheetView>
  </sheetViews>
  <sheetFormatPr defaultColWidth="9.140625" defaultRowHeight="12.75" x14ac:dyDescent="0.2"/>
  <cols>
    <col min="1" max="1" width="3.42578125" style="185" customWidth="1"/>
    <col min="2" max="2" width="57.5703125" style="185" customWidth="1"/>
    <col min="3" max="3" width="15.28515625" style="185" customWidth="1"/>
    <col min="4" max="15" width="16.28515625" style="185" customWidth="1"/>
    <col min="16" max="18" width="17.5703125" style="185" customWidth="1"/>
    <col min="19" max="19" width="6.42578125" style="185" customWidth="1"/>
    <col min="20" max="20" width="13.42578125" style="185" bestFit="1" customWidth="1"/>
    <col min="21" max="16384" width="9.140625" style="185"/>
  </cols>
  <sheetData>
    <row r="1" spans="1:20" ht="30" x14ac:dyDescent="0.4">
      <c r="A1" s="183"/>
      <c r="B1" s="429" t="s">
        <v>236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184"/>
      <c r="T1" s="184"/>
    </row>
    <row r="2" spans="1:20" ht="15.75" customHeight="1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430" t="s">
        <v>169</v>
      </c>
      <c r="Q2" s="430"/>
      <c r="R2" s="430"/>
      <c r="S2" s="184"/>
      <c r="T2" s="184"/>
    </row>
    <row r="3" spans="1:20" ht="22.5" customHeight="1" thickTop="1" x14ac:dyDescent="0.2">
      <c r="A3" s="187"/>
      <c r="B3" s="182" t="s">
        <v>168</v>
      </c>
      <c r="C3" s="188" t="s">
        <v>170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1">
        <v>2017</v>
      </c>
    </row>
    <row r="4" spans="1:20" ht="21.75" customHeight="1" x14ac:dyDescent="0.2">
      <c r="A4" s="187"/>
      <c r="B4" s="192" t="s">
        <v>263</v>
      </c>
      <c r="C4" s="193"/>
      <c r="D4" s="194">
        <v>5718727.1458400004</v>
      </c>
      <c r="E4" s="194">
        <v>12798988.220419999</v>
      </c>
      <c r="F4" s="194">
        <v>7676240.6356199989</v>
      </c>
      <c r="G4" s="194">
        <v>6981278.2647800008</v>
      </c>
      <c r="H4" s="194">
        <v>9418768.1383100003</v>
      </c>
      <c r="I4" s="194">
        <v>7424614.1804600013</v>
      </c>
      <c r="J4" s="194">
        <v>9377292.2604100015</v>
      </c>
      <c r="K4" s="194">
        <v>13751973.015469998</v>
      </c>
      <c r="L4" s="194">
        <v>19748943.823180001</v>
      </c>
      <c r="M4" s="194">
        <v>19997320.894499999</v>
      </c>
      <c r="N4" s="194">
        <v>20556870.728155397</v>
      </c>
      <c r="O4" s="194">
        <v>23937520.156279996</v>
      </c>
      <c r="P4" s="194">
        <v>77765599.46802035</v>
      </c>
      <c r="Q4" s="194">
        <v>36710068.959351443</v>
      </c>
      <c r="R4" s="195">
        <v>24651653.163010098</v>
      </c>
    </row>
    <row r="5" spans="1:20" ht="18.75" customHeight="1" x14ac:dyDescent="0.2">
      <c r="A5" s="187"/>
      <c r="B5" s="196" t="s">
        <v>171</v>
      </c>
      <c r="C5" s="228" t="s">
        <v>172</v>
      </c>
      <c r="D5" s="197"/>
      <c r="E5" s="197"/>
      <c r="F5" s="197"/>
      <c r="G5" s="197"/>
      <c r="H5" s="197"/>
      <c r="I5" s="197"/>
      <c r="J5" s="197"/>
      <c r="K5" s="197"/>
      <c r="L5" s="197">
        <v>428975.93338</v>
      </c>
      <c r="M5" s="197">
        <v>751660.64223</v>
      </c>
      <c r="N5" s="197">
        <v>121858.87864000001</v>
      </c>
      <c r="O5" s="197">
        <v>110744.84421000001</v>
      </c>
      <c r="P5" s="198">
        <v>30283656.172560662</v>
      </c>
      <c r="Q5" s="232">
        <v>10215700.058359999</v>
      </c>
      <c r="R5" s="199">
        <v>7908381.1419897927</v>
      </c>
    </row>
    <row r="6" spans="1:20" ht="18.75" customHeight="1" x14ac:dyDescent="0.2">
      <c r="A6" s="187"/>
      <c r="B6" s="200" t="s">
        <v>173</v>
      </c>
      <c r="C6" s="228" t="s">
        <v>172</v>
      </c>
      <c r="D6" s="197"/>
      <c r="E6" s="197"/>
      <c r="F6" s="197"/>
      <c r="G6" s="197"/>
      <c r="H6" s="197"/>
      <c r="I6" s="197"/>
      <c r="J6" s="197">
        <v>1571858.3626699999</v>
      </c>
      <c r="K6" s="197">
        <v>1571804.2</v>
      </c>
      <c r="L6" s="197">
        <v>7711737.3219100004</v>
      </c>
      <c r="M6" s="197">
        <v>11251950.02557</v>
      </c>
      <c r="N6" s="197">
        <v>14187186.229259999</v>
      </c>
      <c r="O6" s="197">
        <v>17430721.75389</v>
      </c>
      <c r="P6" s="201">
        <v>20709076.301089998</v>
      </c>
      <c r="Q6" s="233">
        <v>7965284.5291499998</v>
      </c>
      <c r="R6" s="199">
        <v>3617942.0092000002</v>
      </c>
    </row>
    <row r="7" spans="1:20" ht="18.75" customHeight="1" x14ac:dyDescent="0.2">
      <c r="A7" s="187"/>
      <c r="B7" s="196" t="s">
        <v>174</v>
      </c>
      <c r="C7" s="228" t="s">
        <v>172</v>
      </c>
      <c r="D7" s="202">
        <v>569375.09545999998</v>
      </c>
      <c r="E7" s="202">
        <v>609211</v>
      </c>
      <c r="F7" s="202">
        <v>762290</v>
      </c>
      <c r="G7" s="202">
        <v>1088673.7653900001</v>
      </c>
      <c r="H7" s="202">
        <v>566318.51936999999</v>
      </c>
      <c r="I7" s="202">
        <v>797508.04255999986</v>
      </c>
      <c r="J7" s="202">
        <v>767869.79708000005</v>
      </c>
      <c r="K7" s="202">
        <v>323855.61784000002</v>
      </c>
      <c r="L7" s="202">
        <v>2199811.6046099998</v>
      </c>
      <c r="M7" s="202">
        <v>2365231.6459200005</v>
      </c>
      <c r="N7" s="202">
        <v>1714954.10614</v>
      </c>
      <c r="O7" s="202">
        <v>456555.23382000008</v>
      </c>
      <c r="P7" s="198">
        <v>10126167.186709998</v>
      </c>
      <c r="Q7" s="232">
        <v>5369474.3343593823</v>
      </c>
      <c r="R7" s="199">
        <v>4089266.1600322775</v>
      </c>
    </row>
    <row r="8" spans="1:20" ht="18.75" customHeight="1" x14ac:dyDescent="0.2">
      <c r="A8" s="187"/>
      <c r="B8" s="200" t="s">
        <v>175</v>
      </c>
      <c r="C8" s="228" t="s">
        <v>172</v>
      </c>
      <c r="D8" s="197">
        <v>532841.46710000001</v>
      </c>
      <c r="E8" s="197">
        <v>8169179.7000000002</v>
      </c>
      <c r="F8" s="197">
        <v>130097</v>
      </c>
      <c r="G8" s="197">
        <v>1028756.00635</v>
      </c>
      <c r="H8" s="197">
        <v>3514014.3299100003</v>
      </c>
      <c r="I8" s="197">
        <v>2934908.7026000004</v>
      </c>
      <c r="J8" s="197">
        <v>693585.00538999995</v>
      </c>
      <c r="K8" s="197">
        <v>6497732.0418699998</v>
      </c>
      <c r="L8" s="197">
        <v>5526648.7193400003</v>
      </c>
      <c r="M8" s="197">
        <v>670415.8233200002</v>
      </c>
      <c r="N8" s="197">
        <v>13389.999999999998</v>
      </c>
      <c r="O8" s="197">
        <v>0</v>
      </c>
      <c r="P8" s="198">
        <v>3682005.2196900006</v>
      </c>
      <c r="Q8" s="232">
        <v>3565350.0000000005</v>
      </c>
      <c r="R8" s="199">
        <v>588340</v>
      </c>
    </row>
    <row r="9" spans="1:20" ht="18.75" customHeight="1" x14ac:dyDescent="0.2">
      <c r="A9" s="187"/>
      <c r="B9" s="196" t="s">
        <v>176</v>
      </c>
      <c r="C9" s="228" t="s">
        <v>172</v>
      </c>
      <c r="D9" s="202">
        <v>259185.25893000001</v>
      </c>
      <c r="E9" s="202">
        <v>342325</v>
      </c>
      <c r="F9" s="202">
        <v>267541</v>
      </c>
      <c r="G9" s="202">
        <v>484917.76163000002</v>
      </c>
      <c r="H9" s="202">
        <v>27491.789140000001</v>
      </c>
      <c r="I9" s="202">
        <v>28369.088690000004</v>
      </c>
      <c r="J9" s="202">
        <v>-72317.830139999991</v>
      </c>
      <c r="K9" s="202">
        <v>-338.50131000000329</v>
      </c>
      <c r="L9" s="202">
        <v>23595.083590000006</v>
      </c>
      <c r="M9" s="202">
        <v>65535.622889999999</v>
      </c>
      <c r="N9" s="202">
        <v>332125.89901000011</v>
      </c>
      <c r="O9" s="202">
        <v>70805.446540000004</v>
      </c>
      <c r="P9" s="198">
        <v>2499395.7907000002</v>
      </c>
      <c r="Q9" s="232">
        <v>2968999.4368899562</v>
      </c>
      <c r="R9" s="199">
        <v>2175548.5459888373</v>
      </c>
    </row>
    <row r="10" spans="1:20" ht="18.75" customHeight="1" x14ac:dyDescent="0.2">
      <c r="A10" s="187"/>
      <c r="B10" s="200" t="s">
        <v>177</v>
      </c>
      <c r="C10" s="228" t="s">
        <v>172</v>
      </c>
      <c r="D10" s="197">
        <v>0</v>
      </c>
      <c r="E10" s="197">
        <v>1099436.777</v>
      </c>
      <c r="F10" s="197">
        <v>1307457.3899400001</v>
      </c>
      <c r="G10" s="197">
        <v>1400114.6245599999</v>
      </c>
      <c r="H10" s="197">
        <v>946829.41156000004</v>
      </c>
      <c r="I10" s="197">
        <v>1339973.99052</v>
      </c>
      <c r="J10" s="197">
        <v>1719969.47912</v>
      </c>
      <c r="K10" s="203">
        <v>1674817.1192099997</v>
      </c>
      <c r="L10" s="203">
        <v>1265622.0353399999</v>
      </c>
      <c r="M10" s="203">
        <v>1597181.4938700001</v>
      </c>
      <c r="N10" s="203">
        <v>1999041.4412054</v>
      </c>
      <c r="O10" s="203">
        <v>2277528.6653999998</v>
      </c>
      <c r="P10" s="198">
        <v>2141883.6270000003</v>
      </c>
      <c r="Q10" s="232">
        <v>2267894.1836800002</v>
      </c>
      <c r="R10" s="199">
        <v>2358347.0543200001</v>
      </c>
    </row>
    <row r="11" spans="1:20" ht="18.75" customHeight="1" x14ac:dyDescent="0.2">
      <c r="A11" s="187"/>
      <c r="B11" s="196" t="s">
        <v>178</v>
      </c>
      <c r="C11" s="228" t="s">
        <v>172</v>
      </c>
      <c r="D11" s="202">
        <v>356221.28180999996</v>
      </c>
      <c r="E11" s="202">
        <v>106603</v>
      </c>
      <c r="F11" s="202">
        <v>204225</v>
      </c>
      <c r="G11" s="202">
        <v>341560.65280000004</v>
      </c>
      <c r="H11" s="202">
        <v>956679.03370000003</v>
      </c>
      <c r="I11" s="202">
        <v>446154.47755000001</v>
      </c>
      <c r="J11" s="202">
        <v>197960.69316</v>
      </c>
      <c r="K11" s="202">
        <v>488839.54066</v>
      </c>
      <c r="L11" s="202">
        <v>917361.20489000005</v>
      </c>
      <c r="M11" s="202">
        <v>1316616.6372</v>
      </c>
      <c r="N11" s="202">
        <v>126149.47350000001</v>
      </c>
      <c r="O11" s="202">
        <v>640549.31453999993</v>
      </c>
      <c r="P11" s="198">
        <v>5177368.2181700002</v>
      </c>
      <c r="Q11" s="232">
        <v>1820040.4725599806</v>
      </c>
      <c r="R11" s="199">
        <v>2039097.3776591897</v>
      </c>
    </row>
    <row r="12" spans="1:20" ht="20.25" customHeight="1" x14ac:dyDescent="0.2">
      <c r="A12" s="187"/>
      <c r="B12" s="196" t="s">
        <v>233</v>
      </c>
      <c r="C12" s="228" t="s">
        <v>172</v>
      </c>
      <c r="D12" s="203">
        <v>0</v>
      </c>
      <c r="E12" s="203">
        <v>5.8907499999999997</v>
      </c>
      <c r="F12" s="203">
        <v>2314.9185000000002</v>
      </c>
      <c r="G12" s="203">
        <v>31121.860839999998</v>
      </c>
      <c r="H12" s="203">
        <v>60961.992700000003</v>
      </c>
      <c r="I12" s="203">
        <v>157544.95600000001</v>
      </c>
      <c r="J12" s="203">
        <v>178507.43400000001</v>
      </c>
      <c r="K12" s="202">
        <v>198278.359</v>
      </c>
      <c r="L12" s="202">
        <v>253451.97971999951</v>
      </c>
      <c r="M12" s="202">
        <v>318167.935</v>
      </c>
      <c r="N12" s="202">
        <v>411275.35200000001</v>
      </c>
      <c r="O12" s="202">
        <v>410580.60600000003</v>
      </c>
      <c r="P12" s="198">
        <v>559778.02800000005</v>
      </c>
      <c r="Q12" s="232">
        <v>782536.30073000002</v>
      </c>
      <c r="R12" s="199">
        <v>519898.93400000001</v>
      </c>
    </row>
    <row r="13" spans="1:20" ht="20.25" customHeight="1" x14ac:dyDescent="0.2">
      <c r="A13" s="187"/>
      <c r="B13" s="196" t="s">
        <v>180</v>
      </c>
      <c r="C13" s="228" t="s">
        <v>172</v>
      </c>
      <c r="D13" s="202">
        <v>182090.88999</v>
      </c>
      <c r="E13" s="202">
        <v>135677</v>
      </c>
      <c r="F13" s="202">
        <v>300874</v>
      </c>
      <c r="G13" s="202">
        <v>197200.21922000003</v>
      </c>
      <c r="H13" s="202">
        <v>216357.70294999998</v>
      </c>
      <c r="I13" s="202">
        <v>237657.39818000002</v>
      </c>
      <c r="J13" s="202">
        <v>247410.57418</v>
      </c>
      <c r="K13" s="202">
        <v>99431.150930000003</v>
      </c>
      <c r="L13" s="202">
        <v>442883.84907</v>
      </c>
      <c r="M13" s="202">
        <v>161596.92202999999</v>
      </c>
      <c r="N13" s="202">
        <v>300358.55534000002</v>
      </c>
      <c r="O13" s="202">
        <v>325097.64287999994</v>
      </c>
      <c r="P13" s="198">
        <v>300851.37948643102</v>
      </c>
      <c r="Q13" s="232">
        <v>622745.53173999989</v>
      </c>
      <c r="R13" s="199">
        <v>195418.3329200001</v>
      </c>
    </row>
    <row r="14" spans="1:20" ht="20.100000000000001" customHeight="1" x14ac:dyDescent="0.2">
      <c r="A14" s="187"/>
      <c r="B14" s="196" t="s">
        <v>181</v>
      </c>
      <c r="C14" s="228" t="s">
        <v>172</v>
      </c>
      <c r="D14" s="197">
        <v>917301.125</v>
      </c>
      <c r="E14" s="197">
        <v>483763</v>
      </c>
      <c r="F14" s="197">
        <v>608717</v>
      </c>
      <c r="G14" s="197">
        <v>448809.78587999992</v>
      </c>
      <c r="H14" s="197">
        <v>382917.53040999954</v>
      </c>
      <c r="I14" s="197">
        <v>307123.80706999998</v>
      </c>
      <c r="J14" s="197">
        <v>394295.49371999997</v>
      </c>
      <c r="K14" s="203">
        <v>231730.68054999996</v>
      </c>
      <c r="L14" s="203">
        <v>404947.94306999998</v>
      </c>
      <c r="M14" s="203">
        <v>588357.63854999992</v>
      </c>
      <c r="N14" s="203">
        <v>516176.57989999995</v>
      </c>
      <c r="O14" s="203">
        <v>819907.46862000017</v>
      </c>
      <c r="P14" s="198">
        <v>737160.13811000006</v>
      </c>
      <c r="Q14" s="232">
        <v>619296.88608999911</v>
      </c>
      <c r="R14" s="199">
        <v>580623.56205999909</v>
      </c>
    </row>
    <row r="15" spans="1:20" ht="20.100000000000001" customHeight="1" x14ac:dyDescent="0.2">
      <c r="A15" s="187"/>
      <c r="B15" s="204" t="s">
        <v>182</v>
      </c>
      <c r="C15" s="228" t="s">
        <v>172</v>
      </c>
      <c r="D15" s="197"/>
      <c r="E15" s="203"/>
      <c r="F15" s="203"/>
      <c r="G15" s="203"/>
      <c r="H15" s="203">
        <v>2606</v>
      </c>
      <c r="I15" s="203">
        <v>23680</v>
      </c>
      <c r="J15" s="203">
        <v>52951.253159999978</v>
      </c>
      <c r="K15" s="202">
        <v>82715.496599999999</v>
      </c>
      <c r="L15" s="202">
        <v>65605.971749999997</v>
      </c>
      <c r="M15" s="202">
        <v>74519.600600000005</v>
      </c>
      <c r="N15" s="202">
        <v>68230.59292000001</v>
      </c>
      <c r="O15" s="202">
        <v>103941.26110999999</v>
      </c>
      <c r="P15" s="198">
        <v>101233.79420999999</v>
      </c>
      <c r="Q15" s="232">
        <v>110117.67005</v>
      </c>
      <c r="R15" s="199">
        <v>112707.47710999999</v>
      </c>
    </row>
    <row r="16" spans="1:20" ht="20.100000000000001" customHeight="1" x14ac:dyDescent="0.2">
      <c r="A16" s="187"/>
      <c r="B16" s="196" t="s">
        <v>183</v>
      </c>
      <c r="C16" s="228" t="s">
        <v>172</v>
      </c>
      <c r="D16" s="202">
        <v>756393.13390000002</v>
      </c>
      <c r="E16" s="202">
        <v>216961.00638000001</v>
      </c>
      <c r="F16" s="202">
        <v>855283</v>
      </c>
      <c r="G16" s="202">
        <v>249973.24851999991</v>
      </c>
      <c r="H16" s="202">
        <v>-124342.75645999995</v>
      </c>
      <c r="I16" s="202">
        <v>-157099.08724000014</v>
      </c>
      <c r="J16" s="202">
        <v>2411391.5135299996</v>
      </c>
      <c r="K16" s="202">
        <v>1115619.3053599999</v>
      </c>
      <c r="L16" s="202">
        <v>-440927.96896999981</v>
      </c>
      <c r="M16" s="202">
        <v>-66265.013089999993</v>
      </c>
      <c r="N16" s="202">
        <v>37231.092409999932</v>
      </c>
      <c r="O16" s="202">
        <v>453916.50218000007</v>
      </c>
      <c r="P16" s="205">
        <v>157039.66246000028</v>
      </c>
      <c r="Q16" s="234">
        <v>108471.16245999999</v>
      </c>
      <c r="R16" s="199">
        <v>108684.95731999999</v>
      </c>
    </row>
    <row r="17" spans="1:18" ht="20.100000000000001" customHeight="1" x14ac:dyDescent="0.2">
      <c r="A17" s="187"/>
      <c r="B17" s="196" t="s">
        <v>184</v>
      </c>
      <c r="C17" s="228" t="s">
        <v>172</v>
      </c>
      <c r="D17" s="202">
        <v>16437.560000000001</v>
      </c>
      <c r="E17" s="202">
        <v>5411</v>
      </c>
      <c r="F17" s="202">
        <v>6706</v>
      </c>
      <c r="G17" s="202">
        <v>3288.6118399999996</v>
      </c>
      <c r="H17" s="202">
        <v>30914.38798</v>
      </c>
      <c r="I17" s="202">
        <v>7770.2533400000011</v>
      </c>
      <c r="J17" s="202">
        <v>11507.296</v>
      </c>
      <c r="K17" s="202">
        <v>88682.629500000025</v>
      </c>
      <c r="L17" s="202">
        <v>76715.821380000009</v>
      </c>
      <c r="M17" s="202">
        <v>173702.43650000001</v>
      </c>
      <c r="N17" s="202">
        <v>85620.497560000018</v>
      </c>
      <c r="O17" s="202">
        <v>7620.2004799999995</v>
      </c>
      <c r="P17" s="198">
        <v>300953.93542999995</v>
      </c>
      <c r="Q17" s="232">
        <v>81196.354770025995</v>
      </c>
      <c r="R17" s="199">
        <v>74049.277770000001</v>
      </c>
    </row>
    <row r="18" spans="1:18" ht="20.100000000000001" customHeight="1" x14ac:dyDescent="0.2">
      <c r="A18" s="187"/>
      <c r="B18" s="196" t="s">
        <v>185</v>
      </c>
      <c r="C18" s="228" t="s">
        <v>172</v>
      </c>
      <c r="D18" s="197"/>
      <c r="E18" s="197"/>
      <c r="F18" s="197"/>
      <c r="G18" s="197"/>
      <c r="H18" s="197"/>
      <c r="I18" s="197"/>
      <c r="J18" s="197"/>
      <c r="K18" s="203"/>
      <c r="L18" s="203"/>
      <c r="M18" s="203"/>
      <c r="N18" s="203"/>
      <c r="O18" s="203"/>
      <c r="P18" s="198">
        <v>16272.725041980068</v>
      </c>
      <c r="Q18" s="232">
        <v>60777.337009999996</v>
      </c>
      <c r="R18" s="199">
        <v>41568.7451</v>
      </c>
    </row>
    <row r="19" spans="1:18" ht="20.100000000000001" customHeight="1" x14ac:dyDescent="0.2">
      <c r="A19" s="187"/>
      <c r="B19" s="200" t="s">
        <v>186</v>
      </c>
      <c r="C19" s="228" t="s">
        <v>172</v>
      </c>
      <c r="D19" s="197">
        <v>8659.7139999999999</v>
      </c>
      <c r="E19" s="197">
        <v>39282</v>
      </c>
      <c r="F19" s="197">
        <v>20065</v>
      </c>
      <c r="G19" s="197">
        <v>0</v>
      </c>
      <c r="H19" s="197"/>
      <c r="I19" s="197"/>
      <c r="J19" s="197"/>
      <c r="K19" s="202"/>
      <c r="L19" s="202">
        <v>0</v>
      </c>
      <c r="M19" s="202">
        <v>715.76172999999994</v>
      </c>
      <c r="N19" s="202">
        <v>0</v>
      </c>
      <c r="O19" s="202">
        <v>0</v>
      </c>
      <c r="P19" s="198">
        <v>48915.12532324357</v>
      </c>
      <c r="Q19" s="232">
        <v>56572.994310000002</v>
      </c>
      <c r="R19" s="199">
        <v>46039.71491000001</v>
      </c>
    </row>
    <row r="20" spans="1:18" ht="20.100000000000001" customHeight="1" x14ac:dyDescent="0.2">
      <c r="A20" s="187"/>
      <c r="B20" s="196" t="s">
        <v>187</v>
      </c>
      <c r="C20" s="228" t="s">
        <v>172</v>
      </c>
      <c r="D20" s="202">
        <v>25769.871029999998</v>
      </c>
      <c r="E20" s="202">
        <v>14611</v>
      </c>
      <c r="F20" s="202">
        <v>235963</v>
      </c>
      <c r="G20" s="202">
        <v>906106.16651000001</v>
      </c>
      <c r="H20" s="202">
        <v>1181122.32852</v>
      </c>
      <c r="I20" s="202">
        <v>935916.32938000001</v>
      </c>
      <c r="J20" s="202">
        <v>925646.31056000001</v>
      </c>
      <c r="K20" s="202">
        <v>1359018.0111000002</v>
      </c>
      <c r="L20" s="202">
        <v>829373.65399000002</v>
      </c>
      <c r="M20" s="202">
        <v>441283.36063000001</v>
      </c>
      <c r="N20" s="202">
        <v>152340.80743000002</v>
      </c>
      <c r="O20" s="202">
        <v>449946.34186999995</v>
      </c>
      <c r="P20" s="198">
        <v>514966.50836999994</v>
      </c>
      <c r="Q20" s="232">
        <v>49967.463159999985</v>
      </c>
      <c r="R20" s="199">
        <v>162591.35118000046</v>
      </c>
    </row>
    <row r="21" spans="1:18" ht="20.100000000000001" customHeight="1" x14ac:dyDescent="0.2">
      <c r="A21" s="187"/>
      <c r="B21" s="206" t="s">
        <v>188</v>
      </c>
      <c r="C21" s="228" t="s">
        <v>172</v>
      </c>
      <c r="D21" s="197"/>
      <c r="E21" s="203"/>
      <c r="F21" s="203"/>
      <c r="G21" s="203"/>
      <c r="H21" s="203"/>
      <c r="I21" s="203"/>
      <c r="J21" s="203">
        <v>58672.732789999995</v>
      </c>
      <c r="K21" s="203">
        <v>0</v>
      </c>
      <c r="L21" s="203">
        <v>25695.4103</v>
      </c>
      <c r="M21" s="203">
        <v>57311.219639999996</v>
      </c>
      <c r="N21" s="203">
        <v>6864.6168899999993</v>
      </c>
      <c r="O21" s="203">
        <v>2843.92551</v>
      </c>
      <c r="P21" s="198">
        <v>2363.09175</v>
      </c>
      <c r="Q21" s="232">
        <v>25965.462579999992</v>
      </c>
      <c r="R21" s="199">
        <v>16302.163080000002</v>
      </c>
    </row>
    <row r="22" spans="1:18" ht="20.100000000000001" customHeight="1" x14ac:dyDescent="0.2">
      <c r="A22" s="187"/>
      <c r="B22" s="196" t="s">
        <v>189</v>
      </c>
      <c r="C22" s="228" t="s">
        <v>172</v>
      </c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>
        <v>237.5326580199328</v>
      </c>
      <c r="Q22" s="232">
        <v>6198.9720099999995</v>
      </c>
      <c r="R22" s="199">
        <v>2945.77628</v>
      </c>
    </row>
    <row r="23" spans="1:18" ht="20.100000000000001" customHeight="1" x14ac:dyDescent="0.2">
      <c r="A23" s="187"/>
      <c r="B23" s="196" t="s">
        <v>190</v>
      </c>
      <c r="C23" s="228" t="s">
        <v>172</v>
      </c>
      <c r="D23" s="202"/>
      <c r="E23" s="202"/>
      <c r="F23" s="202"/>
      <c r="G23" s="202"/>
      <c r="H23" s="202"/>
      <c r="I23" s="202"/>
      <c r="J23" s="202"/>
      <c r="K23" s="202"/>
      <c r="L23" s="202">
        <v>0</v>
      </c>
      <c r="M23" s="202">
        <v>0</v>
      </c>
      <c r="N23" s="202">
        <v>0</v>
      </c>
      <c r="O23" s="202">
        <v>2688.9705999999996</v>
      </c>
      <c r="P23" s="198">
        <v>4897.3820999999989</v>
      </c>
      <c r="Q23" s="232">
        <v>5795.3640400000004</v>
      </c>
      <c r="R23" s="199">
        <v>4870.3059800000037</v>
      </c>
    </row>
    <row r="24" spans="1:18" ht="20.100000000000001" customHeight="1" x14ac:dyDescent="0.2">
      <c r="A24" s="187"/>
      <c r="B24" s="200" t="s">
        <v>191</v>
      </c>
      <c r="C24" s="228" t="s">
        <v>172</v>
      </c>
      <c r="D24" s="197"/>
      <c r="E24" s="197"/>
      <c r="F24" s="197"/>
      <c r="G24" s="197"/>
      <c r="H24" s="197"/>
      <c r="I24" s="197"/>
      <c r="J24" s="197"/>
      <c r="K24" s="203"/>
      <c r="L24" s="203">
        <v>0</v>
      </c>
      <c r="M24" s="203">
        <v>13.401999999999999</v>
      </c>
      <c r="N24" s="203">
        <v>484.09670000000006</v>
      </c>
      <c r="O24" s="203">
        <v>834.28723000000002</v>
      </c>
      <c r="P24" s="198">
        <v>4986.3361999999997</v>
      </c>
      <c r="Q24" s="232">
        <v>5656.2877120879266</v>
      </c>
      <c r="R24" s="199">
        <v>6300.6156500000006</v>
      </c>
    </row>
    <row r="25" spans="1:18" ht="20.100000000000001" customHeight="1" x14ac:dyDescent="0.2">
      <c r="A25" s="187"/>
      <c r="B25" s="196" t="s">
        <v>192</v>
      </c>
      <c r="C25" s="228" t="s">
        <v>172</v>
      </c>
      <c r="D25" s="197"/>
      <c r="E25" s="197"/>
      <c r="F25" s="197"/>
      <c r="G25" s="197"/>
      <c r="H25" s="197"/>
      <c r="I25" s="197"/>
      <c r="J25" s="197"/>
      <c r="K25" s="203"/>
      <c r="L25" s="203"/>
      <c r="M25" s="203"/>
      <c r="N25" s="203"/>
      <c r="O25" s="203"/>
      <c r="P25" s="198">
        <v>0</v>
      </c>
      <c r="Q25" s="232">
        <v>1428.42417</v>
      </c>
      <c r="R25" s="199">
        <v>2729.6604600000001</v>
      </c>
    </row>
    <row r="26" spans="1:18" ht="20.100000000000001" customHeight="1" x14ac:dyDescent="0.2">
      <c r="A26" s="187"/>
      <c r="B26" s="200" t="s">
        <v>193</v>
      </c>
      <c r="C26" s="228" t="s">
        <v>172</v>
      </c>
      <c r="D26" s="197">
        <v>2799.5296499999999</v>
      </c>
      <c r="E26" s="197">
        <v>7401.05933</v>
      </c>
      <c r="F26" s="197">
        <v>6249.8596100000004</v>
      </c>
      <c r="G26" s="197">
        <v>19434.52635</v>
      </c>
      <c r="H26" s="197">
        <v>25499.999999999996</v>
      </c>
      <c r="I26" s="197">
        <v>20479.153969999999</v>
      </c>
      <c r="J26" s="197">
        <v>21785.434820000002</v>
      </c>
      <c r="K26" s="203">
        <v>19787.364160000001</v>
      </c>
      <c r="L26" s="203">
        <v>17303.366439999998</v>
      </c>
      <c r="M26" s="203">
        <v>1691.5305700000001</v>
      </c>
      <c r="N26" s="203">
        <v>6143.9834500000006</v>
      </c>
      <c r="O26" s="203">
        <v>5933.6354500000007</v>
      </c>
      <c r="P26" s="198">
        <v>4093.4832299999998</v>
      </c>
      <c r="Q26" s="232">
        <v>599.73352</v>
      </c>
      <c r="R26" s="199">
        <v>0</v>
      </c>
    </row>
    <row r="27" spans="1:18" ht="20.100000000000001" customHeight="1" x14ac:dyDescent="0.2">
      <c r="A27" s="187"/>
      <c r="B27" s="196" t="s">
        <v>194</v>
      </c>
      <c r="C27" s="228" t="s">
        <v>172</v>
      </c>
      <c r="D27" s="202">
        <v>1928406.42927</v>
      </c>
      <c r="E27" s="202">
        <v>1242924.2</v>
      </c>
      <c r="F27" s="202">
        <v>2699376.8</v>
      </c>
      <c r="G27" s="202">
        <v>486922</v>
      </c>
      <c r="H27" s="202">
        <v>1497506</v>
      </c>
      <c r="I27" s="202">
        <v>0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198">
        <v>0</v>
      </c>
      <c r="Q27" s="232"/>
      <c r="R27" s="199"/>
    </row>
    <row r="28" spans="1:18" ht="20.100000000000001" customHeight="1" x14ac:dyDescent="0.2">
      <c r="A28" s="187"/>
      <c r="B28" s="196" t="s">
        <v>195</v>
      </c>
      <c r="C28" s="228" t="s">
        <v>172</v>
      </c>
      <c r="D28" s="202"/>
      <c r="E28" s="202"/>
      <c r="F28" s="202"/>
      <c r="G28" s="202"/>
      <c r="H28" s="202"/>
      <c r="I28" s="202"/>
      <c r="J28" s="202">
        <v>948.04752000000008</v>
      </c>
      <c r="K28" s="202">
        <v>0</v>
      </c>
      <c r="L28" s="202">
        <v>0</v>
      </c>
      <c r="M28" s="202">
        <v>0</v>
      </c>
      <c r="N28" s="202">
        <v>0</v>
      </c>
      <c r="O28" s="202">
        <v>0</v>
      </c>
      <c r="P28" s="198">
        <v>0</v>
      </c>
      <c r="Q28" s="232"/>
      <c r="R28" s="199"/>
    </row>
    <row r="29" spans="1:18" ht="20.100000000000001" customHeight="1" x14ac:dyDescent="0.2">
      <c r="A29" s="187"/>
      <c r="B29" s="200" t="s">
        <v>196</v>
      </c>
      <c r="C29" s="228" t="s">
        <v>172</v>
      </c>
      <c r="D29" s="197">
        <v>589.91328999999996</v>
      </c>
      <c r="E29" s="197">
        <v>1134</v>
      </c>
      <c r="F29" s="197">
        <v>1185</v>
      </c>
      <c r="G29" s="197">
        <v>1106</v>
      </c>
      <c r="H29" s="197">
        <v>291.92585000000003</v>
      </c>
      <c r="I29" s="197">
        <v>9304</v>
      </c>
      <c r="J29" s="197">
        <v>836.31858999999997</v>
      </c>
      <c r="K29" s="202" t="s">
        <v>197</v>
      </c>
      <c r="L29" s="202">
        <v>141.89337</v>
      </c>
      <c r="M29" s="202">
        <v>427.91885999999994</v>
      </c>
      <c r="N29" s="202">
        <v>0</v>
      </c>
      <c r="O29" s="202">
        <v>0</v>
      </c>
      <c r="P29" s="198">
        <v>0</v>
      </c>
      <c r="Q29" s="232"/>
      <c r="R29" s="199"/>
    </row>
    <row r="30" spans="1:18" ht="20.100000000000001" customHeight="1" x14ac:dyDescent="0.2">
      <c r="A30" s="187"/>
      <c r="B30" s="200" t="s">
        <v>198</v>
      </c>
      <c r="C30" s="228" t="s">
        <v>172</v>
      </c>
      <c r="D30" s="197">
        <v>0</v>
      </c>
      <c r="E30" s="203">
        <v>52</v>
      </c>
      <c r="F30" s="203">
        <v>4213</v>
      </c>
      <c r="G30" s="203">
        <v>8447.2495199999994</v>
      </c>
      <c r="H30" s="203">
        <v>6830.8040499999997</v>
      </c>
      <c r="I30" s="203">
        <v>3088.96137</v>
      </c>
      <c r="J30" s="203">
        <v>1096.52395</v>
      </c>
      <c r="K30" s="203" t="s">
        <v>197</v>
      </c>
      <c r="L30" s="203">
        <v>0</v>
      </c>
      <c r="M30" s="203">
        <v>0</v>
      </c>
      <c r="N30" s="203">
        <v>0</v>
      </c>
      <c r="O30" s="203"/>
      <c r="P30" s="198">
        <v>0</v>
      </c>
      <c r="Q30" s="232"/>
      <c r="R30" s="199"/>
    </row>
    <row r="31" spans="1:18" ht="20.100000000000001" customHeight="1" x14ac:dyDescent="0.2">
      <c r="A31" s="187"/>
      <c r="B31" s="200" t="s">
        <v>199</v>
      </c>
      <c r="C31" s="228" t="s">
        <v>172</v>
      </c>
      <c r="D31" s="197"/>
      <c r="E31" s="197"/>
      <c r="F31" s="197"/>
      <c r="G31" s="197"/>
      <c r="H31" s="197"/>
      <c r="I31" s="197"/>
      <c r="J31" s="197"/>
      <c r="K31" s="203"/>
      <c r="L31" s="203">
        <v>0</v>
      </c>
      <c r="M31" s="203">
        <v>227206.29048000003</v>
      </c>
      <c r="N31" s="203">
        <v>477438.5258</v>
      </c>
      <c r="O31" s="203">
        <v>367304.05595000001</v>
      </c>
      <c r="P31" s="198">
        <v>392297.82972999994</v>
      </c>
      <c r="Q31" s="232">
        <v>0</v>
      </c>
      <c r="R31" s="199">
        <v>0</v>
      </c>
    </row>
    <row r="32" spans="1:18" ht="20.100000000000001" customHeight="1" x14ac:dyDescent="0.2">
      <c r="A32" s="187"/>
      <c r="B32" s="200" t="s">
        <v>200</v>
      </c>
      <c r="C32" s="228" t="s">
        <v>172</v>
      </c>
      <c r="D32" s="197">
        <v>158544.94354000001</v>
      </c>
      <c r="E32" s="197">
        <v>324369.18448</v>
      </c>
      <c r="F32" s="197">
        <v>263682.66756999999</v>
      </c>
      <c r="G32" s="197">
        <v>284845.78537</v>
      </c>
      <c r="H32" s="197">
        <v>126769.13862999999</v>
      </c>
      <c r="I32" s="197">
        <v>332234.10647000012</v>
      </c>
      <c r="J32" s="197">
        <v>193317.82030999998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201">
        <v>0</v>
      </c>
      <c r="Q32" s="233"/>
      <c r="R32" s="199"/>
    </row>
    <row r="33" spans="1:18" ht="20.100000000000001" customHeight="1" x14ac:dyDescent="0.2">
      <c r="A33" s="187"/>
      <c r="B33" s="200" t="s">
        <v>201</v>
      </c>
      <c r="C33" s="228" t="s">
        <v>172</v>
      </c>
      <c r="D33" s="197">
        <v>4110.9328699999996</v>
      </c>
      <c r="E33" s="197">
        <v>641.40247999999985</v>
      </c>
      <c r="F33" s="197"/>
      <c r="G33" s="197"/>
      <c r="H33" s="197"/>
      <c r="I33" s="197"/>
      <c r="J33" s="197"/>
      <c r="K33" s="202"/>
      <c r="L33" s="202"/>
      <c r="M33" s="202"/>
      <c r="N33" s="202"/>
      <c r="O33" s="202"/>
      <c r="P33" s="198"/>
      <c r="Q33" s="232"/>
      <c r="R33" s="199"/>
    </row>
    <row r="34" spans="1:18" ht="22.5" customHeight="1" x14ac:dyDescent="0.2">
      <c r="A34" s="187"/>
      <c r="B34" s="192" t="s">
        <v>265</v>
      </c>
      <c r="C34" s="228"/>
      <c r="D34" s="207">
        <v>11616696.937539307</v>
      </c>
      <c r="E34" s="207">
        <v>12727261.545535984</v>
      </c>
      <c r="F34" s="207">
        <v>25024193.180178199</v>
      </c>
      <c r="G34" s="207">
        <v>16457031.070167674</v>
      </c>
      <c r="H34" s="207">
        <v>8258362.689329464</v>
      </c>
      <c r="I34" s="207">
        <v>16378028.130669538</v>
      </c>
      <c r="J34" s="207">
        <v>13672830.767235691</v>
      </c>
      <c r="K34" s="207">
        <v>15166723.215545809</v>
      </c>
      <c r="L34" s="207">
        <v>32150782.80685972</v>
      </c>
      <c r="M34" s="207">
        <v>35891021.474397123</v>
      </c>
      <c r="N34" s="207">
        <v>56473074.735945493</v>
      </c>
      <c r="O34" s="207">
        <v>37362927.93430803</v>
      </c>
      <c r="P34" s="207">
        <v>51018548.69718498</v>
      </c>
      <c r="Q34" s="207">
        <v>78597369.907840997</v>
      </c>
      <c r="R34" s="208">
        <v>59663536.775753923</v>
      </c>
    </row>
    <row r="35" spans="1:18" ht="20.100000000000001" customHeight="1" x14ac:dyDescent="0.2">
      <c r="A35" s="187"/>
      <c r="B35" s="196" t="s">
        <v>202</v>
      </c>
      <c r="C35" s="228" t="s">
        <v>203</v>
      </c>
      <c r="D35" s="197"/>
      <c r="E35" s="197"/>
      <c r="F35" s="197"/>
      <c r="G35" s="197"/>
      <c r="H35" s="197"/>
      <c r="I35" s="197">
        <v>17776.022000000001</v>
      </c>
      <c r="J35" s="197">
        <v>4576870.8779999996</v>
      </c>
      <c r="K35" s="197">
        <v>8469245.6960000005</v>
      </c>
      <c r="L35" s="197">
        <v>10538243.041239999</v>
      </c>
      <c r="M35" s="197">
        <v>12343318.43447</v>
      </c>
      <c r="N35" s="197">
        <v>10629385.34914</v>
      </c>
      <c r="O35" s="197">
        <v>21272338.348510001</v>
      </c>
      <c r="P35" s="198">
        <v>18969018.982730001</v>
      </c>
      <c r="Q35" s="232">
        <v>29146451.360379998</v>
      </c>
      <c r="R35" s="199">
        <v>15661666.101070002</v>
      </c>
    </row>
    <row r="36" spans="1:18" ht="20.100000000000001" customHeight="1" x14ac:dyDescent="0.2">
      <c r="A36" s="187"/>
      <c r="B36" s="196" t="s">
        <v>204</v>
      </c>
      <c r="C36" s="228" t="s">
        <v>203</v>
      </c>
      <c r="D36" s="197">
        <v>3938423.1184265907</v>
      </c>
      <c r="E36" s="197">
        <v>6971590.8217196595</v>
      </c>
      <c r="F36" s="197">
        <v>11937911.765725914</v>
      </c>
      <c r="G36" s="197">
        <v>9305164.5661579333</v>
      </c>
      <c r="H36" s="197">
        <v>5195308.3342661122</v>
      </c>
      <c r="I36" s="197">
        <v>3813957.9545283047</v>
      </c>
      <c r="J36" s="197">
        <v>-857546.35772286996</v>
      </c>
      <c r="K36" s="197">
        <v>-1505722.1299049377</v>
      </c>
      <c r="L36" s="197">
        <v>9377614.9217121582</v>
      </c>
      <c r="M36" s="197">
        <v>10597111.555724792</v>
      </c>
      <c r="N36" s="197">
        <v>12512172.130014069</v>
      </c>
      <c r="O36" s="197">
        <v>4718769.2349738767</v>
      </c>
      <c r="P36" s="198">
        <v>5427771.3544987794</v>
      </c>
      <c r="Q36" s="232">
        <v>15871207.356082153</v>
      </c>
      <c r="R36" s="199">
        <v>15053384.337886719</v>
      </c>
    </row>
    <row r="37" spans="1:18" ht="20.100000000000001" customHeight="1" x14ac:dyDescent="0.2">
      <c r="A37" s="187"/>
      <c r="B37" s="200" t="s">
        <v>205</v>
      </c>
      <c r="C37" s="228" t="s">
        <v>203</v>
      </c>
      <c r="D37" s="197">
        <v>3195025.3329688343</v>
      </c>
      <c r="E37" s="203">
        <v>2829897.9698914052</v>
      </c>
      <c r="F37" s="203">
        <v>10163259.004372157</v>
      </c>
      <c r="G37" s="203">
        <v>4254792.0797349196</v>
      </c>
      <c r="H37" s="203">
        <v>4117308.1022162274</v>
      </c>
      <c r="I37" s="203">
        <v>5552053.1873552296</v>
      </c>
      <c r="J37" s="203">
        <v>5364760.7260564268</v>
      </c>
      <c r="K37" s="203">
        <v>6192908.0201588487</v>
      </c>
      <c r="L37" s="203">
        <v>7666348.2959510684</v>
      </c>
      <c r="M37" s="203">
        <v>7933378.7146335542</v>
      </c>
      <c r="N37" s="203">
        <v>8240990.0678805113</v>
      </c>
      <c r="O37" s="203">
        <v>9927086.3531190753</v>
      </c>
      <c r="P37" s="198">
        <v>12583483.879798472</v>
      </c>
      <c r="Q37" s="232">
        <v>15000506.299588859</v>
      </c>
      <c r="R37" s="199">
        <v>13396640.719762057</v>
      </c>
    </row>
    <row r="38" spans="1:18" ht="20.100000000000001" customHeight="1" x14ac:dyDescent="0.2">
      <c r="A38" s="187"/>
      <c r="B38" s="200" t="s">
        <v>206</v>
      </c>
      <c r="C38" s="228" t="s">
        <v>203</v>
      </c>
      <c r="D38" s="203">
        <v>304166.79587732168</v>
      </c>
      <c r="E38" s="203">
        <v>212579.82630333517</v>
      </c>
      <c r="F38" s="203">
        <v>304380.68623797368</v>
      </c>
      <c r="G38" s="203">
        <v>156770.480853266</v>
      </c>
      <c r="H38" s="203">
        <v>304739.39328088192</v>
      </c>
      <c r="I38" s="203">
        <v>1740429.2329152024</v>
      </c>
      <c r="J38" s="203">
        <v>589000.24921903701</v>
      </c>
      <c r="K38" s="203">
        <v>986178.65177300363</v>
      </c>
      <c r="L38" s="203">
        <v>16091.214344726563</v>
      </c>
      <c r="M38" s="203">
        <v>520062.22985389328</v>
      </c>
      <c r="N38" s="203">
        <v>590692.55344218062</v>
      </c>
      <c r="O38" s="203">
        <v>1839602.4313719368</v>
      </c>
      <c r="P38" s="198">
        <v>6655221.1413285146</v>
      </c>
      <c r="Q38" s="232">
        <v>11434186.151517242</v>
      </c>
      <c r="R38" s="199">
        <v>7583295.779597885</v>
      </c>
    </row>
    <row r="39" spans="1:18" ht="20.100000000000001" customHeight="1" x14ac:dyDescent="0.2">
      <c r="A39" s="187"/>
      <c r="B39" s="196" t="s">
        <v>207</v>
      </c>
      <c r="C39" s="228" t="s">
        <v>203</v>
      </c>
      <c r="D39" s="197">
        <v>345783.80569674395</v>
      </c>
      <c r="E39" s="203">
        <v>432721.06209223077</v>
      </c>
      <c r="F39" s="203">
        <v>458762.84041058877</v>
      </c>
      <c r="G39" s="203">
        <v>553958.43599863676</v>
      </c>
      <c r="H39" s="203">
        <v>471612.64044266788</v>
      </c>
      <c r="I39" s="203">
        <v>1314572.2605730435</v>
      </c>
      <c r="J39" s="203">
        <v>3671.019858588219</v>
      </c>
      <c r="K39" s="203">
        <v>-5143.048883192062</v>
      </c>
      <c r="L39" s="203">
        <v>1816395.2099521293</v>
      </c>
      <c r="M39" s="203">
        <v>-239862.95159070205</v>
      </c>
      <c r="N39" s="203">
        <v>3592220.7546132086</v>
      </c>
      <c r="O39" s="203">
        <v>2035607.6932477418</v>
      </c>
      <c r="P39" s="198">
        <v>2257542.0075322152</v>
      </c>
      <c r="Q39" s="232">
        <v>2853478.5862200735</v>
      </c>
      <c r="R39" s="199">
        <v>-2850893.4311123388</v>
      </c>
    </row>
    <row r="40" spans="1:18" ht="20.100000000000001" customHeight="1" x14ac:dyDescent="0.2">
      <c r="A40" s="187"/>
      <c r="B40" s="196" t="s">
        <v>208</v>
      </c>
      <c r="C40" s="228" t="s">
        <v>203</v>
      </c>
      <c r="D40" s="197">
        <v>2187640.586802939</v>
      </c>
      <c r="E40" s="203">
        <v>1081777.6097299999</v>
      </c>
      <c r="F40" s="203">
        <v>1116792.1277100001</v>
      </c>
      <c r="G40" s="203">
        <v>1393937.4573897477</v>
      </c>
      <c r="H40" s="203">
        <v>-2518252.0538983201</v>
      </c>
      <c r="I40" s="203">
        <v>-1506801.5777961654</v>
      </c>
      <c r="J40" s="203">
        <v>2925885.6215751418</v>
      </c>
      <c r="K40" s="203">
        <v>-347763.02178998565</v>
      </c>
      <c r="L40" s="203">
        <v>-295944.53053216555</v>
      </c>
      <c r="M40" s="203">
        <v>2227523.9457877809</v>
      </c>
      <c r="N40" s="203">
        <v>17373361.714867949</v>
      </c>
      <c r="O40" s="203">
        <v>599072.03988556284</v>
      </c>
      <c r="P40" s="198">
        <v>790175.31516964338</v>
      </c>
      <c r="Q40" s="232">
        <v>1154094.1910664749</v>
      </c>
      <c r="R40" s="199">
        <v>1195072.5866530801</v>
      </c>
    </row>
    <row r="41" spans="1:18" ht="20.100000000000001" customHeight="1" x14ac:dyDescent="0.2">
      <c r="A41" s="187"/>
      <c r="B41" s="196" t="s">
        <v>209</v>
      </c>
      <c r="C41" s="228" t="s">
        <v>203</v>
      </c>
      <c r="D41" s="197"/>
      <c r="E41" s="197"/>
      <c r="F41" s="197"/>
      <c r="G41" s="197"/>
      <c r="H41" s="197"/>
      <c r="I41" s="197">
        <v>74440.391180000006</v>
      </c>
      <c r="J41" s="197">
        <v>4865.8921522372812</v>
      </c>
      <c r="K41" s="203">
        <v>117954.83380888379</v>
      </c>
      <c r="L41" s="203">
        <v>525691.62523846678</v>
      </c>
      <c r="M41" s="203">
        <v>321051.79615136387</v>
      </c>
      <c r="N41" s="203">
        <v>1648703.6344473325</v>
      </c>
      <c r="O41" s="203">
        <v>628682.41625054937</v>
      </c>
      <c r="P41" s="198">
        <v>588698.04025588511</v>
      </c>
      <c r="Q41" s="232">
        <v>671004.93004228687</v>
      </c>
      <c r="R41" s="199">
        <v>470771.78210924531</v>
      </c>
    </row>
    <row r="42" spans="1:18" ht="20.100000000000001" customHeight="1" x14ac:dyDescent="0.2">
      <c r="A42" s="187"/>
      <c r="B42" s="196" t="s">
        <v>210</v>
      </c>
      <c r="C42" s="228" t="s">
        <v>203</v>
      </c>
      <c r="D42" s="197">
        <v>270166.48437069677</v>
      </c>
      <c r="E42" s="197">
        <v>191671.55347059655</v>
      </c>
      <c r="F42" s="197">
        <v>254374.10912307716</v>
      </c>
      <c r="G42" s="197">
        <v>189396.94977608896</v>
      </c>
      <c r="H42" s="203">
        <v>173301.1725894761</v>
      </c>
      <c r="I42" s="203">
        <v>357567.57685763738</v>
      </c>
      <c r="J42" s="203">
        <v>460410.88964411931</v>
      </c>
      <c r="K42" s="202">
        <v>329891.07156248711</v>
      </c>
      <c r="L42" s="202">
        <v>302300.38585860061</v>
      </c>
      <c r="M42" s="202">
        <v>266118.0915196843</v>
      </c>
      <c r="N42" s="202">
        <v>137682.63648615312</v>
      </c>
      <c r="O42" s="202">
        <v>96448.996009505267</v>
      </c>
      <c r="P42" s="198">
        <v>460580.3902367258</v>
      </c>
      <c r="Q42" s="232">
        <v>577581.51012419036</v>
      </c>
      <c r="R42" s="199">
        <v>389970.57001948642</v>
      </c>
    </row>
    <row r="43" spans="1:18" ht="20.100000000000001" customHeight="1" x14ac:dyDescent="0.2">
      <c r="A43" s="187"/>
      <c r="B43" s="196" t="s">
        <v>211</v>
      </c>
      <c r="C43" s="228" t="s">
        <v>203</v>
      </c>
      <c r="D43" s="197">
        <v>455262.46084240451</v>
      </c>
      <c r="E43" s="197">
        <v>146011.41917313077</v>
      </c>
      <c r="F43" s="197">
        <v>300369.04254087224</v>
      </c>
      <c r="G43" s="197">
        <v>103460</v>
      </c>
      <c r="H43" s="197">
        <v>-148779.47771000006</v>
      </c>
      <c r="I43" s="197">
        <v>-190667.75203999996</v>
      </c>
      <c r="J43" s="197">
        <v>-348429.83398000005</v>
      </c>
      <c r="K43" s="203">
        <v>-336768.54053999996</v>
      </c>
      <c r="L43" s="203">
        <v>306086.23266227829</v>
      </c>
      <c r="M43" s="203">
        <v>275647.46105911257</v>
      </c>
      <c r="N43" s="203">
        <v>136096.31649827573</v>
      </c>
      <c r="O43" s="203">
        <v>207242.32183703792</v>
      </c>
      <c r="P43" s="198">
        <v>121498.99386</v>
      </c>
      <c r="Q43" s="232">
        <v>575034.57023282396</v>
      </c>
      <c r="R43" s="199">
        <v>244417.78022984229</v>
      </c>
    </row>
    <row r="44" spans="1:18" ht="20.100000000000001" customHeight="1" x14ac:dyDescent="0.2">
      <c r="A44" s="187"/>
      <c r="B44" s="200" t="s">
        <v>212</v>
      </c>
      <c r="C44" s="228" t="s">
        <v>203</v>
      </c>
      <c r="D44" s="203">
        <v>73218.485993006499</v>
      </c>
      <c r="E44" s="203">
        <v>131793.6484861176</v>
      </c>
      <c r="F44" s="203">
        <v>138251.23262423114</v>
      </c>
      <c r="G44" s="203">
        <v>156932.12135035123</v>
      </c>
      <c r="H44" s="203">
        <v>156182.38296123198</v>
      </c>
      <c r="I44" s="203">
        <v>242197.80233169624</v>
      </c>
      <c r="J44" s="203">
        <v>135907.42731396155</v>
      </c>
      <c r="K44" s="203">
        <v>319691.64306892036</v>
      </c>
      <c r="L44" s="203">
        <v>317302.6743382616</v>
      </c>
      <c r="M44" s="203">
        <v>297367.93899963051</v>
      </c>
      <c r="N44" s="203">
        <v>266759.91046186583</v>
      </c>
      <c r="O44" s="203">
        <v>19554.736937221605</v>
      </c>
      <c r="P44" s="198">
        <v>691802.60190219153</v>
      </c>
      <c r="Q44" s="232">
        <v>454384.40046811011</v>
      </c>
      <c r="R44" s="199">
        <v>324947.25060256384</v>
      </c>
    </row>
    <row r="45" spans="1:18" ht="19.5" customHeight="1" x14ac:dyDescent="0.2">
      <c r="A45" s="187"/>
      <c r="B45" s="196" t="s">
        <v>213</v>
      </c>
      <c r="C45" s="228" t="s">
        <v>203</v>
      </c>
      <c r="D45" s="202"/>
      <c r="E45" s="202"/>
      <c r="F45" s="202"/>
      <c r="G45" s="202"/>
      <c r="H45" s="202"/>
      <c r="I45" s="202"/>
      <c r="J45" s="202"/>
      <c r="K45" s="202">
        <v>198149.93100000001</v>
      </c>
      <c r="L45" s="202">
        <v>209741.70199999999</v>
      </c>
      <c r="M45" s="202">
        <v>231834.514</v>
      </c>
      <c r="N45" s="202">
        <v>239233.47700000001</v>
      </c>
      <c r="O45" s="202">
        <v>254331.50200000001</v>
      </c>
      <c r="P45" s="198">
        <v>379081.73281999968</v>
      </c>
      <c r="Q45" s="232">
        <v>417726.51692000002</v>
      </c>
      <c r="R45" s="199">
        <v>419241.51222999999</v>
      </c>
    </row>
    <row r="46" spans="1:18" ht="19.5" customHeight="1" x14ac:dyDescent="0.2">
      <c r="A46" s="187"/>
      <c r="B46" s="196" t="s">
        <v>214</v>
      </c>
      <c r="C46" s="228" t="s">
        <v>203</v>
      </c>
      <c r="D46" s="197"/>
      <c r="E46" s="197"/>
      <c r="F46" s="197"/>
      <c r="G46" s="197"/>
      <c r="H46" s="197"/>
      <c r="I46" s="197">
        <v>314792.15716940089</v>
      </c>
      <c r="J46" s="197">
        <v>220633.45162013816</v>
      </c>
      <c r="K46" s="197">
        <v>169184.31946556128</v>
      </c>
      <c r="L46" s="197">
        <v>326958.51335938787</v>
      </c>
      <c r="M46" s="197">
        <v>364307.64680805872</v>
      </c>
      <c r="N46" s="197">
        <v>997667.34961332229</v>
      </c>
      <c r="O46" s="197">
        <v>-4132347.4386955937</v>
      </c>
      <c r="P46" s="198">
        <v>1588233.547218998</v>
      </c>
      <c r="Q46" s="232">
        <v>377894.60013368033</v>
      </c>
      <c r="R46" s="199">
        <v>4932801.8118192414</v>
      </c>
    </row>
    <row r="47" spans="1:18" ht="19.5" customHeight="1" x14ac:dyDescent="0.2">
      <c r="A47" s="187"/>
      <c r="B47" s="196" t="s">
        <v>215</v>
      </c>
      <c r="C47" s="228" t="s">
        <v>203</v>
      </c>
      <c r="D47" s="202">
        <v>409028.82361000008</v>
      </c>
      <c r="E47" s="202">
        <v>513040</v>
      </c>
      <c r="F47" s="202">
        <v>51801</v>
      </c>
      <c r="G47" s="202">
        <v>144593</v>
      </c>
      <c r="H47" s="202">
        <v>334175.16002999997</v>
      </c>
      <c r="I47" s="202">
        <v>269671.03120000003</v>
      </c>
      <c r="J47" s="202">
        <v>136759.08574999997</v>
      </c>
      <c r="K47" s="202">
        <v>-268166.43756000005</v>
      </c>
      <c r="L47" s="202">
        <v>112727.70419000002</v>
      </c>
      <c r="M47" s="202">
        <v>310319.67137379502</v>
      </c>
      <c r="N47" s="202">
        <v>208667.78642074633</v>
      </c>
      <c r="O47" s="202">
        <v>247189.59721740056</v>
      </c>
      <c r="P47" s="198">
        <v>326301.59485563752</v>
      </c>
      <c r="Q47" s="232">
        <v>408419.42641401623</v>
      </c>
      <c r="R47" s="199">
        <v>302986.95657380531</v>
      </c>
    </row>
    <row r="48" spans="1:18" ht="19.5" customHeight="1" x14ac:dyDescent="0.2">
      <c r="A48" s="187"/>
      <c r="B48" s="196" t="s">
        <v>216</v>
      </c>
      <c r="C48" s="228" t="s">
        <v>203</v>
      </c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8">
        <v>15160.583631360352</v>
      </c>
      <c r="P48" s="198">
        <v>17057.815953905047</v>
      </c>
      <c r="Q48" s="232">
        <v>46947.466981317164</v>
      </c>
      <c r="R48" s="199">
        <v>80894.477485620024</v>
      </c>
    </row>
    <row r="49" spans="1:19" ht="19.5" customHeight="1" x14ac:dyDescent="0.2">
      <c r="A49" s="187"/>
      <c r="B49" s="200" t="s">
        <v>217</v>
      </c>
      <c r="C49" s="228" t="s">
        <v>203</v>
      </c>
      <c r="D49" s="197">
        <v>49759.076113192095</v>
      </c>
      <c r="E49" s="203">
        <v>8423.3330000000005</v>
      </c>
      <c r="F49" s="203">
        <v>31261.276999999998</v>
      </c>
      <c r="G49" s="203">
        <v>15297.516427202701</v>
      </c>
      <c r="H49" s="203">
        <v>28338.741207880379</v>
      </c>
      <c r="I49" s="203">
        <v>6887.1563161385056</v>
      </c>
      <c r="J49" s="203">
        <v>-11639.911914904953</v>
      </c>
      <c r="K49" s="203">
        <v>6883.8800345730779</v>
      </c>
      <c r="L49" s="203">
        <v>-14012.6032251086</v>
      </c>
      <c r="M49" s="203">
        <v>-13045.407677336692</v>
      </c>
      <c r="N49" s="203">
        <v>-26141.264301828622</v>
      </c>
      <c r="O49" s="203">
        <v>22444.43080707407</v>
      </c>
      <c r="P49" s="198">
        <v>-73150.182846047406</v>
      </c>
      <c r="Q49" s="232">
        <v>13283.759805022955</v>
      </c>
      <c r="R49" s="199">
        <v>2303.5730041248798</v>
      </c>
    </row>
    <row r="50" spans="1:19" ht="19.5" customHeight="1" x14ac:dyDescent="0.2">
      <c r="A50" s="187"/>
      <c r="B50" s="200" t="s">
        <v>218</v>
      </c>
      <c r="C50" s="228" t="s">
        <v>203</v>
      </c>
      <c r="D50" s="197">
        <v>4143.6651092538614</v>
      </c>
      <c r="E50" s="197">
        <v>2498.9665452762169</v>
      </c>
      <c r="F50" s="197">
        <v>1622.753487972863</v>
      </c>
      <c r="G50" s="197">
        <v>10048.090369906693</v>
      </c>
      <c r="H50" s="197">
        <v>1293.425921313107</v>
      </c>
      <c r="I50" s="197">
        <v>1292.2645385189542</v>
      </c>
      <c r="J50" s="197">
        <v>769.25551414410768</v>
      </c>
      <c r="K50" s="202">
        <v>826.12062834875655</v>
      </c>
      <c r="L50" s="202">
        <v>3689.9717182930262</v>
      </c>
      <c r="M50" s="202">
        <v>2797.3535390872808</v>
      </c>
      <c r="N50" s="202">
        <v>3433.1165976483376</v>
      </c>
      <c r="O50" s="202">
        <v>5781.7763340004976</v>
      </c>
      <c r="P50" s="198">
        <v>9415.8398388376245</v>
      </c>
      <c r="Q50" s="232">
        <v>10892.386710434392</v>
      </c>
      <c r="R50" s="199">
        <v>9190.0637415739893</v>
      </c>
    </row>
    <row r="51" spans="1:19" ht="19.5" customHeight="1" x14ac:dyDescent="0.2">
      <c r="A51" s="187"/>
      <c r="B51" s="196" t="s">
        <v>219</v>
      </c>
      <c r="C51" s="228" t="s">
        <v>203</v>
      </c>
      <c r="D51" s="202">
        <v>74621.222490999935</v>
      </c>
      <c r="E51" s="202">
        <v>58008.127854553939</v>
      </c>
      <c r="F51" s="202">
        <v>73199.117159193163</v>
      </c>
      <c r="G51" s="202">
        <v>19404.019411675388</v>
      </c>
      <c r="H51" s="202">
        <v>20758.988355305017</v>
      </c>
      <c r="I51" s="202">
        <v>27590.718377228379</v>
      </c>
      <c r="J51" s="202">
        <v>13629.150174772263</v>
      </c>
      <c r="K51" s="202">
        <v>10112.171414616407</v>
      </c>
      <c r="L51" s="202">
        <v>24079.729554043712</v>
      </c>
      <c r="M51" s="202">
        <v>17190.850694479137</v>
      </c>
      <c r="N51" s="202">
        <v>0</v>
      </c>
      <c r="O51" s="202">
        <v>8631.3965399637818</v>
      </c>
      <c r="P51" s="198">
        <v>9044.0114473614776</v>
      </c>
      <c r="Q51" s="232">
        <v>7564.5784706171007</v>
      </c>
      <c r="R51" s="199">
        <v>4689.8998847733437</v>
      </c>
    </row>
    <row r="52" spans="1:19" ht="20.25" customHeight="1" x14ac:dyDescent="0.2">
      <c r="A52" s="187"/>
      <c r="B52" s="196" t="s">
        <v>220</v>
      </c>
      <c r="C52" s="228" t="s">
        <v>203</v>
      </c>
      <c r="D52" s="197">
        <v>43018.685500893233</v>
      </c>
      <c r="E52" s="197">
        <v>20406.545474885705</v>
      </c>
      <c r="F52" s="197">
        <v>12724.904336029529</v>
      </c>
      <c r="G52" s="197">
        <v>29408.646279720411</v>
      </c>
      <c r="H52" s="197">
        <v>24223.768726483788</v>
      </c>
      <c r="I52" s="197">
        <v>21416.370855546193</v>
      </c>
      <c r="J52" s="197">
        <v>6558.3958775032606</v>
      </c>
      <c r="K52" s="197">
        <v>9300.3403993463216</v>
      </c>
      <c r="L52" s="197">
        <v>8713.9267990899389</v>
      </c>
      <c r="M52" s="197">
        <v>10334.32489975807</v>
      </c>
      <c r="N52" s="197">
        <v>2714.516625952363</v>
      </c>
      <c r="O52" s="197">
        <v>34415.264104511392</v>
      </c>
      <c r="P52" s="198">
        <v>-10479.219280159801</v>
      </c>
      <c r="Q52" s="232">
        <v>211.96592714729906</v>
      </c>
      <c r="R52" s="199">
        <v>8042.5903702979986</v>
      </c>
    </row>
    <row r="53" spans="1:19" ht="20.25" customHeight="1" x14ac:dyDescent="0.2">
      <c r="A53" s="187"/>
      <c r="B53" s="196" t="s">
        <v>221</v>
      </c>
      <c r="C53" s="228" t="s">
        <v>203</v>
      </c>
      <c r="D53" s="197"/>
      <c r="E53" s="197"/>
      <c r="F53" s="197"/>
      <c r="G53" s="197"/>
      <c r="H53" s="197"/>
      <c r="I53" s="203">
        <v>-31624.09699384564</v>
      </c>
      <c r="J53" s="203">
        <v>58243.641867461563</v>
      </c>
      <c r="K53" s="202">
        <v>39884.262073089121</v>
      </c>
      <c r="L53" s="202">
        <v>90226.731443800454</v>
      </c>
      <c r="M53" s="202">
        <v>70963.912397081847</v>
      </c>
      <c r="N53" s="202">
        <v>344817.93629075383</v>
      </c>
      <c r="O53" s="202">
        <v>-162241.50972212839</v>
      </c>
      <c r="P53" s="198">
        <v>373573.46235220431</v>
      </c>
      <c r="Q53" s="232">
        <v>-200584.79932854176</v>
      </c>
      <c r="R53" s="199">
        <v>641419.37238521094</v>
      </c>
    </row>
    <row r="54" spans="1:19" ht="20.25" customHeight="1" x14ac:dyDescent="0.2">
      <c r="A54" s="187"/>
      <c r="B54" s="206" t="s">
        <v>222</v>
      </c>
      <c r="C54" s="228" t="s">
        <v>203</v>
      </c>
      <c r="D54" s="197"/>
      <c r="E54" s="229"/>
      <c r="F54" s="229"/>
      <c r="G54" s="229"/>
      <c r="H54" s="229"/>
      <c r="I54" s="229">
        <v>4194082.796757062</v>
      </c>
      <c r="J54" s="229">
        <v>-3027.720934159106</v>
      </c>
      <c r="K54" s="229">
        <v>779263.44805604639</v>
      </c>
      <c r="L54" s="229">
        <v>818528.06025469396</v>
      </c>
      <c r="M54" s="229">
        <v>354601.39175310323</v>
      </c>
      <c r="N54" s="229">
        <v>-425383.25015263748</v>
      </c>
      <c r="O54" s="229">
        <v>-274842.24005107116</v>
      </c>
      <c r="P54" s="198">
        <v>-146322.61248818206</v>
      </c>
      <c r="Q54" s="232">
        <v>-222915.34991492462</v>
      </c>
      <c r="R54" s="199">
        <v>1619149.0919807281</v>
      </c>
    </row>
    <row r="55" spans="1:19" ht="20.25" customHeight="1" x14ac:dyDescent="0.2">
      <c r="A55" s="187"/>
      <c r="B55" s="227" t="s">
        <v>194</v>
      </c>
      <c r="C55" s="228" t="s">
        <v>203</v>
      </c>
      <c r="D55" s="236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37"/>
      <c r="Q55" s="232"/>
      <c r="R55" s="199">
        <v>173543.94945999997</v>
      </c>
    </row>
    <row r="56" spans="1:19" ht="20.25" customHeight="1" x14ac:dyDescent="0.2">
      <c r="A56" s="187"/>
      <c r="B56" s="200" t="s">
        <v>223</v>
      </c>
      <c r="C56" s="228" t="s">
        <v>203</v>
      </c>
      <c r="D56" s="197">
        <v>266438.39373642678</v>
      </c>
      <c r="E56" s="229">
        <v>126840.66179479241</v>
      </c>
      <c r="F56" s="229">
        <v>179483.31945019364</v>
      </c>
      <c r="G56" s="229">
        <v>123867.70641822481</v>
      </c>
      <c r="H56" s="229">
        <v>98152.110940203202</v>
      </c>
      <c r="I56" s="229">
        <v>158394.63454454421</v>
      </c>
      <c r="J56" s="230">
        <v>395508.90716409439</v>
      </c>
      <c r="K56" s="230">
        <v>812.00478019703996</v>
      </c>
      <c r="L56" s="230"/>
      <c r="M56" s="230"/>
      <c r="N56" s="230"/>
      <c r="O56" s="230"/>
      <c r="P56" s="231"/>
      <c r="Q56" s="235"/>
      <c r="R56" s="209"/>
    </row>
    <row r="57" spans="1:19" s="215" customFormat="1" ht="19.5" customHeight="1" thickBot="1" x14ac:dyDescent="0.25">
      <c r="A57" s="210"/>
      <c r="B57" s="211" t="s">
        <v>162</v>
      </c>
      <c r="C57" s="212"/>
      <c r="D57" s="213">
        <v>17335424.083379306</v>
      </c>
      <c r="E57" s="213">
        <v>25526249.765955985</v>
      </c>
      <c r="F57" s="213">
        <v>32700433.815798197</v>
      </c>
      <c r="G57" s="213">
        <v>23438309.334947675</v>
      </c>
      <c r="H57" s="213">
        <v>17677130.827639464</v>
      </c>
      <c r="I57" s="213">
        <v>23802642.31112954</v>
      </c>
      <c r="J57" s="213">
        <v>23050123.027645692</v>
      </c>
      <c r="K57" s="213">
        <v>28918696.231015809</v>
      </c>
      <c r="L57" s="213">
        <v>51899726.630039722</v>
      </c>
      <c r="M57" s="213">
        <v>55888342.368897125</v>
      </c>
      <c r="N57" s="213">
        <v>77029945.464100897</v>
      </c>
      <c r="O57" s="213">
        <v>61300448.090588026</v>
      </c>
      <c r="P57" s="213">
        <v>128784148.16520533</v>
      </c>
      <c r="Q57" s="213">
        <v>115307438.86719245</v>
      </c>
      <c r="R57" s="214">
        <v>84315189.938764021</v>
      </c>
    </row>
    <row r="58" spans="1:19" ht="15" thickTop="1" x14ac:dyDescent="0.2">
      <c r="A58" s="216"/>
      <c r="B58" s="217" t="s">
        <v>346</v>
      </c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184"/>
    </row>
  </sheetData>
  <mergeCells count="2">
    <mergeCell ref="B1:R1"/>
    <mergeCell ref="P2:R2"/>
  </mergeCells>
  <pageMargins left="0.51181102362204722" right="0.51181102362204722" top="0.78740157480314965" bottom="0.78740157480314965" header="0.31496062992125984" footer="0.31496062992125984"/>
  <pageSetup paperSize="9" scale="4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showGridLines="0" zoomScale="80" zoomScaleNormal="80" workbookViewId="0">
      <pane xSplit="1" ySplit="3" topLeftCell="B35" activePane="bottomRight" state="frozen"/>
      <selection activeCell="Q11" sqref="Q11"/>
      <selection pane="topRight" activeCell="Q11" sqref="Q11"/>
      <selection pane="bottomLeft" activeCell="Q11" sqref="Q11"/>
      <selection pane="bottomRight" activeCell="B59" sqref="B1:S59"/>
    </sheetView>
  </sheetViews>
  <sheetFormatPr defaultColWidth="9.140625" defaultRowHeight="12.75" x14ac:dyDescent="0.2"/>
  <cols>
    <col min="1" max="1" width="3.42578125" style="185" customWidth="1"/>
    <col min="2" max="2" width="57.5703125" style="185" customWidth="1"/>
    <col min="3" max="3" width="13.85546875" style="185" customWidth="1"/>
    <col min="4" max="18" width="17" style="185" customWidth="1"/>
    <col min="19" max="19" width="19.28515625" style="185" bestFit="1" customWidth="1"/>
    <col min="20" max="20" width="13.42578125" style="185" bestFit="1" customWidth="1"/>
    <col min="21" max="16384" width="9.140625" style="185"/>
  </cols>
  <sheetData>
    <row r="1" spans="1:19" ht="30" x14ac:dyDescent="0.4">
      <c r="A1" s="183"/>
      <c r="B1" s="429" t="s">
        <v>237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184"/>
    </row>
    <row r="2" spans="1:19" ht="18.75" customHeight="1" thickBot="1" x14ac:dyDescent="0.3">
      <c r="A2" s="183"/>
      <c r="B2" s="186" t="s">
        <v>227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430" t="s">
        <v>234</v>
      </c>
      <c r="Q2" s="430"/>
      <c r="R2" s="430"/>
      <c r="S2" s="430"/>
    </row>
    <row r="3" spans="1:19" ht="22.5" customHeight="1" thickTop="1" x14ac:dyDescent="0.2">
      <c r="A3" s="187"/>
      <c r="B3" s="182" t="s">
        <v>168</v>
      </c>
      <c r="C3" s="188" t="s">
        <v>170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1">
        <v>2017</v>
      </c>
      <c r="S3" s="191" t="s">
        <v>235</v>
      </c>
    </row>
    <row r="4" spans="1:19" ht="21.75" customHeight="1" x14ac:dyDescent="0.2">
      <c r="A4" s="187"/>
      <c r="B4" s="192" t="s">
        <v>263</v>
      </c>
      <c r="C4" s="193"/>
      <c r="D4" s="194">
        <v>12755914.805544237</v>
      </c>
      <c r="E4" s="194">
        <v>26782286.061954062</v>
      </c>
      <c r="F4" s="194">
        <v>15027974.10679196</v>
      </c>
      <c r="G4" s="194">
        <v>13117058.45348087</v>
      </c>
      <c r="H4" s="194">
        <v>17075294.659578331</v>
      </c>
      <c r="I4" s="194">
        <v>12737553.150540266</v>
      </c>
      <c r="J4" s="194">
        <v>15336313.671218999</v>
      </c>
      <c r="K4" s="194">
        <v>21412511.598973837</v>
      </c>
      <c r="L4" s="194">
        <v>28837451.878108885</v>
      </c>
      <c r="M4" s="194">
        <v>27702796.482499264</v>
      </c>
      <c r="N4" s="194">
        <v>26813717.039665349</v>
      </c>
      <c r="O4" s="194">
        <v>29365701.439204682</v>
      </c>
      <c r="P4" s="194">
        <v>87512305.773296982</v>
      </c>
      <c r="Q4" s="194">
        <v>37980237.34534499</v>
      </c>
      <c r="R4" s="195">
        <v>24651653.163010094</v>
      </c>
      <c r="S4" s="195">
        <v>397108769.62921286</v>
      </c>
    </row>
    <row r="5" spans="1:19" ht="18.75" customHeight="1" x14ac:dyDescent="0.2">
      <c r="A5" s="187"/>
      <c r="B5" s="200" t="s">
        <v>173</v>
      </c>
      <c r="C5" s="228" t="s">
        <v>172</v>
      </c>
      <c r="D5" s="197">
        <v>0</v>
      </c>
      <c r="E5" s="197">
        <v>0</v>
      </c>
      <c r="F5" s="197">
        <v>0</v>
      </c>
      <c r="G5" s="197">
        <v>0</v>
      </c>
      <c r="H5" s="197">
        <v>0</v>
      </c>
      <c r="I5" s="197">
        <v>0</v>
      </c>
      <c r="J5" s="197">
        <v>2570732.8114759889</v>
      </c>
      <c r="K5" s="197">
        <v>2447377.959944719</v>
      </c>
      <c r="L5" s="197">
        <v>11260696.060929243</v>
      </c>
      <c r="M5" s="197">
        <v>15587612.122349348</v>
      </c>
      <c r="N5" s="197">
        <v>18505306.676827528</v>
      </c>
      <c r="O5" s="197">
        <v>21383391.744541101</v>
      </c>
      <c r="P5" s="197">
        <v>23304636.368022859</v>
      </c>
      <c r="Q5" s="197">
        <v>8240883.3738585887</v>
      </c>
      <c r="R5" s="221">
        <v>3617942.0092000002</v>
      </c>
      <c r="S5" s="221">
        <v>106918579.12714939</v>
      </c>
    </row>
    <row r="6" spans="1:19" ht="18.75" customHeight="1" x14ac:dyDescent="0.2">
      <c r="A6" s="187"/>
      <c r="B6" s="200" t="s">
        <v>175</v>
      </c>
      <c r="C6" s="228" t="s">
        <v>172</v>
      </c>
      <c r="D6" s="197">
        <v>1188530.2770797671</v>
      </c>
      <c r="E6" s="197">
        <v>17094265.87859837</v>
      </c>
      <c r="F6" s="197">
        <v>254694.24946100631</v>
      </c>
      <c r="G6" s="197">
        <v>1932920.040981597</v>
      </c>
      <c r="H6" s="197">
        <v>6370560.2728596525</v>
      </c>
      <c r="I6" s="197">
        <v>5035083.9360429291</v>
      </c>
      <c r="J6" s="197">
        <v>1134339.9464282112</v>
      </c>
      <c r="K6" s="197">
        <v>10117294.627981802</v>
      </c>
      <c r="L6" s="197">
        <v>8070024.8032563729</v>
      </c>
      <c r="M6" s="197">
        <v>928744.06577079243</v>
      </c>
      <c r="N6" s="197">
        <v>17465.482753139629</v>
      </c>
      <c r="O6" s="197">
        <v>0</v>
      </c>
      <c r="P6" s="197">
        <v>4143487.2083368194</v>
      </c>
      <c r="Q6" s="197">
        <v>3688711.1100000003</v>
      </c>
      <c r="R6" s="221">
        <v>588340</v>
      </c>
      <c r="S6" s="221">
        <v>60564461.89955046</v>
      </c>
    </row>
    <row r="7" spans="1:19" ht="18.75" customHeight="1" x14ac:dyDescent="0.2">
      <c r="A7" s="187"/>
      <c r="B7" s="196" t="s">
        <v>171</v>
      </c>
      <c r="C7" s="228" t="s">
        <v>172</v>
      </c>
      <c r="D7" s="197">
        <v>0</v>
      </c>
      <c r="E7" s="197">
        <v>0</v>
      </c>
      <c r="F7" s="197">
        <v>0</v>
      </c>
      <c r="G7" s="197">
        <v>0</v>
      </c>
      <c r="H7" s="197">
        <v>0</v>
      </c>
      <c r="I7" s="197">
        <v>0</v>
      </c>
      <c r="J7" s="197">
        <v>0</v>
      </c>
      <c r="K7" s="197">
        <v>0</v>
      </c>
      <c r="L7" s="197">
        <v>626391.61600089388</v>
      </c>
      <c r="M7" s="197">
        <v>1041294.5766814945</v>
      </c>
      <c r="N7" s="197">
        <v>158948.7784319534</v>
      </c>
      <c r="O7" s="197">
        <v>135857.85034415557</v>
      </c>
      <c r="P7" s="197">
        <v>34079240.654427968</v>
      </c>
      <c r="Q7" s="197">
        <v>10569163.280379254</v>
      </c>
      <c r="R7" s="221">
        <v>7908381.1419897927</v>
      </c>
      <c r="S7" s="221">
        <v>54519277.898255505</v>
      </c>
    </row>
    <row r="8" spans="1:19" ht="18.75" customHeight="1" x14ac:dyDescent="0.2">
      <c r="A8" s="187"/>
      <c r="B8" s="196" t="s">
        <v>174</v>
      </c>
      <c r="C8" s="228" t="s">
        <v>172</v>
      </c>
      <c r="D8" s="197">
        <v>1270020.4127363656</v>
      </c>
      <c r="E8" s="197">
        <v>1274793.2096740131</v>
      </c>
      <c r="F8" s="197">
        <v>1492354.7769866367</v>
      </c>
      <c r="G8" s="197">
        <v>2045498.9581828052</v>
      </c>
      <c r="H8" s="197">
        <v>1026679.4391176039</v>
      </c>
      <c r="I8" s="197">
        <v>1368192.4519156576</v>
      </c>
      <c r="J8" s="197">
        <v>1255830.7600577304</v>
      </c>
      <c r="K8" s="197">
        <v>504259.43721609586</v>
      </c>
      <c r="L8" s="197">
        <v>3212169.8181341859</v>
      </c>
      <c r="M8" s="197">
        <v>3276615.4659702401</v>
      </c>
      <c r="N8" s="197">
        <v>2236930.6469913493</v>
      </c>
      <c r="O8" s="197">
        <v>560085.78162375221</v>
      </c>
      <c r="P8" s="197">
        <v>11395324.477879327</v>
      </c>
      <c r="Q8" s="197">
        <v>5555258.1463282164</v>
      </c>
      <c r="R8" s="221">
        <v>4089266.1600322775</v>
      </c>
      <c r="S8" s="221">
        <v>40563279.942846261</v>
      </c>
    </row>
    <row r="9" spans="1:19" ht="18.75" customHeight="1" x14ac:dyDescent="0.2">
      <c r="A9" s="187"/>
      <c r="B9" s="200" t="s">
        <v>177</v>
      </c>
      <c r="C9" s="228" t="s">
        <v>172</v>
      </c>
      <c r="D9" s="197">
        <v>0</v>
      </c>
      <c r="E9" s="197">
        <v>2300606.091790007</v>
      </c>
      <c r="F9" s="197">
        <v>2559643.0250737108</v>
      </c>
      <c r="G9" s="197">
        <v>2630662.276359742</v>
      </c>
      <c r="H9" s="197">
        <v>1716508.0355872379</v>
      </c>
      <c r="I9" s="197">
        <v>2298838.6345393336</v>
      </c>
      <c r="J9" s="197">
        <v>2812964.6281872587</v>
      </c>
      <c r="K9" s="197">
        <v>2607774.2408963279</v>
      </c>
      <c r="L9" s="197">
        <v>1848064.1226571996</v>
      </c>
      <c r="M9" s="197">
        <v>2212616.0851108884</v>
      </c>
      <c r="N9" s="197">
        <v>2607484.9749204111</v>
      </c>
      <c r="O9" s="197">
        <v>2793991.4565385934</v>
      </c>
      <c r="P9" s="197">
        <v>2410335.369097542</v>
      </c>
      <c r="Q9" s="197">
        <v>2346363.3224353283</v>
      </c>
      <c r="R9" s="221">
        <v>2358347.0543200001</v>
      </c>
      <c r="S9" s="221">
        <v>33504199.317513581</v>
      </c>
    </row>
    <row r="10" spans="1:19" ht="18.75" customHeight="1" x14ac:dyDescent="0.2">
      <c r="A10" s="187"/>
      <c r="B10" s="196" t="s">
        <v>178</v>
      </c>
      <c r="C10" s="228" t="s">
        <v>172</v>
      </c>
      <c r="D10" s="197">
        <v>794569.87661940372</v>
      </c>
      <c r="E10" s="197">
        <v>223070.13584928508</v>
      </c>
      <c r="F10" s="197">
        <v>399816.54531752469</v>
      </c>
      <c r="G10" s="197">
        <v>641755.11679419817</v>
      </c>
      <c r="H10" s="197">
        <v>1734364.4259194222</v>
      </c>
      <c r="I10" s="197">
        <v>765415.71494729957</v>
      </c>
      <c r="J10" s="197">
        <v>323759.48200861085</v>
      </c>
      <c r="K10" s="197">
        <v>761147.67841998651</v>
      </c>
      <c r="L10" s="197">
        <v>1339532.8802246624</v>
      </c>
      <c r="M10" s="197">
        <v>1823942.4640055585</v>
      </c>
      <c r="N10" s="197">
        <v>164545.29154084355</v>
      </c>
      <c r="O10" s="197">
        <v>785803.19954045059</v>
      </c>
      <c r="P10" s="197">
        <v>5826270.6609207708</v>
      </c>
      <c r="Q10" s="197">
        <v>1883013.8729105559</v>
      </c>
      <c r="R10" s="221">
        <v>2039097.3776591897</v>
      </c>
      <c r="S10" s="221">
        <v>19506104.722677764</v>
      </c>
    </row>
    <row r="11" spans="1:19" ht="18.75" customHeight="1" x14ac:dyDescent="0.2">
      <c r="A11" s="187"/>
      <c r="B11" s="196" t="s">
        <v>194</v>
      </c>
      <c r="C11" s="228" t="s">
        <v>172</v>
      </c>
      <c r="D11" s="197">
        <v>4301409.6484959498</v>
      </c>
      <c r="E11" s="197">
        <v>2600858.0447488716</v>
      </c>
      <c r="F11" s="197">
        <v>5284639.5234974883</v>
      </c>
      <c r="G11" s="197">
        <v>914873.19285175146</v>
      </c>
      <c r="H11" s="197">
        <v>2714830.2016780055</v>
      </c>
      <c r="I11" s="197">
        <v>0</v>
      </c>
      <c r="J11" s="197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221">
        <v>0</v>
      </c>
      <c r="S11" s="221">
        <v>15816610.611272069</v>
      </c>
    </row>
    <row r="12" spans="1:19" ht="20.25" customHeight="1" x14ac:dyDescent="0.2">
      <c r="A12" s="187"/>
      <c r="B12" s="196" t="s">
        <v>187</v>
      </c>
      <c r="C12" s="228" t="s">
        <v>172</v>
      </c>
      <c r="D12" s="197">
        <v>57481.021742340592</v>
      </c>
      <c r="E12" s="197">
        <v>30573.977795126819</v>
      </c>
      <c r="F12" s="197">
        <v>461950.84579634748</v>
      </c>
      <c r="G12" s="197">
        <v>1702474.4037395401</v>
      </c>
      <c r="H12" s="197">
        <v>2141257.9110483346</v>
      </c>
      <c r="I12" s="197">
        <v>1605643.5661411979</v>
      </c>
      <c r="J12" s="197">
        <v>1513870.0781769245</v>
      </c>
      <c r="K12" s="197">
        <v>2116059.1933359434</v>
      </c>
      <c r="L12" s="197">
        <v>1211053.261888149</v>
      </c>
      <c r="M12" s="197">
        <v>611321.04621116945</v>
      </c>
      <c r="N12" s="197">
        <v>198708.42007229506</v>
      </c>
      <c r="O12" s="197">
        <v>551978.22718283185</v>
      </c>
      <c r="P12" s="197">
        <v>579509.53701597895</v>
      </c>
      <c r="Q12" s="197">
        <v>51696.337385335981</v>
      </c>
      <c r="R12" s="221">
        <v>162591.35118000046</v>
      </c>
      <c r="S12" s="221">
        <v>12996169.178711515</v>
      </c>
    </row>
    <row r="13" spans="1:19" ht="20.25" customHeight="1" x14ac:dyDescent="0.2">
      <c r="A13" s="187"/>
      <c r="B13" s="196" t="s">
        <v>181</v>
      </c>
      <c r="C13" s="228" t="s">
        <v>172</v>
      </c>
      <c r="D13" s="197">
        <v>2046087.3028435367</v>
      </c>
      <c r="E13" s="197">
        <v>1012289.31764451</v>
      </c>
      <c r="F13" s="197">
        <v>1191700.9573560909</v>
      </c>
      <c r="G13" s="197">
        <v>843264.51010869583</v>
      </c>
      <c r="H13" s="197">
        <v>694191.59342868929</v>
      </c>
      <c r="I13" s="197">
        <v>526896.84894953377</v>
      </c>
      <c r="J13" s="197">
        <v>644859.85963859549</v>
      </c>
      <c r="K13" s="197">
        <v>360816.2901085646</v>
      </c>
      <c r="L13" s="197">
        <v>591305.89088586252</v>
      </c>
      <c r="M13" s="197">
        <v>815066.77847817994</v>
      </c>
      <c r="N13" s="197">
        <v>673284.0294113555</v>
      </c>
      <c r="O13" s="197">
        <v>1005833.4269413606</v>
      </c>
      <c r="P13" s="197">
        <v>829551.67646713695</v>
      </c>
      <c r="Q13" s="197">
        <v>640724.55834871298</v>
      </c>
      <c r="R13" s="221">
        <v>580623.56205999909</v>
      </c>
      <c r="S13" s="221">
        <v>12456496.602670824</v>
      </c>
    </row>
    <row r="14" spans="1:19" ht="20.100000000000001" customHeight="1" x14ac:dyDescent="0.2">
      <c r="A14" s="187"/>
      <c r="B14" s="196" t="s">
        <v>183</v>
      </c>
      <c r="C14" s="228" t="s">
        <v>172</v>
      </c>
      <c r="D14" s="197">
        <v>1687173.7590323144</v>
      </c>
      <c r="E14" s="197">
        <v>453997.74084391817</v>
      </c>
      <c r="F14" s="197">
        <v>1674409.5694885957</v>
      </c>
      <c r="G14" s="197">
        <v>469672.39927753655</v>
      </c>
      <c r="H14" s="197">
        <v>-225421.11390371775</v>
      </c>
      <c r="I14" s="197">
        <v>-269516.76208135119</v>
      </c>
      <c r="J14" s="197">
        <v>3943767.0927401232</v>
      </c>
      <c r="K14" s="197">
        <v>1737075.2028954376</v>
      </c>
      <c r="L14" s="197">
        <v>-643844.00506321515</v>
      </c>
      <c r="M14" s="197">
        <v>-91798.605484563275</v>
      </c>
      <c r="N14" s="197">
        <v>48563.032290321258</v>
      </c>
      <c r="O14" s="197">
        <v>556848.67915814475</v>
      </c>
      <c r="P14" s="197">
        <v>176722.1374714202</v>
      </c>
      <c r="Q14" s="197">
        <v>112224.26468111598</v>
      </c>
      <c r="R14" s="221">
        <v>108684.95731999999</v>
      </c>
      <c r="S14" s="221">
        <v>9738558.3486660812</v>
      </c>
    </row>
    <row r="15" spans="1:19" ht="20.100000000000001" customHeight="1" x14ac:dyDescent="0.2">
      <c r="A15" s="187"/>
      <c r="B15" s="196" t="s">
        <v>176</v>
      </c>
      <c r="C15" s="228" t="s">
        <v>172</v>
      </c>
      <c r="D15" s="197">
        <v>578126.04054190754</v>
      </c>
      <c r="E15" s="197">
        <v>716325.84687679063</v>
      </c>
      <c r="F15" s="197">
        <v>523771.91015201795</v>
      </c>
      <c r="G15" s="197">
        <v>911107.44811892381</v>
      </c>
      <c r="H15" s="197">
        <v>49839.89343310504</v>
      </c>
      <c r="I15" s="197">
        <v>48669.569386146584</v>
      </c>
      <c r="J15" s="197">
        <v>-118273.89999685079</v>
      </c>
      <c r="K15" s="197">
        <v>-527.06351434003227</v>
      </c>
      <c r="L15" s="197">
        <v>34453.593755628972</v>
      </c>
      <c r="M15" s="197">
        <v>90788.162717078027</v>
      </c>
      <c r="N15" s="197">
        <v>433214.27640255063</v>
      </c>
      <c r="O15" s="197">
        <v>86861.612639424449</v>
      </c>
      <c r="P15" s="197">
        <v>2812656.112477826</v>
      </c>
      <c r="Q15" s="197">
        <v>3071726.8174063484</v>
      </c>
      <c r="R15" s="221">
        <v>2175548.5459888373</v>
      </c>
      <c r="S15" s="221">
        <v>11414288.866385395</v>
      </c>
    </row>
    <row r="16" spans="1:19" ht="20.100000000000001" customHeight="1" x14ac:dyDescent="0.2">
      <c r="A16" s="187"/>
      <c r="B16" s="196" t="s">
        <v>180</v>
      </c>
      <c r="C16" s="228" t="s">
        <v>172</v>
      </c>
      <c r="D16" s="197">
        <v>406163.08845366153</v>
      </c>
      <c r="E16" s="197">
        <v>283908.39677704615</v>
      </c>
      <c r="F16" s="197">
        <v>589028.7832335165</v>
      </c>
      <c r="G16" s="197">
        <v>370517.64797825267</v>
      </c>
      <c r="H16" s="197">
        <v>392235.10712767654</v>
      </c>
      <c r="I16" s="197">
        <v>407721.35323930194</v>
      </c>
      <c r="J16" s="197">
        <v>404633.45556801237</v>
      </c>
      <c r="K16" s="197">
        <v>154819.28812635748</v>
      </c>
      <c r="L16" s="197">
        <v>646699.98555351899</v>
      </c>
      <c r="M16" s="197">
        <v>223864.31996631337</v>
      </c>
      <c r="N16" s="197">
        <v>391777.98118362256</v>
      </c>
      <c r="O16" s="197">
        <v>398818.26760148694</v>
      </c>
      <c r="P16" s="197">
        <v>338558.41264056275</v>
      </c>
      <c r="Q16" s="197">
        <v>644292.52713820373</v>
      </c>
      <c r="R16" s="221">
        <v>195418.3329200001</v>
      </c>
      <c r="S16" s="221">
        <v>5848456.9475075342</v>
      </c>
    </row>
    <row r="17" spans="1:19" ht="20.100000000000001" customHeight="1" x14ac:dyDescent="0.2">
      <c r="A17" s="187"/>
      <c r="B17" s="196" t="s">
        <v>179</v>
      </c>
      <c r="C17" s="228" t="s">
        <v>172</v>
      </c>
      <c r="D17" s="197">
        <v>0</v>
      </c>
      <c r="E17" s="197">
        <v>12.326579953229984</v>
      </c>
      <c r="F17" s="197">
        <v>4531.9756022114152</v>
      </c>
      <c r="G17" s="197">
        <v>58474.573328333259</v>
      </c>
      <c r="H17" s="197">
        <v>110518.06065313536</v>
      </c>
      <c r="I17" s="197">
        <v>270281.68762369256</v>
      </c>
      <c r="J17" s="197">
        <v>291944.19075818866</v>
      </c>
      <c r="K17" s="197">
        <v>308729.34793698008</v>
      </c>
      <c r="L17" s="197">
        <v>370091.14684949385</v>
      </c>
      <c r="M17" s="197">
        <v>440766.12047498167</v>
      </c>
      <c r="N17" s="197">
        <v>536454.2619228852</v>
      </c>
      <c r="O17" s="197">
        <v>503685.73744513741</v>
      </c>
      <c r="P17" s="197">
        <v>629937.48246812378</v>
      </c>
      <c r="Q17" s="197">
        <v>809612.05673525797</v>
      </c>
      <c r="R17" s="221">
        <v>519898.93400000001</v>
      </c>
      <c r="S17" s="221">
        <v>4854937.9023783747</v>
      </c>
    </row>
    <row r="18" spans="1:19" ht="20.100000000000001" customHeight="1" x14ac:dyDescent="0.2">
      <c r="A18" s="187"/>
      <c r="B18" s="200" t="s">
        <v>200</v>
      </c>
      <c r="C18" s="228" t="s">
        <v>172</v>
      </c>
      <c r="D18" s="197">
        <v>353642.64478280174</v>
      </c>
      <c r="E18" s="197">
        <v>678752.73723324307</v>
      </c>
      <c r="F18" s="197">
        <v>516218.35332572745</v>
      </c>
      <c r="G18" s="197">
        <v>535194.08269048552</v>
      </c>
      <c r="H18" s="197">
        <v>229819.90469048527</v>
      </c>
      <c r="I18" s="197">
        <v>569975.68987775897</v>
      </c>
      <c r="J18" s="197">
        <v>316166.18616309203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221">
        <v>0</v>
      </c>
      <c r="S18" s="221">
        <v>3199769.5987635944</v>
      </c>
    </row>
    <row r="19" spans="1:19" ht="20.100000000000001" customHeight="1" x14ac:dyDescent="0.2">
      <c r="A19" s="187"/>
      <c r="B19" s="200" t="s">
        <v>199</v>
      </c>
      <c r="C19" s="228" t="s">
        <v>172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314754.64428048464</v>
      </c>
      <c r="N19" s="197">
        <v>622755.365051853</v>
      </c>
      <c r="O19" s="197">
        <v>450595.59946132905</v>
      </c>
      <c r="P19" s="197">
        <v>441466.25068646827</v>
      </c>
      <c r="Q19" s="197">
        <v>0</v>
      </c>
      <c r="R19" s="221">
        <v>0</v>
      </c>
      <c r="S19" s="221">
        <v>1829571.8594801349</v>
      </c>
    </row>
    <row r="20" spans="1:19" ht="20.100000000000001" customHeight="1" x14ac:dyDescent="0.2">
      <c r="A20" s="187"/>
      <c r="B20" s="196" t="s">
        <v>184</v>
      </c>
      <c r="C20" s="228" t="s">
        <v>172</v>
      </c>
      <c r="D20" s="197">
        <v>36664.822367604538</v>
      </c>
      <c r="E20" s="197">
        <v>11322.68796450833</v>
      </c>
      <c r="F20" s="197">
        <v>13128.509011626002</v>
      </c>
      <c r="G20" s="197">
        <v>6178.9420361184593</v>
      </c>
      <c r="H20" s="197">
        <v>56044.726468204804</v>
      </c>
      <c r="I20" s="197">
        <v>13330.526341946703</v>
      </c>
      <c r="J20" s="197">
        <v>18819.878496124373</v>
      </c>
      <c r="K20" s="197">
        <v>138083.3012586704</v>
      </c>
      <c r="L20" s="197">
        <v>112020.61371700845</v>
      </c>
      <c r="M20" s="197">
        <v>240634.39659045736</v>
      </c>
      <c r="N20" s="197">
        <v>111680.60668031474</v>
      </c>
      <c r="O20" s="197">
        <v>9348.1919071661869</v>
      </c>
      <c r="P20" s="197">
        <v>338673.82237383642</v>
      </c>
      <c r="Q20" s="197">
        <v>84005.748645068888</v>
      </c>
      <c r="R20" s="221">
        <v>74049.277770000001</v>
      </c>
      <c r="S20" s="221">
        <v>1263986.0516286555</v>
      </c>
    </row>
    <row r="21" spans="1:19" ht="20.100000000000001" customHeight="1" x14ac:dyDescent="0.2">
      <c r="A21" s="187"/>
      <c r="B21" s="204" t="s">
        <v>182</v>
      </c>
      <c r="C21" s="228" t="s">
        <v>172</v>
      </c>
      <c r="D21" s="197">
        <v>0</v>
      </c>
      <c r="E21" s="197">
        <v>0</v>
      </c>
      <c r="F21" s="197">
        <v>0</v>
      </c>
      <c r="G21" s="197">
        <v>0</v>
      </c>
      <c r="H21" s="197">
        <v>4724.4201396006974</v>
      </c>
      <c r="I21" s="197">
        <v>40625.041419472924</v>
      </c>
      <c r="J21" s="197">
        <v>86600.375161004064</v>
      </c>
      <c r="K21" s="197">
        <v>128792.1761022921</v>
      </c>
      <c r="L21" s="197">
        <v>95797.986474425968</v>
      </c>
      <c r="M21" s="197">
        <v>103233.89519376651</v>
      </c>
      <c r="N21" s="197">
        <v>88997.777735679716</v>
      </c>
      <c r="O21" s="197">
        <v>127511.45569980459</v>
      </c>
      <c r="P21" s="197">
        <v>113921.8730917097</v>
      </c>
      <c r="Q21" s="197">
        <v>113927.74143372999</v>
      </c>
      <c r="R21" s="221">
        <v>112707.47710999999</v>
      </c>
      <c r="S21" s="221">
        <v>1016840.2195614862</v>
      </c>
    </row>
    <row r="22" spans="1:19" ht="20.100000000000001" customHeight="1" x14ac:dyDescent="0.2">
      <c r="A22" s="187"/>
      <c r="B22" s="200" t="s">
        <v>193</v>
      </c>
      <c r="C22" s="228" t="s">
        <v>172</v>
      </c>
      <c r="D22" s="197">
        <v>6244.4947626102721</v>
      </c>
      <c r="E22" s="197">
        <v>15486.949806025335</v>
      </c>
      <c r="F22" s="197">
        <v>12235.511215520784</v>
      </c>
      <c r="G22" s="197">
        <v>36515.349837111477</v>
      </c>
      <c r="H22" s="197">
        <v>46228.976807297688</v>
      </c>
      <c r="I22" s="197">
        <v>35133.719521411032</v>
      </c>
      <c r="J22" s="197">
        <v>35629.502908210343</v>
      </c>
      <c r="K22" s="197">
        <v>30809.918265000215</v>
      </c>
      <c r="L22" s="197">
        <v>25266.414321210876</v>
      </c>
      <c r="M22" s="197">
        <v>2343.3202563411501</v>
      </c>
      <c r="N22" s="197">
        <v>8014.0132174421469</v>
      </c>
      <c r="O22" s="197">
        <v>7279.1736961970873</v>
      </c>
      <c r="P22" s="197">
        <v>4606.5375764117771</v>
      </c>
      <c r="Q22" s="197">
        <v>620.48429979199989</v>
      </c>
      <c r="R22" s="221">
        <v>0</v>
      </c>
      <c r="S22" s="221">
        <v>266414.36649058218</v>
      </c>
    </row>
    <row r="23" spans="1:19" ht="20.100000000000001" customHeight="1" x14ac:dyDescent="0.2">
      <c r="A23" s="187"/>
      <c r="B23" s="200" t="s">
        <v>186</v>
      </c>
      <c r="C23" s="228" t="s">
        <v>172</v>
      </c>
      <c r="D23" s="197">
        <v>19315.937132047467</v>
      </c>
      <c r="E23" s="197">
        <v>82198.822513734282</v>
      </c>
      <c r="F23" s="197">
        <v>39281.767569083771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991.56290188878165</v>
      </c>
      <c r="N23" s="197">
        <v>0</v>
      </c>
      <c r="O23" s="197">
        <v>0</v>
      </c>
      <c r="P23" s="197">
        <v>55045.874184859626</v>
      </c>
      <c r="Q23" s="197">
        <v>58530.419913125988</v>
      </c>
      <c r="R23" s="221">
        <v>46039.71491000001</v>
      </c>
      <c r="S23" s="221">
        <v>301404.09912473988</v>
      </c>
    </row>
    <row r="24" spans="1:19" ht="20.100000000000001" customHeight="1" x14ac:dyDescent="0.2">
      <c r="A24" s="187"/>
      <c r="B24" s="206" t="s">
        <v>188</v>
      </c>
      <c r="C24" s="228" t="s">
        <v>172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v>0</v>
      </c>
      <c r="J24" s="197">
        <v>95957.703890068733</v>
      </c>
      <c r="K24" s="197">
        <v>0</v>
      </c>
      <c r="L24" s="197">
        <v>37520.495508462998</v>
      </c>
      <c r="M24" s="197">
        <v>79394.6880298053</v>
      </c>
      <c r="N24" s="197">
        <v>8953.9841597614632</v>
      </c>
      <c r="O24" s="197">
        <v>3488.8270337430122</v>
      </c>
      <c r="P24" s="197">
        <v>2659.2684838930354</v>
      </c>
      <c r="Q24" s="197">
        <v>26863.867585267992</v>
      </c>
      <c r="R24" s="221">
        <v>16302.163080000002</v>
      </c>
      <c r="S24" s="221">
        <v>271140.99777100253</v>
      </c>
    </row>
    <row r="25" spans="1:19" ht="20.100000000000001" customHeight="1" x14ac:dyDescent="0.2">
      <c r="A25" s="187"/>
      <c r="B25" s="196" t="s">
        <v>185</v>
      </c>
      <c r="C25" s="228" t="s">
        <v>172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18312.257596936113</v>
      </c>
      <c r="Q25" s="197">
        <v>62880.232870545988</v>
      </c>
      <c r="R25" s="221">
        <v>41568.7451</v>
      </c>
      <c r="S25" s="221">
        <v>122761.2355674821</v>
      </c>
    </row>
    <row r="26" spans="1:19" ht="20.100000000000001" customHeight="1" x14ac:dyDescent="0.2">
      <c r="A26" s="187"/>
      <c r="B26" s="200" t="s">
        <v>198</v>
      </c>
      <c r="C26" s="228" t="s">
        <v>172</v>
      </c>
      <c r="D26" s="197">
        <v>0</v>
      </c>
      <c r="E26" s="197">
        <v>108.81163817306103</v>
      </c>
      <c r="F26" s="197">
        <v>8247.8986677572848</v>
      </c>
      <c r="G26" s="197">
        <v>15871.458137397414</v>
      </c>
      <c r="H26" s="197">
        <v>12383.571843240985</v>
      </c>
      <c r="I26" s="197">
        <v>5299.3743074071717</v>
      </c>
      <c r="J26" s="197">
        <v>1793.3359415704924</v>
      </c>
      <c r="K26" s="197"/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0</v>
      </c>
      <c r="R26" s="221">
        <v>0</v>
      </c>
      <c r="S26" s="221">
        <v>43704.450535546406</v>
      </c>
    </row>
    <row r="27" spans="1:19" ht="20.100000000000001" customHeight="1" x14ac:dyDescent="0.2">
      <c r="A27" s="187"/>
      <c r="B27" s="200" t="s">
        <v>196</v>
      </c>
      <c r="C27" s="228" t="s">
        <v>172</v>
      </c>
      <c r="D27" s="197">
        <v>1315.8319111923654</v>
      </c>
      <c r="E27" s="197">
        <v>2372.9307247740612</v>
      </c>
      <c r="F27" s="197">
        <v>2319.9050370976456</v>
      </c>
      <c r="G27" s="197">
        <v>2078.0530583831437</v>
      </c>
      <c r="H27" s="197">
        <v>529.23268035688886</v>
      </c>
      <c r="I27" s="197">
        <v>15961.798368529395</v>
      </c>
      <c r="J27" s="197">
        <v>1367.7769519311971</v>
      </c>
      <c r="K27" s="197"/>
      <c r="L27" s="197">
        <v>207.19301578016362</v>
      </c>
      <c r="M27" s="197">
        <v>592.8068640866552</v>
      </c>
      <c r="N27" s="197">
        <v>0</v>
      </c>
      <c r="O27" s="197">
        <v>0</v>
      </c>
      <c r="P27" s="197">
        <v>0</v>
      </c>
      <c r="Q27" s="197">
        <v>0</v>
      </c>
      <c r="R27" s="221">
        <v>0</v>
      </c>
      <c r="S27" s="221">
        <v>26745.528612131518</v>
      </c>
    </row>
    <row r="28" spans="1:19" ht="20.100000000000001" customHeight="1" x14ac:dyDescent="0.2">
      <c r="A28" s="187"/>
      <c r="B28" s="196" t="s">
        <v>190</v>
      </c>
      <c r="C28" s="228" t="s">
        <v>172</v>
      </c>
      <c r="D28" s="197">
        <v>0</v>
      </c>
      <c r="E28" s="197">
        <v>0</v>
      </c>
      <c r="F28" s="197">
        <v>0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0</v>
      </c>
      <c r="O28" s="197">
        <v>3298.7338413867833</v>
      </c>
      <c r="P28" s="197">
        <v>5511.1926450218807</v>
      </c>
      <c r="Q28" s="197">
        <v>5995.883635784</v>
      </c>
      <c r="R28" s="221">
        <v>4870.3059800000037</v>
      </c>
      <c r="S28" s="221">
        <v>19676.116102192667</v>
      </c>
    </row>
    <row r="29" spans="1:19" ht="20.100000000000001" customHeight="1" x14ac:dyDescent="0.2">
      <c r="A29" s="187"/>
      <c r="B29" s="200" t="s">
        <v>191</v>
      </c>
      <c r="C29" s="228" t="s">
        <v>172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18.566130954100398</v>
      </c>
      <c r="N29" s="197">
        <v>631.44007204643856</v>
      </c>
      <c r="O29" s="197">
        <v>1023.4740086179592</v>
      </c>
      <c r="P29" s="197">
        <v>5611.2957555520043</v>
      </c>
      <c r="Q29" s="197">
        <v>5851.9952669261684</v>
      </c>
      <c r="R29" s="221">
        <v>6300.6156500000006</v>
      </c>
      <c r="S29" s="221">
        <v>19437.386884096672</v>
      </c>
    </row>
    <row r="30" spans="1:19" ht="20.100000000000001" customHeight="1" x14ac:dyDescent="0.2">
      <c r="A30" s="187"/>
      <c r="B30" s="200" t="s">
        <v>201</v>
      </c>
      <c r="C30" s="228" t="s">
        <v>172</v>
      </c>
      <c r="D30" s="197">
        <v>9169.6470427299864</v>
      </c>
      <c r="E30" s="197">
        <v>1342.1548957127691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197">
        <v>0</v>
      </c>
      <c r="R30" s="221">
        <v>0</v>
      </c>
      <c r="S30" s="221">
        <v>10511.801938442755</v>
      </c>
    </row>
    <row r="31" spans="1:19" ht="20.100000000000001" customHeight="1" x14ac:dyDescent="0.2">
      <c r="A31" s="187"/>
      <c r="B31" s="196" t="s">
        <v>189</v>
      </c>
      <c r="C31" s="228" t="s">
        <v>172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267.30367594391942</v>
      </c>
      <c r="Q31" s="197">
        <v>6413.456441545999</v>
      </c>
      <c r="R31" s="221">
        <v>2945.77628</v>
      </c>
      <c r="S31" s="221">
        <v>9626.5363974899192</v>
      </c>
    </row>
    <row r="32" spans="1:19" ht="20.100000000000001" customHeight="1" x14ac:dyDescent="0.2">
      <c r="A32" s="187"/>
      <c r="B32" s="196" t="s">
        <v>195</v>
      </c>
      <c r="C32" s="228" t="s">
        <v>172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1550.5066642026106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197">
        <v>0</v>
      </c>
      <c r="R32" s="221">
        <v>0</v>
      </c>
      <c r="S32" s="221">
        <v>1550.5066642026106</v>
      </c>
    </row>
    <row r="33" spans="1:19" ht="20.100000000000001" customHeight="1" x14ac:dyDescent="0.2">
      <c r="A33" s="187"/>
      <c r="B33" s="196" t="s">
        <v>192</v>
      </c>
      <c r="C33" s="228" t="s">
        <v>172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97">
        <v>0</v>
      </c>
      <c r="K33" s="197">
        <v>0</v>
      </c>
      <c r="L33" s="197">
        <v>0</v>
      </c>
      <c r="M33" s="197">
        <v>0</v>
      </c>
      <c r="N33" s="197">
        <v>0</v>
      </c>
      <c r="O33" s="197">
        <v>0</v>
      </c>
      <c r="P33" s="197">
        <v>0</v>
      </c>
      <c r="Q33" s="197">
        <v>1477.8476462819999</v>
      </c>
      <c r="R33" s="221">
        <v>2729.6604600000001</v>
      </c>
      <c r="S33" s="221">
        <v>4207.508106282</v>
      </c>
    </row>
    <row r="34" spans="1:19" ht="22.5" customHeight="1" x14ac:dyDescent="0.2">
      <c r="A34" s="187"/>
      <c r="B34" s="192" t="s">
        <v>265</v>
      </c>
      <c r="C34" s="228"/>
      <c r="D34" s="207">
        <v>25911639.544626705</v>
      </c>
      <c r="E34" s="207">
        <v>26632195.735130284</v>
      </c>
      <c r="F34" s="207">
        <v>48990507.854852304</v>
      </c>
      <c r="G34" s="207">
        <v>30920961.796806831</v>
      </c>
      <c r="H34" s="207">
        <v>14971594.401226051</v>
      </c>
      <c r="I34" s="207">
        <v>28097891.519330345</v>
      </c>
      <c r="J34" s="207">
        <v>22361553.377739366</v>
      </c>
      <c r="K34" s="207">
        <v>23615348.605321642</v>
      </c>
      <c r="L34" s="207">
        <v>46946644.860477254</v>
      </c>
      <c r="M34" s="207">
        <v>49720743.528584301</v>
      </c>
      <c r="N34" s="207">
        <v>73661651.442675263</v>
      </c>
      <c r="O34" s="207">
        <v>45835515.936915591</v>
      </c>
      <c r="P34" s="207">
        <v>57412928.907388426</v>
      </c>
      <c r="Q34" s="207">
        <v>81316838.906652316</v>
      </c>
      <c r="R34" s="208">
        <v>59663536.775753923</v>
      </c>
      <c r="S34" s="208">
        <v>636059553.19348061</v>
      </c>
    </row>
    <row r="35" spans="1:19" ht="20.100000000000001" customHeight="1" x14ac:dyDescent="0.2">
      <c r="A35" s="187"/>
      <c r="B35" s="200" t="s">
        <v>205</v>
      </c>
      <c r="C35" s="228" t="s">
        <v>203</v>
      </c>
      <c r="D35" s="197">
        <v>7126668.2094726246</v>
      </c>
      <c r="E35" s="197">
        <v>5921650.6532019908</v>
      </c>
      <c r="F35" s="197">
        <v>19896874.057021916</v>
      </c>
      <c r="G35" s="197">
        <v>7994289.0543196434</v>
      </c>
      <c r="H35" s="197">
        <v>7464272.18689619</v>
      </c>
      <c r="I35" s="197">
        <v>9525016.4991310332</v>
      </c>
      <c r="J35" s="197">
        <v>8773924.3889408894</v>
      </c>
      <c r="K35" s="197">
        <v>9642668.3403070513</v>
      </c>
      <c r="L35" s="197">
        <v>11194418.903851677</v>
      </c>
      <c r="M35" s="197">
        <v>10990311.007637611</v>
      </c>
      <c r="N35" s="197">
        <v>10749280.799056167</v>
      </c>
      <c r="O35" s="197">
        <v>12178197.745785248</v>
      </c>
      <c r="P35" s="197">
        <v>14160627.533452364</v>
      </c>
      <c r="Q35" s="197">
        <v>15519523.817554632</v>
      </c>
      <c r="R35" s="221">
        <v>13396640.719762057</v>
      </c>
      <c r="S35" s="221">
        <v>164534363.9163911</v>
      </c>
    </row>
    <row r="36" spans="1:19" ht="20.100000000000001" customHeight="1" x14ac:dyDescent="0.2">
      <c r="A36" s="187"/>
      <c r="B36" s="196" t="s">
        <v>204</v>
      </c>
      <c r="C36" s="228" t="s">
        <v>203</v>
      </c>
      <c r="D36" s="197">
        <v>8784855.1759250201</v>
      </c>
      <c r="E36" s="197">
        <v>14588273.422761397</v>
      </c>
      <c r="F36" s="197">
        <v>23371157.500198144</v>
      </c>
      <c r="G36" s="197">
        <v>17483386.695716955</v>
      </c>
      <c r="H36" s="197">
        <v>9418579.9408450387</v>
      </c>
      <c r="I36" s="197">
        <v>6543167.2244442832</v>
      </c>
      <c r="J36" s="197">
        <v>-1402494.4050399349</v>
      </c>
      <c r="K36" s="197">
        <v>-2344484.8630194291</v>
      </c>
      <c r="L36" s="197">
        <v>13693214.252749126</v>
      </c>
      <c r="M36" s="197">
        <v>14680447.759946059</v>
      </c>
      <c r="N36" s="197">
        <v>16320472.482529882</v>
      </c>
      <c r="O36" s="197">
        <v>5788818.8755589779</v>
      </c>
      <c r="P36" s="197">
        <v>6108057.9291074984</v>
      </c>
      <c r="Q36" s="197">
        <v>16420351.130602593</v>
      </c>
      <c r="R36" s="221">
        <v>15053384.337886719</v>
      </c>
      <c r="S36" s="221">
        <v>164507187.46021232</v>
      </c>
    </row>
    <row r="37" spans="1:19" ht="20.100000000000001" customHeight="1" x14ac:dyDescent="0.2">
      <c r="A37" s="187"/>
      <c r="B37" s="196" t="s">
        <v>202</v>
      </c>
      <c r="C37" s="228" t="s">
        <v>203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30496.268159774576</v>
      </c>
      <c r="J37" s="197">
        <v>7485351.364595999</v>
      </c>
      <c r="K37" s="197">
        <v>13187040.252053706</v>
      </c>
      <c r="L37" s="197">
        <v>15387966.02504288</v>
      </c>
      <c r="M37" s="197">
        <v>17099512.495338872</v>
      </c>
      <c r="N37" s="197">
        <v>13864626.325009691</v>
      </c>
      <c r="O37" s="197">
        <v>26096150.845107708</v>
      </c>
      <c r="P37" s="197">
        <v>21346489.974899456</v>
      </c>
      <c r="Q37" s="197">
        <v>30154918.577449139</v>
      </c>
      <c r="R37" s="221">
        <v>15661666.101070002</v>
      </c>
      <c r="S37" s="221">
        <v>160314218.22872722</v>
      </c>
    </row>
    <row r="38" spans="1:19" ht="20.100000000000001" customHeight="1" x14ac:dyDescent="0.2">
      <c r="A38" s="187"/>
      <c r="B38" s="196" t="s">
        <v>208</v>
      </c>
      <c r="C38" s="228" t="s">
        <v>203</v>
      </c>
      <c r="D38" s="197">
        <v>4879644.7598847942</v>
      </c>
      <c r="E38" s="197">
        <v>2263653.7279549916</v>
      </c>
      <c r="F38" s="197">
        <v>2186372.7278189259</v>
      </c>
      <c r="G38" s="197">
        <v>2619056.054722955</v>
      </c>
      <c r="H38" s="197">
        <v>-4565341.7958664792</v>
      </c>
      <c r="I38" s="197">
        <v>-2585045.4606797453</v>
      </c>
      <c r="J38" s="197">
        <v>4785208.6095292503</v>
      </c>
      <c r="K38" s="197">
        <v>-541484.4640398504</v>
      </c>
      <c r="L38" s="197">
        <v>-432138.86444873421</v>
      </c>
      <c r="M38" s="197">
        <v>3085845.4917840902</v>
      </c>
      <c r="N38" s="197">
        <v>22661250.88835568</v>
      </c>
      <c r="O38" s="197">
        <v>734920.34884989785</v>
      </c>
      <c r="P38" s="197">
        <v>889211.47999474779</v>
      </c>
      <c r="Q38" s="197">
        <v>1194025.8500773748</v>
      </c>
      <c r="R38" s="221">
        <v>1195072.5866530801</v>
      </c>
      <c r="S38" s="221">
        <v>38370251.940590993</v>
      </c>
    </row>
    <row r="39" spans="1:19" ht="20.100000000000001" customHeight="1" x14ac:dyDescent="0.2">
      <c r="A39" s="187"/>
      <c r="B39" s="200" t="s">
        <v>225</v>
      </c>
      <c r="C39" s="228" t="s">
        <v>203</v>
      </c>
      <c r="D39" s="197">
        <v>678459.67047210329</v>
      </c>
      <c r="E39" s="197">
        <v>444829.98351174354</v>
      </c>
      <c r="F39" s="197">
        <v>595893.91324785934</v>
      </c>
      <c r="G39" s="197">
        <v>294554.59059794346</v>
      </c>
      <c r="H39" s="197">
        <v>552462.3664412495</v>
      </c>
      <c r="I39" s="197">
        <v>2985853.449106486</v>
      </c>
      <c r="J39" s="197">
        <v>963294.34164978925</v>
      </c>
      <c r="K39" s="197">
        <v>1535529.6142593632</v>
      </c>
      <c r="L39" s="197">
        <v>23496.427124459206</v>
      </c>
      <c r="M39" s="197">
        <v>720455.41439701861</v>
      </c>
      <c r="N39" s="197">
        <v>770480.25426082266</v>
      </c>
      <c r="O39" s="197">
        <v>2256759.071692348</v>
      </c>
      <c r="P39" s="197">
        <v>7489349.423048663</v>
      </c>
      <c r="Q39" s="197">
        <v>11829808.992359737</v>
      </c>
      <c r="R39" s="221">
        <v>7583295.779597884</v>
      </c>
      <c r="S39" s="221">
        <v>38724523.291767471</v>
      </c>
    </row>
    <row r="40" spans="1:19" ht="20.100000000000001" customHeight="1" x14ac:dyDescent="0.2">
      <c r="A40" s="187"/>
      <c r="B40" s="196" t="s">
        <v>207</v>
      </c>
      <c r="C40" s="228" t="s">
        <v>203</v>
      </c>
      <c r="D40" s="197">
        <v>771288.54972790345</v>
      </c>
      <c r="E40" s="197">
        <v>905482.45458158641</v>
      </c>
      <c r="F40" s="197">
        <v>898131.83485379617</v>
      </c>
      <c r="G40" s="197">
        <v>1040827.3256275859</v>
      </c>
      <c r="H40" s="197">
        <v>854987.05164911842</v>
      </c>
      <c r="I40" s="197">
        <v>2255259.8198762685</v>
      </c>
      <c r="J40" s="197">
        <v>6003.8559619470961</v>
      </c>
      <c r="K40" s="197">
        <v>-8007.985017244866</v>
      </c>
      <c r="L40" s="197">
        <v>2652304.3423285047</v>
      </c>
      <c r="M40" s="197">
        <v>-332288.23834278603</v>
      </c>
      <c r="N40" s="197">
        <v>4685576.5224172687</v>
      </c>
      <c r="O40" s="197">
        <v>2497211.3810034264</v>
      </c>
      <c r="P40" s="197">
        <v>2540489.7256719009</v>
      </c>
      <c r="Q40" s="197">
        <v>2952208.9453032878</v>
      </c>
      <c r="R40" s="221">
        <v>-2850893.4311123388</v>
      </c>
      <c r="S40" s="221">
        <v>18868582.154530223</v>
      </c>
    </row>
    <row r="41" spans="1:19" ht="20.100000000000001" customHeight="1" x14ac:dyDescent="0.2">
      <c r="A41" s="187"/>
      <c r="B41" s="206" t="s">
        <v>222</v>
      </c>
      <c r="C41" s="228" t="s">
        <v>203</v>
      </c>
      <c r="D41" s="197">
        <v>0</v>
      </c>
      <c r="E41" s="197">
        <v>0</v>
      </c>
      <c r="F41" s="197">
        <v>0</v>
      </c>
      <c r="G41" s="197">
        <v>0</v>
      </c>
      <c r="H41" s="197">
        <v>0</v>
      </c>
      <c r="I41" s="197">
        <v>7195303.5192126045</v>
      </c>
      <c r="J41" s="197">
        <v>-4951.7575719827282</v>
      </c>
      <c r="K41" s="197">
        <v>1213352.2659901876</v>
      </c>
      <c r="L41" s="197">
        <v>1195216.5016931908</v>
      </c>
      <c r="M41" s="197">
        <v>491238.31337071868</v>
      </c>
      <c r="N41" s="197">
        <v>-554856.14779801131</v>
      </c>
      <c r="O41" s="197">
        <v>-337166.72034235642</v>
      </c>
      <c r="P41" s="197">
        <v>-164661.87225727312</v>
      </c>
      <c r="Q41" s="197">
        <v>-230628.22102198098</v>
      </c>
      <c r="R41" s="221">
        <v>1619149.0919807281</v>
      </c>
      <c r="S41" s="221">
        <v>10421994.973255826</v>
      </c>
    </row>
    <row r="42" spans="1:19" ht="20.100000000000001" customHeight="1" x14ac:dyDescent="0.2">
      <c r="A42" s="187"/>
      <c r="B42" s="196" t="s">
        <v>210</v>
      </c>
      <c r="C42" s="228" t="s">
        <v>203</v>
      </c>
      <c r="D42" s="197">
        <v>602620.22825357318</v>
      </c>
      <c r="E42" s="197">
        <v>401078.76392905903</v>
      </c>
      <c r="F42" s="197">
        <v>497994.74857540336</v>
      </c>
      <c r="G42" s="197">
        <v>355856.15798430407</v>
      </c>
      <c r="H42" s="197">
        <v>314177.87797319156</v>
      </c>
      <c r="I42" s="197">
        <v>613437.3994975544</v>
      </c>
      <c r="J42" s="197">
        <v>752989.84239171864</v>
      </c>
      <c r="K42" s="197">
        <v>513656.9413191395</v>
      </c>
      <c r="L42" s="197">
        <v>441419.69859162974</v>
      </c>
      <c r="M42" s="197">
        <v>368660.15045588219</v>
      </c>
      <c r="N42" s="197">
        <v>179588.77617294254</v>
      </c>
      <c r="O42" s="197">
        <v>118320.21038249129</v>
      </c>
      <c r="P42" s="197">
        <v>518306.96631041949</v>
      </c>
      <c r="Q42" s="197">
        <v>597565.83037448721</v>
      </c>
      <c r="R42" s="221">
        <v>389970.57001948642</v>
      </c>
      <c r="S42" s="221">
        <v>6665644.1622312823</v>
      </c>
    </row>
    <row r="43" spans="1:19" ht="20.100000000000001" customHeight="1" x14ac:dyDescent="0.2">
      <c r="A43" s="187"/>
      <c r="B43" s="196" t="s">
        <v>209</v>
      </c>
      <c r="C43" s="228" t="s">
        <v>203</v>
      </c>
      <c r="D43" s="197">
        <v>0</v>
      </c>
      <c r="E43" s="197">
        <v>0</v>
      </c>
      <c r="F43" s="197">
        <v>0</v>
      </c>
      <c r="G43" s="197">
        <v>0</v>
      </c>
      <c r="H43" s="197">
        <v>0</v>
      </c>
      <c r="I43" s="197">
        <v>127708.78272674269</v>
      </c>
      <c r="J43" s="197">
        <v>7958.0380204307558</v>
      </c>
      <c r="K43" s="197">
        <v>183661.59126741381</v>
      </c>
      <c r="L43" s="197">
        <v>767616.08525848319</v>
      </c>
      <c r="M43" s="197">
        <v>444761.20656583854</v>
      </c>
      <c r="N43" s="197">
        <v>2150515.6753157964</v>
      </c>
      <c r="O43" s="197">
        <v>771245.309253474</v>
      </c>
      <c r="P43" s="197">
        <v>662482.16768649314</v>
      </c>
      <c r="Q43" s="197">
        <v>694221.70062174997</v>
      </c>
      <c r="R43" s="221">
        <v>470771.78210924531</v>
      </c>
      <c r="S43" s="221">
        <v>6280942.3388256682</v>
      </c>
    </row>
    <row r="44" spans="1:19" ht="20.100000000000001" customHeight="1" x14ac:dyDescent="0.2">
      <c r="A44" s="187"/>
      <c r="B44" s="200" t="s">
        <v>212</v>
      </c>
      <c r="C44" s="228" t="s">
        <v>203</v>
      </c>
      <c r="D44" s="197">
        <v>163317.59597887547</v>
      </c>
      <c r="E44" s="197">
        <v>275782.36139575037</v>
      </c>
      <c r="F44" s="197">
        <v>270658.00080161373</v>
      </c>
      <c r="G44" s="197">
        <v>294858.29541650269</v>
      </c>
      <c r="H44" s="197">
        <v>283143.20625973644</v>
      </c>
      <c r="I44" s="197">
        <v>415510.80031378695</v>
      </c>
      <c r="J44" s="197">
        <v>222273.00564525425</v>
      </c>
      <c r="K44" s="197">
        <v>497775.91968859069</v>
      </c>
      <c r="L44" s="197">
        <v>463326.07373590156</v>
      </c>
      <c r="M44" s="197">
        <v>411951.35778376955</v>
      </c>
      <c r="N44" s="197">
        <v>347952.99592238909</v>
      </c>
      <c r="O44" s="197">
        <v>23989.058301429195</v>
      </c>
      <c r="P44" s="197">
        <v>778509.27976609359</v>
      </c>
      <c r="Q44" s="197">
        <v>470106.10072430666</v>
      </c>
      <c r="R44" s="221">
        <v>324947.25060256384</v>
      </c>
      <c r="S44" s="221">
        <v>5244101.3023365652</v>
      </c>
    </row>
    <row r="45" spans="1:19" ht="19.5" customHeight="1" x14ac:dyDescent="0.2">
      <c r="A45" s="187"/>
      <c r="B45" s="196" t="s">
        <v>215</v>
      </c>
      <c r="C45" s="228" t="s">
        <v>203</v>
      </c>
      <c r="D45" s="197">
        <v>912359.81258111913</v>
      </c>
      <c r="E45" s="197">
        <v>1073552.3624674466</v>
      </c>
      <c r="F45" s="197">
        <v>101412.15259636722</v>
      </c>
      <c r="G45" s="197">
        <v>271674.43568787875</v>
      </c>
      <c r="H45" s="197">
        <v>605826.4989255633</v>
      </c>
      <c r="I45" s="197">
        <v>462643.44645827607</v>
      </c>
      <c r="J45" s="197">
        <v>223665.87050998374</v>
      </c>
      <c r="K45" s="197">
        <v>-417548.59090033971</v>
      </c>
      <c r="L45" s="197">
        <v>164605.24542549305</v>
      </c>
      <c r="M45" s="197">
        <v>429893.7215609072</v>
      </c>
      <c r="N45" s="197">
        <v>272179.50895200664</v>
      </c>
      <c r="O45" s="197">
        <v>303243.4380576</v>
      </c>
      <c r="P45" s="197">
        <v>367198.41599194385</v>
      </c>
      <c r="Q45" s="197">
        <v>422550.73856794112</v>
      </c>
      <c r="R45" s="221">
        <v>302986.95657380531</v>
      </c>
      <c r="S45" s="221">
        <v>5496244.0134559926</v>
      </c>
    </row>
    <row r="46" spans="1:19" ht="19.5" customHeight="1" x14ac:dyDescent="0.2">
      <c r="A46" s="187"/>
      <c r="B46" s="200" t="s">
        <v>223</v>
      </c>
      <c r="C46" s="228" t="s">
        <v>203</v>
      </c>
      <c r="D46" s="197">
        <v>594304.53049333137</v>
      </c>
      <c r="E46" s="197">
        <v>265418.0807085876</v>
      </c>
      <c r="F46" s="197">
        <v>351379.11971941782</v>
      </c>
      <c r="G46" s="197">
        <v>232733.87536826168</v>
      </c>
      <c r="H46" s="197">
        <v>177940.065107528</v>
      </c>
      <c r="I46" s="197">
        <v>271739.38298118184</v>
      </c>
      <c r="J46" s="197">
        <v>646844.36525863176</v>
      </c>
      <c r="K46" s="197">
        <v>1264.3321619982894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221">
        <v>0</v>
      </c>
      <c r="S46" s="221">
        <v>2541623.751798938</v>
      </c>
    </row>
    <row r="47" spans="1:19" ht="19.5" customHeight="1" x14ac:dyDescent="0.2">
      <c r="A47" s="187"/>
      <c r="B47" s="196" t="s">
        <v>213</v>
      </c>
      <c r="C47" s="228" t="s">
        <v>203</v>
      </c>
      <c r="D47" s="197">
        <v>0</v>
      </c>
      <c r="E47" s="197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308529.37910076004</v>
      </c>
      <c r="L47" s="197">
        <v>306265.30169975082</v>
      </c>
      <c r="M47" s="197">
        <v>321166.23986003746</v>
      </c>
      <c r="N47" s="197">
        <v>312048.40676005429</v>
      </c>
      <c r="O47" s="197">
        <v>312004.87375285185</v>
      </c>
      <c r="P47" s="197">
        <v>426593.72193558927</v>
      </c>
      <c r="Q47" s="197">
        <v>432179.85440543201</v>
      </c>
      <c r="R47" s="221">
        <v>419241.51222999999</v>
      </c>
      <c r="S47" s="221">
        <v>2838029.2897444759</v>
      </c>
    </row>
    <row r="48" spans="1:19" ht="19.5" customHeight="1" x14ac:dyDescent="0.2">
      <c r="A48" s="187"/>
      <c r="B48" s="196" t="s">
        <v>211</v>
      </c>
      <c r="C48" s="228" t="s">
        <v>203</v>
      </c>
      <c r="D48" s="197">
        <v>1015486.3165473025</v>
      </c>
      <c r="E48" s="197">
        <v>305533.4944654202</v>
      </c>
      <c r="F48" s="197">
        <v>588040.21500317857</v>
      </c>
      <c r="G48" s="197">
        <v>194390.02660065104</v>
      </c>
      <c r="H48" s="197">
        <v>-269722.47154735122</v>
      </c>
      <c r="I48" s="197">
        <v>-327106.64374927327</v>
      </c>
      <c r="J48" s="197">
        <v>-569847.78525975079</v>
      </c>
      <c r="K48" s="197">
        <v>-524365.5053984113</v>
      </c>
      <c r="L48" s="197">
        <v>446947.8005497104</v>
      </c>
      <c r="M48" s="197">
        <v>381861.42808452278</v>
      </c>
      <c r="N48" s="197">
        <v>177519.63170772721</v>
      </c>
      <c r="O48" s="197">
        <v>254237.53625696321</v>
      </c>
      <c r="P48" s="197">
        <v>136726.99978602666</v>
      </c>
      <c r="Q48" s="197">
        <v>594930.76636287966</v>
      </c>
      <c r="R48" s="221">
        <v>244417.78022984232</v>
      </c>
      <c r="S48" s="221">
        <v>2649049.5896394383</v>
      </c>
    </row>
    <row r="49" spans="1:19" ht="19.5" customHeight="1" x14ac:dyDescent="0.2">
      <c r="A49" s="187"/>
      <c r="B49" s="196" t="s">
        <v>221</v>
      </c>
      <c r="C49" s="228" t="s">
        <v>203</v>
      </c>
      <c r="D49" s="197">
        <v>0</v>
      </c>
      <c r="E49" s="197">
        <v>0</v>
      </c>
      <c r="F49" s="197">
        <v>0</v>
      </c>
      <c r="G49" s="197">
        <v>0</v>
      </c>
      <c r="H49" s="197">
        <v>0</v>
      </c>
      <c r="I49" s="197">
        <v>-54253.811242753727</v>
      </c>
      <c r="J49" s="197">
        <v>95255.937026162297</v>
      </c>
      <c r="K49" s="197">
        <v>62101.796105607413</v>
      </c>
      <c r="L49" s="197">
        <v>131749.27476758027</v>
      </c>
      <c r="M49" s="197">
        <v>98308.110026826616</v>
      </c>
      <c r="N49" s="197">
        <v>449769.35916798818</v>
      </c>
      <c r="O49" s="197">
        <v>-199032.13467565161</v>
      </c>
      <c r="P49" s="197">
        <v>420395.07558350969</v>
      </c>
      <c r="Q49" s="197">
        <v>-207525.03338530927</v>
      </c>
      <c r="R49" s="221">
        <v>641419.37238521094</v>
      </c>
      <c r="S49" s="221">
        <v>1438187.9457591707</v>
      </c>
    </row>
    <row r="50" spans="1:19" ht="19.5" customHeight="1" x14ac:dyDescent="0.2">
      <c r="A50" s="187"/>
      <c r="B50" s="196" t="s">
        <v>219</v>
      </c>
      <c r="C50" s="228" t="s">
        <v>203</v>
      </c>
      <c r="D50" s="197">
        <v>166446.47182951783</v>
      </c>
      <c r="E50" s="197">
        <v>121383.83498473818</v>
      </c>
      <c r="F50" s="197">
        <v>143303.79798203622</v>
      </c>
      <c r="G50" s="197">
        <v>36458.030635947493</v>
      </c>
      <c r="H50" s="197">
        <v>37633.991812563079</v>
      </c>
      <c r="I50" s="197">
        <v>47334.209327192388</v>
      </c>
      <c r="J50" s="197">
        <v>22290.114923144956</v>
      </c>
      <c r="K50" s="197">
        <v>15745.15798298236</v>
      </c>
      <c r="L50" s="197">
        <v>35161.274874739043</v>
      </c>
      <c r="M50" s="197">
        <v>23814.922041940565</v>
      </c>
      <c r="N50" s="197">
        <v>0</v>
      </c>
      <c r="O50" s="197">
        <v>10588.691399157477</v>
      </c>
      <c r="P50" s="197">
        <v>10177.537376589889</v>
      </c>
      <c r="Q50" s="197">
        <v>7826.3128857004522</v>
      </c>
      <c r="R50" s="221">
        <v>4689.8998847733437</v>
      </c>
      <c r="S50" s="221">
        <v>682854.2479410232</v>
      </c>
    </row>
    <row r="51" spans="1:19" ht="19.5" customHeight="1" x14ac:dyDescent="0.2">
      <c r="A51" s="187"/>
      <c r="B51" s="196" t="s">
        <v>214</v>
      </c>
      <c r="C51" s="228" t="s">
        <v>203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540052.55166943173</v>
      </c>
      <c r="J51" s="197">
        <v>360840.17928030493</v>
      </c>
      <c r="K51" s="197">
        <v>263428.46941639483</v>
      </c>
      <c r="L51" s="197">
        <v>477425.55144000379</v>
      </c>
      <c r="M51" s="197">
        <v>504684.63499616284</v>
      </c>
      <c r="N51" s="197">
        <v>1301325.010309336</v>
      </c>
      <c r="O51" s="197">
        <v>-5069417.397272083</v>
      </c>
      <c r="P51" s="197">
        <v>1787293.8776842337</v>
      </c>
      <c r="Q51" s="197">
        <v>390969.75329830562</v>
      </c>
      <c r="R51" s="221">
        <v>4932801.8118192414</v>
      </c>
      <c r="S51" s="221">
        <v>5489404.4426413318</v>
      </c>
    </row>
    <row r="52" spans="1:19" ht="20.25" customHeight="1" x14ac:dyDescent="0.2">
      <c r="A52" s="187"/>
      <c r="B52" s="196" t="s">
        <v>220</v>
      </c>
      <c r="C52" s="228" t="s">
        <v>203</v>
      </c>
      <c r="D52" s="197">
        <v>95955.388900669874</v>
      </c>
      <c r="E52" s="197">
        <v>42701.339280295746</v>
      </c>
      <c r="F52" s="197">
        <v>24911.873135646059</v>
      </c>
      <c r="G52" s="197">
        <v>55255.63051038071</v>
      </c>
      <c r="H52" s="197">
        <v>43915.295789880867</v>
      </c>
      <c r="I52" s="197">
        <v>36741.59430157757</v>
      </c>
      <c r="J52" s="197">
        <v>10726.083134047683</v>
      </c>
      <c r="K52" s="197">
        <v>14481.096381689051</v>
      </c>
      <c r="L52" s="197">
        <v>12724.095373808039</v>
      </c>
      <c r="M52" s="197">
        <v>14316.402731766068</v>
      </c>
      <c r="N52" s="197">
        <v>3540.7276559881839</v>
      </c>
      <c r="O52" s="197">
        <v>42219.42640868426</v>
      </c>
      <c r="P52" s="197">
        <v>-11792.626150691447</v>
      </c>
      <c r="Q52" s="197">
        <v>219.2999482265956</v>
      </c>
      <c r="R52" s="221">
        <v>8042.5903702979977</v>
      </c>
      <c r="S52" s="221">
        <v>393958.21777226729</v>
      </c>
    </row>
    <row r="53" spans="1:19" ht="20.25" customHeight="1" x14ac:dyDescent="0.2">
      <c r="A53" s="187"/>
      <c r="B53" s="227" t="s">
        <v>194</v>
      </c>
      <c r="C53" s="228" t="s">
        <v>203</v>
      </c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21">
        <v>173543.94945999997</v>
      </c>
      <c r="S53" s="221">
        <v>173543.94945999997</v>
      </c>
    </row>
    <row r="54" spans="1:19" ht="20.25" customHeight="1" x14ac:dyDescent="0.2">
      <c r="A54" s="187"/>
      <c r="B54" s="200" t="s">
        <v>217</v>
      </c>
      <c r="C54" s="228" t="s">
        <v>203</v>
      </c>
      <c r="D54" s="197">
        <v>110990.17657525216</v>
      </c>
      <c r="E54" s="197">
        <v>17626.089665523166</v>
      </c>
      <c r="F54" s="197">
        <v>61201.007576712887</v>
      </c>
      <c r="G54" s="197">
        <v>28742.360576143721</v>
      </c>
      <c r="H54" s="197">
        <v>51375.333727337784</v>
      </c>
      <c r="I54" s="197">
        <v>11815.498758678688</v>
      </c>
      <c r="J54" s="197">
        <v>-19036.768320211944</v>
      </c>
      <c r="K54" s="197">
        <v>10718.546416606878</v>
      </c>
      <c r="L54" s="197">
        <v>-20461.234525200845</v>
      </c>
      <c r="M54" s="197">
        <v>-18072.134553578551</v>
      </c>
      <c r="N54" s="197">
        <v>-34097.81932851774</v>
      </c>
      <c r="O54" s="197">
        <v>27534.032337117897</v>
      </c>
      <c r="P54" s="197">
        <v>-82318.418585950712</v>
      </c>
      <c r="Q54" s="197">
        <v>13743.377894276748</v>
      </c>
      <c r="R54" s="221">
        <v>2303.5730041248798</v>
      </c>
      <c r="S54" s="221">
        <v>162063.62121831498</v>
      </c>
    </row>
    <row r="55" spans="1:19" ht="20.25" customHeight="1" x14ac:dyDescent="0.2">
      <c r="A55" s="187"/>
      <c r="B55" s="196" t="s">
        <v>216</v>
      </c>
      <c r="C55" s="228" t="s">
        <v>203</v>
      </c>
      <c r="D55" s="197">
        <v>0</v>
      </c>
      <c r="E55" s="197">
        <v>0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18598.466744092675</v>
      </c>
      <c r="P55" s="197">
        <v>19195.747422954482</v>
      </c>
      <c r="Q55" s="197">
        <v>48571.849338870728</v>
      </c>
      <c r="R55" s="221">
        <v>80894.477485620024</v>
      </c>
      <c r="S55" s="221">
        <v>167260.54099153791</v>
      </c>
    </row>
    <row r="56" spans="1:19" ht="20.25" customHeight="1" x14ac:dyDescent="0.2">
      <c r="A56" s="187"/>
      <c r="B56" s="200" t="s">
        <v>218</v>
      </c>
      <c r="C56" s="228" t="s">
        <v>203</v>
      </c>
      <c r="D56" s="197">
        <v>9242.6579846177574</v>
      </c>
      <c r="E56" s="197">
        <v>5229.1662217534622</v>
      </c>
      <c r="F56" s="197">
        <v>3176.9063212793408</v>
      </c>
      <c r="G56" s="197">
        <v>18879.263041677048</v>
      </c>
      <c r="H56" s="197">
        <v>2344.8532124839717</v>
      </c>
      <c r="I56" s="197">
        <v>2216.989037257119</v>
      </c>
      <c r="J56" s="197">
        <v>1258.0970636947022</v>
      </c>
      <c r="K56" s="197">
        <v>1286.3112454314787</v>
      </c>
      <c r="L56" s="197">
        <v>5388.1049442736085</v>
      </c>
      <c r="M56" s="197">
        <v>3875.2448986427894</v>
      </c>
      <c r="N56" s="197">
        <v>4478.0462080466359</v>
      </c>
      <c r="O56" s="197">
        <v>7092.8783142131251</v>
      </c>
      <c r="P56" s="197">
        <v>10595.968663851232</v>
      </c>
      <c r="Q56" s="197">
        <v>11269.263290615419</v>
      </c>
      <c r="R56" s="222">
        <v>9190.0637415739893</v>
      </c>
      <c r="S56" s="222">
        <v>95523.814189411685</v>
      </c>
    </row>
    <row r="57" spans="1:19" s="226" customFormat="1" ht="19.5" customHeight="1" thickBot="1" x14ac:dyDescent="0.25">
      <c r="A57" s="223"/>
      <c r="B57" s="224" t="s">
        <v>162</v>
      </c>
      <c r="C57" s="225"/>
      <c r="D57" s="213">
        <v>38667554.35017094</v>
      </c>
      <c r="E57" s="213">
        <v>53414481.797084346</v>
      </c>
      <c r="F57" s="213">
        <v>64018481.961644262</v>
      </c>
      <c r="G57" s="213">
        <v>44038020.250287697</v>
      </c>
      <c r="H57" s="213">
        <v>32046889.060804382</v>
      </c>
      <c r="I57" s="213">
        <v>40835444.669870615</v>
      </c>
      <c r="J57" s="213">
        <v>37697867.048958361</v>
      </c>
      <c r="K57" s="213">
        <v>45027860.204295479</v>
      </c>
      <c r="L57" s="213">
        <v>75784096.738586143</v>
      </c>
      <c r="M57" s="213">
        <v>77423540.011083573</v>
      </c>
      <c r="N57" s="213">
        <v>100475368.4823406</v>
      </c>
      <c r="O57" s="213">
        <v>75201217.376120269</v>
      </c>
      <c r="P57" s="213">
        <v>144925234.6806854</v>
      </c>
      <c r="Q57" s="213">
        <v>119297076.25199731</v>
      </c>
      <c r="R57" s="214">
        <v>84315189.938764021</v>
      </c>
      <c r="S57" s="214">
        <v>1033168322.8226932</v>
      </c>
    </row>
    <row r="58" spans="1:19" ht="15.75" customHeight="1" thickTop="1" x14ac:dyDescent="0.2">
      <c r="A58" s="216"/>
      <c r="B58" s="217" t="s">
        <v>226</v>
      </c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</row>
    <row r="59" spans="1:19" ht="15.75" customHeight="1" x14ac:dyDescent="0.2">
      <c r="A59" s="184"/>
      <c r="B59" s="219" t="s">
        <v>346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</row>
    <row r="60" spans="1:19" x14ac:dyDescent="0.2">
      <c r="A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</row>
  </sheetData>
  <mergeCells count="2">
    <mergeCell ref="B1:R1"/>
    <mergeCell ref="P2:S2"/>
  </mergeCells>
  <pageMargins left="0.51181102362204722" right="0.51181102362204722" top="0.78740157480314965" bottom="0.78740157480314965" header="0.31496062992125984" footer="0.31496062992125984"/>
  <pageSetup paperSize="9" scale="3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opLeftCell="A34" workbookViewId="0">
      <selection activeCell="B1" sqref="B1:G50"/>
    </sheetView>
  </sheetViews>
  <sheetFormatPr defaultColWidth="9.140625" defaultRowHeight="12.75" x14ac:dyDescent="0.2"/>
  <cols>
    <col min="1" max="1" width="3.42578125" style="185" customWidth="1"/>
    <col min="2" max="2" width="3.140625" style="185" customWidth="1"/>
    <col min="3" max="3" width="84.5703125" style="185" customWidth="1"/>
    <col min="4" max="4" width="15.28515625" style="185" customWidth="1"/>
    <col min="5" max="5" width="15.140625" style="185" customWidth="1"/>
    <col min="6" max="6" width="16.28515625" style="185" bestFit="1" customWidth="1"/>
    <col min="7" max="7" width="14.5703125" style="185" customWidth="1"/>
    <col min="8" max="16384" width="9.140625" style="185"/>
  </cols>
  <sheetData>
    <row r="1" spans="1:7" s="283" customFormat="1" ht="28.5" customHeight="1" x14ac:dyDescent="0.25">
      <c r="A1" s="282"/>
      <c r="B1" s="431" t="s">
        <v>268</v>
      </c>
      <c r="C1" s="431"/>
      <c r="D1" s="431"/>
      <c r="E1" s="431"/>
      <c r="F1" s="431"/>
      <c r="G1" s="431"/>
    </row>
    <row r="2" spans="1:7" ht="14.25" customHeight="1" thickBot="1" x14ac:dyDescent="0.25">
      <c r="A2" s="253"/>
      <c r="B2" s="284"/>
      <c r="C2" s="284"/>
      <c r="D2" s="285"/>
      <c r="E2" s="285"/>
      <c r="F2" s="301" t="s">
        <v>169</v>
      </c>
      <c r="G2" s="285"/>
    </row>
    <row r="3" spans="1:7" ht="22.5" customHeight="1" thickTop="1" x14ac:dyDescent="0.2">
      <c r="A3" s="286"/>
      <c r="B3" s="432" t="s">
        <v>168</v>
      </c>
      <c r="C3" s="433"/>
      <c r="D3" s="287">
        <v>2016</v>
      </c>
      <c r="E3" s="287">
        <v>2017</v>
      </c>
      <c r="F3" s="287" t="s">
        <v>260</v>
      </c>
      <c r="G3" s="288" t="s">
        <v>261</v>
      </c>
    </row>
    <row r="4" spans="1:7" ht="23.25" customHeight="1" x14ac:dyDescent="0.2">
      <c r="A4" s="286"/>
      <c r="B4" s="192" t="s">
        <v>262</v>
      </c>
      <c r="C4" s="289"/>
      <c r="D4" s="290">
        <v>115307438.86719245</v>
      </c>
      <c r="E4" s="290">
        <v>84315189.938764021</v>
      </c>
      <c r="F4" s="290">
        <v>-30992248.928428426</v>
      </c>
      <c r="G4" s="291">
        <v>-0.26877926726066947</v>
      </c>
    </row>
    <row r="5" spans="1:7" ht="24" customHeight="1" x14ac:dyDescent="0.2">
      <c r="A5" s="286"/>
      <c r="B5" s="192" t="s">
        <v>263</v>
      </c>
      <c r="C5" s="289"/>
      <c r="D5" s="290">
        <v>36710068.95935145</v>
      </c>
      <c r="E5" s="290">
        <v>24651653.163010094</v>
      </c>
      <c r="F5" s="290">
        <v>-12058415.796341356</v>
      </c>
      <c r="G5" s="291">
        <v>-0.32847706741421467</v>
      </c>
    </row>
    <row r="6" spans="1:7" ht="18.75" customHeight="1" x14ac:dyDescent="0.2">
      <c r="A6" s="286"/>
      <c r="B6" s="292"/>
      <c r="C6" s="196" t="s">
        <v>171</v>
      </c>
      <c r="D6" s="293">
        <v>10215700.058359999</v>
      </c>
      <c r="E6" s="293">
        <v>7908381.1419897927</v>
      </c>
      <c r="F6" s="293">
        <v>-2307318.9163702065</v>
      </c>
      <c r="G6" s="294">
        <v>-0.22586008821608033</v>
      </c>
    </row>
    <row r="7" spans="1:7" ht="18.75" customHeight="1" x14ac:dyDescent="0.2">
      <c r="A7" s="286"/>
      <c r="B7" s="292"/>
      <c r="C7" s="200" t="s">
        <v>173</v>
      </c>
      <c r="D7" s="293">
        <v>7965284.5291500008</v>
      </c>
      <c r="E7" s="293">
        <v>3617942.0092000002</v>
      </c>
      <c r="F7" s="293">
        <v>-4347342.5199500006</v>
      </c>
      <c r="G7" s="294">
        <v>-0.54578621818722628</v>
      </c>
    </row>
    <row r="8" spans="1:7" ht="18.75" customHeight="1" x14ac:dyDescent="0.2">
      <c r="A8" s="286"/>
      <c r="B8" s="292"/>
      <c r="C8" s="196" t="s">
        <v>174</v>
      </c>
      <c r="D8" s="293">
        <v>5369474.3343593823</v>
      </c>
      <c r="E8" s="293">
        <v>4089266.1600322775</v>
      </c>
      <c r="F8" s="293">
        <v>-1280208.1743271048</v>
      </c>
      <c r="G8" s="294">
        <v>-0.23842337156451704</v>
      </c>
    </row>
    <row r="9" spans="1:7" ht="18.75" customHeight="1" x14ac:dyDescent="0.2">
      <c r="A9" s="286"/>
      <c r="B9" s="292"/>
      <c r="C9" s="200" t="s">
        <v>238</v>
      </c>
      <c r="D9" s="293">
        <v>2267894.1836800002</v>
      </c>
      <c r="E9" s="293">
        <v>2358347.0543200001</v>
      </c>
      <c r="F9" s="293">
        <v>90452.870639999863</v>
      </c>
      <c r="G9" s="294">
        <v>3.9884078935828675E-2</v>
      </c>
    </row>
    <row r="10" spans="1:7" ht="18.75" customHeight="1" x14ac:dyDescent="0.2">
      <c r="A10" s="286"/>
      <c r="B10" s="292"/>
      <c r="C10" s="196" t="s">
        <v>176</v>
      </c>
      <c r="D10" s="293">
        <v>2968999.4368899562</v>
      </c>
      <c r="E10" s="293">
        <v>2175548.5459888373</v>
      </c>
      <c r="F10" s="293">
        <v>-793450.89090111898</v>
      </c>
      <c r="G10" s="294">
        <v>-0.26724521434475695</v>
      </c>
    </row>
    <row r="11" spans="1:7" ht="18.75" customHeight="1" x14ac:dyDescent="0.2">
      <c r="A11" s="286"/>
      <c r="B11" s="292"/>
      <c r="C11" s="196" t="s">
        <v>178</v>
      </c>
      <c r="D11" s="293">
        <v>1820040.4725599806</v>
      </c>
      <c r="E11" s="293">
        <v>2039097.3776591897</v>
      </c>
      <c r="F11" s="293">
        <v>219056.90509920917</v>
      </c>
      <c r="G11" s="294">
        <v>0.12035826038038283</v>
      </c>
    </row>
    <row r="12" spans="1:7" ht="18.75" customHeight="1" x14ac:dyDescent="0.2">
      <c r="A12" s="286"/>
      <c r="B12" s="292"/>
      <c r="C12" s="200" t="s">
        <v>175</v>
      </c>
      <c r="D12" s="293">
        <v>3565350.0000000005</v>
      </c>
      <c r="E12" s="293">
        <v>588340</v>
      </c>
      <c r="F12" s="293">
        <v>-2977010.0000000005</v>
      </c>
      <c r="G12" s="294">
        <v>-0.83498394267042508</v>
      </c>
    </row>
    <row r="13" spans="1:7" ht="20.25" customHeight="1" x14ac:dyDescent="0.2">
      <c r="A13" s="286"/>
      <c r="B13" s="292"/>
      <c r="C13" s="196" t="s">
        <v>181</v>
      </c>
      <c r="D13" s="293">
        <v>619296.88608999911</v>
      </c>
      <c r="E13" s="293">
        <v>580623.56205999909</v>
      </c>
      <c r="F13" s="293">
        <v>-38673.324030000018</v>
      </c>
      <c r="G13" s="294">
        <v>-6.2447147561436038E-2</v>
      </c>
    </row>
    <row r="14" spans="1:7" ht="20.25" customHeight="1" x14ac:dyDescent="0.2">
      <c r="A14" s="286"/>
      <c r="B14" s="292"/>
      <c r="C14" s="196" t="s">
        <v>233</v>
      </c>
      <c r="D14" s="293">
        <v>782536.30073000002</v>
      </c>
      <c r="E14" s="293">
        <v>519898.93400000001</v>
      </c>
      <c r="F14" s="293">
        <v>-262637.36673000001</v>
      </c>
      <c r="G14" s="294">
        <v>-0.33562323752264916</v>
      </c>
    </row>
    <row r="15" spans="1:7" ht="20.100000000000001" customHeight="1" x14ac:dyDescent="0.2">
      <c r="A15" s="286"/>
      <c r="B15" s="292"/>
      <c r="C15" s="196" t="s">
        <v>239</v>
      </c>
      <c r="D15" s="293">
        <v>622745.53173999989</v>
      </c>
      <c r="E15" s="293">
        <v>195418.3329200001</v>
      </c>
      <c r="F15" s="293">
        <v>-427327.19881999982</v>
      </c>
      <c r="G15" s="294">
        <v>-0.68619873935669051</v>
      </c>
    </row>
    <row r="16" spans="1:7" ht="20.100000000000001" customHeight="1" x14ac:dyDescent="0.2">
      <c r="A16" s="286"/>
      <c r="B16" s="292"/>
      <c r="C16" s="196" t="s">
        <v>187</v>
      </c>
      <c r="D16" s="293">
        <v>49967.463159999985</v>
      </c>
      <c r="E16" s="293">
        <v>162591.35118000046</v>
      </c>
      <c r="F16" s="293">
        <v>112623.88802000048</v>
      </c>
      <c r="G16" s="294">
        <v>2.2539444850215706</v>
      </c>
    </row>
    <row r="17" spans="1:12" ht="20.100000000000001" customHeight="1" x14ac:dyDescent="0.2">
      <c r="A17" s="286"/>
      <c r="B17" s="292"/>
      <c r="C17" s="204" t="s">
        <v>182</v>
      </c>
      <c r="D17" s="293">
        <v>110117.67005</v>
      </c>
      <c r="E17" s="293">
        <v>112707.47710999999</v>
      </c>
      <c r="F17" s="293">
        <v>2589.8070599999919</v>
      </c>
      <c r="G17" s="294">
        <v>2.3518542108855598E-2</v>
      </c>
    </row>
    <row r="18" spans="1:12" ht="20.100000000000001" customHeight="1" x14ac:dyDescent="0.2">
      <c r="A18" s="286"/>
      <c r="B18" s="292"/>
      <c r="C18" s="196" t="s">
        <v>183</v>
      </c>
      <c r="D18" s="295">
        <v>108471.16245999999</v>
      </c>
      <c r="E18" s="295">
        <v>108684.95731999999</v>
      </c>
      <c r="F18" s="295">
        <v>213.79485999999451</v>
      </c>
      <c r="G18" s="294">
        <v>1.9709833945850252E-3</v>
      </c>
    </row>
    <row r="19" spans="1:12" ht="20.100000000000001" customHeight="1" x14ac:dyDescent="0.2">
      <c r="A19" s="286"/>
      <c r="B19" s="292"/>
      <c r="C19" s="196" t="s">
        <v>184</v>
      </c>
      <c r="D19" s="293">
        <v>81196.354770025995</v>
      </c>
      <c r="E19" s="293">
        <v>74049.277770000001</v>
      </c>
      <c r="F19" s="293">
        <v>-7147.0770000259945</v>
      </c>
      <c r="G19" s="294">
        <v>-8.8022141144991045E-2</v>
      </c>
    </row>
    <row r="20" spans="1:12" ht="20.100000000000001" customHeight="1" x14ac:dyDescent="0.2">
      <c r="A20" s="286"/>
      <c r="B20" s="292"/>
      <c r="C20" s="200" t="s">
        <v>186</v>
      </c>
      <c r="D20" s="293">
        <v>56572.994310000002</v>
      </c>
      <c r="E20" s="293">
        <v>46039.71491000001</v>
      </c>
      <c r="F20" s="293">
        <v>-10533.279399999992</v>
      </c>
      <c r="G20" s="294">
        <v>-0.18618917963368434</v>
      </c>
    </row>
    <row r="21" spans="1:12" ht="20.100000000000001" customHeight="1" x14ac:dyDescent="0.2">
      <c r="A21" s="286"/>
      <c r="B21" s="292"/>
      <c r="C21" s="196" t="s">
        <v>185</v>
      </c>
      <c r="D21" s="293">
        <v>60777.337009999996</v>
      </c>
      <c r="E21" s="293">
        <v>41568.7451</v>
      </c>
      <c r="F21" s="293">
        <v>-19208.591909999996</v>
      </c>
      <c r="G21" s="294">
        <v>-0.31604859401522495</v>
      </c>
    </row>
    <row r="22" spans="1:12" ht="20.100000000000001" customHeight="1" x14ac:dyDescent="0.2">
      <c r="A22" s="286"/>
      <c r="B22" s="292"/>
      <c r="C22" s="206" t="s">
        <v>264</v>
      </c>
      <c r="D22" s="293">
        <v>25965.462579999992</v>
      </c>
      <c r="E22" s="293">
        <v>16302.163080000002</v>
      </c>
      <c r="F22" s="293">
        <v>-9663.2994999999901</v>
      </c>
      <c r="G22" s="294">
        <v>-0.37215972834018324</v>
      </c>
    </row>
    <row r="23" spans="1:12" ht="20.100000000000001" customHeight="1" x14ac:dyDescent="0.2">
      <c r="A23" s="286"/>
      <c r="B23" s="292"/>
      <c r="C23" s="200" t="s">
        <v>241</v>
      </c>
      <c r="D23" s="293">
        <v>5656.2877120879266</v>
      </c>
      <c r="E23" s="293">
        <v>6300.6156500000006</v>
      </c>
      <c r="F23" s="293">
        <v>644.32793791207405</v>
      </c>
      <c r="G23" s="294">
        <v>0.1139135720651365</v>
      </c>
    </row>
    <row r="24" spans="1:12" ht="20.100000000000001" customHeight="1" x14ac:dyDescent="0.2">
      <c r="A24" s="286"/>
      <c r="B24" s="292"/>
      <c r="C24" s="196" t="s">
        <v>240</v>
      </c>
      <c r="D24" s="293">
        <v>5795.3640400000004</v>
      </c>
      <c r="E24" s="293">
        <v>4870.3059800000037</v>
      </c>
      <c r="F24" s="293">
        <v>-925.05805999999666</v>
      </c>
      <c r="G24" s="294">
        <v>-0.15962035406493577</v>
      </c>
    </row>
    <row r="25" spans="1:12" ht="20.100000000000001" customHeight="1" x14ac:dyDescent="0.2">
      <c r="A25" s="286"/>
      <c r="B25" s="292"/>
      <c r="C25" s="196" t="s">
        <v>189</v>
      </c>
      <c r="D25" s="293">
        <v>6198.9720099999995</v>
      </c>
      <c r="E25" s="293">
        <v>2945.77628</v>
      </c>
      <c r="F25" s="293">
        <v>-3253.1957299999995</v>
      </c>
      <c r="G25" s="294">
        <v>-0.52479600242621516</v>
      </c>
    </row>
    <row r="26" spans="1:12" ht="20.100000000000001" customHeight="1" x14ac:dyDescent="0.2">
      <c r="A26" s="286"/>
      <c r="B26" s="292"/>
      <c r="C26" s="196" t="s">
        <v>192</v>
      </c>
      <c r="D26" s="293">
        <v>1428.42417</v>
      </c>
      <c r="E26" s="293">
        <v>2729.6604600000001</v>
      </c>
      <c r="F26" s="293">
        <v>1301.2362900000001</v>
      </c>
      <c r="G26" s="296" t="s">
        <v>197</v>
      </c>
    </row>
    <row r="27" spans="1:12" ht="20.100000000000001" customHeight="1" x14ac:dyDescent="0.2">
      <c r="A27" s="286"/>
      <c r="B27" s="292"/>
      <c r="C27" s="200" t="s">
        <v>242</v>
      </c>
      <c r="D27" s="293">
        <v>599.73352</v>
      </c>
      <c r="E27" s="293">
        <v>0</v>
      </c>
      <c r="F27" s="293">
        <v>-599.73352</v>
      </c>
      <c r="G27" s="294">
        <v>-1</v>
      </c>
    </row>
    <row r="28" spans="1:12" ht="24" customHeight="1" x14ac:dyDescent="0.2">
      <c r="A28" s="286"/>
      <c r="B28" s="192" t="s">
        <v>265</v>
      </c>
      <c r="C28" s="289"/>
      <c r="D28" s="290">
        <v>78597369.907840997</v>
      </c>
      <c r="E28" s="290">
        <v>59663536.775753923</v>
      </c>
      <c r="F28" s="290">
        <v>-18933833.132087074</v>
      </c>
      <c r="G28" s="291">
        <v>-0.24089652305526071</v>
      </c>
      <c r="I28" s="282"/>
      <c r="J28" s="282"/>
      <c r="K28" s="282"/>
      <c r="L28" s="283"/>
    </row>
    <row r="29" spans="1:12" ht="20.100000000000001" customHeight="1" x14ac:dyDescent="0.2">
      <c r="A29" s="286"/>
      <c r="B29" s="292"/>
      <c r="C29" s="196" t="s">
        <v>202</v>
      </c>
      <c r="D29" s="293">
        <v>29146451.360379998</v>
      </c>
      <c r="E29" s="293">
        <v>15661666.101070002</v>
      </c>
      <c r="F29" s="293">
        <v>-13484785.259309996</v>
      </c>
      <c r="G29" s="294">
        <v>-0.46265615983839575</v>
      </c>
    </row>
    <row r="30" spans="1:12" ht="20.100000000000001" customHeight="1" x14ac:dyDescent="0.2">
      <c r="A30" s="286"/>
      <c r="B30" s="292"/>
      <c r="C30" s="196" t="s">
        <v>204</v>
      </c>
      <c r="D30" s="293">
        <v>15871207.356082153</v>
      </c>
      <c r="E30" s="293">
        <v>15053384.337886719</v>
      </c>
      <c r="F30" s="293">
        <v>-817823.01819543354</v>
      </c>
      <c r="G30" s="294">
        <v>-5.1528721151893213E-2</v>
      </c>
    </row>
    <row r="31" spans="1:12" ht="20.100000000000001" customHeight="1" x14ac:dyDescent="0.2">
      <c r="A31" s="286"/>
      <c r="B31" s="292"/>
      <c r="C31" s="200" t="s">
        <v>243</v>
      </c>
      <c r="D31" s="293">
        <v>15000506.299588859</v>
      </c>
      <c r="E31" s="293">
        <v>13396640.719762057</v>
      </c>
      <c r="F31" s="293">
        <v>-1603865.579826802</v>
      </c>
      <c r="G31" s="294">
        <v>-0.1069207630592283</v>
      </c>
    </row>
    <row r="32" spans="1:12" ht="20.100000000000001" customHeight="1" x14ac:dyDescent="0.2">
      <c r="A32" s="286"/>
      <c r="B32" s="292"/>
      <c r="C32" s="200" t="s">
        <v>244</v>
      </c>
      <c r="D32" s="293">
        <v>11434186.151517242</v>
      </c>
      <c r="E32" s="293">
        <v>7583295.779597885</v>
      </c>
      <c r="F32" s="293">
        <v>-3850890.3719193572</v>
      </c>
      <c r="G32" s="294">
        <v>-0.33678744782446707</v>
      </c>
    </row>
    <row r="33" spans="1:7" ht="20.100000000000001" customHeight="1" x14ac:dyDescent="0.2">
      <c r="A33" s="286"/>
      <c r="B33" s="292"/>
      <c r="C33" s="196" t="s">
        <v>246</v>
      </c>
      <c r="D33" s="293">
        <v>377894.60013368033</v>
      </c>
      <c r="E33" s="293">
        <v>4932801.8118192414</v>
      </c>
      <c r="F33" s="293">
        <v>4554907.2116855606</v>
      </c>
      <c r="G33" s="294">
        <v>12.053379990278403</v>
      </c>
    </row>
    <row r="34" spans="1:7" ht="20.100000000000001" customHeight="1" x14ac:dyDescent="0.2">
      <c r="A34" s="286"/>
      <c r="B34" s="292"/>
      <c r="C34" s="206" t="s">
        <v>222</v>
      </c>
      <c r="D34" s="293">
        <v>-222915.34991492462</v>
      </c>
      <c r="E34" s="293">
        <v>1619149.0919807281</v>
      </c>
      <c r="F34" s="293">
        <v>1842064.4418956528</v>
      </c>
      <c r="G34" s="294">
        <v>-8.2635154671882152</v>
      </c>
    </row>
    <row r="35" spans="1:7" ht="20.100000000000001" customHeight="1" x14ac:dyDescent="0.2">
      <c r="A35" s="286"/>
      <c r="B35" s="292"/>
      <c r="C35" s="196" t="s">
        <v>266</v>
      </c>
      <c r="D35" s="293">
        <v>1154094.1910664749</v>
      </c>
      <c r="E35" s="293">
        <v>1195072.5866530801</v>
      </c>
      <c r="F35" s="293">
        <v>40978.395586605184</v>
      </c>
      <c r="G35" s="294">
        <v>3.5506976730155695E-2</v>
      </c>
    </row>
    <row r="36" spans="1:7" ht="20.100000000000001" customHeight="1" x14ac:dyDescent="0.2">
      <c r="A36" s="286"/>
      <c r="B36" s="292"/>
      <c r="C36" s="196" t="s">
        <v>221</v>
      </c>
      <c r="D36" s="293">
        <v>-200584.79932854176</v>
      </c>
      <c r="E36" s="293">
        <v>641419.37238521094</v>
      </c>
      <c r="F36" s="293">
        <v>842004.17171375267</v>
      </c>
      <c r="G36" s="294">
        <v>-4.1977466614238184</v>
      </c>
    </row>
    <row r="37" spans="1:7" ht="20.100000000000001" customHeight="1" x14ac:dyDescent="0.2">
      <c r="A37" s="286"/>
      <c r="B37" s="292"/>
      <c r="C37" s="196" t="s">
        <v>209</v>
      </c>
      <c r="D37" s="293">
        <v>671004.93004228687</v>
      </c>
      <c r="E37" s="293">
        <v>470771.78210924531</v>
      </c>
      <c r="F37" s="293">
        <v>-200233.14793304156</v>
      </c>
      <c r="G37" s="294">
        <v>-0.29840786403823116</v>
      </c>
    </row>
    <row r="38" spans="1:7" ht="19.5" customHeight="1" x14ac:dyDescent="0.2">
      <c r="A38" s="286"/>
      <c r="B38" s="292"/>
      <c r="C38" s="200" t="s">
        <v>245</v>
      </c>
      <c r="D38" s="293">
        <v>417726.51692000002</v>
      </c>
      <c r="E38" s="293">
        <v>419241.51222999999</v>
      </c>
      <c r="F38" s="293">
        <v>1514.9953099999693</v>
      </c>
      <c r="G38" s="294">
        <v>3.6267635609307279E-3</v>
      </c>
    </row>
    <row r="39" spans="1:7" ht="19.5" customHeight="1" x14ac:dyDescent="0.2">
      <c r="A39" s="286"/>
      <c r="B39" s="292"/>
      <c r="C39" s="196" t="s">
        <v>210</v>
      </c>
      <c r="D39" s="293">
        <v>577581.51012419036</v>
      </c>
      <c r="E39" s="293">
        <v>389970.57001948642</v>
      </c>
      <c r="F39" s="293">
        <v>-187610.94010470394</v>
      </c>
      <c r="G39" s="294">
        <v>-0.32482158243667503</v>
      </c>
    </row>
    <row r="40" spans="1:7" ht="19.5" customHeight="1" x14ac:dyDescent="0.2">
      <c r="A40" s="286"/>
      <c r="B40" s="292"/>
      <c r="C40" s="200" t="s">
        <v>212</v>
      </c>
      <c r="D40" s="293">
        <v>454384.40046811011</v>
      </c>
      <c r="E40" s="293">
        <v>324947.25060256384</v>
      </c>
      <c r="F40" s="293">
        <v>-129437.14986554626</v>
      </c>
      <c r="G40" s="294">
        <v>-0.28486266194922005</v>
      </c>
    </row>
    <row r="41" spans="1:7" ht="19.5" customHeight="1" x14ac:dyDescent="0.2">
      <c r="A41" s="286"/>
      <c r="B41" s="292"/>
      <c r="C41" s="196" t="s">
        <v>215</v>
      </c>
      <c r="D41" s="293">
        <v>408419.42641401623</v>
      </c>
      <c r="E41" s="293">
        <v>302986.95657380531</v>
      </c>
      <c r="F41" s="293">
        <v>-105432.46984021092</v>
      </c>
      <c r="G41" s="294">
        <v>-0.2581475390774719</v>
      </c>
    </row>
    <row r="42" spans="1:7" ht="19.5" customHeight="1" x14ac:dyDescent="0.2">
      <c r="A42" s="286"/>
      <c r="B42" s="292"/>
      <c r="C42" s="196" t="s">
        <v>211</v>
      </c>
      <c r="D42" s="293">
        <v>575034.57023282396</v>
      </c>
      <c r="E42" s="293">
        <v>244417.78022984229</v>
      </c>
      <c r="F42" s="293">
        <v>-330616.79000298167</v>
      </c>
      <c r="G42" s="294">
        <v>-0.57495115444819134</v>
      </c>
    </row>
    <row r="43" spans="1:7" ht="19.5" customHeight="1" x14ac:dyDescent="0.2">
      <c r="A43" s="286"/>
      <c r="B43" s="292"/>
      <c r="C43" s="200" t="s">
        <v>194</v>
      </c>
      <c r="D43" s="293">
        <v>0</v>
      </c>
      <c r="E43" s="293">
        <v>173543.94945999997</v>
      </c>
      <c r="F43" s="293">
        <v>173543.94945999997</v>
      </c>
      <c r="G43" s="294"/>
    </row>
    <row r="44" spans="1:7" ht="19.5" customHeight="1" x14ac:dyDescent="0.2">
      <c r="A44" s="286"/>
      <c r="B44" s="292"/>
      <c r="C44" s="196" t="s">
        <v>216</v>
      </c>
      <c r="D44" s="293">
        <v>46947.466981317164</v>
      </c>
      <c r="E44" s="293">
        <v>80894.477485620024</v>
      </c>
      <c r="F44" s="293">
        <v>33947.01050430286</v>
      </c>
      <c r="G44" s="294">
        <v>0.7230850285876369</v>
      </c>
    </row>
    <row r="45" spans="1:7" ht="19.5" customHeight="1" x14ac:dyDescent="0.2">
      <c r="A45" s="286"/>
      <c r="B45" s="292"/>
      <c r="C45" s="200" t="s">
        <v>218</v>
      </c>
      <c r="D45" s="293">
        <v>10892.386710434392</v>
      </c>
      <c r="E45" s="293">
        <v>9190.0637415739893</v>
      </c>
      <c r="F45" s="293">
        <v>-1702.3229688604024</v>
      </c>
      <c r="G45" s="294">
        <v>-0.15628557947081123</v>
      </c>
    </row>
    <row r="46" spans="1:7" ht="20.25" customHeight="1" x14ac:dyDescent="0.2">
      <c r="A46" s="286"/>
      <c r="B46" s="292"/>
      <c r="C46" s="196" t="s">
        <v>267</v>
      </c>
      <c r="D46" s="293">
        <v>211.96592714729906</v>
      </c>
      <c r="E46" s="293">
        <v>8042.5903702979986</v>
      </c>
      <c r="F46" s="293">
        <v>7830.6244431506993</v>
      </c>
      <c r="G46" s="294">
        <v>36.942845241863111</v>
      </c>
    </row>
    <row r="47" spans="1:7" ht="20.25" customHeight="1" x14ac:dyDescent="0.2">
      <c r="A47" s="286"/>
      <c r="B47" s="292"/>
      <c r="C47" s="196" t="s">
        <v>219</v>
      </c>
      <c r="D47" s="293">
        <v>7564.5784706171007</v>
      </c>
      <c r="E47" s="293">
        <v>4689.8998847733437</v>
      </c>
      <c r="F47" s="293">
        <v>-2874.678585843757</v>
      </c>
      <c r="G47" s="294">
        <v>-0.38001834431486137</v>
      </c>
    </row>
    <row r="48" spans="1:7" ht="20.25" customHeight="1" x14ac:dyDescent="0.2">
      <c r="A48" s="286"/>
      <c r="B48" s="292"/>
      <c r="C48" s="200" t="s">
        <v>247</v>
      </c>
      <c r="D48" s="293">
        <v>13283.759805022955</v>
      </c>
      <c r="E48" s="293">
        <v>2303.5730041248798</v>
      </c>
      <c r="F48" s="293">
        <v>-10980.186800898075</v>
      </c>
      <c r="G48" s="294">
        <v>-0.82658727363815809</v>
      </c>
    </row>
    <row r="49" spans="1:7" ht="21" customHeight="1" thickBot="1" x14ac:dyDescent="0.25">
      <c r="A49" s="220"/>
      <c r="B49" s="297"/>
      <c r="C49" s="298" t="s">
        <v>207</v>
      </c>
      <c r="D49" s="299">
        <v>2853478.5862200735</v>
      </c>
      <c r="E49" s="299">
        <v>-2850893.4311123388</v>
      </c>
      <c r="F49" s="299">
        <v>-5704372.0173324123</v>
      </c>
      <c r="G49" s="300">
        <v>-1.9990940338153513</v>
      </c>
    </row>
    <row r="50" spans="1:7" ht="15" thickTop="1" x14ac:dyDescent="0.2">
      <c r="B50" s="217" t="s">
        <v>343</v>
      </c>
    </row>
  </sheetData>
  <mergeCells count="2">
    <mergeCell ref="B1:G1"/>
    <mergeCell ref="B3:C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opLeftCell="A46" zoomScale="80" zoomScaleNormal="80" workbookViewId="0">
      <selection activeCell="B1" sqref="B1:H60"/>
    </sheetView>
  </sheetViews>
  <sheetFormatPr defaultColWidth="9.140625" defaultRowHeight="12.75" x14ac:dyDescent="0.2"/>
  <cols>
    <col min="1" max="1" width="3.42578125" style="184" customWidth="1"/>
    <col min="2" max="2" width="61" style="185" customWidth="1"/>
    <col min="3" max="3" width="19.42578125" style="185" customWidth="1"/>
    <col min="4" max="4" width="19.85546875" style="185" customWidth="1"/>
    <col min="5" max="5" width="13.85546875" style="185" customWidth="1"/>
    <col min="6" max="6" width="19.28515625" style="185" customWidth="1"/>
    <col min="7" max="7" width="19.85546875" style="185" customWidth="1"/>
    <col min="8" max="8" width="13.85546875" style="185" customWidth="1"/>
    <col min="9" max="9" width="10" style="184" bestFit="1" customWidth="1"/>
    <col min="10" max="10" width="9.140625" style="184"/>
    <col min="11" max="16384" width="9.140625" style="185"/>
  </cols>
  <sheetData>
    <row r="1" spans="1:9" ht="27.75" customHeight="1" x14ac:dyDescent="0.4">
      <c r="B1" s="438" t="s">
        <v>342</v>
      </c>
      <c r="C1" s="438"/>
      <c r="D1" s="438"/>
      <c r="E1" s="438"/>
      <c r="F1" s="438"/>
      <c r="G1" s="438"/>
      <c r="H1" s="438"/>
      <c r="I1" s="238"/>
    </row>
    <row r="2" spans="1:9" ht="7.5" customHeight="1" thickBot="1" x14ac:dyDescent="0.25">
      <c r="A2" s="239"/>
      <c r="B2" s="186"/>
      <c r="C2" s="240"/>
      <c r="D2" s="240"/>
      <c r="E2" s="240"/>
      <c r="F2" s="240"/>
      <c r="G2" s="240"/>
      <c r="H2" s="240"/>
    </row>
    <row r="3" spans="1:9" ht="22.5" customHeight="1" thickTop="1" x14ac:dyDescent="0.2">
      <c r="A3" s="239"/>
      <c r="B3" s="242"/>
      <c r="C3" s="434">
        <v>2016</v>
      </c>
      <c r="D3" s="435"/>
      <c r="E3" s="436"/>
      <c r="F3" s="434">
        <v>2017</v>
      </c>
      <c r="G3" s="435"/>
      <c r="H3" s="437"/>
    </row>
    <row r="4" spans="1:9" ht="24.75" customHeight="1" x14ac:dyDescent="0.2">
      <c r="A4" s="239"/>
      <c r="B4" s="243"/>
      <c r="C4" s="244" t="s">
        <v>1</v>
      </c>
      <c r="D4" s="245" t="s">
        <v>248</v>
      </c>
      <c r="E4" s="245" t="s">
        <v>3</v>
      </c>
      <c r="F4" s="244" t="s">
        <v>1</v>
      </c>
      <c r="G4" s="245" t="s">
        <v>248</v>
      </c>
      <c r="H4" s="246" t="s">
        <v>3</v>
      </c>
    </row>
    <row r="5" spans="1:9" ht="27" customHeight="1" x14ac:dyDescent="0.2">
      <c r="A5" s="239"/>
      <c r="B5" s="192" t="s">
        <v>262</v>
      </c>
      <c r="C5" s="268">
        <v>115307.43886719244</v>
      </c>
      <c r="D5" s="248">
        <v>9.2290753560657038E-2</v>
      </c>
      <c r="E5" s="248">
        <v>1.8421991136489284E-2</v>
      </c>
      <c r="F5" s="247">
        <v>84315.189938764015</v>
      </c>
      <c r="G5" s="248">
        <v>6.5922344137864672E-2</v>
      </c>
      <c r="H5" s="249">
        <v>1.2853042344925111E-2</v>
      </c>
    </row>
    <row r="6" spans="1:9" ht="24.75" customHeight="1" x14ac:dyDescent="0.2">
      <c r="A6" s="239"/>
      <c r="B6" s="192" t="s">
        <v>263</v>
      </c>
      <c r="C6" s="269">
        <v>36710.06895935144</v>
      </c>
      <c r="D6" s="248">
        <v>2.938231878885475E-2</v>
      </c>
      <c r="E6" s="248">
        <v>5.8649517466777884E-3</v>
      </c>
      <c r="F6" s="258">
        <v>24651.653163010098</v>
      </c>
      <c r="G6" s="248">
        <v>1.9274044980026692E-2</v>
      </c>
      <c r="H6" s="249">
        <v>3.7579081800882502E-3</v>
      </c>
    </row>
    <row r="7" spans="1:9" ht="18.75" customHeight="1" x14ac:dyDescent="0.2">
      <c r="A7" s="239"/>
      <c r="B7" s="227" t="s">
        <v>171</v>
      </c>
      <c r="C7" s="270">
        <v>10215.700058359998</v>
      </c>
      <c r="D7" s="254">
        <v>8.1765293358184565E-3</v>
      </c>
      <c r="E7" s="254">
        <v>1.6321022977962114E-3</v>
      </c>
      <c r="F7" s="259">
        <v>7908.3811419897929</v>
      </c>
      <c r="G7" s="254">
        <v>6.1832159020727539E-3</v>
      </c>
      <c r="H7" s="260">
        <v>1.205556884490511E-3</v>
      </c>
    </row>
    <row r="8" spans="1:9" ht="18.75" customHeight="1" x14ac:dyDescent="0.2">
      <c r="A8" s="239"/>
      <c r="B8" s="261" t="s">
        <v>173</v>
      </c>
      <c r="C8" s="270">
        <v>7965.2845291499998</v>
      </c>
      <c r="D8" s="254">
        <v>6.3753225181506961E-3</v>
      </c>
      <c r="E8" s="254">
        <v>1.2725666482335367E-3</v>
      </c>
      <c r="F8" s="259">
        <v>3617.9420092</v>
      </c>
      <c r="G8" s="254">
        <v>2.8287099676172086E-3</v>
      </c>
      <c r="H8" s="260">
        <v>5.5152057274026115E-4</v>
      </c>
    </row>
    <row r="9" spans="1:9" ht="18.75" customHeight="1" x14ac:dyDescent="0.2">
      <c r="A9" s="239"/>
      <c r="B9" s="227" t="s">
        <v>174</v>
      </c>
      <c r="C9" s="270">
        <v>5369.4743343593818</v>
      </c>
      <c r="D9" s="254">
        <v>4.2976657656354431E-3</v>
      </c>
      <c r="E9" s="254">
        <v>8.5784932496076082E-4</v>
      </c>
      <c r="F9" s="259">
        <v>4089.2661600322776</v>
      </c>
      <c r="G9" s="254">
        <v>3.1972176219819577E-3</v>
      </c>
      <c r="H9" s="260">
        <v>6.2336942077384646E-4</v>
      </c>
    </row>
    <row r="10" spans="1:9" ht="18.75" customHeight="1" x14ac:dyDescent="0.2">
      <c r="A10" s="239"/>
      <c r="B10" s="261" t="s">
        <v>175</v>
      </c>
      <c r="C10" s="270">
        <v>3565.3500000000004</v>
      </c>
      <c r="D10" s="254">
        <v>2.853665309368955E-3</v>
      </c>
      <c r="E10" s="254">
        <v>5.6961499399992097E-4</v>
      </c>
      <c r="F10" s="259">
        <v>588.34</v>
      </c>
      <c r="G10" s="254">
        <v>4.5999720783692337E-4</v>
      </c>
      <c r="H10" s="260">
        <v>8.9686792364522921E-5</v>
      </c>
    </row>
    <row r="11" spans="1:9" ht="18.75" customHeight="1" x14ac:dyDescent="0.2">
      <c r="A11" s="239"/>
      <c r="B11" s="227" t="s">
        <v>176</v>
      </c>
      <c r="C11" s="270">
        <v>2968.9994368899561</v>
      </c>
      <c r="D11" s="254">
        <v>2.3763531481029434E-3</v>
      </c>
      <c r="E11" s="254">
        <v>4.7433957295352235E-4</v>
      </c>
      <c r="F11" s="259">
        <v>2175.5485459888373</v>
      </c>
      <c r="G11" s="254">
        <v>1.7009658644126587E-3</v>
      </c>
      <c r="H11" s="260">
        <v>3.3164151803895806E-4</v>
      </c>
    </row>
    <row r="12" spans="1:9" ht="18.75" customHeight="1" x14ac:dyDescent="0.2">
      <c r="A12" s="239"/>
      <c r="B12" s="261" t="s">
        <v>177</v>
      </c>
      <c r="C12" s="270">
        <v>2267.8941836800004</v>
      </c>
      <c r="D12" s="254">
        <v>1.8151965325388087E-3</v>
      </c>
      <c r="E12" s="254">
        <v>3.6232811135774581E-4</v>
      </c>
      <c r="F12" s="259">
        <v>2358.3470543200001</v>
      </c>
      <c r="G12" s="254">
        <v>1.8438879901037377E-3</v>
      </c>
      <c r="H12" s="260">
        <v>3.5950739807642194E-4</v>
      </c>
    </row>
    <row r="13" spans="1:9" ht="18.75" customHeight="1" x14ac:dyDescent="0.2">
      <c r="A13" s="239"/>
      <c r="B13" s="227" t="s">
        <v>178</v>
      </c>
      <c r="C13" s="270">
        <v>1820.0404725599806</v>
      </c>
      <c r="D13" s="254">
        <v>1.456739551009549E-3</v>
      </c>
      <c r="E13" s="254">
        <v>2.9077715872407098E-4</v>
      </c>
      <c r="F13" s="259">
        <v>2039.0973776591898</v>
      </c>
      <c r="G13" s="254">
        <v>1.5942806884298531E-3</v>
      </c>
      <c r="H13" s="260">
        <v>3.1084084563545386E-4</v>
      </c>
    </row>
    <row r="14" spans="1:9" ht="20.25" customHeight="1" x14ac:dyDescent="0.2">
      <c r="A14" s="239"/>
      <c r="B14" s="227" t="s">
        <v>233</v>
      </c>
      <c r="C14" s="270">
        <v>782.53630072999999</v>
      </c>
      <c r="D14" s="254">
        <v>6.2633309344527547E-4</v>
      </c>
      <c r="E14" s="254">
        <v>1.2502122098673041E-4</v>
      </c>
      <c r="F14" s="259">
        <v>519.89893400000005</v>
      </c>
      <c r="G14" s="254">
        <v>4.0648614406192494E-4</v>
      </c>
      <c r="H14" s="260">
        <v>7.9253608022903098E-5</v>
      </c>
    </row>
    <row r="15" spans="1:9" ht="20.25" customHeight="1" x14ac:dyDescent="0.2">
      <c r="A15" s="239"/>
      <c r="B15" s="227" t="s">
        <v>180</v>
      </c>
      <c r="C15" s="270">
        <v>622.74553173999993</v>
      </c>
      <c r="D15" s="254">
        <v>4.9843839188044967E-4</v>
      </c>
      <c r="E15" s="254">
        <v>9.9492389898763831E-5</v>
      </c>
      <c r="F15" s="259">
        <v>195.4183329200001</v>
      </c>
      <c r="G15" s="254">
        <v>1.5278901231149738E-4</v>
      </c>
      <c r="H15" s="260">
        <v>2.9789651305057045E-5</v>
      </c>
    </row>
    <row r="16" spans="1:9" ht="20.100000000000001" customHeight="1" x14ac:dyDescent="0.2">
      <c r="A16" s="250"/>
      <c r="B16" s="227" t="s">
        <v>181</v>
      </c>
      <c r="C16" s="270">
        <v>619.29688608999913</v>
      </c>
      <c r="D16" s="254">
        <v>4.9567813539631389E-4</v>
      </c>
      <c r="E16" s="254">
        <v>9.8941420072173715E-5</v>
      </c>
      <c r="F16" s="259">
        <v>580.62356205999913</v>
      </c>
      <c r="G16" s="254">
        <v>4.5396406389490462E-4</v>
      </c>
      <c r="H16" s="260">
        <v>8.85104953809444E-5</v>
      </c>
    </row>
    <row r="17" spans="1:9" ht="20.100000000000001" customHeight="1" x14ac:dyDescent="0.2">
      <c r="A17" s="251"/>
      <c r="B17" s="262" t="s">
        <v>182</v>
      </c>
      <c r="C17" s="270">
        <v>110.11767005</v>
      </c>
      <c r="D17" s="254">
        <v>8.8136922032962185E-5</v>
      </c>
      <c r="E17" s="254">
        <v>1.7592852304771207E-5</v>
      </c>
      <c r="F17" s="259">
        <v>112.70747711</v>
      </c>
      <c r="G17" s="254">
        <v>8.8121026571275025E-5</v>
      </c>
      <c r="H17" s="260">
        <v>1.7181174316711067E-5</v>
      </c>
    </row>
    <row r="18" spans="1:9" ht="20.100000000000001" customHeight="1" x14ac:dyDescent="0.2">
      <c r="A18" s="251"/>
      <c r="B18" s="227" t="s">
        <v>183</v>
      </c>
      <c r="C18" s="270">
        <v>108.47116245999999</v>
      </c>
      <c r="D18" s="254">
        <v>8.6819076213843244E-5</v>
      </c>
      <c r="E18" s="254">
        <v>1.7329799473773217E-5</v>
      </c>
      <c r="F18" s="259">
        <v>108.68495731999998</v>
      </c>
      <c r="G18" s="254">
        <v>8.4975995004716958E-5</v>
      </c>
      <c r="H18" s="260">
        <v>1.6567979740126243E-5</v>
      </c>
    </row>
    <row r="19" spans="1:9" ht="20.100000000000001" customHeight="1" x14ac:dyDescent="0.2">
      <c r="A19" s="250"/>
      <c r="B19" s="227" t="s">
        <v>184</v>
      </c>
      <c r="C19" s="270">
        <v>81.196354770025991</v>
      </c>
      <c r="D19" s="254">
        <v>6.4988632491743477E-5</v>
      </c>
      <c r="E19" s="254">
        <v>1.2972263911016815E-5</v>
      </c>
      <c r="F19" s="259">
        <v>74.049277770000003</v>
      </c>
      <c r="G19" s="254">
        <v>5.7895878261788694E-5</v>
      </c>
      <c r="H19" s="260">
        <v>1.1288102457933972E-5</v>
      </c>
    </row>
    <row r="20" spans="1:9" ht="20.100000000000001" customHeight="1" x14ac:dyDescent="0.2">
      <c r="A20" s="250"/>
      <c r="B20" s="227" t="s">
        <v>185</v>
      </c>
      <c r="C20" s="270">
        <v>60.777337009999997</v>
      </c>
      <c r="D20" s="254">
        <v>4.8645484516600858E-5</v>
      </c>
      <c r="E20" s="254">
        <v>9.710037571706092E-6</v>
      </c>
      <c r="F20" s="259">
        <v>41.568745100000001</v>
      </c>
      <c r="G20" s="254">
        <v>3.2500776216617583E-5</v>
      </c>
      <c r="H20" s="260">
        <v>6.3367566553990542E-6</v>
      </c>
    </row>
    <row r="21" spans="1:9" ht="20.100000000000001" customHeight="1" x14ac:dyDescent="0.2">
      <c r="A21" s="250"/>
      <c r="B21" s="261" t="s">
        <v>186</v>
      </c>
      <c r="C21" s="270">
        <v>56.572994309999999</v>
      </c>
      <c r="D21" s="254">
        <v>4.5280376767939825E-5</v>
      </c>
      <c r="E21" s="254">
        <v>9.0383344733190878E-6</v>
      </c>
      <c r="F21" s="259">
        <v>46.039714910000008</v>
      </c>
      <c r="G21" s="254">
        <v>3.5996431159207213E-5</v>
      </c>
      <c r="H21" s="260">
        <v>7.0183131380749237E-6</v>
      </c>
    </row>
    <row r="22" spans="1:9" ht="20.100000000000001" customHeight="1" x14ac:dyDescent="0.2">
      <c r="A22" s="250"/>
      <c r="B22" s="227" t="s">
        <v>187</v>
      </c>
      <c r="C22" s="270">
        <v>49.967463159999987</v>
      </c>
      <c r="D22" s="254">
        <v>3.9993385282472465E-5</v>
      </c>
      <c r="E22" s="254">
        <v>7.9830076228349699E-6</v>
      </c>
      <c r="F22" s="259">
        <v>162.59135118000046</v>
      </c>
      <c r="G22" s="254">
        <v>1.2712303695351814E-4</v>
      </c>
      <c r="H22" s="260">
        <v>2.4785492663337407E-5</v>
      </c>
    </row>
    <row r="23" spans="1:9" ht="20.100000000000001" customHeight="1" x14ac:dyDescent="0.2">
      <c r="A23" s="250"/>
      <c r="B23" s="263" t="s">
        <v>188</v>
      </c>
      <c r="C23" s="270">
        <v>25.965462579999993</v>
      </c>
      <c r="D23" s="254">
        <v>2.0782458890785954E-5</v>
      </c>
      <c r="E23" s="254">
        <v>4.1483491976136612E-6</v>
      </c>
      <c r="F23" s="259">
        <v>16.302163080000003</v>
      </c>
      <c r="G23" s="254">
        <v>1.2745945369177993E-5</v>
      </c>
      <c r="H23" s="260">
        <v>2.4851084666154801E-6</v>
      </c>
    </row>
    <row r="24" spans="1:9" ht="20.100000000000001" customHeight="1" x14ac:dyDescent="0.2">
      <c r="A24" s="250"/>
      <c r="B24" s="227" t="s">
        <v>189</v>
      </c>
      <c r="C24" s="270">
        <v>6.1989720099999994</v>
      </c>
      <c r="D24" s="254">
        <v>4.9615862057543132E-6</v>
      </c>
      <c r="E24" s="254">
        <v>9.9037328853599986E-7</v>
      </c>
      <c r="F24" s="259">
        <v>2.94577628</v>
      </c>
      <c r="G24" s="254">
        <v>2.3031731034983834E-6</v>
      </c>
      <c r="H24" s="260">
        <v>4.4905535162779466E-7</v>
      </c>
    </row>
    <row r="25" spans="1:9" ht="20.100000000000001" customHeight="1" x14ac:dyDescent="0.2">
      <c r="A25" s="250"/>
      <c r="B25" s="227" t="s">
        <v>190</v>
      </c>
      <c r="C25" s="270">
        <v>5.7953640400000008</v>
      </c>
      <c r="D25" s="254">
        <v>4.6385430087122775E-6</v>
      </c>
      <c r="E25" s="254">
        <v>9.2589121765659973E-7</v>
      </c>
      <c r="F25" s="259">
        <v>4.8703059800000039</v>
      </c>
      <c r="G25" s="254">
        <v>3.807878356242092E-6</v>
      </c>
      <c r="H25" s="260">
        <v>7.4243145320725196E-7</v>
      </c>
    </row>
    <row r="26" spans="1:9" ht="20.100000000000001" customHeight="1" x14ac:dyDescent="0.2">
      <c r="A26" s="250"/>
      <c r="B26" s="261" t="s">
        <v>191</v>
      </c>
      <c r="C26" s="270">
        <v>5.6562877120879262</v>
      </c>
      <c r="D26" s="254">
        <v>4.5272279085630326E-6</v>
      </c>
      <c r="E26" s="254">
        <v>9.0367181095342404E-7</v>
      </c>
      <c r="F26" s="259">
        <v>6.300615650000001</v>
      </c>
      <c r="G26" s="254">
        <v>4.9261746722195026E-6</v>
      </c>
      <c r="H26" s="260">
        <v>9.6046844948535492E-7</v>
      </c>
    </row>
    <row r="27" spans="1:9" ht="20.100000000000001" customHeight="1" x14ac:dyDescent="0.2">
      <c r="A27" s="250"/>
      <c r="B27" s="227" t="s">
        <v>192</v>
      </c>
      <c r="C27" s="270">
        <v>1.42842417</v>
      </c>
      <c r="D27" s="254">
        <v>1.1432943472571114E-6</v>
      </c>
      <c r="E27" s="254">
        <v>2.2821092600274643E-7</v>
      </c>
      <c r="F27" s="259">
        <v>2.7296604599999998</v>
      </c>
      <c r="G27" s="254">
        <v>2.134201635011816E-6</v>
      </c>
      <c r="H27" s="260">
        <v>4.1611056685193613E-7</v>
      </c>
    </row>
    <row r="28" spans="1:9" ht="20.100000000000001" customHeight="1" x14ac:dyDescent="0.2">
      <c r="A28" s="250"/>
      <c r="B28" s="261" t="s">
        <v>193</v>
      </c>
      <c r="C28" s="270">
        <v>0.59973352000000002</v>
      </c>
      <c r="D28" s="254">
        <v>4.800198412188796E-7</v>
      </c>
      <c r="E28" s="254">
        <v>9.5815896166253373E-8</v>
      </c>
      <c r="F28" s="259">
        <v>0</v>
      </c>
      <c r="G28" s="254">
        <v>0</v>
      </c>
      <c r="H28" s="260">
        <v>0</v>
      </c>
    </row>
    <row r="29" spans="1:9" ht="20.100000000000001" customHeight="1" x14ac:dyDescent="0.2">
      <c r="A29" s="250"/>
      <c r="B29" s="227" t="s">
        <v>194</v>
      </c>
      <c r="C29" s="270">
        <v>0</v>
      </c>
      <c r="D29" s="254">
        <v>0</v>
      </c>
      <c r="E29" s="254">
        <v>0</v>
      </c>
      <c r="F29" s="259">
        <v>0</v>
      </c>
      <c r="G29" s="254">
        <v>0</v>
      </c>
      <c r="H29" s="260">
        <v>0</v>
      </c>
    </row>
    <row r="30" spans="1:9" ht="20.100000000000001" customHeight="1" x14ac:dyDescent="0.2">
      <c r="A30" s="250"/>
      <c r="B30" s="227" t="s">
        <v>195</v>
      </c>
      <c r="C30" s="270">
        <v>0</v>
      </c>
      <c r="D30" s="254">
        <v>0</v>
      </c>
      <c r="E30" s="254">
        <v>0</v>
      </c>
      <c r="F30" s="259">
        <v>0</v>
      </c>
      <c r="G30" s="254">
        <v>0</v>
      </c>
      <c r="H30" s="260">
        <v>0</v>
      </c>
    </row>
    <row r="31" spans="1:9" ht="20.100000000000001" customHeight="1" x14ac:dyDescent="0.2">
      <c r="A31" s="250"/>
      <c r="B31" s="261" t="s">
        <v>196</v>
      </c>
      <c r="C31" s="270">
        <v>0</v>
      </c>
      <c r="D31" s="254">
        <v>0</v>
      </c>
      <c r="E31" s="254">
        <v>0</v>
      </c>
      <c r="F31" s="259">
        <v>0</v>
      </c>
      <c r="G31" s="254">
        <v>0</v>
      </c>
      <c r="H31" s="260">
        <v>0</v>
      </c>
      <c r="I31" s="257"/>
    </row>
    <row r="32" spans="1:9" ht="20.100000000000001" customHeight="1" x14ac:dyDescent="0.2">
      <c r="A32" s="250"/>
      <c r="B32" s="261" t="s">
        <v>198</v>
      </c>
      <c r="C32" s="270">
        <v>0</v>
      </c>
      <c r="D32" s="254">
        <v>0</v>
      </c>
      <c r="E32" s="254">
        <v>0</v>
      </c>
      <c r="F32" s="259">
        <v>0</v>
      </c>
      <c r="G32" s="254">
        <v>0</v>
      </c>
      <c r="H32" s="260">
        <v>0</v>
      </c>
    </row>
    <row r="33" spans="1:8" ht="26.25" customHeight="1" x14ac:dyDescent="0.2">
      <c r="A33" s="250"/>
      <c r="B33" s="261" t="s">
        <v>199</v>
      </c>
      <c r="C33" s="270">
        <v>0</v>
      </c>
      <c r="D33" s="254">
        <v>0</v>
      </c>
      <c r="E33" s="254">
        <v>0</v>
      </c>
      <c r="F33" s="259">
        <v>0</v>
      </c>
      <c r="G33" s="254">
        <v>0</v>
      </c>
      <c r="H33" s="260">
        <v>0</v>
      </c>
    </row>
    <row r="34" spans="1:8" ht="20.100000000000001" customHeight="1" x14ac:dyDescent="0.2">
      <c r="A34" s="239"/>
      <c r="B34" s="261" t="s">
        <v>200</v>
      </c>
      <c r="C34" s="270">
        <v>0</v>
      </c>
      <c r="D34" s="254">
        <v>0</v>
      </c>
      <c r="E34" s="254">
        <v>0</v>
      </c>
      <c r="F34" s="259">
        <v>0</v>
      </c>
      <c r="G34" s="254">
        <v>0</v>
      </c>
      <c r="H34" s="260">
        <v>0</v>
      </c>
    </row>
    <row r="35" spans="1:8" ht="20.100000000000001" customHeight="1" x14ac:dyDescent="0.2">
      <c r="A35" s="239"/>
      <c r="B35" s="261" t="s">
        <v>201</v>
      </c>
      <c r="C35" s="270">
        <v>0</v>
      </c>
      <c r="D35" s="254">
        <v>0</v>
      </c>
      <c r="E35" s="254">
        <v>0</v>
      </c>
      <c r="F35" s="259">
        <v>0</v>
      </c>
      <c r="G35" s="254">
        <v>0</v>
      </c>
      <c r="H35" s="260">
        <v>0</v>
      </c>
    </row>
    <row r="36" spans="1:8" ht="20.100000000000001" customHeight="1" x14ac:dyDescent="0.2">
      <c r="A36" s="239"/>
      <c r="B36" s="192" t="s">
        <v>265</v>
      </c>
      <c r="C36" s="269">
        <v>78597.369907840999</v>
      </c>
      <c r="D36" s="248">
        <v>6.2908434771802274E-2</v>
      </c>
      <c r="E36" s="248">
        <v>1.2557039389811495E-2</v>
      </c>
      <c r="F36" s="258">
        <v>59663.536775753921</v>
      </c>
      <c r="G36" s="248">
        <v>4.6648299157837976E-2</v>
      </c>
      <c r="H36" s="249">
        <v>9.0951341648368607E-3</v>
      </c>
    </row>
    <row r="37" spans="1:8" ht="20.100000000000001" customHeight="1" x14ac:dyDescent="0.2">
      <c r="A37" s="239"/>
      <c r="B37" s="227" t="s">
        <v>202</v>
      </c>
      <c r="C37" s="270">
        <v>29146.451360379997</v>
      </c>
      <c r="D37" s="254">
        <v>2.332848588170193E-2</v>
      </c>
      <c r="E37" s="254">
        <v>4.6565570608108143E-3</v>
      </c>
      <c r="F37" s="259">
        <v>15661.666101070001</v>
      </c>
      <c r="G37" s="254">
        <v>1.2245168910096874E-2</v>
      </c>
      <c r="H37" s="260">
        <v>2.3874708428615297E-3</v>
      </c>
    </row>
    <row r="38" spans="1:8" ht="20.100000000000001" customHeight="1" x14ac:dyDescent="0.2">
      <c r="A38" s="239"/>
      <c r="B38" s="227" t="s">
        <v>204</v>
      </c>
      <c r="C38" s="270">
        <v>15871.207356082152</v>
      </c>
      <c r="D38" s="254">
        <v>1.2703132609660482E-2</v>
      </c>
      <c r="E38" s="254">
        <v>2.5356494265377132E-3</v>
      </c>
      <c r="F38" s="259">
        <v>15053.384337886719</v>
      </c>
      <c r="G38" s="254">
        <v>1.1769580113410552E-2</v>
      </c>
      <c r="H38" s="260">
        <v>2.2947441198888524E-3</v>
      </c>
    </row>
    <row r="39" spans="1:8" ht="20.100000000000001" customHeight="1" x14ac:dyDescent="0.2">
      <c r="A39" s="239"/>
      <c r="B39" s="261" t="s">
        <v>205</v>
      </c>
      <c r="C39" s="270">
        <v>15000.506299588858</v>
      </c>
      <c r="D39" s="254">
        <v>1.2006233455371057E-2</v>
      </c>
      <c r="E39" s="254">
        <v>2.3965426412094416E-3</v>
      </c>
      <c r="F39" s="259">
        <v>13396.640719762057</v>
      </c>
      <c r="G39" s="254">
        <v>1.047424503770775E-2</v>
      </c>
      <c r="H39" s="260">
        <v>2.0421894391260366E-3</v>
      </c>
    </row>
    <row r="40" spans="1:8" ht="20.100000000000001" customHeight="1" x14ac:dyDescent="0.2">
      <c r="A40" s="239"/>
      <c r="B40" s="261" t="s">
        <v>206</v>
      </c>
      <c r="C40" s="270">
        <v>11434.186151517242</v>
      </c>
      <c r="D40" s="254">
        <v>9.1517916505957815E-3</v>
      </c>
      <c r="E40" s="254">
        <v>1.8267726523596485E-3</v>
      </c>
      <c r="F40" s="259">
        <v>7583.2957795978846</v>
      </c>
      <c r="G40" s="254">
        <v>5.9290459340118843E-3</v>
      </c>
      <c r="H40" s="260">
        <v>1.1560007377087371E-3</v>
      </c>
    </row>
    <row r="41" spans="1:8" ht="20.100000000000001" customHeight="1" x14ac:dyDescent="0.2">
      <c r="A41" s="239"/>
      <c r="B41" s="227" t="s">
        <v>207</v>
      </c>
      <c r="C41" s="270">
        <v>2853.4785862200733</v>
      </c>
      <c r="D41" s="254">
        <v>2.2838915821794194E-3</v>
      </c>
      <c r="E41" s="254">
        <v>4.5588348626885155E-4</v>
      </c>
      <c r="F41" s="259">
        <v>-2850.8934311123389</v>
      </c>
      <c r="G41" s="254">
        <v>-2.2289883709288882E-3</v>
      </c>
      <c r="H41" s="260">
        <v>-4.3459137099220632E-4</v>
      </c>
    </row>
    <row r="42" spans="1:8" ht="20.100000000000001" customHeight="1" x14ac:dyDescent="0.2">
      <c r="A42" s="239"/>
      <c r="B42" s="227" t="s">
        <v>208</v>
      </c>
      <c r="C42" s="270">
        <v>1154.0941910664749</v>
      </c>
      <c r="D42" s="254">
        <v>9.2372377376432203E-4</v>
      </c>
      <c r="E42" s="254">
        <v>1.8438283919381649E-4</v>
      </c>
      <c r="F42" s="259">
        <v>1195.0725866530802</v>
      </c>
      <c r="G42" s="254">
        <v>9.3437477142955866E-4</v>
      </c>
      <c r="H42" s="260">
        <v>1.8217735822770529E-4</v>
      </c>
    </row>
    <row r="43" spans="1:8" ht="20.100000000000001" customHeight="1" x14ac:dyDescent="0.2">
      <c r="A43" s="239"/>
      <c r="B43" s="227" t="s">
        <v>209</v>
      </c>
      <c r="C43" s="270">
        <v>671.0049300422869</v>
      </c>
      <c r="D43" s="254">
        <v>5.370646616116837E-4</v>
      </c>
      <c r="E43" s="254">
        <v>1.0720251004808914E-4</v>
      </c>
      <c r="F43" s="259">
        <v>470.77178210924529</v>
      </c>
      <c r="G43" s="254">
        <v>3.6807578151862069E-4</v>
      </c>
      <c r="H43" s="260">
        <v>7.1764644717524402E-5</v>
      </c>
    </row>
    <row r="44" spans="1:8" ht="20.100000000000001" customHeight="1" x14ac:dyDescent="0.2">
      <c r="A44" s="239"/>
      <c r="B44" s="227" t="s">
        <v>210</v>
      </c>
      <c r="C44" s="270">
        <v>577.58151012419034</v>
      </c>
      <c r="D44" s="254">
        <v>4.6228962620060743E-4</v>
      </c>
      <c r="E44" s="254">
        <v>9.2276799872061905E-5</v>
      </c>
      <c r="F44" s="259">
        <v>389.97057001948644</v>
      </c>
      <c r="G44" s="254">
        <v>3.0490086233731715E-4</v>
      </c>
      <c r="H44" s="260">
        <v>5.944727460586111E-5</v>
      </c>
    </row>
    <row r="45" spans="1:8" ht="20.100000000000001" customHeight="1" x14ac:dyDescent="0.2">
      <c r="A45" s="239"/>
      <c r="B45" s="227" t="s">
        <v>211</v>
      </c>
      <c r="C45" s="270">
        <v>575.03457023282397</v>
      </c>
      <c r="D45" s="254">
        <v>4.6025108467928692E-4</v>
      </c>
      <c r="E45" s="254">
        <v>9.186989026965575E-5</v>
      </c>
      <c r="F45" s="259">
        <v>244.41778022984229</v>
      </c>
      <c r="G45" s="254">
        <v>1.9109952825139583E-4</v>
      </c>
      <c r="H45" s="260">
        <v>3.7259147271427167E-5</v>
      </c>
    </row>
    <row r="46" spans="1:8" ht="19.5" customHeight="1" x14ac:dyDescent="0.2">
      <c r="A46" s="250"/>
      <c r="B46" s="261" t="s">
        <v>212</v>
      </c>
      <c r="C46" s="270">
        <v>454.38440046811013</v>
      </c>
      <c r="D46" s="254">
        <v>3.6368407049357189E-4</v>
      </c>
      <c r="E46" s="254">
        <v>7.2594322449773578E-5</v>
      </c>
      <c r="F46" s="259">
        <v>324.94725060256383</v>
      </c>
      <c r="G46" s="254">
        <v>2.5406198451824517E-4</v>
      </c>
      <c r="H46" s="260">
        <v>4.953509296361753E-5</v>
      </c>
    </row>
    <row r="47" spans="1:8" ht="19.5" customHeight="1" x14ac:dyDescent="0.2">
      <c r="A47" s="250"/>
      <c r="B47" s="227" t="s">
        <v>213</v>
      </c>
      <c r="C47" s="270">
        <v>417.72651692000005</v>
      </c>
      <c r="D47" s="254">
        <v>3.3434352031024386E-4</v>
      </c>
      <c r="E47" s="254">
        <v>6.6737708059235045E-5</v>
      </c>
      <c r="F47" s="259">
        <v>419.24151223000001</v>
      </c>
      <c r="G47" s="254">
        <v>3.2778652655799257E-4</v>
      </c>
      <c r="H47" s="260">
        <v>6.3909349114390663E-5</v>
      </c>
    </row>
    <row r="48" spans="1:8" ht="19.5" customHeight="1" x14ac:dyDescent="0.2">
      <c r="A48" s="250"/>
      <c r="B48" s="227" t="s">
        <v>214</v>
      </c>
      <c r="C48" s="270">
        <v>377.89460013368034</v>
      </c>
      <c r="D48" s="254">
        <v>3.0246251027229765E-4</v>
      </c>
      <c r="E48" s="254">
        <v>6.0373997051551415E-5</v>
      </c>
      <c r="F48" s="259">
        <v>4932.8018118192413</v>
      </c>
      <c r="G48" s="254">
        <v>3.8567411025083585E-3</v>
      </c>
      <c r="H48" s="260">
        <v>7.5195834359719676E-4</v>
      </c>
    </row>
    <row r="49" spans="1:10" ht="19.5" customHeight="1" x14ac:dyDescent="0.2">
      <c r="A49" s="250"/>
      <c r="B49" s="227" t="s">
        <v>215</v>
      </c>
      <c r="C49" s="270">
        <v>408.41942641401624</v>
      </c>
      <c r="D49" s="254">
        <v>3.268942316546888E-4</v>
      </c>
      <c r="E49" s="254">
        <v>6.5250768964132834E-5</v>
      </c>
      <c r="F49" s="259">
        <v>302.98695657380529</v>
      </c>
      <c r="G49" s="254">
        <v>2.3689219504870922E-4</v>
      </c>
      <c r="H49" s="260">
        <v>4.6187456680479989E-5</v>
      </c>
    </row>
    <row r="50" spans="1:10" ht="19.5" customHeight="1" x14ac:dyDescent="0.2">
      <c r="A50" s="250"/>
      <c r="B50" s="227" t="s">
        <v>216</v>
      </c>
      <c r="C50" s="270">
        <v>46.947466981317163</v>
      </c>
      <c r="D50" s="254">
        <v>3.757621492625667E-5</v>
      </c>
      <c r="E50" s="254">
        <v>7.5005206004668437E-6</v>
      </c>
      <c r="F50" s="259">
        <v>80.89447748562003</v>
      </c>
      <c r="G50" s="254">
        <v>6.3247839298385416E-5</v>
      </c>
      <c r="H50" s="260">
        <v>1.233158752709212E-5</v>
      </c>
    </row>
    <row r="51" spans="1:10" ht="19.5" customHeight="1" x14ac:dyDescent="0.2">
      <c r="A51" s="250"/>
      <c r="B51" s="261" t="s">
        <v>217</v>
      </c>
      <c r="C51" s="270">
        <v>13.283759805022955</v>
      </c>
      <c r="D51" s="254">
        <v>1.0632169221418295E-5</v>
      </c>
      <c r="E51" s="254">
        <v>2.1222681536551927E-6</v>
      </c>
      <c r="F51" s="259">
        <v>2.3035730041248796</v>
      </c>
      <c r="G51" s="254">
        <v>1.8010625657714215E-6</v>
      </c>
      <c r="H51" s="260">
        <v>3.5115761926346734E-7</v>
      </c>
    </row>
    <row r="52" spans="1:10" ht="19.5" customHeight="1" x14ac:dyDescent="0.2">
      <c r="A52" s="250"/>
      <c r="B52" s="261" t="s">
        <v>218</v>
      </c>
      <c r="C52" s="270">
        <v>10.892386710434392</v>
      </c>
      <c r="D52" s="254">
        <v>8.7181415826771705E-6</v>
      </c>
      <c r="E52" s="254">
        <v>1.7402125431469292E-6</v>
      </c>
      <c r="F52" s="259">
        <v>9.1900637415739901</v>
      </c>
      <c r="G52" s="254">
        <v>7.1853072389560188E-6</v>
      </c>
      <c r="H52" s="260">
        <v>1.4009371088269997E-6</v>
      </c>
    </row>
    <row r="53" spans="1:10" ht="20.25" customHeight="1" x14ac:dyDescent="0.2">
      <c r="A53" s="250"/>
      <c r="B53" s="227" t="s">
        <v>219</v>
      </c>
      <c r="C53" s="270">
        <v>7.5645784706171009</v>
      </c>
      <c r="D53" s="254">
        <v>6.0546019778140388E-6</v>
      </c>
      <c r="E53" s="254">
        <v>1.2085481986768455E-6</v>
      </c>
      <c r="F53" s="259">
        <v>4.689899884773344</v>
      </c>
      <c r="G53" s="254">
        <v>3.666826753289674E-6</v>
      </c>
      <c r="H53" s="260">
        <v>7.1493027361061096E-7</v>
      </c>
    </row>
    <row r="54" spans="1:10" ht="20.25" customHeight="1" x14ac:dyDescent="0.2">
      <c r="A54" s="250"/>
      <c r="B54" s="227" t="s">
        <v>220</v>
      </c>
      <c r="C54" s="270">
        <v>0.21196592714729906</v>
      </c>
      <c r="D54" s="254">
        <v>1.6965510064046293E-7</v>
      </c>
      <c r="E54" s="254">
        <v>3.3864549152312231E-8</v>
      </c>
      <c r="F54" s="259">
        <v>8.0425903702979991</v>
      </c>
      <c r="G54" s="254">
        <v>6.2881482036122088E-6</v>
      </c>
      <c r="H54" s="260">
        <v>1.2260157946320633E-6</v>
      </c>
    </row>
    <row r="55" spans="1:10" ht="20.25" customHeight="1" x14ac:dyDescent="0.2">
      <c r="A55" s="250"/>
      <c r="B55" s="227" t="s">
        <v>221</v>
      </c>
      <c r="C55" s="270">
        <v>-200.58479932854175</v>
      </c>
      <c r="D55" s="254">
        <v>-1.6054577627178055E-4</v>
      </c>
      <c r="E55" s="254">
        <v>-3.2046253317627343E-5</v>
      </c>
      <c r="F55" s="259">
        <v>641.41937238521098</v>
      </c>
      <c r="G55" s="254">
        <v>5.0149763801493835E-4</v>
      </c>
      <c r="H55" s="260">
        <v>9.7778233792866398E-5</v>
      </c>
    </row>
    <row r="56" spans="1:10" ht="20.25" customHeight="1" x14ac:dyDescent="0.2">
      <c r="A56" s="250"/>
      <c r="B56" s="227" t="s">
        <v>222</v>
      </c>
      <c r="C56" s="270">
        <v>-222.91534991492463</v>
      </c>
      <c r="D56" s="254">
        <v>-1.7841889323013511E-4</v>
      </c>
      <c r="E56" s="254">
        <v>-3.5613874010764735E-5</v>
      </c>
      <c r="F56" s="259">
        <v>1619.1490919807281</v>
      </c>
      <c r="G56" s="254">
        <v>1.2659415667519202E-3</v>
      </c>
      <c r="H56" s="260">
        <v>2.4682375568494644E-4</v>
      </c>
    </row>
    <row r="57" spans="1:10" ht="20.25" customHeight="1" x14ac:dyDescent="0.2">
      <c r="A57" s="250"/>
      <c r="B57" s="227" t="s">
        <v>194</v>
      </c>
      <c r="C57" s="270">
        <v>0</v>
      </c>
      <c r="D57" s="254">
        <v>0</v>
      </c>
      <c r="E57" s="254">
        <v>0</v>
      </c>
      <c r="F57" s="259">
        <v>173.54394945999996</v>
      </c>
      <c r="G57" s="254">
        <v>1.3568639254273401E-4</v>
      </c>
      <c r="H57" s="260">
        <v>2.6455111264469992E-5</v>
      </c>
    </row>
    <row r="58" spans="1:10" ht="20.25" customHeight="1" thickBot="1" x14ac:dyDescent="0.25">
      <c r="A58" s="250"/>
      <c r="B58" s="264" t="s">
        <v>223</v>
      </c>
      <c r="C58" s="271">
        <v>0</v>
      </c>
      <c r="D58" s="266">
        <v>0</v>
      </c>
      <c r="E58" s="266">
        <v>0</v>
      </c>
      <c r="F58" s="265">
        <v>0</v>
      </c>
      <c r="G58" s="266">
        <v>0</v>
      </c>
      <c r="H58" s="267">
        <v>0</v>
      </c>
    </row>
    <row r="59" spans="1:10" ht="18" customHeight="1" thickTop="1" x14ac:dyDescent="0.2">
      <c r="B59" s="252" t="s">
        <v>224</v>
      </c>
      <c r="C59" s="255"/>
      <c r="D59" s="256"/>
      <c r="E59" s="256"/>
      <c r="F59" s="255"/>
      <c r="G59" s="256"/>
      <c r="H59" s="256"/>
      <c r="I59" s="241"/>
      <c r="J59" s="241"/>
    </row>
    <row r="60" spans="1:10" ht="16.5" customHeight="1" x14ac:dyDescent="0.2">
      <c r="B60" s="272" t="s">
        <v>343</v>
      </c>
      <c r="C60" s="241"/>
      <c r="D60" s="241"/>
      <c r="E60" s="241"/>
      <c r="F60" s="241"/>
      <c r="G60" s="241"/>
      <c r="H60" s="241"/>
      <c r="I60" s="241"/>
      <c r="J60" s="241"/>
    </row>
    <row r="61" spans="1:10" x14ac:dyDescent="0.2">
      <c r="B61" s="241"/>
      <c r="C61" s="241"/>
      <c r="D61" s="241"/>
      <c r="E61" s="241"/>
      <c r="F61" s="241"/>
      <c r="G61" s="241"/>
      <c r="H61" s="241"/>
      <c r="I61" s="241"/>
      <c r="J61" s="241"/>
    </row>
    <row r="62" spans="1:10" x14ac:dyDescent="0.2">
      <c r="B62" s="241"/>
      <c r="C62" s="241"/>
      <c r="D62" s="241"/>
      <c r="E62" s="241"/>
      <c r="F62" s="241"/>
      <c r="G62" s="241"/>
      <c r="H62" s="241"/>
      <c r="I62" s="241"/>
      <c r="J62" s="241"/>
    </row>
  </sheetData>
  <mergeCells count="3">
    <mergeCell ref="C3:E3"/>
    <mergeCell ref="F3:H3"/>
    <mergeCell ref="B1:H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showGridLines="0" topLeftCell="A37" zoomScale="90" zoomScaleNormal="90" workbookViewId="0">
      <selection activeCell="B1" sqref="B1:G52"/>
    </sheetView>
  </sheetViews>
  <sheetFormatPr defaultColWidth="9.140625" defaultRowHeight="14.25" x14ac:dyDescent="0.2"/>
  <cols>
    <col min="1" max="1" width="3.5703125" style="322" customWidth="1"/>
    <col min="2" max="2" width="82.140625" style="323" customWidth="1"/>
    <col min="3" max="3" width="19" style="342" customWidth="1"/>
    <col min="4" max="4" width="25" style="323" customWidth="1"/>
    <col min="5" max="5" width="24.5703125" style="323" customWidth="1"/>
    <col min="6" max="6" width="27.28515625" style="323" customWidth="1"/>
    <col min="7" max="7" width="22.42578125" style="323" customWidth="1"/>
    <col min="8" max="9" width="9.140625" style="322"/>
    <col min="10" max="16384" width="9.140625" style="323"/>
  </cols>
  <sheetData>
    <row r="1" spans="1:9" s="305" customFormat="1" ht="23.25" x14ac:dyDescent="0.35">
      <c r="A1" s="302"/>
      <c r="B1" s="439" t="s">
        <v>269</v>
      </c>
      <c r="C1" s="439"/>
      <c r="D1" s="439"/>
      <c r="E1" s="439"/>
      <c r="F1" s="439"/>
      <c r="G1" s="439"/>
      <c r="H1" s="303"/>
      <c r="I1" s="304"/>
    </row>
    <row r="2" spans="1:9" s="310" customFormat="1" ht="15.75" thickBot="1" x14ac:dyDescent="0.25">
      <c r="A2" s="306"/>
      <c r="B2" s="307"/>
      <c r="C2" s="308"/>
      <c r="D2" s="440"/>
      <c r="E2" s="440"/>
      <c r="F2" s="440"/>
      <c r="G2" s="309" t="s">
        <v>169</v>
      </c>
      <c r="H2" s="306"/>
      <c r="I2" s="306"/>
    </row>
    <row r="3" spans="1:9" s="317" customFormat="1" ht="17.25" thickTop="1" x14ac:dyDescent="0.25">
      <c r="A3" s="311"/>
      <c r="B3" s="312"/>
      <c r="C3" s="313" t="s">
        <v>270</v>
      </c>
      <c r="D3" s="314" t="s">
        <v>271</v>
      </c>
      <c r="E3" s="314" t="s">
        <v>272</v>
      </c>
      <c r="F3" s="314" t="s">
        <v>164</v>
      </c>
      <c r="G3" s="315" t="s">
        <v>44</v>
      </c>
      <c r="H3" s="316"/>
      <c r="I3" s="316"/>
    </row>
    <row r="4" spans="1:9" ht="20.25" x14ac:dyDescent="0.25">
      <c r="A4" s="318"/>
      <c r="B4" s="192" t="s">
        <v>263</v>
      </c>
      <c r="C4" s="319"/>
      <c r="D4" s="320">
        <f t="shared" ref="D4:F4" si="0">SUM(D5:D28)</f>
        <v>22825444.776779748</v>
      </c>
      <c r="E4" s="320">
        <f t="shared" si="0"/>
        <v>8555549.4745153133</v>
      </c>
      <c r="F4" s="320">
        <f t="shared" si="0"/>
        <v>46384605.216725275</v>
      </c>
      <c r="G4" s="321">
        <f t="shared" ref="G4:G51" si="1">SUM(D4:F4)</f>
        <v>77765599.468020335</v>
      </c>
    </row>
    <row r="5" spans="1:9" ht="16.5" customHeight="1" x14ac:dyDescent="0.25">
      <c r="A5" s="324"/>
      <c r="B5" s="325" t="s">
        <v>171</v>
      </c>
      <c r="C5" s="326" t="s">
        <v>273</v>
      </c>
      <c r="D5" s="327">
        <v>3029784.2825900745</v>
      </c>
      <c r="E5" s="327">
        <v>8282647.885688087</v>
      </c>
      <c r="F5" s="327">
        <v>18971224.004282501</v>
      </c>
      <c r="G5" s="328">
        <f t="shared" si="1"/>
        <v>30283656.172560662</v>
      </c>
    </row>
    <row r="6" spans="1:9" ht="16.5" customHeight="1" x14ac:dyDescent="0.25">
      <c r="A6" s="324"/>
      <c r="B6" s="325" t="s">
        <v>173</v>
      </c>
      <c r="C6" s="326" t="s">
        <v>274</v>
      </c>
      <c r="D6" s="327">
        <v>0</v>
      </c>
      <c r="E6" s="327">
        <v>0</v>
      </c>
      <c r="F6" s="327">
        <v>20709076.301089998</v>
      </c>
      <c r="G6" s="328">
        <f t="shared" si="1"/>
        <v>20709076.301089998</v>
      </c>
    </row>
    <row r="7" spans="1:9" ht="16.5" customHeight="1" x14ac:dyDescent="0.25">
      <c r="A7" s="324"/>
      <c r="B7" s="325" t="s">
        <v>174</v>
      </c>
      <c r="C7" s="326" t="s">
        <v>274</v>
      </c>
      <c r="D7" s="327">
        <v>10126167.186709998</v>
      </c>
      <c r="E7" s="327">
        <v>0</v>
      </c>
      <c r="F7" s="327">
        <v>0</v>
      </c>
      <c r="G7" s="328">
        <f t="shared" si="1"/>
        <v>10126167.186709998</v>
      </c>
    </row>
    <row r="8" spans="1:9" ht="16.5" customHeight="1" x14ac:dyDescent="0.25">
      <c r="A8" s="324"/>
      <c r="B8" s="325" t="s">
        <v>178</v>
      </c>
      <c r="C8" s="326" t="s">
        <v>274</v>
      </c>
      <c r="D8" s="327">
        <v>5177368.2181700002</v>
      </c>
      <c r="E8" s="327">
        <v>0</v>
      </c>
      <c r="F8" s="327">
        <v>0</v>
      </c>
      <c r="G8" s="328">
        <f t="shared" si="1"/>
        <v>5177368.2181700002</v>
      </c>
    </row>
    <row r="9" spans="1:9" ht="16.5" customHeight="1" x14ac:dyDescent="0.25">
      <c r="A9" s="324"/>
      <c r="B9" s="325" t="s">
        <v>175</v>
      </c>
      <c r="C9" s="326" t="s">
        <v>274</v>
      </c>
      <c r="D9" s="327">
        <v>0</v>
      </c>
      <c r="E9" s="327">
        <v>0</v>
      </c>
      <c r="F9" s="327">
        <v>3682005.2196900006</v>
      </c>
      <c r="G9" s="328">
        <f t="shared" si="1"/>
        <v>3682005.2196900006</v>
      </c>
    </row>
    <row r="10" spans="1:9" ht="16.5" customHeight="1" x14ac:dyDescent="0.25">
      <c r="A10" s="324"/>
      <c r="B10" s="325" t="s">
        <v>176</v>
      </c>
      <c r="C10" s="326" t="s">
        <v>274</v>
      </c>
      <c r="D10" s="327">
        <v>2499395.7907000002</v>
      </c>
      <c r="E10" s="327">
        <v>0</v>
      </c>
      <c r="F10" s="327">
        <v>0</v>
      </c>
      <c r="G10" s="328">
        <f t="shared" si="1"/>
        <v>2499395.7907000002</v>
      </c>
    </row>
    <row r="11" spans="1:9" ht="16.5" customHeight="1" x14ac:dyDescent="0.25">
      <c r="A11" s="324"/>
      <c r="B11" s="325" t="s">
        <v>238</v>
      </c>
      <c r="C11" s="326" t="s">
        <v>274</v>
      </c>
      <c r="D11" s="327">
        <v>0</v>
      </c>
      <c r="E11" s="327">
        <v>0</v>
      </c>
      <c r="F11" s="327">
        <v>2141883.6270000003</v>
      </c>
      <c r="G11" s="328">
        <f t="shared" si="1"/>
        <v>2141883.6270000003</v>
      </c>
    </row>
    <row r="12" spans="1:9" ht="16.5" customHeight="1" x14ac:dyDescent="0.25">
      <c r="A12" s="324"/>
      <c r="B12" s="325" t="s">
        <v>181</v>
      </c>
      <c r="C12" s="326" t="s">
        <v>273</v>
      </c>
      <c r="D12" s="327">
        <v>0</v>
      </c>
      <c r="E12" s="327">
        <v>250800.71316564889</v>
      </c>
      <c r="F12" s="327">
        <v>486359.42494435119</v>
      </c>
      <c r="G12" s="328">
        <f t="shared" si="1"/>
        <v>737160.13811000006</v>
      </c>
    </row>
    <row r="13" spans="1:9" ht="16.5" customHeight="1" x14ac:dyDescent="0.25">
      <c r="A13" s="324"/>
      <c r="B13" s="325" t="s">
        <v>179</v>
      </c>
      <c r="C13" s="326" t="s">
        <v>274</v>
      </c>
      <c r="D13" s="327">
        <v>559778.02800000005</v>
      </c>
      <c r="E13" s="327">
        <v>0</v>
      </c>
      <c r="F13" s="327">
        <v>0</v>
      </c>
      <c r="G13" s="328">
        <f t="shared" si="1"/>
        <v>559778.02800000005</v>
      </c>
    </row>
    <row r="14" spans="1:9" ht="16.5" customHeight="1" x14ac:dyDescent="0.25">
      <c r="A14" s="324"/>
      <c r="B14" s="325" t="s">
        <v>187</v>
      </c>
      <c r="C14" s="326" t="s">
        <v>274</v>
      </c>
      <c r="D14" s="327">
        <v>514966.50836999994</v>
      </c>
      <c r="E14" s="327">
        <v>0</v>
      </c>
      <c r="F14" s="327">
        <v>0</v>
      </c>
      <c r="G14" s="328">
        <f t="shared" si="1"/>
        <v>514966.50836999994</v>
      </c>
    </row>
    <row r="15" spans="1:9" ht="16.5" customHeight="1" x14ac:dyDescent="0.25">
      <c r="A15" s="324"/>
      <c r="B15" s="325" t="s">
        <v>275</v>
      </c>
      <c r="C15" s="326" t="s">
        <v>273</v>
      </c>
      <c r="D15" s="327">
        <v>0</v>
      </c>
      <c r="E15" s="327">
        <v>3922.9782972999997</v>
      </c>
      <c r="F15" s="327">
        <v>388374.85143269994</v>
      </c>
      <c r="G15" s="328">
        <f t="shared" si="1"/>
        <v>392297.82972999994</v>
      </c>
    </row>
    <row r="16" spans="1:9" ht="16.5" customHeight="1" x14ac:dyDescent="0.25">
      <c r="A16" s="324"/>
      <c r="B16" s="329" t="s">
        <v>184</v>
      </c>
      <c r="C16" s="326" t="s">
        <v>274</v>
      </c>
      <c r="D16" s="327">
        <v>300953.93542999995</v>
      </c>
      <c r="E16" s="327">
        <v>0</v>
      </c>
      <c r="F16" s="327">
        <v>0</v>
      </c>
      <c r="G16" s="328">
        <f t="shared" si="1"/>
        <v>300953.93542999995</v>
      </c>
    </row>
    <row r="17" spans="1:49" ht="16.5" customHeight="1" x14ac:dyDescent="0.25">
      <c r="A17" s="324"/>
      <c r="B17" s="325" t="s">
        <v>239</v>
      </c>
      <c r="C17" s="326" t="s">
        <v>274</v>
      </c>
      <c r="D17" s="327">
        <v>300851.37948643102</v>
      </c>
      <c r="E17" s="327">
        <v>0</v>
      </c>
      <c r="F17" s="327">
        <v>0</v>
      </c>
      <c r="G17" s="328">
        <f t="shared" si="1"/>
        <v>300851.37948643102</v>
      </c>
    </row>
    <row r="18" spans="1:49" ht="16.5" customHeight="1" x14ac:dyDescent="0.25">
      <c r="A18" s="324"/>
      <c r="B18" s="325" t="s">
        <v>183</v>
      </c>
      <c r="C18" s="326" t="s">
        <v>274</v>
      </c>
      <c r="D18" s="327">
        <v>157039.66246000028</v>
      </c>
      <c r="E18" s="327">
        <v>0</v>
      </c>
      <c r="F18" s="327">
        <v>0</v>
      </c>
      <c r="G18" s="328">
        <f t="shared" si="1"/>
        <v>157039.66246000028</v>
      </c>
    </row>
    <row r="19" spans="1:49" ht="16.5" customHeight="1" x14ac:dyDescent="0.25">
      <c r="A19" s="324"/>
      <c r="B19" s="325" t="s">
        <v>182</v>
      </c>
      <c r="C19" s="326" t="s">
        <v>274</v>
      </c>
      <c r="D19" s="327">
        <v>101233.79420999999</v>
      </c>
      <c r="E19" s="327">
        <v>0</v>
      </c>
      <c r="F19" s="327">
        <v>0</v>
      </c>
      <c r="G19" s="328">
        <f t="shared" si="1"/>
        <v>101233.79420999999</v>
      </c>
    </row>
    <row r="20" spans="1:49" ht="16.5" customHeight="1" x14ac:dyDescent="0.25">
      <c r="A20" s="324"/>
      <c r="B20" s="325" t="s">
        <v>186</v>
      </c>
      <c r="C20" s="326" t="s">
        <v>274</v>
      </c>
      <c r="D20" s="327">
        <v>48915.12532324357</v>
      </c>
      <c r="E20" s="327">
        <v>0</v>
      </c>
      <c r="F20" s="327">
        <v>0</v>
      </c>
      <c r="G20" s="328">
        <f t="shared" si="1"/>
        <v>48915.12532324357</v>
      </c>
    </row>
    <row r="21" spans="1:49" ht="16.5" customHeight="1" x14ac:dyDescent="0.25">
      <c r="A21" s="324"/>
      <c r="B21" s="325" t="s">
        <v>185</v>
      </c>
      <c r="C21" s="326" t="s">
        <v>273</v>
      </c>
      <c r="D21" s="327">
        <v>0</v>
      </c>
      <c r="E21" s="327">
        <v>15633.318951160161</v>
      </c>
      <c r="F21" s="327">
        <v>639.40609081990681</v>
      </c>
      <c r="G21" s="328">
        <f t="shared" si="1"/>
        <v>16272.725041980068</v>
      </c>
    </row>
    <row r="22" spans="1:49" ht="16.5" customHeight="1" x14ac:dyDescent="0.25">
      <c r="A22" s="324"/>
      <c r="B22" s="325" t="s">
        <v>241</v>
      </c>
      <c r="C22" s="326" t="s">
        <v>274</v>
      </c>
      <c r="D22" s="327">
        <v>0</v>
      </c>
      <c r="E22" s="327">
        <v>0</v>
      </c>
      <c r="F22" s="327">
        <v>4986.3361999999997</v>
      </c>
      <c r="G22" s="328">
        <f t="shared" si="1"/>
        <v>4986.3361999999997</v>
      </c>
    </row>
    <row r="23" spans="1:49" ht="16.5" customHeight="1" x14ac:dyDescent="0.25">
      <c r="A23" s="324"/>
      <c r="B23" s="325" t="s">
        <v>240</v>
      </c>
      <c r="C23" s="326" t="s">
        <v>274</v>
      </c>
      <c r="D23" s="327">
        <v>4897.3820999999989</v>
      </c>
      <c r="E23" s="327">
        <v>0</v>
      </c>
      <c r="F23" s="327">
        <v>0</v>
      </c>
      <c r="G23" s="328">
        <f t="shared" si="1"/>
        <v>4897.3820999999989</v>
      </c>
    </row>
    <row r="24" spans="1:49" ht="16.5" customHeight="1" x14ac:dyDescent="0.25">
      <c r="A24" s="324"/>
      <c r="B24" s="325" t="s">
        <v>242</v>
      </c>
      <c r="C24" s="326" t="s">
        <v>274</v>
      </c>
      <c r="D24" s="327">
        <v>4093.4832299999998</v>
      </c>
      <c r="E24" s="327">
        <v>0</v>
      </c>
      <c r="F24" s="327">
        <v>0</v>
      </c>
      <c r="G24" s="328">
        <f t="shared" si="1"/>
        <v>4093.4832299999998</v>
      </c>
    </row>
    <row r="25" spans="1:49" s="322" customFormat="1" ht="16.5" customHeight="1" x14ac:dyDescent="0.25">
      <c r="A25" s="324"/>
      <c r="B25" s="325" t="s">
        <v>188</v>
      </c>
      <c r="C25" s="326" t="s">
        <v>273</v>
      </c>
      <c r="D25" s="327">
        <v>0</v>
      </c>
      <c r="E25" s="327">
        <v>2307.0457550976034</v>
      </c>
      <c r="F25" s="327">
        <v>56.045994902396366</v>
      </c>
      <c r="G25" s="328">
        <f t="shared" si="1"/>
        <v>2363.0917499999996</v>
      </c>
    </row>
    <row r="26" spans="1:49" s="322" customFormat="1" ht="16.5" customHeight="1" x14ac:dyDescent="0.25">
      <c r="A26" s="324"/>
      <c r="B26" s="325" t="s">
        <v>189</v>
      </c>
      <c r="C26" s="326" t="s">
        <v>273</v>
      </c>
      <c r="D26" s="327">
        <v>0</v>
      </c>
      <c r="E26" s="327">
        <v>237.5326580199328</v>
      </c>
      <c r="F26" s="327">
        <v>0</v>
      </c>
      <c r="G26" s="328">
        <f t="shared" si="1"/>
        <v>237.5326580199328</v>
      </c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</row>
    <row r="27" spans="1:49" ht="16.5" customHeight="1" x14ac:dyDescent="0.25">
      <c r="A27" s="324"/>
      <c r="B27" s="325" t="s">
        <v>192</v>
      </c>
      <c r="C27" s="326" t="s">
        <v>273</v>
      </c>
      <c r="D27" s="327">
        <v>0</v>
      </c>
      <c r="E27" s="327">
        <v>0</v>
      </c>
      <c r="F27" s="327">
        <v>0</v>
      </c>
      <c r="G27" s="328">
        <f t="shared" si="1"/>
        <v>0</v>
      </c>
    </row>
    <row r="28" spans="1:49" ht="16.5" customHeight="1" x14ac:dyDescent="0.25">
      <c r="A28" s="324"/>
      <c r="B28" s="325" t="s">
        <v>196</v>
      </c>
      <c r="C28" s="326" t="s">
        <v>274</v>
      </c>
      <c r="D28" s="327">
        <v>0</v>
      </c>
      <c r="E28" s="327">
        <v>0</v>
      </c>
      <c r="F28" s="327">
        <v>0</v>
      </c>
      <c r="G28" s="328">
        <f t="shared" si="1"/>
        <v>0</v>
      </c>
    </row>
    <row r="29" spans="1:49" ht="20.25" x14ac:dyDescent="0.25">
      <c r="A29" s="318"/>
      <c r="B29" s="192" t="s">
        <v>265</v>
      </c>
      <c r="C29" s="319"/>
      <c r="D29" s="320">
        <f>SUM(D30:D50)</f>
        <v>10629886.859869285</v>
      </c>
      <c r="E29" s="320">
        <f>SUM(E30:E50)</f>
        <v>14634119.448191298</v>
      </c>
      <c r="F29" s="320">
        <f>SUM(F30:F50)</f>
        <v>25754542.389124405</v>
      </c>
      <c r="G29" s="321">
        <f t="shared" si="1"/>
        <v>51018548.697184987</v>
      </c>
    </row>
    <row r="30" spans="1:49" ht="16.5" customHeight="1" x14ac:dyDescent="0.25">
      <c r="A30" s="324"/>
      <c r="B30" s="325" t="s">
        <v>202</v>
      </c>
      <c r="C30" s="326" t="s">
        <v>273</v>
      </c>
      <c r="D30" s="327">
        <v>1913060.3511293663</v>
      </c>
      <c r="E30" s="327">
        <v>5145867.2231180724</v>
      </c>
      <c r="F30" s="327">
        <v>11910091.408482563</v>
      </c>
      <c r="G30" s="328">
        <f t="shared" si="1"/>
        <v>18969018.982730001</v>
      </c>
    </row>
    <row r="31" spans="1:49" ht="16.5" customHeight="1" x14ac:dyDescent="0.25">
      <c r="A31" s="324"/>
      <c r="B31" s="325" t="s">
        <v>243</v>
      </c>
      <c r="C31" s="326" t="s">
        <v>273</v>
      </c>
      <c r="D31" s="327">
        <v>6605345.8033306282</v>
      </c>
      <c r="E31" s="327">
        <v>1819030.6595939077</v>
      </c>
      <c r="F31" s="327">
        <v>4159107.4168739361</v>
      </c>
      <c r="G31" s="328">
        <f t="shared" si="1"/>
        <v>12583483.879798472</v>
      </c>
    </row>
    <row r="32" spans="1:49" ht="16.5" customHeight="1" x14ac:dyDescent="0.25">
      <c r="A32" s="324"/>
      <c r="B32" s="325" t="s">
        <v>244</v>
      </c>
      <c r="C32" s="326" t="s">
        <v>274</v>
      </c>
      <c r="D32" s="327">
        <v>0</v>
      </c>
      <c r="E32" s="327">
        <v>0</v>
      </c>
      <c r="F32" s="327">
        <v>6655221.1413285146</v>
      </c>
      <c r="G32" s="328">
        <f t="shared" si="1"/>
        <v>6655221.1413285146</v>
      </c>
    </row>
    <row r="33" spans="1:7" ht="16.5" customHeight="1" x14ac:dyDescent="0.25">
      <c r="A33" s="324"/>
      <c r="B33" s="325" t="s">
        <v>204</v>
      </c>
      <c r="C33" s="326" t="s">
        <v>273</v>
      </c>
      <c r="D33" s="327">
        <v>111692.09038855492</v>
      </c>
      <c r="E33" s="327">
        <v>3437685.2408460998</v>
      </c>
      <c r="F33" s="327">
        <v>1878394.023264125</v>
      </c>
      <c r="G33" s="328">
        <f t="shared" si="1"/>
        <v>5427771.3544987794</v>
      </c>
    </row>
    <row r="34" spans="1:7" ht="16.5" customHeight="1" x14ac:dyDescent="0.25">
      <c r="A34" s="324"/>
      <c r="B34" s="325" t="s">
        <v>207</v>
      </c>
      <c r="C34" s="326" t="s">
        <v>274</v>
      </c>
      <c r="D34" s="327">
        <v>0</v>
      </c>
      <c r="E34" s="327">
        <v>2257542.0075322152</v>
      </c>
      <c r="F34" s="327">
        <v>0</v>
      </c>
      <c r="G34" s="328">
        <f t="shared" si="1"/>
        <v>2257542.0075322152</v>
      </c>
    </row>
    <row r="35" spans="1:7" ht="16.5" customHeight="1" x14ac:dyDescent="0.25">
      <c r="A35" s="324"/>
      <c r="B35" s="325" t="s">
        <v>246</v>
      </c>
      <c r="C35" s="326" t="s">
        <v>273</v>
      </c>
      <c r="D35" s="327">
        <v>63970.570446122176</v>
      </c>
      <c r="E35" s="327">
        <v>1146011.7543942737</v>
      </c>
      <c r="F35" s="327">
        <v>378251.22237860254</v>
      </c>
      <c r="G35" s="328">
        <f t="shared" si="1"/>
        <v>1588233.5472189984</v>
      </c>
    </row>
    <row r="36" spans="1:7" ht="16.5" customHeight="1" x14ac:dyDescent="0.25">
      <c r="A36" s="324"/>
      <c r="B36" s="325" t="s">
        <v>208</v>
      </c>
      <c r="C36" s="326" t="s">
        <v>274</v>
      </c>
      <c r="D36" s="327">
        <v>0</v>
      </c>
      <c r="E36" s="327">
        <v>0</v>
      </c>
      <c r="F36" s="327">
        <v>790175.31516964338</v>
      </c>
      <c r="G36" s="328">
        <f t="shared" si="1"/>
        <v>790175.31516964338</v>
      </c>
    </row>
    <row r="37" spans="1:7" ht="16.5" customHeight="1" x14ac:dyDescent="0.25">
      <c r="A37" s="324"/>
      <c r="B37" s="325" t="s">
        <v>212</v>
      </c>
      <c r="C37" s="326" t="s">
        <v>274</v>
      </c>
      <c r="D37" s="327">
        <v>691802.60190219153</v>
      </c>
      <c r="E37" s="327">
        <v>0</v>
      </c>
      <c r="F37" s="327">
        <v>0</v>
      </c>
      <c r="G37" s="328">
        <f t="shared" si="1"/>
        <v>691802.60190219153</v>
      </c>
    </row>
    <row r="38" spans="1:7" ht="16.5" customHeight="1" x14ac:dyDescent="0.25">
      <c r="A38" s="324"/>
      <c r="B38" s="325" t="s">
        <v>209</v>
      </c>
      <c r="C38" s="326" t="s">
        <v>273</v>
      </c>
      <c r="D38" s="327">
        <v>0</v>
      </c>
      <c r="E38" s="327">
        <v>565566.25921599893</v>
      </c>
      <c r="F38" s="327">
        <v>23131.781039886184</v>
      </c>
      <c r="G38" s="328">
        <f t="shared" si="1"/>
        <v>588698.04025588511</v>
      </c>
    </row>
    <row r="39" spans="1:7" ht="16.5" customHeight="1" x14ac:dyDescent="0.25">
      <c r="A39" s="324"/>
      <c r="B39" s="325" t="s">
        <v>210</v>
      </c>
      <c r="C39" s="326" t="s">
        <v>274</v>
      </c>
      <c r="D39" s="327">
        <v>460580.3902367258</v>
      </c>
      <c r="E39" s="327">
        <v>0</v>
      </c>
      <c r="F39" s="327">
        <v>0</v>
      </c>
      <c r="G39" s="328">
        <f t="shared" si="1"/>
        <v>460580.3902367258</v>
      </c>
    </row>
    <row r="40" spans="1:7" ht="16.5" customHeight="1" x14ac:dyDescent="0.25">
      <c r="A40" s="324"/>
      <c r="B40" s="325" t="s">
        <v>245</v>
      </c>
      <c r="C40" s="326" t="s">
        <v>274</v>
      </c>
      <c r="D40" s="327">
        <v>379081.73281999968</v>
      </c>
      <c r="E40" s="327">
        <v>0</v>
      </c>
      <c r="F40" s="327">
        <v>0</v>
      </c>
      <c r="G40" s="328">
        <f t="shared" si="1"/>
        <v>379081.73281999968</v>
      </c>
    </row>
    <row r="41" spans="1:7" ht="16.5" customHeight="1" x14ac:dyDescent="0.25">
      <c r="A41" s="324"/>
      <c r="B41" s="325" t="s">
        <v>221</v>
      </c>
      <c r="C41" s="326" t="s">
        <v>273</v>
      </c>
      <c r="D41" s="327">
        <v>0</v>
      </c>
      <c r="E41" s="327">
        <v>373573.46235220431</v>
      </c>
      <c r="F41" s="327">
        <v>0</v>
      </c>
      <c r="G41" s="328">
        <f t="shared" si="1"/>
        <v>373573.46235220431</v>
      </c>
    </row>
    <row r="42" spans="1:7" ht="16.5" customHeight="1" x14ac:dyDescent="0.25">
      <c r="A42" s="324"/>
      <c r="B42" s="325" t="s">
        <v>215</v>
      </c>
      <c r="C42" s="326" t="s">
        <v>274</v>
      </c>
      <c r="D42" s="327">
        <v>326301.59485563752</v>
      </c>
      <c r="E42" s="327">
        <v>0</v>
      </c>
      <c r="F42" s="327">
        <v>0</v>
      </c>
      <c r="G42" s="328">
        <f t="shared" si="1"/>
        <v>326301.59485563752</v>
      </c>
    </row>
    <row r="43" spans="1:7" ht="16.5" customHeight="1" x14ac:dyDescent="0.25">
      <c r="A43" s="324"/>
      <c r="B43" s="325" t="s">
        <v>211</v>
      </c>
      <c r="C43" s="326" t="s">
        <v>273</v>
      </c>
      <c r="D43" s="327">
        <v>62430.532156127825</v>
      </c>
      <c r="E43" s="327">
        <v>40542.403030445646</v>
      </c>
      <c r="F43" s="327">
        <v>18526.058673426531</v>
      </c>
      <c r="G43" s="328">
        <f t="shared" si="1"/>
        <v>121498.99386000002</v>
      </c>
    </row>
    <row r="44" spans="1:7" ht="16.5" customHeight="1" x14ac:dyDescent="0.25">
      <c r="A44" s="324"/>
      <c r="B44" s="325" t="s">
        <v>216</v>
      </c>
      <c r="C44" s="326" t="s">
        <v>273</v>
      </c>
      <c r="D44" s="327">
        <v>0</v>
      </c>
      <c r="E44" s="327">
        <v>17057.815953905047</v>
      </c>
      <c r="F44" s="327">
        <v>0</v>
      </c>
      <c r="G44" s="328">
        <f t="shared" si="1"/>
        <v>17057.815953905047</v>
      </c>
    </row>
    <row r="45" spans="1:7" ht="16.5" customHeight="1" x14ac:dyDescent="0.25">
      <c r="A45" s="324"/>
      <c r="B45" s="325" t="s">
        <v>218</v>
      </c>
      <c r="C45" s="326" t="s">
        <v>274</v>
      </c>
      <c r="D45" s="327">
        <v>9415.8398388376245</v>
      </c>
      <c r="E45" s="327">
        <v>0</v>
      </c>
      <c r="F45" s="327">
        <v>0</v>
      </c>
      <c r="G45" s="328">
        <f t="shared" si="1"/>
        <v>9415.8398388376245</v>
      </c>
    </row>
    <row r="46" spans="1:7" ht="16.5" customHeight="1" x14ac:dyDescent="0.25">
      <c r="A46" s="324"/>
      <c r="B46" s="325" t="s">
        <v>219</v>
      </c>
      <c r="C46" s="326" t="s">
        <v>274</v>
      </c>
      <c r="D46" s="327">
        <v>9044.0114473614776</v>
      </c>
      <c r="E46" s="327">
        <v>0</v>
      </c>
      <c r="F46" s="327">
        <v>0</v>
      </c>
      <c r="G46" s="328">
        <f t="shared" si="1"/>
        <v>9044.0114473614776</v>
      </c>
    </row>
    <row r="47" spans="1:7" ht="16.5" customHeight="1" x14ac:dyDescent="0.25">
      <c r="A47" s="324"/>
      <c r="B47" s="330" t="s">
        <v>194</v>
      </c>
      <c r="C47" s="326" t="s">
        <v>274</v>
      </c>
      <c r="D47" s="327"/>
      <c r="E47" s="327"/>
      <c r="F47" s="327"/>
      <c r="G47" s="328">
        <f t="shared" si="1"/>
        <v>0</v>
      </c>
    </row>
    <row r="48" spans="1:7" s="322" customFormat="1" ht="16.5" customHeight="1" x14ac:dyDescent="0.25">
      <c r="A48" s="324"/>
      <c r="B48" s="325" t="s">
        <v>220</v>
      </c>
      <c r="C48" s="326" t="s">
        <v>274</v>
      </c>
      <c r="D48" s="327">
        <v>0</v>
      </c>
      <c r="E48" s="327">
        <v>0</v>
      </c>
      <c r="F48" s="327">
        <v>-10479.219280159801</v>
      </c>
      <c r="G48" s="328">
        <f t="shared" si="1"/>
        <v>-10479.219280159801</v>
      </c>
    </row>
    <row r="49" spans="1:9" s="305" customFormat="1" ht="16.5" customHeight="1" x14ac:dyDescent="0.25">
      <c r="A49" s="324"/>
      <c r="B49" s="325" t="s">
        <v>247</v>
      </c>
      <c r="C49" s="326" t="s">
        <v>274</v>
      </c>
      <c r="D49" s="327">
        <v>0</v>
      </c>
      <c r="E49" s="327">
        <v>-73150.182846047406</v>
      </c>
      <c r="F49" s="327">
        <v>0</v>
      </c>
      <c r="G49" s="328">
        <f t="shared" si="1"/>
        <v>-73150.182846047406</v>
      </c>
      <c r="H49" s="304"/>
      <c r="I49" s="304"/>
    </row>
    <row r="50" spans="1:9" s="305" customFormat="1" ht="16.5" customHeight="1" x14ac:dyDescent="0.25">
      <c r="A50" s="331"/>
      <c r="B50" s="332" t="s">
        <v>222</v>
      </c>
      <c r="C50" s="333" t="s">
        <v>273</v>
      </c>
      <c r="D50" s="334">
        <v>-2838.6586822707318</v>
      </c>
      <c r="E50" s="334">
        <v>-95607.194999778148</v>
      </c>
      <c r="F50" s="334">
        <v>-47876.75880613317</v>
      </c>
      <c r="G50" s="335">
        <f t="shared" si="1"/>
        <v>-146322.61248818206</v>
      </c>
      <c r="H50" s="304"/>
      <c r="I50" s="304"/>
    </row>
    <row r="51" spans="1:9" ht="17.25" thickBot="1" x14ac:dyDescent="0.25">
      <c r="B51" s="336" t="s">
        <v>162</v>
      </c>
      <c r="C51" s="337"/>
      <c r="D51" s="338">
        <f t="shared" ref="D51:F51" si="2">SUM(D4,D29)</f>
        <v>33455331.636649035</v>
      </c>
      <c r="E51" s="338">
        <f t="shared" si="2"/>
        <v>23189668.922706611</v>
      </c>
      <c r="F51" s="338">
        <f t="shared" si="2"/>
        <v>72139147.605849683</v>
      </c>
      <c r="G51" s="339">
        <f t="shared" si="1"/>
        <v>128784148.16520533</v>
      </c>
    </row>
    <row r="52" spans="1:9" ht="15" thickTop="1" x14ac:dyDescent="0.2">
      <c r="B52" s="217" t="s">
        <v>343</v>
      </c>
      <c r="C52" s="340"/>
      <c r="D52" s="322"/>
      <c r="E52" s="322"/>
      <c r="F52" s="322"/>
      <c r="G52" s="322"/>
    </row>
    <row r="53" spans="1:9" x14ac:dyDescent="0.2">
      <c r="B53" s="304"/>
      <c r="C53" s="344"/>
      <c r="D53" s="341"/>
      <c r="E53" s="341"/>
      <c r="F53" s="322"/>
      <c r="G53" s="322"/>
    </row>
    <row r="54" spans="1:9" x14ac:dyDescent="0.2">
      <c r="B54" s="305"/>
      <c r="C54" s="348"/>
    </row>
    <row r="55" spans="1:9" x14ac:dyDescent="0.2">
      <c r="D55" s="343"/>
    </row>
  </sheetData>
  <mergeCells count="2">
    <mergeCell ref="B1:G1"/>
    <mergeCell ref="D2:F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showGridLines="0" topLeftCell="A40" workbookViewId="0">
      <selection activeCell="B1" sqref="B1:G52"/>
    </sheetView>
  </sheetViews>
  <sheetFormatPr defaultColWidth="9.140625" defaultRowHeight="14.25" x14ac:dyDescent="0.2"/>
  <cols>
    <col min="1" max="1" width="3.5703125" style="322" customWidth="1"/>
    <col min="2" max="2" width="81.7109375" style="323" customWidth="1"/>
    <col min="3" max="3" width="19" style="342" customWidth="1"/>
    <col min="4" max="4" width="25" style="323" customWidth="1"/>
    <col min="5" max="5" width="24.5703125" style="323" customWidth="1"/>
    <col min="6" max="6" width="27.28515625" style="323" customWidth="1"/>
    <col min="7" max="7" width="22.42578125" style="323" customWidth="1"/>
    <col min="8" max="9" width="9.140625" style="322"/>
    <col min="10" max="16384" width="9.140625" style="323"/>
  </cols>
  <sheetData>
    <row r="1" spans="1:9" s="305" customFormat="1" ht="23.25" x14ac:dyDescent="0.35">
      <c r="A1" s="302"/>
      <c r="B1" s="439" t="s">
        <v>276</v>
      </c>
      <c r="C1" s="439"/>
      <c r="D1" s="439"/>
      <c r="E1" s="439"/>
      <c r="F1" s="439"/>
      <c r="G1" s="439"/>
      <c r="H1" s="303"/>
      <c r="I1" s="304"/>
    </row>
    <row r="2" spans="1:9" s="310" customFormat="1" ht="15.75" thickBot="1" x14ac:dyDescent="0.25">
      <c r="A2" s="306"/>
      <c r="B2" s="307"/>
      <c r="C2" s="308"/>
      <c r="D2" s="440"/>
      <c r="E2" s="440"/>
      <c r="F2" s="440"/>
      <c r="G2" s="309" t="s">
        <v>169</v>
      </c>
      <c r="H2" s="306"/>
      <c r="I2" s="306"/>
    </row>
    <row r="3" spans="1:9" s="317" customFormat="1" ht="17.25" thickTop="1" x14ac:dyDescent="0.25">
      <c r="A3" s="311"/>
      <c r="B3" s="312"/>
      <c r="C3" s="313" t="s">
        <v>270</v>
      </c>
      <c r="D3" s="314" t="s">
        <v>271</v>
      </c>
      <c r="E3" s="314" t="s">
        <v>272</v>
      </c>
      <c r="F3" s="314" t="s">
        <v>164</v>
      </c>
      <c r="G3" s="315" t="s">
        <v>44</v>
      </c>
      <c r="H3" s="316"/>
      <c r="I3" s="316"/>
    </row>
    <row r="4" spans="1:9" ht="20.25" x14ac:dyDescent="0.25">
      <c r="A4" s="318"/>
      <c r="B4" s="192" t="s">
        <v>263</v>
      </c>
      <c r="C4" s="319"/>
      <c r="D4" s="320">
        <f t="shared" ref="D4:F4" si="0">SUM(D5:D28)</f>
        <v>13574827.259259239</v>
      </c>
      <c r="E4" s="320">
        <f t="shared" si="0"/>
        <v>3828849.6278687613</v>
      </c>
      <c r="F4" s="320">
        <f t="shared" si="0"/>
        <v>19306392.07222344</v>
      </c>
      <c r="G4" s="321">
        <f t="shared" ref="G4:G51" si="1">SUM(D4:F4)</f>
        <v>36710068.959351435</v>
      </c>
    </row>
    <row r="5" spans="1:9" ht="16.5" customHeight="1" x14ac:dyDescent="0.25">
      <c r="A5" s="324"/>
      <c r="B5" s="325" t="s">
        <v>171</v>
      </c>
      <c r="C5" s="326" t="s">
        <v>273</v>
      </c>
      <c r="D5" s="327">
        <v>1598310.4406698924</v>
      </c>
      <c r="E5" s="327">
        <v>3528643.2343244357</v>
      </c>
      <c r="F5" s="327">
        <v>5088746.3833656721</v>
      </c>
      <c r="G5" s="328">
        <f t="shared" si="1"/>
        <v>10215700.058359999</v>
      </c>
    </row>
    <row r="6" spans="1:9" ht="16.5" customHeight="1" x14ac:dyDescent="0.25">
      <c r="A6" s="324"/>
      <c r="B6" s="325" t="s">
        <v>173</v>
      </c>
      <c r="C6" s="326" t="s">
        <v>274</v>
      </c>
      <c r="D6" s="327">
        <v>0</v>
      </c>
      <c r="E6" s="327">
        <v>0</v>
      </c>
      <c r="F6" s="327">
        <v>7965284.5291500008</v>
      </c>
      <c r="G6" s="328">
        <f t="shared" si="1"/>
        <v>7965284.5291500008</v>
      </c>
    </row>
    <row r="7" spans="1:9" ht="16.5" customHeight="1" x14ac:dyDescent="0.25">
      <c r="A7" s="324"/>
      <c r="B7" s="325" t="s">
        <v>174</v>
      </c>
      <c r="C7" s="326" t="s">
        <v>274</v>
      </c>
      <c r="D7" s="327">
        <v>5369474.3343593823</v>
      </c>
      <c r="E7" s="327">
        <v>0</v>
      </c>
      <c r="F7" s="327">
        <v>0</v>
      </c>
      <c r="G7" s="328">
        <f t="shared" si="1"/>
        <v>5369474.3343593823</v>
      </c>
    </row>
    <row r="8" spans="1:9" ht="16.5" customHeight="1" x14ac:dyDescent="0.25">
      <c r="A8" s="324"/>
      <c r="B8" s="325" t="s">
        <v>175</v>
      </c>
      <c r="C8" s="326" t="s">
        <v>274</v>
      </c>
      <c r="D8" s="327">
        <v>0</v>
      </c>
      <c r="E8" s="327">
        <v>0</v>
      </c>
      <c r="F8" s="327">
        <v>3565350.0000000005</v>
      </c>
      <c r="G8" s="328">
        <f t="shared" si="1"/>
        <v>3565350.0000000005</v>
      </c>
    </row>
    <row r="9" spans="1:9" ht="16.5" customHeight="1" x14ac:dyDescent="0.25">
      <c r="A9" s="324"/>
      <c r="B9" s="325" t="s">
        <v>176</v>
      </c>
      <c r="C9" s="326" t="s">
        <v>274</v>
      </c>
      <c r="D9" s="327">
        <v>2968999.4368899562</v>
      </c>
      <c r="E9" s="327">
        <v>0</v>
      </c>
      <c r="F9" s="327">
        <v>0</v>
      </c>
      <c r="G9" s="328">
        <f t="shared" si="1"/>
        <v>2968999.4368899562</v>
      </c>
    </row>
    <row r="10" spans="1:9" ht="16.5" customHeight="1" x14ac:dyDescent="0.25">
      <c r="A10" s="324"/>
      <c r="B10" s="325" t="s">
        <v>238</v>
      </c>
      <c r="C10" s="326" t="s">
        <v>274</v>
      </c>
      <c r="D10" s="327">
        <v>0</v>
      </c>
      <c r="E10" s="327">
        <v>0</v>
      </c>
      <c r="F10" s="327">
        <v>2267894.1836800002</v>
      </c>
      <c r="G10" s="328">
        <f t="shared" si="1"/>
        <v>2267894.1836800002</v>
      </c>
    </row>
    <row r="11" spans="1:9" ht="16.5" customHeight="1" x14ac:dyDescent="0.25">
      <c r="A11" s="324"/>
      <c r="B11" s="325" t="s">
        <v>178</v>
      </c>
      <c r="C11" s="326" t="s">
        <v>274</v>
      </c>
      <c r="D11" s="327">
        <v>1820040.4725599806</v>
      </c>
      <c r="E11" s="327">
        <v>0</v>
      </c>
      <c r="F11" s="327">
        <v>0</v>
      </c>
      <c r="G11" s="328">
        <f t="shared" si="1"/>
        <v>1820040.4725599806</v>
      </c>
    </row>
    <row r="12" spans="1:9" ht="16.5" customHeight="1" x14ac:dyDescent="0.25">
      <c r="A12" s="324"/>
      <c r="B12" s="325" t="s">
        <v>179</v>
      </c>
      <c r="C12" s="326" t="s">
        <v>274</v>
      </c>
      <c r="D12" s="327">
        <v>782536.30073000002</v>
      </c>
      <c r="E12" s="327">
        <v>0</v>
      </c>
      <c r="F12" s="327">
        <v>0</v>
      </c>
      <c r="G12" s="328">
        <f t="shared" si="1"/>
        <v>782536.30073000002</v>
      </c>
    </row>
    <row r="13" spans="1:9" ht="16.5" customHeight="1" x14ac:dyDescent="0.25">
      <c r="A13" s="324"/>
      <c r="B13" s="325" t="s">
        <v>239</v>
      </c>
      <c r="C13" s="326" t="s">
        <v>274</v>
      </c>
      <c r="D13" s="327">
        <v>622745.53173999989</v>
      </c>
      <c r="E13" s="327">
        <v>0</v>
      </c>
      <c r="F13" s="327">
        <v>0</v>
      </c>
      <c r="G13" s="328">
        <f t="shared" si="1"/>
        <v>622745.53173999989</v>
      </c>
    </row>
    <row r="14" spans="1:9" ht="16.5" customHeight="1" x14ac:dyDescent="0.25">
      <c r="A14" s="324"/>
      <c r="B14" s="325" t="s">
        <v>181</v>
      </c>
      <c r="C14" s="326" t="s">
        <v>273</v>
      </c>
      <c r="D14" s="327">
        <v>0</v>
      </c>
      <c r="E14" s="327">
        <v>208070.12700524597</v>
      </c>
      <c r="F14" s="327">
        <v>411226.75908475317</v>
      </c>
      <c r="G14" s="328">
        <f t="shared" si="1"/>
        <v>619296.88608999911</v>
      </c>
    </row>
    <row r="15" spans="1:9" ht="16.5" customHeight="1" x14ac:dyDescent="0.25">
      <c r="A15" s="324"/>
      <c r="B15" s="325" t="s">
        <v>182</v>
      </c>
      <c r="C15" s="326" t="s">
        <v>274</v>
      </c>
      <c r="D15" s="327">
        <v>110117.67005</v>
      </c>
      <c r="E15" s="327">
        <v>0</v>
      </c>
      <c r="F15" s="327">
        <v>0</v>
      </c>
      <c r="G15" s="328">
        <f t="shared" si="1"/>
        <v>110117.67005</v>
      </c>
    </row>
    <row r="16" spans="1:9" ht="16.5" customHeight="1" x14ac:dyDescent="0.25">
      <c r="A16" s="324"/>
      <c r="B16" s="325" t="s">
        <v>183</v>
      </c>
      <c r="C16" s="326" t="s">
        <v>274</v>
      </c>
      <c r="D16" s="327">
        <v>108471.16245999999</v>
      </c>
      <c r="E16" s="327">
        <v>0</v>
      </c>
      <c r="F16" s="327">
        <v>0</v>
      </c>
      <c r="G16" s="328">
        <f t="shared" si="1"/>
        <v>108471.16245999999</v>
      </c>
    </row>
    <row r="17" spans="1:49" ht="16.5" customHeight="1" x14ac:dyDescent="0.25">
      <c r="A17" s="324"/>
      <c r="B17" s="329" t="s">
        <v>184</v>
      </c>
      <c r="C17" s="326" t="s">
        <v>274</v>
      </c>
      <c r="D17" s="327">
        <v>81196.354770025995</v>
      </c>
      <c r="E17" s="327">
        <v>0</v>
      </c>
      <c r="F17" s="327">
        <v>0</v>
      </c>
      <c r="G17" s="328">
        <f t="shared" si="1"/>
        <v>81196.354770025995</v>
      </c>
    </row>
    <row r="18" spans="1:49" ht="16.5" customHeight="1" x14ac:dyDescent="0.25">
      <c r="A18" s="324"/>
      <c r="B18" s="325" t="s">
        <v>185</v>
      </c>
      <c r="C18" s="326" t="s">
        <v>273</v>
      </c>
      <c r="D18" s="327">
        <v>0</v>
      </c>
      <c r="E18" s="327">
        <v>60777.337009999996</v>
      </c>
      <c r="F18" s="327">
        <v>0</v>
      </c>
      <c r="G18" s="328">
        <f t="shared" si="1"/>
        <v>60777.337009999996</v>
      </c>
    </row>
    <row r="19" spans="1:49" ht="16.5" customHeight="1" x14ac:dyDescent="0.25">
      <c r="A19" s="324"/>
      <c r="B19" s="325" t="s">
        <v>186</v>
      </c>
      <c r="C19" s="326" t="s">
        <v>274</v>
      </c>
      <c r="D19" s="327">
        <v>56572.994310000002</v>
      </c>
      <c r="E19" s="327">
        <v>0</v>
      </c>
      <c r="F19" s="327">
        <v>0</v>
      </c>
      <c r="G19" s="328">
        <f t="shared" si="1"/>
        <v>56572.994310000002</v>
      </c>
    </row>
    <row r="20" spans="1:49" ht="16.5" customHeight="1" x14ac:dyDescent="0.25">
      <c r="A20" s="324"/>
      <c r="B20" s="325" t="s">
        <v>187</v>
      </c>
      <c r="C20" s="326" t="s">
        <v>274</v>
      </c>
      <c r="D20" s="327">
        <v>49967.463159999985</v>
      </c>
      <c r="E20" s="327">
        <v>0</v>
      </c>
      <c r="F20" s="327">
        <v>0</v>
      </c>
      <c r="G20" s="328">
        <f t="shared" si="1"/>
        <v>49967.463159999985</v>
      </c>
    </row>
    <row r="21" spans="1:49" ht="16.5" customHeight="1" x14ac:dyDescent="0.25">
      <c r="A21" s="324"/>
      <c r="B21" s="325" t="s">
        <v>188</v>
      </c>
      <c r="C21" s="326" t="s">
        <v>273</v>
      </c>
      <c r="D21" s="327">
        <v>0</v>
      </c>
      <c r="E21" s="327">
        <v>25965.462579999992</v>
      </c>
      <c r="F21" s="327">
        <v>0</v>
      </c>
      <c r="G21" s="328">
        <f t="shared" si="1"/>
        <v>25965.462579999992</v>
      </c>
    </row>
    <row r="22" spans="1:49" ht="16.5" customHeight="1" x14ac:dyDescent="0.25">
      <c r="A22" s="324"/>
      <c r="B22" s="325" t="s">
        <v>189</v>
      </c>
      <c r="C22" s="326" t="s">
        <v>273</v>
      </c>
      <c r="D22" s="327">
        <v>0</v>
      </c>
      <c r="E22" s="327">
        <v>4919.2920547961712</v>
      </c>
      <c r="F22" s="327">
        <v>1279.6799552038274</v>
      </c>
      <c r="G22" s="328">
        <f t="shared" si="1"/>
        <v>6198.9720099999986</v>
      </c>
    </row>
    <row r="23" spans="1:49" ht="16.5" customHeight="1" x14ac:dyDescent="0.25">
      <c r="A23" s="324"/>
      <c r="B23" s="325" t="s">
        <v>240</v>
      </c>
      <c r="C23" s="326" t="s">
        <v>274</v>
      </c>
      <c r="D23" s="327">
        <v>5795.3640400000004</v>
      </c>
      <c r="E23" s="327">
        <v>0</v>
      </c>
      <c r="F23" s="327">
        <v>0</v>
      </c>
      <c r="G23" s="328">
        <f t="shared" si="1"/>
        <v>5795.3640400000004</v>
      </c>
    </row>
    <row r="24" spans="1:49" ht="16.5" customHeight="1" x14ac:dyDescent="0.25">
      <c r="A24" s="324"/>
      <c r="B24" s="325" t="s">
        <v>241</v>
      </c>
      <c r="C24" s="326" t="s">
        <v>274</v>
      </c>
      <c r="D24" s="327">
        <v>0</v>
      </c>
      <c r="E24" s="327">
        <v>0</v>
      </c>
      <c r="F24" s="327">
        <v>5656.2877120879266</v>
      </c>
      <c r="G24" s="328">
        <f t="shared" si="1"/>
        <v>5656.2877120879266</v>
      </c>
    </row>
    <row r="25" spans="1:49" s="322" customFormat="1" ht="16.5" customHeight="1" x14ac:dyDescent="0.25">
      <c r="A25" s="324"/>
      <c r="B25" s="325" t="s">
        <v>192</v>
      </c>
      <c r="C25" s="326" t="s">
        <v>273</v>
      </c>
      <c r="D25" s="327">
        <v>0</v>
      </c>
      <c r="E25" s="327">
        <v>474.17489428338234</v>
      </c>
      <c r="F25" s="327">
        <v>954.24927571661772</v>
      </c>
      <c r="G25" s="328">
        <f t="shared" si="1"/>
        <v>1428.42417</v>
      </c>
    </row>
    <row r="26" spans="1:49" s="322" customFormat="1" ht="16.5" customHeight="1" x14ac:dyDescent="0.25">
      <c r="A26" s="324"/>
      <c r="B26" s="325" t="s">
        <v>242</v>
      </c>
      <c r="C26" s="326" t="s">
        <v>274</v>
      </c>
      <c r="D26" s="327">
        <v>599.73352</v>
      </c>
      <c r="E26" s="327">
        <v>0</v>
      </c>
      <c r="F26" s="327">
        <v>0</v>
      </c>
      <c r="G26" s="328">
        <f t="shared" si="1"/>
        <v>599.73352</v>
      </c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</row>
    <row r="27" spans="1:49" ht="16.5" customHeight="1" x14ac:dyDescent="0.25">
      <c r="A27" s="324"/>
      <c r="B27" s="325" t="s">
        <v>275</v>
      </c>
      <c r="C27" s="326" t="s">
        <v>273</v>
      </c>
      <c r="D27" s="327">
        <v>0</v>
      </c>
      <c r="E27" s="327">
        <v>0</v>
      </c>
      <c r="F27" s="327">
        <v>0</v>
      </c>
      <c r="G27" s="328">
        <f t="shared" si="1"/>
        <v>0</v>
      </c>
    </row>
    <row r="28" spans="1:49" ht="16.5" customHeight="1" x14ac:dyDescent="0.25">
      <c r="A28" s="324"/>
      <c r="B28" s="325" t="s">
        <v>196</v>
      </c>
      <c r="C28" s="326" t="s">
        <v>274</v>
      </c>
      <c r="D28" s="327">
        <v>0</v>
      </c>
      <c r="E28" s="327">
        <v>0</v>
      </c>
      <c r="F28" s="327">
        <v>0</v>
      </c>
      <c r="G28" s="328">
        <f t="shared" si="1"/>
        <v>0</v>
      </c>
    </row>
    <row r="29" spans="1:49" ht="20.25" x14ac:dyDescent="0.25">
      <c r="A29" s="318"/>
      <c r="B29" s="192" t="s">
        <v>265</v>
      </c>
      <c r="C29" s="319"/>
      <c r="D29" s="320">
        <f>SUM(D30:D50)</f>
        <v>16756824.760995604</v>
      </c>
      <c r="E29" s="320">
        <f>SUM(E30:E50)</f>
        <v>26955293.246168327</v>
      </c>
      <c r="F29" s="320">
        <f>SUM(F30:F50)</f>
        <v>34885251.90067704</v>
      </c>
      <c r="G29" s="321">
        <f t="shared" si="1"/>
        <v>78597369.907840967</v>
      </c>
    </row>
    <row r="30" spans="1:49" ht="16.5" customHeight="1" x14ac:dyDescent="0.25">
      <c r="A30" s="324"/>
      <c r="B30" s="325" t="s">
        <v>202</v>
      </c>
      <c r="C30" s="326" t="s">
        <v>273</v>
      </c>
      <c r="D30" s="327">
        <v>4589747.9067559652</v>
      </c>
      <c r="E30" s="327">
        <v>9954251.0724880043</v>
      </c>
      <c r="F30" s="327">
        <v>14602452.381136028</v>
      </c>
      <c r="G30" s="328">
        <f t="shared" si="1"/>
        <v>29146451.360379998</v>
      </c>
    </row>
    <row r="31" spans="1:49" ht="16.5" customHeight="1" x14ac:dyDescent="0.25">
      <c r="A31" s="324"/>
      <c r="B31" s="325" t="s">
        <v>204</v>
      </c>
      <c r="C31" s="326" t="s">
        <v>273</v>
      </c>
      <c r="D31" s="327">
        <v>430029.09435270965</v>
      </c>
      <c r="E31" s="327">
        <v>11290824.823255107</v>
      </c>
      <c r="F31" s="327">
        <v>4150353.4384743357</v>
      </c>
      <c r="G31" s="328">
        <f t="shared" si="1"/>
        <v>15871207.356082153</v>
      </c>
    </row>
    <row r="32" spans="1:49" ht="16.5" customHeight="1" x14ac:dyDescent="0.25">
      <c r="A32" s="324"/>
      <c r="B32" s="325" t="s">
        <v>243</v>
      </c>
      <c r="C32" s="326" t="s">
        <v>273</v>
      </c>
      <c r="D32" s="327">
        <v>9642059.0741193574</v>
      </c>
      <c r="E32" s="327">
        <v>1786941.2857424659</v>
      </c>
      <c r="F32" s="327">
        <v>3571505.9397270354</v>
      </c>
      <c r="G32" s="328">
        <f t="shared" si="1"/>
        <v>15000506.299588859</v>
      </c>
    </row>
    <row r="33" spans="1:7" ht="16.5" customHeight="1" x14ac:dyDescent="0.25">
      <c r="A33" s="324"/>
      <c r="B33" s="325" t="s">
        <v>244</v>
      </c>
      <c r="C33" s="326" t="s">
        <v>274</v>
      </c>
      <c r="D33" s="327">
        <v>0</v>
      </c>
      <c r="E33" s="327">
        <v>0</v>
      </c>
      <c r="F33" s="327">
        <v>11434186.151517242</v>
      </c>
      <c r="G33" s="328">
        <f t="shared" si="1"/>
        <v>11434186.151517242</v>
      </c>
    </row>
    <row r="34" spans="1:7" ht="16.5" customHeight="1" x14ac:dyDescent="0.25">
      <c r="A34" s="324"/>
      <c r="B34" s="325" t="s">
        <v>207</v>
      </c>
      <c r="C34" s="326" t="s">
        <v>274</v>
      </c>
      <c r="D34" s="327">
        <v>0</v>
      </c>
      <c r="E34" s="327">
        <v>2853478.5862200735</v>
      </c>
      <c r="F34" s="327">
        <v>0</v>
      </c>
      <c r="G34" s="328">
        <f t="shared" si="1"/>
        <v>2853478.5862200735</v>
      </c>
    </row>
    <row r="35" spans="1:7" ht="16.5" customHeight="1" x14ac:dyDescent="0.25">
      <c r="A35" s="324"/>
      <c r="B35" s="325" t="s">
        <v>208</v>
      </c>
      <c r="C35" s="326" t="s">
        <v>274</v>
      </c>
      <c r="D35" s="327">
        <v>0</v>
      </c>
      <c r="E35" s="327">
        <v>0</v>
      </c>
      <c r="F35" s="327">
        <v>1154094.1910664749</v>
      </c>
      <c r="G35" s="328">
        <f t="shared" si="1"/>
        <v>1154094.1910664749</v>
      </c>
    </row>
    <row r="36" spans="1:7" ht="16.5" customHeight="1" x14ac:dyDescent="0.25">
      <c r="A36" s="324"/>
      <c r="B36" s="325" t="s">
        <v>209</v>
      </c>
      <c r="C36" s="326" t="s">
        <v>273</v>
      </c>
      <c r="D36" s="327">
        <v>0</v>
      </c>
      <c r="E36" s="327">
        <v>671004.93004228687</v>
      </c>
      <c r="F36" s="327">
        <v>0</v>
      </c>
      <c r="G36" s="328">
        <f t="shared" si="1"/>
        <v>671004.93004228687</v>
      </c>
    </row>
    <row r="37" spans="1:7" ht="16.5" customHeight="1" x14ac:dyDescent="0.25">
      <c r="A37" s="324"/>
      <c r="B37" s="325" t="s">
        <v>210</v>
      </c>
      <c r="C37" s="326" t="s">
        <v>274</v>
      </c>
      <c r="D37" s="327">
        <v>577581.51012419036</v>
      </c>
      <c r="E37" s="327">
        <v>0</v>
      </c>
      <c r="F37" s="327">
        <v>0</v>
      </c>
      <c r="G37" s="328">
        <f t="shared" si="1"/>
        <v>577581.51012419036</v>
      </c>
    </row>
    <row r="38" spans="1:7" ht="16.5" customHeight="1" x14ac:dyDescent="0.25">
      <c r="A38" s="324"/>
      <c r="B38" s="325" t="s">
        <v>211</v>
      </c>
      <c r="C38" s="326" t="s">
        <v>273</v>
      </c>
      <c r="D38" s="327">
        <v>215164.25407609902</v>
      </c>
      <c r="E38" s="327">
        <v>289936.47847851779</v>
      </c>
      <c r="F38" s="327">
        <v>69933.837678207157</v>
      </c>
      <c r="G38" s="328">
        <f t="shared" si="1"/>
        <v>575034.57023282396</v>
      </c>
    </row>
    <row r="39" spans="1:7" ht="16.5" customHeight="1" x14ac:dyDescent="0.25">
      <c r="A39" s="324"/>
      <c r="B39" s="325" t="s">
        <v>212</v>
      </c>
      <c r="C39" s="326" t="s">
        <v>274</v>
      </c>
      <c r="D39" s="327">
        <v>454384.40046811011</v>
      </c>
      <c r="E39" s="327">
        <v>0</v>
      </c>
      <c r="F39" s="327">
        <v>0</v>
      </c>
      <c r="G39" s="328">
        <f t="shared" si="1"/>
        <v>454384.40046811011</v>
      </c>
    </row>
    <row r="40" spans="1:7" ht="16.5" customHeight="1" x14ac:dyDescent="0.25">
      <c r="A40" s="324"/>
      <c r="B40" s="325" t="s">
        <v>245</v>
      </c>
      <c r="C40" s="326" t="s">
        <v>274</v>
      </c>
      <c r="D40" s="327">
        <v>417726.51692000002</v>
      </c>
      <c r="E40" s="327">
        <v>0</v>
      </c>
      <c r="F40" s="327">
        <v>0</v>
      </c>
      <c r="G40" s="328">
        <f t="shared" si="1"/>
        <v>417726.51692000002</v>
      </c>
    </row>
    <row r="41" spans="1:7" ht="16.5" customHeight="1" x14ac:dyDescent="0.25">
      <c r="A41" s="324"/>
      <c r="B41" s="325" t="s">
        <v>215</v>
      </c>
      <c r="C41" s="326" t="s">
        <v>274</v>
      </c>
      <c r="D41" s="327">
        <v>408419.42641401623</v>
      </c>
      <c r="E41" s="327">
        <v>0</v>
      </c>
      <c r="F41" s="327">
        <v>0</v>
      </c>
      <c r="G41" s="328">
        <f t="shared" si="1"/>
        <v>408419.42641401623</v>
      </c>
    </row>
    <row r="42" spans="1:7" ht="16.5" customHeight="1" x14ac:dyDescent="0.25">
      <c r="A42" s="324"/>
      <c r="B42" s="325" t="s">
        <v>246</v>
      </c>
      <c r="C42" s="326" t="s">
        <v>273</v>
      </c>
      <c r="D42" s="327">
        <v>11057.649831124814</v>
      </c>
      <c r="E42" s="327">
        <v>280363.0288471182</v>
      </c>
      <c r="F42" s="327">
        <v>86473.921455437347</v>
      </c>
      <c r="G42" s="328">
        <f t="shared" si="1"/>
        <v>377894.60013368039</v>
      </c>
    </row>
    <row r="43" spans="1:7" ht="16.5" customHeight="1" x14ac:dyDescent="0.25">
      <c r="A43" s="324"/>
      <c r="B43" s="325" t="s">
        <v>216</v>
      </c>
      <c r="C43" s="326" t="s">
        <v>273</v>
      </c>
      <c r="D43" s="327">
        <v>0</v>
      </c>
      <c r="E43" s="327">
        <v>37255.903227412564</v>
      </c>
      <c r="F43" s="327">
        <v>9691.5637539045947</v>
      </c>
      <c r="G43" s="328">
        <f t="shared" si="1"/>
        <v>46947.466981317157</v>
      </c>
    </row>
    <row r="44" spans="1:7" ht="16.5" customHeight="1" x14ac:dyDescent="0.25">
      <c r="A44" s="324"/>
      <c r="B44" s="325" t="s">
        <v>247</v>
      </c>
      <c r="C44" s="326" t="s">
        <v>274</v>
      </c>
      <c r="D44" s="327">
        <v>0</v>
      </c>
      <c r="E44" s="327">
        <v>13283.759805022955</v>
      </c>
      <c r="F44" s="327">
        <v>0</v>
      </c>
      <c r="G44" s="328">
        <f t="shared" si="1"/>
        <v>13283.759805022955</v>
      </c>
    </row>
    <row r="45" spans="1:7" ht="16.5" customHeight="1" x14ac:dyDescent="0.25">
      <c r="A45" s="324"/>
      <c r="B45" s="325" t="s">
        <v>218</v>
      </c>
      <c r="C45" s="326" t="s">
        <v>274</v>
      </c>
      <c r="D45" s="327">
        <v>10892.386710434392</v>
      </c>
      <c r="E45" s="327">
        <v>0</v>
      </c>
      <c r="F45" s="327">
        <v>0</v>
      </c>
      <c r="G45" s="328">
        <f t="shared" si="1"/>
        <v>10892.386710434392</v>
      </c>
    </row>
    <row r="46" spans="1:7" ht="16.5" customHeight="1" x14ac:dyDescent="0.25">
      <c r="A46" s="324"/>
      <c r="B46" s="325" t="s">
        <v>219</v>
      </c>
      <c r="C46" s="326" t="s">
        <v>274</v>
      </c>
      <c r="D46" s="327">
        <v>7564.5784706171007</v>
      </c>
      <c r="E46" s="327">
        <v>0</v>
      </c>
      <c r="F46" s="327">
        <v>0</v>
      </c>
      <c r="G46" s="328">
        <f t="shared" si="1"/>
        <v>7564.5784706171007</v>
      </c>
    </row>
    <row r="47" spans="1:7" ht="16.5" customHeight="1" x14ac:dyDescent="0.25">
      <c r="A47" s="324"/>
      <c r="B47" s="325" t="s">
        <v>220</v>
      </c>
      <c r="C47" s="326" t="s">
        <v>274</v>
      </c>
      <c r="D47" s="327">
        <v>0</v>
      </c>
      <c r="E47" s="327">
        <v>0</v>
      </c>
      <c r="F47" s="327">
        <v>211.96592714729906</v>
      </c>
      <c r="G47" s="328">
        <f t="shared" si="1"/>
        <v>211.96592714729906</v>
      </c>
    </row>
    <row r="48" spans="1:7" s="322" customFormat="1" ht="16.5" customHeight="1" x14ac:dyDescent="0.25">
      <c r="A48" s="324"/>
      <c r="B48" s="330" t="s">
        <v>194</v>
      </c>
      <c r="C48" s="326" t="s">
        <v>274</v>
      </c>
      <c r="D48" s="327"/>
      <c r="E48" s="327"/>
      <c r="F48" s="327"/>
      <c r="G48" s="328">
        <f t="shared" si="1"/>
        <v>0</v>
      </c>
    </row>
    <row r="49" spans="1:9" s="305" customFormat="1" ht="16.5" customHeight="1" x14ac:dyDescent="0.25">
      <c r="A49" s="324"/>
      <c r="B49" s="325" t="s">
        <v>221</v>
      </c>
      <c r="C49" s="326" t="s">
        <v>273</v>
      </c>
      <c r="D49" s="327">
        <v>0</v>
      </c>
      <c r="E49" s="327">
        <v>-66585.45690700876</v>
      </c>
      <c r="F49" s="327">
        <v>-133999.34242153302</v>
      </c>
      <c r="G49" s="328">
        <f t="shared" si="1"/>
        <v>-200584.79932854179</v>
      </c>
      <c r="H49" s="304"/>
      <c r="I49" s="304"/>
    </row>
    <row r="50" spans="1:9" s="305" customFormat="1" ht="16.5" customHeight="1" x14ac:dyDescent="0.25">
      <c r="A50" s="331"/>
      <c r="B50" s="332" t="s">
        <v>222</v>
      </c>
      <c r="C50" s="333" t="s">
        <v>273</v>
      </c>
      <c r="D50" s="334">
        <v>-7802.037247022361</v>
      </c>
      <c r="E50" s="334">
        <v>-155461.16503066843</v>
      </c>
      <c r="F50" s="334">
        <v>-59652.147637233829</v>
      </c>
      <c r="G50" s="335">
        <f t="shared" si="1"/>
        <v>-222915.34991492462</v>
      </c>
      <c r="H50" s="304"/>
      <c r="I50" s="304"/>
    </row>
    <row r="51" spans="1:9" ht="17.25" thickBot="1" x14ac:dyDescent="0.25">
      <c r="B51" s="336" t="s">
        <v>162</v>
      </c>
      <c r="C51" s="337"/>
      <c r="D51" s="338">
        <f t="shared" ref="D51:F51" si="2">SUM(D4,D29)</f>
        <v>30331652.020254843</v>
      </c>
      <c r="E51" s="338">
        <f t="shared" si="2"/>
        <v>30784142.874037087</v>
      </c>
      <c r="F51" s="338">
        <f t="shared" si="2"/>
        <v>54191643.97290048</v>
      </c>
      <c r="G51" s="339">
        <f t="shared" si="1"/>
        <v>115307438.86719242</v>
      </c>
    </row>
    <row r="52" spans="1:9" ht="15" thickTop="1" x14ac:dyDescent="0.2">
      <c r="B52" s="217" t="s">
        <v>343</v>
      </c>
      <c r="C52" s="340"/>
      <c r="D52" s="322"/>
      <c r="E52" s="322"/>
      <c r="F52" s="322"/>
      <c r="G52" s="322"/>
    </row>
    <row r="53" spans="1:9" x14ac:dyDescent="0.2">
      <c r="B53" s="304"/>
      <c r="C53" s="344"/>
      <c r="D53" s="341"/>
      <c r="E53" s="341"/>
      <c r="F53" s="322"/>
      <c r="G53" s="322"/>
    </row>
    <row r="55" spans="1:9" x14ac:dyDescent="0.2">
      <c r="D55" s="343"/>
    </row>
  </sheetData>
  <mergeCells count="2">
    <mergeCell ref="B1:G1"/>
    <mergeCell ref="D2:F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workbookViewId="0">
      <selection activeCell="Q11" sqref="Q11"/>
    </sheetView>
  </sheetViews>
  <sheetFormatPr defaultRowHeight="15" x14ac:dyDescent="0.25"/>
  <cols>
    <col min="1" max="1" width="3.7109375" customWidth="1"/>
    <col min="2" max="2" width="32.140625" customWidth="1"/>
    <col min="3" max="7" width="12.7109375" customWidth="1"/>
  </cols>
  <sheetData>
    <row r="2" spans="2:7" x14ac:dyDescent="0.25">
      <c r="B2" s="52" t="s">
        <v>29</v>
      </c>
    </row>
    <row r="3" spans="2:7" x14ac:dyDescent="0.25">
      <c r="B3" s="41"/>
    </row>
    <row r="4" spans="2:7" ht="18.75" customHeight="1" x14ac:dyDescent="0.25">
      <c r="B4" s="42" t="s">
        <v>30</v>
      </c>
      <c r="C4" s="43" t="s">
        <v>31</v>
      </c>
      <c r="D4" s="43" t="s">
        <v>32</v>
      </c>
      <c r="E4" s="43" t="s">
        <v>33</v>
      </c>
      <c r="F4" s="43" t="s">
        <v>34</v>
      </c>
      <c r="G4" s="43" t="s">
        <v>35</v>
      </c>
    </row>
    <row r="5" spans="2:7" ht="18.75" customHeight="1" x14ac:dyDescent="0.25">
      <c r="B5" s="44" t="s">
        <v>39</v>
      </c>
      <c r="C5" s="45">
        <v>0.59491131590700075</v>
      </c>
      <c r="D5" s="45">
        <v>0.53921525645785917</v>
      </c>
      <c r="E5" s="45">
        <v>0.17279766200078805</v>
      </c>
      <c r="F5" s="45">
        <v>0.42261181340753384</v>
      </c>
      <c r="G5" s="45">
        <v>-0.11188985818406405</v>
      </c>
    </row>
    <row r="6" spans="2:7" ht="18.75" customHeight="1" x14ac:dyDescent="0.25">
      <c r="B6" s="44" t="s">
        <v>36</v>
      </c>
      <c r="C6" s="45">
        <v>0.13888817098392492</v>
      </c>
      <c r="D6" s="45">
        <v>-0.14396998696343311</v>
      </c>
      <c r="E6" s="45">
        <v>1.01084474818333</v>
      </c>
      <c r="F6" s="45">
        <v>-7.9591598859410917E-3</v>
      </c>
      <c r="G6" s="45">
        <v>0.58019703912342768</v>
      </c>
    </row>
    <row r="7" spans="2:7" ht="18.75" customHeight="1" x14ac:dyDescent="0.25">
      <c r="B7" s="178" t="s">
        <v>166</v>
      </c>
      <c r="C7" s="45">
        <v>2.8311857945278351E-2</v>
      </c>
      <c r="D7" s="45">
        <v>0.16918848273861276</v>
      </c>
      <c r="E7" s="45">
        <v>0.88033790233613241</v>
      </c>
      <c r="F7" s="45">
        <v>1.8318177463412466E-2</v>
      </c>
      <c r="G7" s="45">
        <v>0.28864881400070197</v>
      </c>
    </row>
    <row r="8" spans="2:7" ht="18.75" customHeight="1" x14ac:dyDescent="0.25">
      <c r="B8" s="178" t="s">
        <v>167</v>
      </c>
      <c r="C8" s="45">
        <v>0.19332324546861401</v>
      </c>
      <c r="D8" s="45">
        <v>-0.2768157237577058</v>
      </c>
      <c r="E8" s="45">
        <v>1.1003507807180162</v>
      </c>
      <c r="F8" s="45">
        <v>-2.409324849178418E-2</v>
      </c>
      <c r="G8" s="45">
        <v>0.76698490349190984</v>
      </c>
    </row>
    <row r="9" spans="2:7" ht="18.75" customHeight="1" x14ac:dyDescent="0.25">
      <c r="B9" s="46" t="s">
        <v>37</v>
      </c>
      <c r="C9" s="47">
        <v>0.44251823803554147</v>
      </c>
      <c r="D9" s="47">
        <v>0.35896470509356693</v>
      </c>
      <c r="E9" s="47">
        <v>0.31207721339796901</v>
      </c>
      <c r="F9" s="47">
        <v>0.31294307801156784</v>
      </c>
      <c r="G9" s="47">
        <v>2.1303438281293774E-2</v>
      </c>
    </row>
    <row r="10" spans="2:7" ht="18.75" customHeight="1" x14ac:dyDescent="0.25">
      <c r="B10" s="48" t="s">
        <v>38</v>
      </c>
      <c r="C10" s="49">
        <v>0.13470910772974909</v>
      </c>
      <c r="D10" s="49">
        <v>0.11333030342296135</v>
      </c>
      <c r="E10" s="49">
        <v>0.1180185228699</v>
      </c>
      <c r="F10" s="49">
        <v>5.5127981034074569E-2</v>
      </c>
      <c r="G10" s="49">
        <v>-7.2284999064656796E-2</v>
      </c>
    </row>
    <row r="11" spans="2:7" x14ac:dyDescent="0.25">
      <c r="B11" s="50" t="s">
        <v>40</v>
      </c>
      <c r="C11" s="51">
        <v>0.24577547584937576</v>
      </c>
      <c r="D11" s="51">
        <v>0.10539199301720981</v>
      </c>
      <c r="E11" s="51">
        <v>0.23097732086503497</v>
      </c>
      <c r="F11" s="51">
        <v>-1.2540815707712927E-2</v>
      </c>
      <c r="G11" s="51">
        <v>-6.4713588515254883E-2</v>
      </c>
    </row>
    <row r="12" spans="2:7" x14ac:dyDescent="0.25">
      <c r="B12" s="46" t="s">
        <v>41</v>
      </c>
      <c r="C12" s="47">
        <v>0.30740931358712387</v>
      </c>
      <c r="D12" s="47">
        <v>0.24832489610667818</v>
      </c>
      <c r="E12" s="47">
        <v>0.1282966955521021</v>
      </c>
      <c r="F12" s="47">
        <v>0.1943600766087128</v>
      </c>
      <c r="G12" s="47">
        <v>1.2940248583867886E-2</v>
      </c>
    </row>
    <row r="13" spans="2:7" x14ac:dyDescent="0.25">
      <c r="B13" s="179" t="s">
        <v>69</v>
      </c>
      <c r="C13" s="180"/>
      <c r="D13" s="180"/>
      <c r="E13" s="180"/>
      <c r="F13" s="180"/>
      <c r="G13" s="180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6"/>
  <sheetViews>
    <sheetView showGridLines="0" topLeftCell="A43" workbookViewId="0">
      <selection activeCell="B1" sqref="B1:G52"/>
    </sheetView>
  </sheetViews>
  <sheetFormatPr defaultColWidth="9.140625" defaultRowHeight="14.25" x14ac:dyDescent="0.2"/>
  <cols>
    <col min="1" max="1" width="3.5703125" style="322" customWidth="1"/>
    <col min="2" max="2" width="82.140625" style="323" customWidth="1"/>
    <col min="3" max="3" width="19" style="342" customWidth="1"/>
    <col min="4" max="4" width="25" style="323" customWidth="1"/>
    <col min="5" max="5" width="24.5703125" style="323" customWidth="1"/>
    <col min="6" max="6" width="27.28515625" style="323" customWidth="1"/>
    <col min="7" max="7" width="22.42578125" style="323" customWidth="1"/>
    <col min="8" max="9" width="9.140625" style="322"/>
    <col min="10" max="14" width="9.140625" style="323"/>
    <col min="15" max="15" width="14" style="323" customWidth="1"/>
    <col min="16" max="16384" width="9.140625" style="323"/>
  </cols>
  <sheetData>
    <row r="1" spans="1:15" s="305" customFormat="1" ht="23.25" x14ac:dyDescent="0.35">
      <c r="A1" s="302"/>
      <c r="B1" s="439" t="s">
        <v>277</v>
      </c>
      <c r="C1" s="439"/>
      <c r="D1" s="439"/>
      <c r="E1" s="439"/>
      <c r="F1" s="439"/>
      <c r="G1" s="439"/>
      <c r="H1" s="303"/>
      <c r="I1" s="304"/>
    </row>
    <row r="2" spans="1:15" s="310" customFormat="1" ht="15.75" thickBot="1" x14ac:dyDescent="0.25">
      <c r="A2" s="306"/>
      <c r="B2" s="307"/>
      <c r="C2" s="308"/>
      <c r="D2" s="440"/>
      <c r="E2" s="440"/>
      <c r="F2" s="440"/>
      <c r="G2" s="309" t="s">
        <v>169</v>
      </c>
      <c r="H2" s="306"/>
      <c r="I2" s="306"/>
    </row>
    <row r="3" spans="1:15" s="317" customFormat="1" ht="17.25" thickTop="1" x14ac:dyDescent="0.25">
      <c r="A3" s="311"/>
      <c r="B3" s="312"/>
      <c r="C3" s="313" t="s">
        <v>270</v>
      </c>
      <c r="D3" s="314" t="s">
        <v>271</v>
      </c>
      <c r="E3" s="314" t="s">
        <v>272</v>
      </c>
      <c r="F3" s="314" t="s">
        <v>164</v>
      </c>
      <c r="G3" s="315" t="s">
        <v>44</v>
      </c>
      <c r="H3" s="316"/>
      <c r="I3" s="316"/>
    </row>
    <row r="4" spans="1:15" ht="20.25" x14ac:dyDescent="0.25">
      <c r="A4" s="318"/>
      <c r="B4" s="192" t="s">
        <v>263</v>
      </c>
      <c r="C4" s="319"/>
      <c r="D4" s="320">
        <f t="shared" ref="D4:F4" si="0">SUM(D5:D28)</f>
        <v>11119599.262959361</v>
      </c>
      <c r="E4" s="320">
        <f t="shared" si="0"/>
        <v>2014859.8470238398</v>
      </c>
      <c r="F4" s="320">
        <f t="shared" si="0"/>
        <v>11517194.0530269</v>
      </c>
      <c r="G4" s="321">
        <f t="shared" ref="G4:G51" si="1">SUM(D4:F4)</f>
        <v>24651653.163010098</v>
      </c>
      <c r="O4" s="345"/>
    </row>
    <row r="5" spans="1:15" ht="16.5" customHeight="1" x14ac:dyDescent="0.25">
      <c r="A5" s="324"/>
      <c r="B5" s="325" t="s">
        <v>171</v>
      </c>
      <c r="C5" s="326" t="s">
        <v>273</v>
      </c>
      <c r="D5" s="327">
        <v>1591389.8747254349</v>
      </c>
      <c r="E5" s="327">
        <v>1710072.0145307826</v>
      </c>
      <c r="F5" s="327">
        <v>4606919.2527335761</v>
      </c>
      <c r="G5" s="328">
        <f t="shared" si="1"/>
        <v>7908381.1419897936</v>
      </c>
      <c r="O5" s="345"/>
    </row>
    <row r="6" spans="1:15" ht="16.5" customHeight="1" x14ac:dyDescent="0.25">
      <c r="A6" s="324"/>
      <c r="B6" s="325" t="s">
        <v>174</v>
      </c>
      <c r="C6" s="326" t="s">
        <v>274</v>
      </c>
      <c r="D6" s="327">
        <v>4089266.1600322775</v>
      </c>
      <c r="E6" s="327">
        <v>0</v>
      </c>
      <c r="F6" s="327">
        <v>0</v>
      </c>
      <c r="G6" s="328">
        <f t="shared" si="1"/>
        <v>4089266.1600322775</v>
      </c>
      <c r="O6" s="345"/>
    </row>
    <row r="7" spans="1:15" ht="16.5" customHeight="1" x14ac:dyDescent="0.25">
      <c r="A7" s="324"/>
      <c r="B7" s="325" t="s">
        <v>173</v>
      </c>
      <c r="C7" s="326" t="s">
        <v>274</v>
      </c>
      <c r="D7" s="327">
        <v>0</v>
      </c>
      <c r="E7" s="327">
        <v>0</v>
      </c>
      <c r="F7" s="327">
        <v>3617942.0092000002</v>
      </c>
      <c r="G7" s="328">
        <f t="shared" si="1"/>
        <v>3617942.0092000002</v>
      </c>
      <c r="O7" s="345"/>
    </row>
    <row r="8" spans="1:15" ht="16.5" customHeight="1" x14ac:dyDescent="0.25">
      <c r="A8" s="324"/>
      <c r="B8" s="325" t="s">
        <v>238</v>
      </c>
      <c r="C8" s="326" t="s">
        <v>274</v>
      </c>
      <c r="D8" s="327">
        <v>0</v>
      </c>
      <c r="E8" s="327">
        <v>0</v>
      </c>
      <c r="F8" s="327">
        <v>2358347.0543200001</v>
      </c>
      <c r="G8" s="328">
        <f t="shared" si="1"/>
        <v>2358347.0543200001</v>
      </c>
      <c r="O8" s="345"/>
    </row>
    <row r="9" spans="1:15" ht="16.5" customHeight="1" x14ac:dyDescent="0.25">
      <c r="A9" s="324"/>
      <c r="B9" s="325" t="s">
        <v>176</v>
      </c>
      <c r="C9" s="326" t="s">
        <v>274</v>
      </c>
      <c r="D9" s="327">
        <v>2175548.5459888373</v>
      </c>
      <c r="E9" s="327">
        <v>0</v>
      </c>
      <c r="F9" s="327">
        <v>0</v>
      </c>
      <c r="G9" s="328">
        <f t="shared" si="1"/>
        <v>2175548.5459888373</v>
      </c>
      <c r="O9" s="345"/>
    </row>
    <row r="10" spans="1:15" ht="16.5" customHeight="1" x14ac:dyDescent="0.25">
      <c r="A10" s="324"/>
      <c r="B10" s="325" t="s">
        <v>178</v>
      </c>
      <c r="C10" s="326" t="s">
        <v>274</v>
      </c>
      <c r="D10" s="327">
        <v>2039097.3776591897</v>
      </c>
      <c r="E10" s="327">
        <v>0</v>
      </c>
      <c r="F10" s="327">
        <v>0</v>
      </c>
      <c r="G10" s="328">
        <f t="shared" si="1"/>
        <v>2039097.3776591897</v>
      </c>
      <c r="O10" s="345"/>
    </row>
    <row r="11" spans="1:15" ht="16.5" customHeight="1" x14ac:dyDescent="0.25">
      <c r="A11" s="324"/>
      <c r="B11" s="325" t="s">
        <v>175</v>
      </c>
      <c r="C11" s="326" t="s">
        <v>274</v>
      </c>
      <c r="D11" s="327">
        <v>0</v>
      </c>
      <c r="E11" s="327">
        <v>0</v>
      </c>
      <c r="F11" s="327">
        <v>588340</v>
      </c>
      <c r="G11" s="328">
        <f t="shared" si="1"/>
        <v>588340</v>
      </c>
      <c r="O11" s="345"/>
    </row>
    <row r="12" spans="1:15" ht="16.5" customHeight="1" x14ac:dyDescent="0.25">
      <c r="A12" s="324"/>
      <c r="B12" s="325" t="s">
        <v>181</v>
      </c>
      <c r="C12" s="326" t="s">
        <v>273</v>
      </c>
      <c r="D12" s="327">
        <v>0</v>
      </c>
      <c r="E12" s="327">
        <v>244829.68512073645</v>
      </c>
      <c r="F12" s="327">
        <v>335793.87693926261</v>
      </c>
      <c r="G12" s="328">
        <f t="shared" si="1"/>
        <v>580623.56205999909</v>
      </c>
      <c r="O12" s="345"/>
    </row>
    <row r="13" spans="1:15" ht="16.5" customHeight="1" x14ac:dyDescent="0.25">
      <c r="A13" s="324"/>
      <c r="B13" s="325" t="s">
        <v>179</v>
      </c>
      <c r="C13" s="326" t="s">
        <v>274</v>
      </c>
      <c r="D13" s="327">
        <v>519898.93400000001</v>
      </c>
      <c r="E13" s="327">
        <v>0</v>
      </c>
      <c r="F13" s="327">
        <v>0</v>
      </c>
      <c r="G13" s="328">
        <f t="shared" si="1"/>
        <v>519898.93400000001</v>
      </c>
      <c r="O13" s="345"/>
    </row>
    <row r="14" spans="1:15" ht="16.5" customHeight="1" x14ac:dyDescent="0.25">
      <c r="A14" s="324"/>
      <c r="B14" s="325" t="s">
        <v>239</v>
      </c>
      <c r="C14" s="326" t="s">
        <v>274</v>
      </c>
      <c r="D14" s="327">
        <v>195418.3329200001</v>
      </c>
      <c r="E14" s="327">
        <v>0</v>
      </c>
      <c r="F14" s="327">
        <v>0</v>
      </c>
      <c r="G14" s="328">
        <f t="shared" si="1"/>
        <v>195418.3329200001</v>
      </c>
      <c r="O14" s="345"/>
    </row>
    <row r="15" spans="1:15" ht="16.5" customHeight="1" x14ac:dyDescent="0.25">
      <c r="A15" s="324"/>
      <c r="B15" s="325" t="s">
        <v>187</v>
      </c>
      <c r="C15" s="326" t="s">
        <v>274</v>
      </c>
      <c r="D15" s="327">
        <v>162591.35118000046</v>
      </c>
      <c r="E15" s="327">
        <v>0</v>
      </c>
      <c r="F15" s="327">
        <v>0</v>
      </c>
      <c r="G15" s="328">
        <f t="shared" si="1"/>
        <v>162591.35118000046</v>
      </c>
      <c r="O15" s="345"/>
    </row>
    <row r="16" spans="1:15" ht="16.5" customHeight="1" x14ac:dyDescent="0.25">
      <c r="A16" s="324"/>
      <c r="B16" s="325" t="s">
        <v>182</v>
      </c>
      <c r="C16" s="326" t="s">
        <v>274</v>
      </c>
      <c r="D16" s="327">
        <v>112707.47710999999</v>
      </c>
      <c r="E16" s="327">
        <v>0</v>
      </c>
      <c r="F16" s="327">
        <v>0</v>
      </c>
      <c r="G16" s="328">
        <f t="shared" si="1"/>
        <v>112707.47710999999</v>
      </c>
      <c r="O16" s="345"/>
    </row>
    <row r="17" spans="1:48" ht="16.5" customHeight="1" x14ac:dyDescent="0.25">
      <c r="A17" s="324"/>
      <c r="B17" s="325" t="s">
        <v>183</v>
      </c>
      <c r="C17" s="326" t="s">
        <v>274</v>
      </c>
      <c r="D17" s="327">
        <v>108684.95731999999</v>
      </c>
      <c r="E17" s="327">
        <v>0</v>
      </c>
      <c r="F17" s="327">
        <v>0</v>
      </c>
      <c r="G17" s="328">
        <f t="shared" si="1"/>
        <v>108684.95731999999</v>
      </c>
      <c r="O17" s="345"/>
    </row>
    <row r="18" spans="1:48" ht="16.5" customHeight="1" x14ac:dyDescent="0.25">
      <c r="A18" s="324"/>
      <c r="B18" s="329" t="s">
        <v>184</v>
      </c>
      <c r="C18" s="326" t="s">
        <v>274</v>
      </c>
      <c r="D18" s="327">
        <v>74049.277770000001</v>
      </c>
      <c r="E18" s="327">
        <v>0</v>
      </c>
      <c r="F18" s="327">
        <v>0</v>
      </c>
      <c r="G18" s="328">
        <f t="shared" si="1"/>
        <v>74049.277770000001</v>
      </c>
      <c r="O18" s="345"/>
    </row>
    <row r="19" spans="1:48" ht="16.5" customHeight="1" x14ac:dyDescent="0.25">
      <c r="A19" s="324"/>
      <c r="B19" s="325" t="s">
        <v>186</v>
      </c>
      <c r="C19" s="326" t="s">
        <v>274</v>
      </c>
      <c r="D19" s="327">
        <v>46039.71491000001</v>
      </c>
      <c r="E19" s="327">
        <v>0</v>
      </c>
      <c r="F19" s="327">
        <v>0</v>
      </c>
      <c r="G19" s="328">
        <f t="shared" si="1"/>
        <v>46039.71491000001</v>
      </c>
      <c r="O19" s="345"/>
    </row>
    <row r="20" spans="1:48" ht="16.5" customHeight="1" x14ac:dyDescent="0.25">
      <c r="A20" s="324"/>
      <c r="B20" s="325" t="s">
        <v>185</v>
      </c>
      <c r="C20" s="326" t="s">
        <v>273</v>
      </c>
      <c r="D20" s="327">
        <v>0</v>
      </c>
      <c r="E20" s="327">
        <v>41568.7451</v>
      </c>
      <c r="F20" s="327">
        <v>0</v>
      </c>
      <c r="G20" s="328">
        <f t="shared" si="1"/>
        <v>41568.7451</v>
      </c>
      <c r="O20" s="345"/>
    </row>
    <row r="21" spans="1:48" ht="16.5" customHeight="1" x14ac:dyDescent="0.25">
      <c r="A21" s="324"/>
      <c r="B21" s="325" t="s">
        <v>188</v>
      </c>
      <c r="C21" s="326" t="s">
        <v>273</v>
      </c>
      <c r="D21" s="327">
        <v>36.953363620055505</v>
      </c>
      <c r="E21" s="327">
        <v>16033.60220388752</v>
      </c>
      <c r="F21" s="327">
        <v>231.60751249242762</v>
      </c>
      <c r="G21" s="328">
        <f t="shared" si="1"/>
        <v>16302.163080000004</v>
      </c>
      <c r="O21" s="345"/>
    </row>
    <row r="22" spans="1:48" ht="16.5" customHeight="1" x14ac:dyDescent="0.25">
      <c r="A22" s="324"/>
      <c r="B22" s="325" t="s">
        <v>241</v>
      </c>
      <c r="C22" s="326" t="s">
        <v>274</v>
      </c>
      <c r="D22" s="327">
        <v>0</v>
      </c>
      <c r="E22" s="327">
        <v>0</v>
      </c>
      <c r="F22" s="327">
        <v>6300.6156500000006</v>
      </c>
      <c r="G22" s="328">
        <f t="shared" si="1"/>
        <v>6300.6156500000006</v>
      </c>
      <c r="O22" s="345"/>
    </row>
    <row r="23" spans="1:48" ht="16.5" customHeight="1" x14ac:dyDescent="0.25">
      <c r="A23" s="324"/>
      <c r="B23" s="325" t="s">
        <v>240</v>
      </c>
      <c r="C23" s="326" t="s">
        <v>274</v>
      </c>
      <c r="D23" s="327">
        <v>4870.3059800000037</v>
      </c>
      <c r="E23" s="327">
        <v>0</v>
      </c>
      <c r="F23" s="327">
        <v>0</v>
      </c>
      <c r="G23" s="328">
        <f t="shared" si="1"/>
        <v>4870.3059800000037</v>
      </c>
      <c r="O23" s="345"/>
    </row>
    <row r="24" spans="1:48" ht="16.5" customHeight="1" x14ac:dyDescent="0.25">
      <c r="A24" s="324"/>
      <c r="B24" s="325" t="s">
        <v>189</v>
      </c>
      <c r="C24" s="326" t="s">
        <v>273</v>
      </c>
      <c r="D24" s="327">
        <v>0</v>
      </c>
      <c r="E24" s="327">
        <v>1449.6711417225022</v>
      </c>
      <c r="F24" s="327">
        <v>1496.1051382774983</v>
      </c>
      <c r="G24" s="328">
        <f t="shared" si="1"/>
        <v>2945.7762800000005</v>
      </c>
      <c r="O24" s="345"/>
    </row>
    <row r="25" spans="1:48" s="322" customFormat="1" ht="16.5" customHeight="1" x14ac:dyDescent="0.25">
      <c r="A25" s="324"/>
      <c r="B25" s="325" t="s">
        <v>192</v>
      </c>
      <c r="C25" s="326" t="s">
        <v>273</v>
      </c>
      <c r="D25" s="327">
        <v>0</v>
      </c>
      <c r="E25" s="327">
        <v>906.12892671091447</v>
      </c>
      <c r="F25" s="327">
        <v>1823.5315332890857</v>
      </c>
      <c r="G25" s="328">
        <f t="shared" si="1"/>
        <v>2729.6604600000001</v>
      </c>
      <c r="O25" s="345"/>
    </row>
    <row r="26" spans="1:48" s="322" customFormat="1" ht="16.5" customHeight="1" x14ac:dyDescent="0.25">
      <c r="A26" s="324"/>
      <c r="B26" s="325" t="s">
        <v>275</v>
      </c>
      <c r="C26" s="326" t="s">
        <v>273</v>
      </c>
      <c r="D26" s="327">
        <v>0</v>
      </c>
      <c r="E26" s="327">
        <v>0</v>
      </c>
      <c r="F26" s="327">
        <v>0</v>
      </c>
      <c r="G26" s="328">
        <f t="shared" si="1"/>
        <v>0</v>
      </c>
      <c r="J26" s="323"/>
      <c r="K26" s="323"/>
      <c r="L26" s="323"/>
      <c r="M26" s="323"/>
      <c r="N26" s="323"/>
      <c r="O26" s="345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</row>
    <row r="27" spans="1:48" ht="16.5" customHeight="1" x14ac:dyDescent="0.25">
      <c r="A27" s="324"/>
      <c r="B27" s="325" t="s">
        <v>196</v>
      </c>
      <c r="C27" s="326" t="s">
        <v>274</v>
      </c>
      <c r="D27" s="327">
        <v>0</v>
      </c>
      <c r="E27" s="327">
        <v>0</v>
      </c>
      <c r="F27" s="327">
        <v>0</v>
      </c>
      <c r="G27" s="328">
        <f t="shared" si="1"/>
        <v>0</v>
      </c>
      <c r="O27" s="345"/>
    </row>
    <row r="28" spans="1:48" ht="16.5" customHeight="1" x14ac:dyDescent="0.25">
      <c r="A28" s="324"/>
      <c r="B28" s="325" t="s">
        <v>242</v>
      </c>
      <c r="C28" s="326" t="s">
        <v>274</v>
      </c>
      <c r="D28" s="327">
        <v>0</v>
      </c>
      <c r="E28" s="327">
        <v>0</v>
      </c>
      <c r="F28" s="327">
        <v>0</v>
      </c>
      <c r="G28" s="328">
        <f t="shared" si="1"/>
        <v>0</v>
      </c>
      <c r="O28" s="345"/>
    </row>
    <row r="29" spans="1:48" ht="20.25" x14ac:dyDescent="0.25">
      <c r="A29" s="318"/>
      <c r="B29" s="192" t="s">
        <v>265</v>
      </c>
      <c r="C29" s="319"/>
      <c r="D29" s="320">
        <f>SUM(D30:D50)</f>
        <v>11587420.628315454</v>
      </c>
      <c r="E29" s="320">
        <f>SUM(E30:E50)</f>
        <v>20023942.442938425</v>
      </c>
      <c r="F29" s="320">
        <f>SUM(F30:F50)</f>
        <v>28052173.704500038</v>
      </c>
      <c r="G29" s="321">
        <f t="shared" si="1"/>
        <v>59663536.775753915</v>
      </c>
      <c r="O29" s="345"/>
    </row>
    <row r="30" spans="1:48" ht="16.5" customHeight="1" x14ac:dyDescent="0.25">
      <c r="A30" s="324"/>
      <c r="B30" s="325" t="s">
        <v>202</v>
      </c>
      <c r="C30" s="326" t="s">
        <v>273</v>
      </c>
      <c r="D30" s="327">
        <v>3179318.2185172103</v>
      </c>
      <c r="E30" s="327">
        <v>3335934.8795279101</v>
      </c>
      <c r="F30" s="327">
        <v>9146413.0030248798</v>
      </c>
      <c r="G30" s="328">
        <f t="shared" si="1"/>
        <v>15661666.10107</v>
      </c>
      <c r="O30" s="345"/>
    </row>
    <row r="31" spans="1:48" ht="16.5" customHeight="1" x14ac:dyDescent="0.25">
      <c r="A31" s="324"/>
      <c r="B31" s="325" t="s">
        <v>204</v>
      </c>
      <c r="C31" s="326" t="s">
        <v>273</v>
      </c>
      <c r="D31" s="327">
        <v>620191.58419455064</v>
      </c>
      <c r="E31" s="327">
        <v>10451405.77263551</v>
      </c>
      <c r="F31" s="327">
        <v>3981786.9810566595</v>
      </c>
      <c r="G31" s="328">
        <f t="shared" si="1"/>
        <v>15053384.337886721</v>
      </c>
      <c r="O31" s="345"/>
    </row>
    <row r="32" spans="1:48" ht="16.5" customHeight="1" x14ac:dyDescent="0.25">
      <c r="A32" s="324"/>
      <c r="B32" s="325" t="s">
        <v>243</v>
      </c>
      <c r="C32" s="326" t="s">
        <v>273</v>
      </c>
      <c r="D32" s="327">
        <v>5953989.2175846724</v>
      </c>
      <c r="E32" s="327">
        <v>3351304.8121374557</v>
      </c>
      <c r="F32" s="327">
        <v>4091346.690039929</v>
      </c>
      <c r="G32" s="328">
        <f t="shared" si="1"/>
        <v>13396640.719762057</v>
      </c>
      <c r="O32" s="345"/>
    </row>
    <row r="33" spans="1:15" ht="16.5" customHeight="1" x14ac:dyDescent="0.25">
      <c r="A33" s="324"/>
      <c r="B33" s="325" t="s">
        <v>244</v>
      </c>
      <c r="C33" s="326" t="s">
        <v>274</v>
      </c>
      <c r="D33" s="327">
        <v>0</v>
      </c>
      <c r="E33" s="327">
        <v>0</v>
      </c>
      <c r="F33" s="327">
        <v>7583295.779597885</v>
      </c>
      <c r="G33" s="328">
        <f t="shared" si="1"/>
        <v>7583295.779597885</v>
      </c>
      <c r="O33" s="345"/>
    </row>
    <row r="34" spans="1:15" ht="16.5" customHeight="1" x14ac:dyDescent="0.25">
      <c r="A34" s="324"/>
      <c r="B34" s="325" t="s">
        <v>246</v>
      </c>
      <c r="C34" s="326" t="s">
        <v>273</v>
      </c>
      <c r="D34" s="327">
        <v>81473.829180357046</v>
      </c>
      <c r="E34" s="327">
        <v>3701840.5524475626</v>
      </c>
      <c r="F34" s="327">
        <v>1149487.430191322</v>
      </c>
      <c r="G34" s="328">
        <f t="shared" si="1"/>
        <v>4932801.8118192414</v>
      </c>
      <c r="O34" s="345"/>
    </row>
    <row r="35" spans="1:15" ht="16.5" customHeight="1" x14ac:dyDescent="0.25">
      <c r="A35" s="324"/>
      <c r="B35" s="325" t="s">
        <v>222</v>
      </c>
      <c r="C35" s="326" t="s">
        <v>273</v>
      </c>
      <c r="D35" s="327">
        <v>33010.175167802809</v>
      </c>
      <c r="E35" s="327">
        <v>1226328.0074838744</v>
      </c>
      <c r="F35" s="327">
        <v>359810.90932905069</v>
      </c>
      <c r="G35" s="328">
        <f t="shared" si="1"/>
        <v>1619149.0919807279</v>
      </c>
      <c r="O35" s="345"/>
    </row>
    <row r="36" spans="1:15" ht="16.5" customHeight="1" x14ac:dyDescent="0.25">
      <c r="A36" s="324"/>
      <c r="B36" s="325" t="s">
        <v>208</v>
      </c>
      <c r="C36" s="326" t="s">
        <v>274</v>
      </c>
      <c r="D36" s="327">
        <v>0</v>
      </c>
      <c r="E36" s="327">
        <v>0</v>
      </c>
      <c r="F36" s="327">
        <v>1195072.5866530801</v>
      </c>
      <c r="G36" s="328">
        <f t="shared" si="1"/>
        <v>1195072.5866530801</v>
      </c>
      <c r="O36" s="345"/>
    </row>
    <row r="37" spans="1:15" ht="16.5" customHeight="1" x14ac:dyDescent="0.25">
      <c r="A37" s="324"/>
      <c r="B37" s="325" t="s">
        <v>221</v>
      </c>
      <c r="C37" s="326" t="s">
        <v>273</v>
      </c>
      <c r="D37" s="327">
        <v>0</v>
      </c>
      <c r="E37" s="327">
        <v>212923.42252376679</v>
      </c>
      <c r="F37" s="327">
        <v>428495.94986144418</v>
      </c>
      <c r="G37" s="328">
        <f t="shared" si="1"/>
        <v>641419.37238521094</v>
      </c>
      <c r="O37" s="345"/>
    </row>
    <row r="38" spans="1:15" ht="16.5" customHeight="1" x14ac:dyDescent="0.25">
      <c r="A38" s="324"/>
      <c r="B38" s="325" t="s">
        <v>209</v>
      </c>
      <c r="C38" s="326" t="s">
        <v>273</v>
      </c>
      <c r="D38" s="327">
        <v>0</v>
      </c>
      <c r="E38" s="327">
        <v>470771.78210924531</v>
      </c>
      <c r="F38" s="327">
        <v>0</v>
      </c>
      <c r="G38" s="328">
        <f t="shared" si="1"/>
        <v>470771.78210924531</v>
      </c>
      <c r="O38" s="345"/>
    </row>
    <row r="39" spans="1:15" ht="16.5" customHeight="1" x14ac:dyDescent="0.25">
      <c r="A39" s="324"/>
      <c r="B39" s="325" t="s">
        <v>245</v>
      </c>
      <c r="C39" s="326" t="s">
        <v>274</v>
      </c>
      <c r="D39" s="327">
        <v>419241.51222999999</v>
      </c>
      <c r="E39" s="327">
        <v>0</v>
      </c>
      <c r="F39" s="327">
        <v>0</v>
      </c>
      <c r="G39" s="328">
        <f t="shared" si="1"/>
        <v>419241.51222999999</v>
      </c>
      <c r="O39" s="345"/>
    </row>
    <row r="40" spans="1:15" ht="16.5" customHeight="1" x14ac:dyDescent="0.25">
      <c r="A40" s="324"/>
      <c r="B40" s="325" t="s">
        <v>210</v>
      </c>
      <c r="C40" s="326" t="s">
        <v>274</v>
      </c>
      <c r="D40" s="327">
        <v>389970.57001948642</v>
      </c>
      <c r="E40" s="327">
        <v>0</v>
      </c>
      <c r="F40" s="327">
        <v>0</v>
      </c>
      <c r="G40" s="328">
        <f t="shared" si="1"/>
        <v>389970.57001948642</v>
      </c>
      <c r="O40" s="345"/>
    </row>
    <row r="41" spans="1:15" ht="16.5" customHeight="1" x14ac:dyDescent="0.25">
      <c r="A41" s="324"/>
      <c r="B41" s="325" t="s">
        <v>212</v>
      </c>
      <c r="C41" s="326" t="s">
        <v>274</v>
      </c>
      <c r="D41" s="327">
        <v>324947.25060256384</v>
      </c>
      <c r="E41" s="327">
        <v>0</v>
      </c>
      <c r="F41" s="327">
        <v>0</v>
      </c>
      <c r="G41" s="328">
        <f t="shared" si="1"/>
        <v>324947.25060256384</v>
      </c>
      <c r="O41" s="345"/>
    </row>
    <row r="42" spans="1:15" ht="16.5" customHeight="1" x14ac:dyDescent="0.25">
      <c r="A42" s="324"/>
      <c r="B42" s="325" t="s">
        <v>215</v>
      </c>
      <c r="C42" s="326" t="s">
        <v>274</v>
      </c>
      <c r="D42" s="327">
        <v>302986.95657380531</v>
      </c>
      <c r="E42" s="327">
        <v>0</v>
      </c>
      <c r="F42" s="327">
        <v>0</v>
      </c>
      <c r="G42" s="328">
        <f t="shared" si="1"/>
        <v>302986.95657380531</v>
      </c>
      <c r="O42" s="345"/>
    </row>
    <row r="43" spans="1:15" ht="16.5" customHeight="1" x14ac:dyDescent="0.25">
      <c r="A43" s="324"/>
      <c r="B43" s="325" t="s">
        <v>211</v>
      </c>
      <c r="C43" s="326" t="s">
        <v>273</v>
      </c>
      <c r="D43" s="327">
        <v>94867.40115865675</v>
      </c>
      <c r="E43" s="327">
        <v>82213.399487631061</v>
      </c>
      <c r="F43" s="327">
        <v>67336.979583554479</v>
      </c>
      <c r="G43" s="328">
        <f t="shared" si="1"/>
        <v>244417.78022984229</v>
      </c>
      <c r="O43" s="345"/>
    </row>
    <row r="44" spans="1:15" ht="16.5" customHeight="1" x14ac:dyDescent="0.25">
      <c r="A44" s="324"/>
      <c r="B44" s="330" t="s">
        <v>194</v>
      </c>
      <c r="C44" s="326" t="s">
        <v>274</v>
      </c>
      <c r="D44" s="327">
        <v>173543.94945999997</v>
      </c>
      <c r="E44" s="327">
        <v>0</v>
      </c>
      <c r="F44" s="327">
        <v>0</v>
      </c>
      <c r="G44" s="328">
        <f t="shared" si="1"/>
        <v>173543.94945999997</v>
      </c>
      <c r="O44" s="345"/>
    </row>
    <row r="45" spans="1:15" ht="16.5" customHeight="1" x14ac:dyDescent="0.25">
      <c r="A45" s="324"/>
      <c r="B45" s="325" t="s">
        <v>216</v>
      </c>
      <c r="C45" s="326" t="s">
        <v>273</v>
      </c>
      <c r="D45" s="327">
        <v>0</v>
      </c>
      <c r="E45" s="327">
        <v>39809.672693686029</v>
      </c>
      <c r="F45" s="327">
        <v>41084.804791934002</v>
      </c>
      <c r="G45" s="328">
        <f t="shared" si="1"/>
        <v>80894.477485620038</v>
      </c>
      <c r="O45" s="345"/>
    </row>
    <row r="46" spans="1:15" ht="16.5" customHeight="1" x14ac:dyDescent="0.25">
      <c r="A46" s="324"/>
      <c r="B46" s="325" t="s">
        <v>218</v>
      </c>
      <c r="C46" s="326" t="s">
        <v>274</v>
      </c>
      <c r="D46" s="327">
        <v>9190.0637415739893</v>
      </c>
      <c r="E46" s="327">
        <v>0</v>
      </c>
      <c r="F46" s="327">
        <v>0</v>
      </c>
      <c r="G46" s="328">
        <f t="shared" si="1"/>
        <v>9190.0637415739893</v>
      </c>
      <c r="O46" s="345"/>
    </row>
    <row r="47" spans="1:15" ht="16.5" customHeight="1" x14ac:dyDescent="0.25">
      <c r="A47" s="324"/>
      <c r="B47" s="325" t="s">
        <v>220</v>
      </c>
      <c r="C47" s="326" t="s">
        <v>274</v>
      </c>
      <c r="D47" s="327">
        <v>0</v>
      </c>
      <c r="E47" s="327">
        <v>0</v>
      </c>
      <c r="F47" s="327">
        <v>8042.5903702979986</v>
      </c>
      <c r="G47" s="328">
        <f t="shared" si="1"/>
        <v>8042.5903702979986</v>
      </c>
      <c r="O47" s="345"/>
    </row>
    <row r="48" spans="1:15" s="322" customFormat="1" ht="16.5" customHeight="1" x14ac:dyDescent="0.25">
      <c r="A48" s="324"/>
      <c r="B48" s="325" t="s">
        <v>219</v>
      </c>
      <c r="C48" s="326" t="s">
        <v>274</v>
      </c>
      <c r="D48" s="327">
        <v>4689.8998847733437</v>
      </c>
      <c r="E48" s="327">
        <v>0</v>
      </c>
      <c r="F48" s="327">
        <v>0</v>
      </c>
      <c r="G48" s="328">
        <f t="shared" si="1"/>
        <v>4689.8998847733437</v>
      </c>
      <c r="O48" s="345"/>
    </row>
    <row r="49" spans="1:15" s="305" customFormat="1" ht="16.5" customHeight="1" x14ac:dyDescent="0.25">
      <c r="A49" s="324"/>
      <c r="B49" s="325" t="s">
        <v>247</v>
      </c>
      <c r="C49" s="326" t="s">
        <v>274</v>
      </c>
      <c r="D49" s="327">
        <v>0</v>
      </c>
      <c r="E49" s="327">
        <v>2303.5730041248798</v>
      </c>
      <c r="F49" s="327">
        <v>0</v>
      </c>
      <c r="G49" s="328">
        <f t="shared" si="1"/>
        <v>2303.5730041248798</v>
      </c>
      <c r="H49" s="304"/>
      <c r="I49" s="304"/>
      <c r="O49" s="345"/>
    </row>
    <row r="50" spans="1:15" s="305" customFormat="1" ht="16.5" customHeight="1" x14ac:dyDescent="0.25">
      <c r="A50" s="331"/>
      <c r="B50" s="332" t="s">
        <v>207</v>
      </c>
      <c r="C50" s="333" t="s">
        <v>274</v>
      </c>
      <c r="D50" s="334">
        <v>0</v>
      </c>
      <c r="E50" s="334">
        <v>-2850893.4311123388</v>
      </c>
      <c r="F50" s="334">
        <v>0</v>
      </c>
      <c r="G50" s="335">
        <f t="shared" si="1"/>
        <v>-2850893.4311123388</v>
      </c>
      <c r="H50" s="304"/>
      <c r="I50" s="304"/>
      <c r="O50" s="345"/>
    </row>
    <row r="51" spans="1:15" ht="17.25" thickBot="1" x14ac:dyDescent="0.25">
      <c r="B51" s="336" t="s">
        <v>162</v>
      </c>
      <c r="C51" s="337"/>
      <c r="D51" s="338">
        <f t="shared" ref="D51:F51" si="2">SUM(D4,D29)</f>
        <v>22707019.891274817</v>
      </c>
      <c r="E51" s="338">
        <f t="shared" si="2"/>
        <v>22038802.289962266</v>
      </c>
      <c r="F51" s="338">
        <f t="shared" si="2"/>
        <v>39569367.757526934</v>
      </c>
      <c r="G51" s="339">
        <f t="shared" si="1"/>
        <v>84315189.938764021</v>
      </c>
      <c r="O51" s="345"/>
    </row>
    <row r="52" spans="1:15" ht="15" thickTop="1" x14ac:dyDescent="0.2">
      <c r="B52" s="217" t="s">
        <v>343</v>
      </c>
      <c r="C52" s="340"/>
      <c r="D52" s="346"/>
      <c r="E52" s="322"/>
      <c r="F52" s="322"/>
      <c r="G52" s="322"/>
    </row>
    <row r="53" spans="1:15" x14ac:dyDescent="0.2">
      <c r="B53" s="304"/>
      <c r="C53" s="344"/>
      <c r="D53" s="347"/>
      <c r="E53" s="341"/>
      <c r="F53" s="322"/>
      <c r="G53" s="322"/>
    </row>
    <row r="54" spans="1:15" x14ac:dyDescent="0.2">
      <c r="B54" s="305"/>
      <c r="C54" s="348"/>
      <c r="D54" s="305"/>
    </row>
    <row r="55" spans="1:15" x14ac:dyDescent="0.2">
      <c r="B55" s="305"/>
      <c r="C55" s="348"/>
      <c r="D55" s="349"/>
    </row>
    <row r="56" spans="1:15" x14ac:dyDescent="0.2">
      <c r="B56" s="305"/>
      <c r="C56" s="348"/>
      <c r="D56" s="305"/>
    </row>
  </sheetData>
  <mergeCells count="2">
    <mergeCell ref="B1:G1"/>
    <mergeCell ref="D2:F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topLeftCell="A37" zoomScale="85" zoomScaleNormal="85" workbookViewId="0">
      <selection activeCell="G55" sqref="G55"/>
    </sheetView>
  </sheetViews>
  <sheetFormatPr defaultRowHeight="15" x14ac:dyDescent="0.25"/>
  <cols>
    <col min="1" max="1" width="3.5703125" style="351" customWidth="1"/>
    <col min="2" max="2" width="83.7109375" customWidth="1"/>
    <col min="3" max="7" width="25" customWidth="1"/>
    <col min="8" max="8" width="20.7109375" customWidth="1"/>
    <col min="9" max="9" width="9.140625" style="351"/>
  </cols>
  <sheetData>
    <row r="1" spans="1:8" ht="29.25" customHeight="1" x14ac:dyDescent="0.35">
      <c r="A1" s="350"/>
      <c r="B1" s="441" t="s">
        <v>278</v>
      </c>
      <c r="C1" s="441"/>
      <c r="D1" s="441"/>
      <c r="E1" s="441"/>
      <c r="F1" s="441"/>
      <c r="G1" s="441"/>
      <c r="H1" s="441"/>
    </row>
    <row r="2" spans="1:8" ht="16.5" thickBot="1" x14ac:dyDescent="0.3">
      <c r="A2" s="352"/>
      <c r="B2" s="353"/>
      <c r="C2" s="442"/>
      <c r="D2" s="442"/>
      <c r="E2" s="442"/>
      <c r="F2" s="442"/>
      <c r="G2" s="442"/>
      <c r="H2" s="354" t="s">
        <v>169</v>
      </c>
    </row>
    <row r="3" spans="1:8" ht="21" customHeight="1" thickTop="1" x14ac:dyDescent="0.25">
      <c r="A3" s="355"/>
      <c r="B3" s="356"/>
      <c r="C3" s="189" t="s">
        <v>279</v>
      </c>
      <c r="D3" s="357" t="s">
        <v>280</v>
      </c>
      <c r="E3" s="357" t="s">
        <v>281</v>
      </c>
      <c r="F3" s="189" t="s">
        <v>282</v>
      </c>
      <c r="G3" s="190" t="s">
        <v>283</v>
      </c>
      <c r="H3" s="191" t="s">
        <v>44</v>
      </c>
    </row>
    <row r="4" spans="1:8" ht="21" customHeight="1" x14ac:dyDescent="0.25">
      <c r="A4" s="355"/>
      <c r="B4" s="358" t="s">
        <v>263</v>
      </c>
      <c r="C4" s="359">
        <f>SUM(C5:C29)</f>
        <v>3232542.6031756252</v>
      </c>
      <c r="D4" s="360">
        <f t="shared" ref="D4:H4" si="0">SUM(D5:D29)</f>
        <v>10770879.451127313</v>
      </c>
      <c r="E4" s="361">
        <f t="shared" si="0"/>
        <v>9240339.3836426996</v>
      </c>
      <c r="F4" s="361">
        <f t="shared" si="0"/>
        <v>31807032.280974522</v>
      </c>
      <c r="G4" s="361">
        <f t="shared" si="0"/>
        <v>22714805.749100175</v>
      </c>
      <c r="H4" s="362">
        <f t="shared" si="0"/>
        <v>77765599.46802035</v>
      </c>
    </row>
    <row r="5" spans="1:8" ht="17.25" customHeight="1" x14ac:dyDescent="0.25">
      <c r="A5" s="363"/>
      <c r="B5" s="330" t="s">
        <v>171</v>
      </c>
      <c r="C5" s="364">
        <v>1186662.58589659</v>
      </c>
      <c r="D5" s="364">
        <v>2805958.6867895299</v>
      </c>
      <c r="E5" s="364">
        <v>3641000.6554504205</v>
      </c>
      <c r="F5" s="364">
        <v>13614630.6705932</v>
      </c>
      <c r="G5" s="364">
        <v>9035403.5738309212</v>
      </c>
      <c r="H5" s="365">
        <f>SUM(C5:G5)</f>
        <v>30283656.172560662</v>
      </c>
    </row>
    <row r="6" spans="1:8" ht="17.25" customHeight="1" x14ac:dyDescent="0.25">
      <c r="A6" s="363"/>
      <c r="B6" s="330" t="s">
        <v>173</v>
      </c>
      <c r="C6" s="364">
        <v>468381.11029346194</v>
      </c>
      <c r="D6" s="364">
        <v>4530099.3345119208</v>
      </c>
      <c r="E6" s="364">
        <v>2601947.0188800963</v>
      </c>
      <c r="F6" s="366">
        <v>8650971.7112879828</v>
      </c>
      <c r="G6" s="366">
        <v>4457677.1261165384</v>
      </c>
      <c r="H6" s="367">
        <v>20709076.301089998</v>
      </c>
    </row>
    <row r="7" spans="1:8" ht="17.25" customHeight="1" x14ac:dyDescent="0.25">
      <c r="A7" s="363"/>
      <c r="B7" s="330" t="s">
        <v>174</v>
      </c>
      <c r="C7" s="364">
        <v>916245.0135729902</v>
      </c>
      <c r="D7" s="364">
        <v>1051867.970791006</v>
      </c>
      <c r="E7" s="364">
        <v>249570.40433943935</v>
      </c>
      <c r="F7" s="364">
        <v>2888872.4984815717</v>
      </c>
      <c r="G7" s="364">
        <v>5019611.2995249908</v>
      </c>
      <c r="H7" s="367">
        <f t="shared" ref="H7:H50" si="1">SUM(C7:G7)</f>
        <v>10126167.186709998</v>
      </c>
    </row>
    <row r="8" spans="1:8" ht="17.25" customHeight="1" x14ac:dyDescent="0.25">
      <c r="A8" s="363"/>
      <c r="B8" s="227" t="s">
        <v>194</v>
      </c>
      <c r="C8" s="364"/>
      <c r="D8" s="364"/>
      <c r="E8" s="364"/>
      <c r="F8" s="366"/>
      <c r="G8" s="366"/>
      <c r="H8" s="367">
        <f t="shared" si="1"/>
        <v>0</v>
      </c>
    </row>
    <row r="9" spans="1:8" ht="17.25" customHeight="1" x14ac:dyDescent="0.25">
      <c r="A9" s="363"/>
      <c r="B9" s="368" t="s">
        <v>175</v>
      </c>
      <c r="C9" s="364">
        <v>88775.872135413782</v>
      </c>
      <c r="D9" s="364">
        <v>562725.76632106386</v>
      </c>
      <c r="E9" s="364">
        <v>557062.61544809502</v>
      </c>
      <c r="F9" s="366">
        <v>2077100.1673659571</v>
      </c>
      <c r="G9" s="366">
        <v>396340.79841947084</v>
      </c>
      <c r="H9" s="367">
        <f t="shared" si="1"/>
        <v>3682005.2196900006</v>
      </c>
    </row>
    <row r="10" spans="1:8" ht="17.25" customHeight="1" x14ac:dyDescent="0.25">
      <c r="A10" s="363"/>
      <c r="B10" s="330" t="s">
        <v>176</v>
      </c>
      <c r="C10" s="364">
        <v>182278.36329125392</v>
      </c>
      <c r="D10" s="364">
        <v>163324.67181096043</v>
      </c>
      <c r="E10" s="364">
        <v>236308.89479852549</v>
      </c>
      <c r="F10" s="366">
        <v>956946.63036761153</v>
      </c>
      <c r="G10" s="366">
        <v>960537.2304316489</v>
      </c>
      <c r="H10" s="367">
        <f t="shared" si="1"/>
        <v>2499395.7907000002</v>
      </c>
    </row>
    <row r="11" spans="1:8" ht="17.25" customHeight="1" x14ac:dyDescent="0.25">
      <c r="A11" s="363"/>
      <c r="B11" s="368" t="s">
        <v>238</v>
      </c>
      <c r="C11" s="364">
        <v>225709.96306000001</v>
      </c>
      <c r="D11" s="364">
        <v>1063053.1364800001</v>
      </c>
      <c r="E11" s="364">
        <v>113233.79289999999</v>
      </c>
      <c r="F11" s="366">
        <v>581381.30455999996</v>
      </c>
      <c r="G11" s="366">
        <v>158505.43000000002</v>
      </c>
      <c r="H11" s="367">
        <f t="shared" si="1"/>
        <v>2141883.6270000003</v>
      </c>
    </row>
    <row r="12" spans="1:8" ht="17.25" customHeight="1" x14ac:dyDescent="0.25">
      <c r="A12" s="363"/>
      <c r="B12" s="330" t="s">
        <v>178</v>
      </c>
      <c r="C12" s="364">
        <v>126809.56837219298</v>
      </c>
      <c r="D12" s="364">
        <v>262635.11167293682</v>
      </c>
      <c r="E12" s="364">
        <v>1336261.5148970445</v>
      </c>
      <c r="F12" s="366">
        <v>1766060.0277886332</v>
      </c>
      <c r="G12" s="366">
        <v>1685601.9954391927</v>
      </c>
      <c r="H12" s="367">
        <f t="shared" si="1"/>
        <v>5177368.2181700002</v>
      </c>
    </row>
    <row r="13" spans="1:8" ht="17.25" customHeight="1" x14ac:dyDescent="0.25">
      <c r="A13" s="363"/>
      <c r="B13" s="330" t="s">
        <v>179</v>
      </c>
      <c r="C13" s="364">
        <v>1886.9262177267808</v>
      </c>
      <c r="D13" s="364">
        <v>6875.4555497322517</v>
      </c>
      <c r="E13" s="364">
        <v>46745.59821066849</v>
      </c>
      <c r="F13" s="366">
        <v>80321.067462286839</v>
      </c>
      <c r="G13" s="366">
        <v>423948.98055958567</v>
      </c>
      <c r="H13" s="367">
        <f t="shared" si="1"/>
        <v>559778.02800000005</v>
      </c>
    </row>
    <row r="14" spans="1:8" ht="17.25" customHeight="1" x14ac:dyDescent="0.25">
      <c r="A14" s="363"/>
      <c r="B14" s="330" t="s">
        <v>239</v>
      </c>
      <c r="C14" s="364">
        <v>3690.5117209356786</v>
      </c>
      <c r="D14" s="364">
        <v>31837.393330951269</v>
      </c>
      <c r="E14" s="364">
        <v>37144.14165197892</v>
      </c>
      <c r="F14" s="364">
        <v>163991.71431466573</v>
      </c>
      <c r="G14" s="364">
        <v>64187.618467899403</v>
      </c>
      <c r="H14" s="365">
        <f t="shared" si="1"/>
        <v>300851.37948643102</v>
      </c>
    </row>
    <row r="15" spans="1:8" ht="17.25" customHeight="1" x14ac:dyDescent="0.25">
      <c r="A15" s="369"/>
      <c r="B15" s="330" t="s">
        <v>181</v>
      </c>
      <c r="C15" s="366">
        <v>0</v>
      </c>
      <c r="D15" s="366">
        <v>0</v>
      </c>
      <c r="E15" s="366">
        <v>73.71601381100001</v>
      </c>
      <c r="F15" s="366">
        <v>606166.78156785306</v>
      </c>
      <c r="G15" s="366">
        <v>130919.64052833604</v>
      </c>
      <c r="H15" s="367">
        <f t="shared" si="1"/>
        <v>737160.13811000006</v>
      </c>
    </row>
    <row r="16" spans="1:8" ht="17.25" customHeight="1" x14ac:dyDescent="0.25">
      <c r="A16" s="370"/>
      <c r="B16" s="371" t="s">
        <v>182</v>
      </c>
      <c r="C16" s="364">
        <v>1158.0902544719063</v>
      </c>
      <c r="D16" s="364">
        <v>1617.0790975388793</v>
      </c>
      <c r="E16" s="364">
        <v>349.18812308837454</v>
      </c>
      <c r="F16" s="366">
        <v>92081.077500780855</v>
      </c>
      <c r="G16" s="366">
        <v>6028.3592341199519</v>
      </c>
      <c r="H16" s="367">
        <f t="shared" si="1"/>
        <v>101233.79420999996</v>
      </c>
    </row>
    <row r="17" spans="1:8" ht="17.25" customHeight="1" x14ac:dyDescent="0.25">
      <c r="A17" s="370"/>
      <c r="B17" s="330" t="s">
        <v>183</v>
      </c>
      <c r="C17" s="364">
        <v>2768.1966135129683</v>
      </c>
      <c r="D17" s="364">
        <v>34466.654740216494</v>
      </c>
      <c r="E17" s="364">
        <v>6837.0908795529776</v>
      </c>
      <c r="F17" s="366">
        <v>10750.574138588068</v>
      </c>
      <c r="G17" s="366">
        <v>102217.14608812978</v>
      </c>
      <c r="H17" s="367">
        <f t="shared" si="1"/>
        <v>157039.66246000028</v>
      </c>
    </row>
    <row r="18" spans="1:8" ht="17.25" customHeight="1" x14ac:dyDescent="0.25">
      <c r="A18" s="369"/>
      <c r="B18" s="330" t="s">
        <v>184</v>
      </c>
      <c r="C18" s="364">
        <v>4941.009955866135</v>
      </c>
      <c r="D18" s="364">
        <v>23408.746658036554</v>
      </c>
      <c r="E18" s="364">
        <v>94491.598295323289</v>
      </c>
      <c r="F18" s="366">
        <v>53065.236703140319</v>
      </c>
      <c r="G18" s="366">
        <v>125047.34381763363</v>
      </c>
      <c r="H18" s="367">
        <f t="shared" si="1"/>
        <v>300953.93542999995</v>
      </c>
    </row>
    <row r="19" spans="1:8" ht="17.25" customHeight="1" x14ac:dyDescent="0.25">
      <c r="A19" s="369"/>
      <c r="B19" s="330" t="s">
        <v>185</v>
      </c>
      <c r="C19" s="366"/>
      <c r="D19" s="366">
        <v>16272.725041980068</v>
      </c>
      <c r="E19" s="366"/>
      <c r="F19" s="366"/>
      <c r="G19" s="366"/>
      <c r="H19" s="367">
        <f t="shared" si="1"/>
        <v>16272.725041980068</v>
      </c>
    </row>
    <row r="20" spans="1:8" ht="17.25" customHeight="1" x14ac:dyDescent="0.25">
      <c r="A20" s="369"/>
      <c r="B20" s="368" t="s">
        <v>186</v>
      </c>
      <c r="C20" s="364">
        <v>0</v>
      </c>
      <c r="D20" s="364">
        <v>395.41521850287</v>
      </c>
      <c r="E20" s="364">
        <v>3522.793788111419</v>
      </c>
      <c r="F20" s="366">
        <v>31158.362130910602</v>
      </c>
      <c r="G20" s="366">
        <v>13838.55418571868</v>
      </c>
      <c r="H20" s="367">
        <f t="shared" si="1"/>
        <v>48915.12532324357</v>
      </c>
    </row>
    <row r="21" spans="1:8" ht="17.25" customHeight="1" x14ac:dyDescent="0.25">
      <c r="A21" s="369"/>
      <c r="B21" s="330" t="s">
        <v>187</v>
      </c>
      <c r="C21" s="364">
        <v>1935.986955803543</v>
      </c>
      <c r="D21" s="364">
        <v>47706.523735416762</v>
      </c>
      <c r="E21" s="364">
        <v>287595.61393038824</v>
      </c>
      <c r="F21" s="366">
        <v>104154.60689786056</v>
      </c>
      <c r="G21" s="366">
        <v>73573.776850530863</v>
      </c>
      <c r="H21" s="367">
        <f t="shared" si="1"/>
        <v>514966.50836999994</v>
      </c>
    </row>
    <row r="22" spans="1:8" ht="17.25" customHeight="1" x14ac:dyDescent="0.25">
      <c r="A22" s="369"/>
      <c r="B22" s="372" t="s">
        <v>188</v>
      </c>
      <c r="C22" s="373">
        <v>0</v>
      </c>
      <c r="D22" s="373">
        <v>138.05800576841204</v>
      </c>
      <c r="E22" s="373">
        <v>70.497186440651049</v>
      </c>
      <c r="F22" s="364">
        <v>586.77639001680905</v>
      </c>
      <c r="G22" s="364">
        <v>1567.7601677741279</v>
      </c>
      <c r="H22" s="365">
        <f t="shared" si="1"/>
        <v>2363.09175</v>
      </c>
    </row>
    <row r="23" spans="1:8" ht="17.25" customHeight="1" x14ac:dyDescent="0.25">
      <c r="A23" s="369"/>
      <c r="B23" s="330" t="s">
        <v>189</v>
      </c>
      <c r="C23" s="366"/>
      <c r="D23" s="366"/>
      <c r="E23" s="366">
        <v>237.5326580199328</v>
      </c>
      <c r="F23" s="366"/>
      <c r="G23" s="366"/>
      <c r="H23" s="367">
        <f t="shared" si="1"/>
        <v>237.5326580199328</v>
      </c>
    </row>
    <row r="24" spans="1:8" ht="17.25" customHeight="1" x14ac:dyDescent="0.25">
      <c r="A24" s="369"/>
      <c r="B24" s="330" t="s">
        <v>240</v>
      </c>
      <c r="C24" s="364">
        <v>1603.9808572146012</v>
      </c>
      <c r="D24" s="364">
        <v>3217.5960935240059</v>
      </c>
      <c r="E24" s="364">
        <v>0</v>
      </c>
      <c r="F24" s="366">
        <v>69.403276412281954</v>
      </c>
      <c r="G24" s="366">
        <v>6.4018728491102532</v>
      </c>
      <c r="H24" s="367">
        <f t="shared" si="1"/>
        <v>4897.3820999999989</v>
      </c>
    </row>
    <row r="25" spans="1:8" ht="17.25" customHeight="1" x14ac:dyDescent="0.25">
      <c r="A25" s="369"/>
      <c r="B25" s="368" t="s">
        <v>241</v>
      </c>
      <c r="C25" s="366">
        <v>117.19988825846778</v>
      </c>
      <c r="D25" s="366">
        <v>356.10771012816559</v>
      </c>
      <c r="E25" s="366">
        <v>473.91548716656996</v>
      </c>
      <c r="F25" s="366">
        <v>2501.4929962953347</v>
      </c>
      <c r="G25" s="366">
        <v>1537.6201181514621</v>
      </c>
      <c r="H25" s="367">
        <f t="shared" si="1"/>
        <v>4986.3361999999997</v>
      </c>
    </row>
    <row r="26" spans="1:8" ht="17.25" customHeight="1" x14ac:dyDescent="0.25">
      <c r="A26" s="369"/>
      <c r="B26" s="330" t="s">
        <v>192</v>
      </c>
      <c r="C26" s="366"/>
      <c r="D26" s="366"/>
      <c r="E26" s="366"/>
      <c r="F26" s="366"/>
      <c r="G26" s="366"/>
      <c r="H26" s="367">
        <f t="shared" si="1"/>
        <v>0</v>
      </c>
    </row>
    <row r="27" spans="1:8" ht="17.25" customHeight="1" x14ac:dyDescent="0.25">
      <c r="A27" s="369"/>
      <c r="B27" s="368" t="s">
        <v>242</v>
      </c>
      <c r="C27" s="364">
        <v>27.340240000000001</v>
      </c>
      <c r="D27" s="364">
        <v>406.86947999999995</v>
      </c>
      <c r="E27" s="364">
        <v>0</v>
      </c>
      <c r="F27" s="366">
        <v>1407.83053</v>
      </c>
      <c r="G27" s="366">
        <v>2251.4429799999998</v>
      </c>
      <c r="H27" s="367">
        <f t="shared" si="1"/>
        <v>4093.4832299999998</v>
      </c>
    </row>
    <row r="28" spans="1:8" ht="17.25" customHeight="1" x14ac:dyDescent="0.25">
      <c r="A28" s="369"/>
      <c r="B28" s="368" t="s">
        <v>196</v>
      </c>
      <c r="C28" s="364"/>
      <c r="D28" s="364"/>
      <c r="E28" s="364"/>
      <c r="F28" s="366"/>
      <c r="G28" s="366"/>
      <c r="H28" s="367">
        <f t="shared" si="1"/>
        <v>0</v>
      </c>
    </row>
    <row r="29" spans="1:8" ht="17.25" customHeight="1" x14ac:dyDescent="0.25">
      <c r="A29" s="369"/>
      <c r="B29" s="261" t="s">
        <v>275</v>
      </c>
      <c r="C29" s="364">
        <v>19550.883849932954</v>
      </c>
      <c r="D29" s="364">
        <v>164516.14808809874</v>
      </c>
      <c r="E29" s="364">
        <v>27412.800704530939</v>
      </c>
      <c r="F29" s="366">
        <v>124814.34662076204</v>
      </c>
      <c r="G29" s="366">
        <v>56003.65046667523</v>
      </c>
      <c r="H29" s="367">
        <f t="shared" si="1"/>
        <v>392297.82972999988</v>
      </c>
    </row>
    <row r="30" spans="1:8" ht="20.25" customHeight="1" x14ac:dyDescent="0.25">
      <c r="A30" s="355"/>
      <c r="B30" s="374" t="s">
        <v>265</v>
      </c>
      <c r="C30" s="360">
        <f>SUM(C31:C50)</f>
        <v>5549596.1565101212</v>
      </c>
      <c r="D30" s="361">
        <f t="shared" ref="D30:H30" si="2">SUM(D31:D50)</f>
        <v>15163613.495701244</v>
      </c>
      <c r="E30" s="361">
        <f t="shared" si="2"/>
        <v>6264575.1617632145</v>
      </c>
      <c r="F30" s="361">
        <f t="shared" si="2"/>
        <v>16833756.783189896</v>
      </c>
      <c r="G30" s="361">
        <f t="shared" si="2"/>
        <v>7207007.1000205092</v>
      </c>
      <c r="H30" s="362">
        <f t="shared" si="2"/>
        <v>51018548.69718498</v>
      </c>
    </row>
    <row r="31" spans="1:8" ht="17.25" customHeight="1" x14ac:dyDescent="0.25">
      <c r="A31" s="363"/>
      <c r="B31" s="330" t="s">
        <v>202</v>
      </c>
      <c r="C31" s="366">
        <v>1650304.6514999997</v>
      </c>
      <c r="D31" s="366">
        <v>3148857.1511300001</v>
      </c>
      <c r="E31" s="366">
        <v>1802056.8033599998</v>
      </c>
      <c r="F31" s="366">
        <v>8327399.333420001</v>
      </c>
      <c r="G31" s="366">
        <v>4040401.0433200002</v>
      </c>
      <c r="H31" s="367">
        <f t="shared" si="1"/>
        <v>18969018.982730001</v>
      </c>
    </row>
    <row r="32" spans="1:8" ht="17.25" customHeight="1" x14ac:dyDescent="0.25">
      <c r="A32" s="363"/>
      <c r="B32" s="330" t="s">
        <v>204</v>
      </c>
      <c r="C32" s="366">
        <v>369805.4449257424</v>
      </c>
      <c r="D32" s="366">
        <v>1121997.6362292117</v>
      </c>
      <c r="E32" s="366">
        <v>925644.51581565815</v>
      </c>
      <c r="F32" s="366">
        <v>1813686.4902130261</v>
      </c>
      <c r="G32" s="366">
        <v>1196637.2673151414</v>
      </c>
      <c r="H32" s="367">
        <f t="shared" si="1"/>
        <v>5427771.3544987794</v>
      </c>
    </row>
    <row r="33" spans="1:8" ht="17.25" customHeight="1" x14ac:dyDescent="0.25">
      <c r="A33" s="363"/>
      <c r="B33" s="368" t="s">
        <v>243</v>
      </c>
      <c r="C33" s="366">
        <v>2516696.7759596948</v>
      </c>
      <c r="D33" s="366">
        <v>7550090.3278790824</v>
      </c>
      <c r="E33" s="366">
        <v>2516696.7759596948</v>
      </c>
      <c r="F33" s="366">
        <v>0</v>
      </c>
      <c r="G33" s="366">
        <v>0</v>
      </c>
      <c r="H33" s="367">
        <f t="shared" si="1"/>
        <v>12583483.879798472</v>
      </c>
    </row>
    <row r="34" spans="1:8" ht="17.25" customHeight="1" x14ac:dyDescent="0.25">
      <c r="A34" s="363"/>
      <c r="B34" s="368" t="s">
        <v>244</v>
      </c>
      <c r="C34" s="366">
        <v>493448.74823097861</v>
      </c>
      <c r="D34" s="366">
        <v>1750159.3955193313</v>
      </c>
      <c r="E34" s="366">
        <v>805824.95256257709</v>
      </c>
      <c r="F34" s="366">
        <v>2860320.607086177</v>
      </c>
      <c r="G34" s="366">
        <v>745467.43792945042</v>
      </c>
      <c r="H34" s="367">
        <f t="shared" si="1"/>
        <v>6655221.1413285146</v>
      </c>
    </row>
    <row r="35" spans="1:8" ht="17.25" customHeight="1" x14ac:dyDescent="0.25">
      <c r="A35" s="363"/>
      <c r="B35" s="330" t="s">
        <v>207</v>
      </c>
      <c r="C35" s="366">
        <v>23293.934955148674</v>
      </c>
      <c r="D35" s="366">
        <v>333415.75243005616</v>
      </c>
      <c r="E35" s="366">
        <v>0</v>
      </c>
      <c r="F35" s="366">
        <v>1738001.3624936924</v>
      </c>
      <c r="G35" s="366">
        <v>162830.95765331795</v>
      </c>
      <c r="H35" s="367">
        <f t="shared" si="1"/>
        <v>2257542.0075322152</v>
      </c>
    </row>
    <row r="36" spans="1:8" ht="17.25" customHeight="1" x14ac:dyDescent="0.25">
      <c r="A36" s="363"/>
      <c r="B36" s="330" t="s">
        <v>266</v>
      </c>
      <c r="C36" s="366">
        <v>0</v>
      </c>
      <c r="D36" s="366">
        <v>211178.88598067005</v>
      </c>
      <c r="E36" s="366">
        <v>0</v>
      </c>
      <c r="F36" s="366">
        <v>578996.42918897339</v>
      </c>
      <c r="G36" s="366">
        <v>0</v>
      </c>
      <c r="H36" s="367">
        <f t="shared" si="1"/>
        <v>790175.31516964338</v>
      </c>
    </row>
    <row r="37" spans="1:8" ht="17.25" customHeight="1" x14ac:dyDescent="0.25">
      <c r="A37" s="363"/>
      <c r="B37" s="330" t="s">
        <v>209</v>
      </c>
      <c r="C37" s="366"/>
      <c r="D37" s="366">
        <v>588698.04025588511</v>
      </c>
      <c r="E37" s="366"/>
      <c r="F37" s="366"/>
      <c r="G37" s="366"/>
      <c r="H37" s="367">
        <f t="shared" si="1"/>
        <v>588698.04025588511</v>
      </c>
    </row>
    <row r="38" spans="1:8" ht="17.25" customHeight="1" x14ac:dyDescent="0.25">
      <c r="A38" s="363"/>
      <c r="B38" s="330" t="s">
        <v>210</v>
      </c>
      <c r="C38" s="364">
        <v>5268.9288739642088</v>
      </c>
      <c r="D38" s="364">
        <v>7357.1767965458484</v>
      </c>
      <c r="E38" s="364">
        <v>1588.6908443286077</v>
      </c>
      <c r="F38" s="366">
        <v>418938.54655640729</v>
      </c>
      <c r="G38" s="366">
        <v>27427.047165479711</v>
      </c>
      <c r="H38" s="367">
        <f t="shared" si="1"/>
        <v>460580.39023672562</v>
      </c>
    </row>
    <row r="39" spans="1:8" ht="17.25" customHeight="1" x14ac:dyDescent="0.25">
      <c r="A39" s="363"/>
      <c r="B39" s="330" t="s">
        <v>211</v>
      </c>
      <c r="C39" s="366">
        <v>1081.34105</v>
      </c>
      <c r="D39" s="366">
        <v>959.84205000000009</v>
      </c>
      <c r="E39" s="366">
        <v>157.94869</v>
      </c>
      <c r="F39" s="366">
        <v>68659.081430000006</v>
      </c>
      <c r="G39" s="366">
        <v>50640.780639999997</v>
      </c>
      <c r="H39" s="367">
        <f t="shared" si="1"/>
        <v>121498.99386</v>
      </c>
    </row>
    <row r="40" spans="1:8" ht="17.25" customHeight="1" x14ac:dyDescent="0.25">
      <c r="A40" s="363"/>
      <c r="B40" s="368" t="s">
        <v>212</v>
      </c>
      <c r="C40" s="364">
        <v>40673.564547290356</v>
      </c>
      <c r="D40" s="364">
        <v>196813.41167455446</v>
      </c>
      <c r="E40" s="364">
        <v>35685.640480631002</v>
      </c>
      <c r="F40" s="366">
        <v>49174.881296392487</v>
      </c>
      <c r="G40" s="366">
        <v>369455.10390332324</v>
      </c>
      <c r="H40" s="367">
        <f t="shared" si="1"/>
        <v>691802.60190219153</v>
      </c>
    </row>
    <row r="41" spans="1:8" ht="17.25" customHeight="1" x14ac:dyDescent="0.25">
      <c r="A41" s="363"/>
      <c r="B41" s="330" t="s">
        <v>245</v>
      </c>
      <c r="C41" s="364">
        <v>4650.1551049989912</v>
      </c>
      <c r="D41" s="364">
        <v>40116.067451547926</v>
      </c>
      <c r="E41" s="364">
        <v>46802.728993897668</v>
      </c>
      <c r="F41" s="364">
        <v>206634.46295857738</v>
      </c>
      <c r="G41" s="364">
        <v>80878.318310977716</v>
      </c>
      <c r="H41" s="365">
        <f t="shared" si="1"/>
        <v>379081.73281999968</v>
      </c>
    </row>
    <row r="42" spans="1:8" ht="17.25" customHeight="1" x14ac:dyDescent="0.25">
      <c r="A42" s="363"/>
      <c r="B42" s="330" t="s">
        <v>246</v>
      </c>
      <c r="C42" s="364">
        <v>51803.308460696833</v>
      </c>
      <c r="D42" s="364">
        <v>179146.4675275253</v>
      </c>
      <c r="E42" s="364">
        <v>104727.82301948329</v>
      </c>
      <c r="F42" s="364">
        <v>880797.25200620736</v>
      </c>
      <c r="G42" s="364">
        <v>371758.69620508543</v>
      </c>
      <c r="H42" s="365">
        <f t="shared" si="1"/>
        <v>1588233.5472189982</v>
      </c>
    </row>
    <row r="43" spans="1:8" ht="17.25" customHeight="1" x14ac:dyDescent="0.25">
      <c r="A43" s="369"/>
      <c r="B43" s="330" t="s">
        <v>215</v>
      </c>
      <c r="C43" s="364">
        <v>29524.715886557304</v>
      </c>
      <c r="D43" s="364">
        <v>33894.97626477397</v>
      </c>
      <c r="E43" s="364">
        <v>8042.0577167246802</v>
      </c>
      <c r="F43" s="364">
        <v>93089.881512749649</v>
      </c>
      <c r="G43" s="364">
        <v>161749.96347483189</v>
      </c>
      <c r="H43" s="367">
        <f t="shared" si="1"/>
        <v>326301.59485563752</v>
      </c>
    </row>
    <row r="44" spans="1:8" ht="17.25" customHeight="1" x14ac:dyDescent="0.25">
      <c r="A44" s="369"/>
      <c r="B44" s="330" t="s">
        <v>216</v>
      </c>
      <c r="C44" s="366"/>
      <c r="D44" s="366"/>
      <c r="E44" s="366">
        <v>17057.815953905047</v>
      </c>
      <c r="F44" s="366"/>
      <c r="G44" s="366"/>
      <c r="H44" s="367">
        <f t="shared" si="1"/>
        <v>17057.815953905047</v>
      </c>
    </row>
    <row r="45" spans="1:8" ht="17.25" customHeight="1" x14ac:dyDescent="0.25">
      <c r="A45" s="369"/>
      <c r="B45" s="368" t="s">
        <v>247</v>
      </c>
      <c r="C45" s="366">
        <v>-50.560458140077017</v>
      </c>
      <c r="D45" s="366">
        <v>-8539.0261920281828</v>
      </c>
      <c r="E45" s="366">
        <v>0</v>
      </c>
      <c r="F45" s="366">
        <v>-58174.682089679838</v>
      </c>
      <c r="G45" s="366">
        <v>-6385.9141061993205</v>
      </c>
      <c r="H45" s="367">
        <f t="shared" si="1"/>
        <v>-73150.182846047406</v>
      </c>
    </row>
    <row r="46" spans="1:8" ht="17.25" customHeight="1" x14ac:dyDescent="0.25">
      <c r="A46" s="369"/>
      <c r="B46" s="368" t="s">
        <v>218</v>
      </c>
      <c r="C46" s="364"/>
      <c r="D46" s="364">
        <v>9415.8398388376245</v>
      </c>
      <c r="E46" s="364"/>
      <c r="F46" s="366"/>
      <c r="G46" s="366"/>
      <c r="H46" s="367">
        <f t="shared" si="1"/>
        <v>9415.8398388376245</v>
      </c>
    </row>
    <row r="47" spans="1:8" ht="17.25" customHeight="1" x14ac:dyDescent="0.25">
      <c r="A47" s="369"/>
      <c r="B47" s="330" t="s">
        <v>219</v>
      </c>
      <c r="C47" s="364">
        <v>0.90440114473614786</v>
      </c>
      <c r="D47" s="364">
        <v>51.550865249960424</v>
      </c>
      <c r="E47" s="364">
        <v>289.40836631556726</v>
      </c>
      <c r="F47" s="366">
        <v>1461.964450465983</v>
      </c>
      <c r="G47" s="366">
        <v>7240.1833641852318</v>
      </c>
      <c r="H47" s="367">
        <f t="shared" si="1"/>
        <v>9044.0114473614776</v>
      </c>
    </row>
    <row r="48" spans="1:8" ht="17.25" customHeight="1" x14ac:dyDescent="0.25">
      <c r="A48" s="369"/>
      <c r="B48" s="330" t="s">
        <v>267</v>
      </c>
      <c r="C48" s="364">
        <v>-10479.219280159801</v>
      </c>
      <c r="D48" s="364">
        <v>0</v>
      </c>
      <c r="E48" s="364">
        <v>0</v>
      </c>
      <c r="F48" s="364">
        <v>0</v>
      </c>
      <c r="G48" s="366">
        <v>0</v>
      </c>
      <c r="H48" s="367">
        <f t="shared" si="1"/>
        <v>-10479.219280159801</v>
      </c>
    </row>
    <row r="49" spans="1:8" ht="17.25" customHeight="1" x14ac:dyDescent="0.25">
      <c r="A49" s="369"/>
      <c r="B49" s="330" t="s">
        <v>221</v>
      </c>
      <c r="C49" s="366">
        <v>373573.46235220431</v>
      </c>
      <c r="D49" s="366"/>
      <c r="E49" s="366"/>
      <c r="F49" s="366"/>
      <c r="G49" s="366"/>
      <c r="H49" s="367">
        <f t="shared" si="1"/>
        <v>373573.46235220431</v>
      </c>
    </row>
    <row r="50" spans="1:8" ht="17.25" customHeight="1" x14ac:dyDescent="0.25">
      <c r="A50" s="375"/>
      <c r="B50" s="376" t="s">
        <v>222</v>
      </c>
      <c r="C50" s="377">
        <v>0</v>
      </c>
      <c r="D50" s="377">
        <v>0</v>
      </c>
      <c r="E50" s="377">
        <v>0</v>
      </c>
      <c r="F50" s="377">
        <v>-145228.82733309793</v>
      </c>
      <c r="G50" s="377">
        <v>-1093.7851550841322</v>
      </c>
      <c r="H50" s="378">
        <f t="shared" si="1"/>
        <v>-146322.61248818206</v>
      </c>
    </row>
    <row r="51" spans="1:8" ht="17.25" thickBot="1" x14ac:dyDescent="0.3">
      <c r="B51" s="336" t="s">
        <v>162</v>
      </c>
      <c r="C51" s="379">
        <f>SUM(C4,C30)</f>
        <v>8782138.7596857473</v>
      </c>
      <c r="D51" s="380">
        <f t="shared" ref="D51:H51" si="3">SUM(D4,D30)</f>
        <v>25934492.946828559</v>
      </c>
      <c r="E51" s="380">
        <f t="shared" si="3"/>
        <v>15504914.545405913</v>
      </c>
      <c r="F51" s="380">
        <f t="shared" si="3"/>
        <v>48640789.064164415</v>
      </c>
      <c r="G51" s="380">
        <f t="shared" si="3"/>
        <v>29921812.849120684</v>
      </c>
      <c r="H51" s="381">
        <f t="shared" si="3"/>
        <v>128784148.16520533</v>
      </c>
    </row>
    <row r="52" spans="1:8" ht="15.75" thickTop="1" x14ac:dyDescent="0.25">
      <c r="B52" s="219" t="s">
        <v>343</v>
      </c>
      <c r="C52" s="351"/>
      <c r="D52" s="351"/>
      <c r="E52" s="351"/>
      <c r="F52" s="351"/>
      <c r="G52" s="351"/>
      <c r="H52" s="351"/>
    </row>
    <row r="53" spans="1:8" x14ac:dyDescent="0.25">
      <c r="B53" s="351"/>
      <c r="C53" s="382"/>
      <c r="D53" s="382"/>
      <c r="E53" s="382"/>
      <c r="F53" s="382"/>
      <c r="G53" s="382"/>
      <c r="H53" s="382"/>
    </row>
    <row r="58" spans="1:8" ht="15.75" x14ac:dyDescent="0.25">
      <c r="B58" s="354"/>
    </row>
  </sheetData>
  <mergeCells count="2">
    <mergeCell ref="B1:H1"/>
    <mergeCell ref="C2:G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opLeftCell="C1" workbookViewId="0">
      <selection activeCell="B52" sqref="B1:H52"/>
    </sheetView>
  </sheetViews>
  <sheetFormatPr defaultRowHeight="15" x14ac:dyDescent="0.25"/>
  <cols>
    <col min="1" max="1" width="3.5703125" style="351" customWidth="1"/>
    <col min="2" max="2" width="79.7109375" customWidth="1"/>
    <col min="3" max="7" width="25" customWidth="1"/>
    <col min="8" max="8" width="20.7109375" customWidth="1"/>
    <col min="9" max="9" width="10.5703125" style="351" customWidth="1"/>
  </cols>
  <sheetData>
    <row r="1" spans="1:8" s="351" customFormat="1" ht="23.25" x14ac:dyDescent="0.35">
      <c r="B1" s="441" t="s">
        <v>284</v>
      </c>
      <c r="C1" s="441"/>
      <c r="D1" s="441"/>
      <c r="E1" s="441"/>
      <c r="F1" s="441"/>
      <c r="G1" s="441"/>
      <c r="H1" s="441"/>
    </row>
    <row r="2" spans="1:8" s="351" customFormat="1" ht="15.75" customHeight="1" thickBot="1" x14ac:dyDescent="0.3">
      <c r="A2" s="350"/>
      <c r="H2" s="354" t="s">
        <v>169</v>
      </c>
    </row>
    <row r="3" spans="1:8" ht="21" customHeight="1" thickTop="1" x14ac:dyDescent="0.25">
      <c r="A3" s="352"/>
      <c r="B3" s="383"/>
      <c r="C3" s="189" t="s">
        <v>279</v>
      </c>
      <c r="D3" s="357" t="s">
        <v>280</v>
      </c>
      <c r="E3" s="357" t="s">
        <v>281</v>
      </c>
      <c r="F3" s="189" t="s">
        <v>282</v>
      </c>
      <c r="G3" s="190" t="s">
        <v>283</v>
      </c>
      <c r="H3" s="191" t="s">
        <v>44</v>
      </c>
    </row>
    <row r="4" spans="1:8" ht="21" customHeight="1" x14ac:dyDescent="0.25">
      <c r="A4" s="355"/>
      <c r="B4" s="358" t="s">
        <v>263</v>
      </c>
      <c r="C4" s="359">
        <f>SUM(C5:C28)</f>
        <v>1573068.1435996392</v>
      </c>
      <c r="D4" s="360">
        <f t="shared" ref="D4:H4" si="0">SUM(D5:D28)</f>
        <v>4296159.9727877108</v>
      </c>
      <c r="E4" s="361">
        <f t="shared" si="0"/>
        <v>3849117.3565138215</v>
      </c>
      <c r="F4" s="361">
        <f t="shared" si="0"/>
        <v>15952255.436601808</v>
      </c>
      <c r="G4" s="361">
        <f t="shared" si="0"/>
        <v>11039468.04984845</v>
      </c>
      <c r="H4" s="362">
        <f t="shared" si="0"/>
        <v>36710068.959351443</v>
      </c>
    </row>
    <row r="5" spans="1:8" ht="17.25" customHeight="1" x14ac:dyDescent="0.25">
      <c r="A5" s="363"/>
      <c r="B5" s="330" t="s">
        <v>171</v>
      </c>
      <c r="C5" s="364">
        <v>552710.11615082435</v>
      </c>
      <c r="D5" s="364">
        <v>1016103.0072730776</v>
      </c>
      <c r="E5" s="364">
        <v>1443150.4943887587</v>
      </c>
      <c r="F5" s="364">
        <v>4261523.0537702329</v>
      </c>
      <c r="G5" s="364">
        <v>2942213.3867771067</v>
      </c>
      <c r="H5" s="365">
        <v>10215700.058359999</v>
      </c>
    </row>
    <row r="6" spans="1:8" ht="17.25" customHeight="1" x14ac:dyDescent="0.25">
      <c r="A6" s="363"/>
      <c r="B6" s="330" t="s">
        <v>173</v>
      </c>
      <c r="C6" s="364">
        <v>168091.07952101031</v>
      </c>
      <c r="D6" s="364">
        <v>1391519.5857532362</v>
      </c>
      <c r="E6" s="364">
        <v>874745.35819993319</v>
      </c>
      <c r="F6" s="366">
        <v>3926301.5340980962</v>
      </c>
      <c r="G6" s="366">
        <v>1604626.9715777247</v>
      </c>
      <c r="H6" s="367">
        <v>7965284.5291499998</v>
      </c>
    </row>
    <row r="7" spans="1:8" ht="17.25" customHeight="1" x14ac:dyDescent="0.25">
      <c r="A7" s="363"/>
      <c r="B7" s="330" t="s">
        <v>174</v>
      </c>
      <c r="C7" s="364">
        <v>364587.30730300205</v>
      </c>
      <c r="D7" s="364">
        <v>337739.93563120515</v>
      </c>
      <c r="E7" s="364">
        <v>182025.17993478305</v>
      </c>
      <c r="F7" s="366">
        <v>1310688.6850171252</v>
      </c>
      <c r="G7" s="366">
        <v>3174433.2264732667</v>
      </c>
      <c r="H7" s="367">
        <v>5369474.3343593823</v>
      </c>
    </row>
    <row r="8" spans="1:8" ht="17.25" customHeight="1" x14ac:dyDescent="0.25">
      <c r="A8" s="363"/>
      <c r="B8" s="227" t="s">
        <v>175</v>
      </c>
      <c r="C8" s="364">
        <v>32870</v>
      </c>
      <c r="D8" s="364">
        <v>34410</v>
      </c>
      <c r="E8" s="364">
        <v>80880</v>
      </c>
      <c r="F8" s="366">
        <v>3133740.0000000005</v>
      </c>
      <c r="G8" s="366">
        <v>283450</v>
      </c>
      <c r="H8" s="367">
        <v>3565350.0000000005</v>
      </c>
    </row>
    <row r="9" spans="1:8" ht="17.25" customHeight="1" x14ac:dyDescent="0.25">
      <c r="A9" s="363"/>
      <c r="B9" s="368" t="s">
        <v>176</v>
      </c>
      <c r="C9" s="364">
        <v>156618.0799489448</v>
      </c>
      <c r="D9" s="364">
        <v>166932.96226753644</v>
      </c>
      <c r="E9" s="364">
        <v>408312.2647444919</v>
      </c>
      <c r="F9" s="366">
        <v>832330.6342189128</v>
      </c>
      <c r="G9" s="366">
        <v>1404805.4957100702</v>
      </c>
      <c r="H9" s="367">
        <v>2968999.4368899562</v>
      </c>
    </row>
    <row r="10" spans="1:8" ht="17.25" customHeight="1" x14ac:dyDescent="0.25">
      <c r="A10" s="363"/>
      <c r="B10" s="330" t="s">
        <v>238</v>
      </c>
      <c r="C10" s="364">
        <v>241263.87888999999</v>
      </c>
      <c r="D10" s="364">
        <v>1106234.88586</v>
      </c>
      <c r="E10" s="364">
        <v>106995.60973000001</v>
      </c>
      <c r="F10" s="366">
        <v>647325.65862999996</v>
      </c>
      <c r="G10" s="366">
        <v>166074.15057</v>
      </c>
      <c r="H10" s="367">
        <v>2267894.1836800002</v>
      </c>
    </row>
    <row r="11" spans="1:8" ht="17.25" customHeight="1" x14ac:dyDescent="0.25">
      <c r="A11" s="363"/>
      <c r="B11" s="368" t="s">
        <v>178</v>
      </c>
      <c r="C11" s="364">
        <v>36091.688739999998</v>
      </c>
      <c r="D11" s="364">
        <v>97539.989269129495</v>
      </c>
      <c r="E11" s="364">
        <v>487819.18193186529</v>
      </c>
      <c r="F11" s="366">
        <v>624047.71004771721</v>
      </c>
      <c r="G11" s="366">
        <v>574541.9025712685</v>
      </c>
      <c r="H11" s="367">
        <v>1820040.4725599806</v>
      </c>
    </row>
    <row r="12" spans="1:8" ht="17.25" customHeight="1" x14ac:dyDescent="0.25">
      <c r="A12" s="363"/>
      <c r="B12" s="330" t="s">
        <v>179</v>
      </c>
      <c r="C12" s="364">
        <v>7273.2263840277556</v>
      </c>
      <c r="D12" s="364">
        <v>17572.679387200678</v>
      </c>
      <c r="E12" s="364">
        <v>152923.79481120771</v>
      </c>
      <c r="F12" s="366">
        <v>128421.2404367581</v>
      </c>
      <c r="G12" s="366">
        <v>476345.35971080576</v>
      </c>
      <c r="H12" s="367">
        <v>782536.30073000002</v>
      </c>
    </row>
    <row r="13" spans="1:8" ht="17.25" customHeight="1" x14ac:dyDescent="0.25">
      <c r="A13" s="363"/>
      <c r="B13" s="330" t="s">
        <v>239</v>
      </c>
      <c r="C13" s="364">
        <v>4301.6628181576025</v>
      </c>
      <c r="D13" s="364">
        <v>46871.994060305195</v>
      </c>
      <c r="E13" s="364">
        <v>59082.724721938481</v>
      </c>
      <c r="F13" s="366">
        <v>338111.6138672902</v>
      </c>
      <c r="G13" s="366">
        <v>174377.53627230841</v>
      </c>
      <c r="H13" s="367">
        <v>622745.53173999989</v>
      </c>
    </row>
    <row r="14" spans="1:8" ht="17.25" customHeight="1" x14ac:dyDescent="0.25">
      <c r="A14" s="369"/>
      <c r="B14" s="330" t="s">
        <v>181</v>
      </c>
      <c r="C14" s="364">
        <v>0</v>
      </c>
      <c r="D14" s="364">
        <v>0</v>
      </c>
      <c r="E14" s="364">
        <v>67.303910000000002</v>
      </c>
      <c r="F14" s="364">
        <v>499759.75319999876</v>
      </c>
      <c r="G14" s="364">
        <v>119469.82898000031</v>
      </c>
      <c r="H14" s="365">
        <v>619296.88608999911</v>
      </c>
    </row>
    <row r="15" spans="1:8" ht="17.25" customHeight="1" x14ac:dyDescent="0.25">
      <c r="A15" s="370"/>
      <c r="B15" s="330" t="s">
        <v>182</v>
      </c>
      <c r="C15" s="366">
        <v>115.88683485645969</v>
      </c>
      <c r="D15" s="366">
        <v>2249.4742566701098</v>
      </c>
      <c r="E15" s="366">
        <v>791.36935271244533</v>
      </c>
      <c r="F15" s="366">
        <v>100975.83179701267</v>
      </c>
      <c r="G15" s="366">
        <v>5985.1078087483256</v>
      </c>
      <c r="H15" s="367">
        <v>110117.67005000002</v>
      </c>
    </row>
    <row r="16" spans="1:8" ht="17.25" customHeight="1" x14ac:dyDescent="0.25">
      <c r="A16" s="370"/>
      <c r="B16" s="371" t="s">
        <v>183</v>
      </c>
      <c r="C16" s="364">
        <v>849.18148932683766</v>
      </c>
      <c r="D16" s="364">
        <v>9899.4865289751233</v>
      </c>
      <c r="E16" s="364">
        <v>2203.4745406730849</v>
      </c>
      <c r="F16" s="366">
        <v>76807.26021356511</v>
      </c>
      <c r="G16" s="366">
        <v>18711.759687459842</v>
      </c>
      <c r="H16" s="367">
        <v>108471.16245999999</v>
      </c>
    </row>
    <row r="17" spans="1:8" ht="17.25" customHeight="1" x14ac:dyDescent="0.25">
      <c r="A17" s="369"/>
      <c r="B17" s="330" t="s">
        <v>184</v>
      </c>
      <c r="C17" s="364">
        <v>951.69306000000006</v>
      </c>
      <c r="D17" s="364">
        <v>1745.9569303176427</v>
      </c>
      <c r="E17" s="364">
        <v>30121.718407276541</v>
      </c>
      <c r="F17" s="366">
        <v>11165.394780000001</v>
      </c>
      <c r="G17" s="366">
        <v>37211.591592431818</v>
      </c>
      <c r="H17" s="367">
        <v>81196.354770025995</v>
      </c>
    </row>
    <row r="18" spans="1:8" ht="17.25" customHeight="1" x14ac:dyDescent="0.25">
      <c r="A18" s="369"/>
      <c r="B18" s="330" t="s">
        <v>185</v>
      </c>
      <c r="C18" s="364"/>
      <c r="D18" s="364">
        <v>60777.337009999996</v>
      </c>
      <c r="E18" s="364"/>
      <c r="F18" s="366"/>
      <c r="G18" s="366"/>
      <c r="H18" s="367">
        <v>60777.337009999996</v>
      </c>
    </row>
    <row r="19" spans="1:8" ht="17.25" customHeight="1" x14ac:dyDescent="0.25">
      <c r="A19" s="369"/>
      <c r="B19" s="330" t="s">
        <v>186</v>
      </c>
      <c r="C19" s="366">
        <v>0</v>
      </c>
      <c r="D19" s="366">
        <v>459.23937999999998</v>
      </c>
      <c r="E19" s="366">
        <v>4197.6517899999999</v>
      </c>
      <c r="F19" s="366">
        <v>37587.168749999997</v>
      </c>
      <c r="G19" s="366">
        <v>14328.93439</v>
      </c>
      <c r="H19" s="367">
        <v>56572.994310000002</v>
      </c>
    </row>
    <row r="20" spans="1:8" ht="17.25" customHeight="1" x14ac:dyDescent="0.25">
      <c r="A20" s="369"/>
      <c r="B20" s="368" t="s">
        <v>187</v>
      </c>
      <c r="C20" s="364">
        <v>290.3279</v>
      </c>
      <c r="D20" s="364">
        <v>4417.8274900000015</v>
      </c>
      <c r="E20" s="364">
        <v>7266.3101299999962</v>
      </c>
      <c r="F20" s="366">
        <v>16190.917749999979</v>
      </c>
      <c r="G20" s="366">
        <v>21802.079890000012</v>
      </c>
      <c r="H20" s="367">
        <v>49967.463159999985</v>
      </c>
    </row>
    <row r="21" spans="1:8" ht="17.25" customHeight="1" x14ac:dyDescent="0.25">
      <c r="A21" s="369"/>
      <c r="B21" s="330" t="s">
        <v>264</v>
      </c>
      <c r="C21" s="364">
        <v>2.6024000000000003</v>
      </c>
      <c r="D21" s="364">
        <v>703.00367000000006</v>
      </c>
      <c r="E21" s="364">
        <v>1746.18794</v>
      </c>
      <c r="F21" s="366">
        <v>4521.3236799999977</v>
      </c>
      <c r="G21" s="366">
        <v>18992.344889999997</v>
      </c>
      <c r="H21" s="367">
        <v>25965.462579999992</v>
      </c>
    </row>
    <row r="22" spans="1:8" ht="17.25" customHeight="1" x14ac:dyDescent="0.25">
      <c r="A22" s="369"/>
      <c r="B22" s="372" t="s">
        <v>189</v>
      </c>
      <c r="C22" s="373"/>
      <c r="D22" s="373"/>
      <c r="E22" s="373">
        <v>6198.9720099999995</v>
      </c>
      <c r="F22" s="364"/>
      <c r="G22" s="364"/>
      <c r="H22" s="365">
        <v>6198.9720099999995</v>
      </c>
    </row>
    <row r="23" spans="1:8" ht="17.25" customHeight="1" x14ac:dyDescent="0.25">
      <c r="A23" s="369"/>
      <c r="B23" s="330" t="s">
        <v>240</v>
      </c>
      <c r="C23" s="366">
        <v>5525.9560300000003</v>
      </c>
      <c r="D23" s="366">
        <v>145.4353399999998</v>
      </c>
      <c r="E23" s="366">
        <v>71.557910000000007</v>
      </c>
      <c r="F23" s="366">
        <v>49.414759999999994</v>
      </c>
      <c r="G23" s="366">
        <v>3</v>
      </c>
      <c r="H23" s="367">
        <v>5795.3640400000004</v>
      </c>
    </row>
    <row r="24" spans="1:8" ht="17.25" customHeight="1" x14ac:dyDescent="0.25">
      <c r="A24" s="369"/>
      <c r="B24" s="330" t="s">
        <v>241</v>
      </c>
      <c r="C24" s="364">
        <v>97.031959489401288</v>
      </c>
      <c r="D24" s="364">
        <v>421.27517005694409</v>
      </c>
      <c r="E24" s="364">
        <v>518.20206018109047</v>
      </c>
      <c r="F24" s="366">
        <v>2697.6857650989778</v>
      </c>
      <c r="G24" s="366">
        <v>1922.092757261513</v>
      </c>
      <c r="H24" s="367">
        <v>5656.2877120879266</v>
      </c>
    </row>
    <row r="25" spans="1:8" ht="17.25" customHeight="1" x14ac:dyDescent="0.25">
      <c r="A25" s="369"/>
      <c r="B25" s="368" t="s">
        <v>192</v>
      </c>
      <c r="C25" s="366">
        <v>1428.42417</v>
      </c>
      <c r="D25" s="366"/>
      <c r="E25" s="366"/>
      <c r="F25" s="366"/>
      <c r="G25" s="366"/>
      <c r="H25" s="367">
        <v>1428.42417</v>
      </c>
    </row>
    <row r="26" spans="1:8" ht="17.25" customHeight="1" x14ac:dyDescent="0.25">
      <c r="A26" s="369"/>
      <c r="B26" s="330" t="s">
        <v>242</v>
      </c>
      <c r="C26" s="366">
        <v>0</v>
      </c>
      <c r="D26" s="366">
        <v>415.89751000000001</v>
      </c>
      <c r="E26" s="366">
        <v>0</v>
      </c>
      <c r="F26" s="366">
        <v>10.555819999999999</v>
      </c>
      <c r="G26" s="366">
        <v>173.28019</v>
      </c>
      <c r="H26" s="367">
        <v>599.73352</v>
      </c>
    </row>
    <row r="27" spans="1:8" ht="17.25" customHeight="1" x14ac:dyDescent="0.25">
      <c r="A27" s="369"/>
      <c r="B27" s="368" t="s">
        <v>196</v>
      </c>
      <c r="C27" s="364"/>
      <c r="D27" s="364"/>
      <c r="E27" s="364"/>
      <c r="F27" s="366"/>
      <c r="G27" s="366"/>
      <c r="H27" s="367">
        <v>0</v>
      </c>
    </row>
    <row r="28" spans="1:8" ht="17.25" customHeight="1" x14ac:dyDescent="0.25">
      <c r="A28" s="369"/>
      <c r="B28" s="368" t="s">
        <v>275</v>
      </c>
      <c r="C28" s="364"/>
      <c r="D28" s="364"/>
      <c r="E28" s="364"/>
      <c r="F28" s="366"/>
      <c r="G28" s="366"/>
      <c r="H28" s="367">
        <v>0</v>
      </c>
    </row>
    <row r="29" spans="1:8" ht="20.25" customHeight="1" x14ac:dyDescent="0.25">
      <c r="A29" s="355"/>
      <c r="B29" s="374" t="s">
        <v>265</v>
      </c>
      <c r="C29" s="360">
        <f>SUM(C30:C50)</f>
        <v>6307705.4936549896</v>
      </c>
      <c r="D29" s="361">
        <f t="shared" ref="D29:H29" si="1">SUM(D30:D50)</f>
        <v>20266946.601904064</v>
      </c>
      <c r="E29" s="361">
        <f t="shared" si="1"/>
        <v>9533006.6768612154</v>
      </c>
      <c r="F29" s="361">
        <f t="shared" si="1"/>
        <v>29595429.978574637</v>
      </c>
      <c r="G29" s="361">
        <f t="shared" si="1"/>
        <v>12894281.156846076</v>
      </c>
      <c r="H29" s="384">
        <f t="shared" si="1"/>
        <v>78597369.907840997</v>
      </c>
    </row>
    <row r="30" spans="1:8" ht="17.25" customHeight="1" x14ac:dyDescent="0.25">
      <c r="A30" s="363"/>
      <c r="B30" s="330" t="s">
        <v>202</v>
      </c>
      <c r="C30" s="366">
        <v>1486469.0193800002</v>
      </c>
      <c r="D30" s="366">
        <v>3759892.2254899996</v>
      </c>
      <c r="E30" s="366">
        <v>3380988.3578000003</v>
      </c>
      <c r="F30" s="366">
        <v>13145049.56353</v>
      </c>
      <c r="G30" s="366">
        <v>7374052.1941800006</v>
      </c>
      <c r="H30" s="367">
        <v>29146451.360379998</v>
      </c>
    </row>
    <row r="31" spans="1:8" ht="17.25" customHeight="1" x14ac:dyDescent="0.25">
      <c r="A31" s="363"/>
      <c r="B31" s="330" t="s">
        <v>204</v>
      </c>
      <c r="C31" s="366">
        <v>688319.53426857665</v>
      </c>
      <c r="D31" s="366">
        <v>2415971.2904488267</v>
      </c>
      <c r="E31" s="366">
        <v>1875648.2010203348</v>
      </c>
      <c r="F31" s="366">
        <v>7961789.1756916046</v>
      </c>
      <c r="G31" s="366">
        <v>2929479.1546528093</v>
      </c>
      <c r="H31" s="367">
        <v>15871207.356082153</v>
      </c>
    </row>
    <row r="32" spans="1:8" ht="17.25" customHeight="1" x14ac:dyDescent="0.25">
      <c r="A32" s="363"/>
      <c r="B32" s="330" t="s">
        <v>243</v>
      </c>
      <c r="C32" s="366">
        <v>3000101.2599177719</v>
      </c>
      <c r="D32" s="366">
        <v>9000303.7797533143</v>
      </c>
      <c r="E32" s="366">
        <v>3000101.2599177719</v>
      </c>
      <c r="F32" s="366"/>
      <c r="G32" s="366"/>
      <c r="H32" s="367">
        <v>15000506.299588857</v>
      </c>
    </row>
    <row r="33" spans="1:8" ht="17.25" customHeight="1" x14ac:dyDescent="0.25">
      <c r="A33" s="363"/>
      <c r="B33" s="368" t="s">
        <v>244</v>
      </c>
      <c r="C33" s="366">
        <v>1241377.1299498191</v>
      </c>
      <c r="D33" s="366">
        <v>3502956.4900615923</v>
      </c>
      <c r="E33" s="366">
        <v>1069751.6997105693</v>
      </c>
      <c r="F33" s="366">
        <v>4279849.4768958259</v>
      </c>
      <c r="G33" s="366">
        <v>1340251.3548994358</v>
      </c>
      <c r="H33" s="367">
        <v>11434186.151517242</v>
      </c>
    </row>
    <row r="34" spans="1:8" ht="17.25" customHeight="1" x14ac:dyDescent="0.25">
      <c r="A34" s="363"/>
      <c r="B34" s="368" t="s">
        <v>207</v>
      </c>
      <c r="C34" s="366">
        <v>11745.959841118092</v>
      </c>
      <c r="D34" s="366">
        <v>407852.8031039515</v>
      </c>
      <c r="E34" s="366">
        <v>0</v>
      </c>
      <c r="F34" s="366">
        <v>2060780.5758014249</v>
      </c>
      <c r="G34" s="366">
        <v>373099.2474735789</v>
      </c>
      <c r="H34" s="367">
        <v>2853478.5862200735</v>
      </c>
    </row>
    <row r="35" spans="1:8" ht="17.25" customHeight="1" x14ac:dyDescent="0.25">
      <c r="A35" s="363"/>
      <c r="B35" s="330" t="s">
        <v>266</v>
      </c>
      <c r="C35" s="366"/>
      <c r="D35" s="366">
        <v>306677.96901754179</v>
      </c>
      <c r="E35" s="366"/>
      <c r="F35" s="366">
        <v>847416.22204893304</v>
      </c>
      <c r="G35" s="366"/>
      <c r="H35" s="367">
        <v>1154094.1910664749</v>
      </c>
    </row>
    <row r="36" spans="1:8" ht="17.25" customHeight="1" x14ac:dyDescent="0.25">
      <c r="A36" s="363"/>
      <c r="B36" s="330" t="s">
        <v>209</v>
      </c>
      <c r="C36" s="366"/>
      <c r="D36" s="366">
        <v>671004.93004228687</v>
      </c>
      <c r="E36" s="366"/>
      <c r="F36" s="366"/>
      <c r="G36" s="366"/>
      <c r="H36" s="367">
        <v>671004.93004228687</v>
      </c>
    </row>
    <row r="37" spans="1:8" ht="17.25" customHeight="1" x14ac:dyDescent="0.25">
      <c r="A37" s="363"/>
      <c r="B37" s="330" t="s">
        <v>210</v>
      </c>
      <c r="C37" s="366">
        <v>607.84153033309337</v>
      </c>
      <c r="D37" s="366">
        <v>11798.785222780989</v>
      </c>
      <c r="E37" s="366">
        <v>4150.8352437725516</v>
      </c>
      <c r="F37" s="366">
        <v>529631.37876857771</v>
      </c>
      <c r="G37" s="366">
        <v>31392.669358726067</v>
      </c>
      <c r="H37" s="367">
        <v>577581.51012419048</v>
      </c>
    </row>
    <row r="38" spans="1:8" ht="17.25" customHeight="1" x14ac:dyDescent="0.25">
      <c r="A38" s="363"/>
      <c r="B38" s="330" t="s">
        <v>211</v>
      </c>
      <c r="C38" s="364">
        <v>694.3314537767202</v>
      </c>
      <c r="D38" s="364">
        <v>9888.1350973994849</v>
      </c>
      <c r="E38" s="364">
        <v>5102.3176789351219</v>
      </c>
      <c r="F38" s="366">
        <v>250438.25813985139</v>
      </c>
      <c r="G38" s="366">
        <v>308911.52786286129</v>
      </c>
      <c r="H38" s="367">
        <v>575034.57023282396</v>
      </c>
    </row>
    <row r="39" spans="1:8" ht="17.25" customHeight="1" x14ac:dyDescent="0.25">
      <c r="A39" s="363"/>
      <c r="B39" s="330" t="s">
        <v>212</v>
      </c>
      <c r="C39" s="366">
        <v>44591.086660937275</v>
      </c>
      <c r="D39" s="366">
        <v>96595.767113541486</v>
      </c>
      <c r="E39" s="366">
        <v>83495.711242064936</v>
      </c>
      <c r="F39" s="366">
        <v>73041.816651720161</v>
      </c>
      <c r="G39" s="366">
        <v>156660.01879984626</v>
      </c>
      <c r="H39" s="367">
        <v>454384.40046811011</v>
      </c>
    </row>
    <row r="40" spans="1:8" ht="17.25" customHeight="1" x14ac:dyDescent="0.25">
      <c r="A40" s="363"/>
      <c r="B40" s="368" t="s">
        <v>245</v>
      </c>
      <c r="C40" s="364">
        <v>2885.4781518423988</v>
      </c>
      <c r="D40" s="364">
        <v>31440.89169969485</v>
      </c>
      <c r="E40" s="364">
        <v>39631.630498061553</v>
      </c>
      <c r="F40" s="366">
        <v>226799.19741270973</v>
      </c>
      <c r="G40" s="366">
        <v>116969.31915769151</v>
      </c>
      <c r="H40" s="367">
        <v>417726.51692000002</v>
      </c>
    </row>
    <row r="41" spans="1:8" ht="17.25" customHeight="1" x14ac:dyDescent="0.25">
      <c r="A41" s="363"/>
      <c r="B41" s="330" t="s">
        <v>215</v>
      </c>
      <c r="C41" s="364">
        <v>27731.679053511703</v>
      </c>
      <c r="D41" s="364">
        <v>25689.581921441619</v>
      </c>
      <c r="E41" s="364">
        <v>13845.41855543515</v>
      </c>
      <c r="F41" s="364">
        <v>99695.181987661359</v>
      </c>
      <c r="G41" s="364">
        <v>241457.56489596638</v>
      </c>
      <c r="H41" s="365">
        <v>408419.42641401623</v>
      </c>
    </row>
    <row r="42" spans="1:8" ht="17.25" customHeight="1" x14ac:dyDescent="0.25">
      <c r="A42" s="369"/>
      <c r="B42" s="330" t="s">
        <v>246</v>
      </c>
      <c r="C42" s="364">
        <v>3770.8707070255673</v>
      </c>
      <c r="D42" s="364">
        <v>16364.963841487302</v>
      </c>
      <c r="E42" s="364">
        <v>13355.095765706348</v>
      </c>
      <c r="F42" s="364">
        <v>323633.66458826256</v>
      </c>
      <c r="G42" s="364">
        <v>20770.005231198578</v>
      </c>
      <c r="H42" s="365">
        <v>377894.60013368033</v>
      </c>
    </row>
    <row r="43" spans="1:8" ht="17.25" customHeight="1" x14ac:dyDescent="0.25">
      <c r="A43" s="369"/>
      <c r="B43" s="330" t="s">
        <v>216</v>
      </c>
      <c r="C43" s="364"/>
      <c r="D43" s="364"/>
      <c r="E43" s="364">
        <v>46947.466981317164</v>
      </c>
      <c r="F43" s="366"/>
      <c r="G43" s="366"/>
      <c r="H43" s="367">
        <v>46947.466981317164</v>
      </c>
    </row>
    <row r="44" spans="1:8" ht="17.25" customHeight="1" x14ac:dyDescent="0.25">
      <c r="A44" s="369"/>
      <c r="B44" s="330" t="s">
        <v>247</v>
      </c>
      <c r="C44" s="366"/>
      <c r="D44" s="366">
        <v>3528.3388503572783</v>
      </c>
      <c r="E44" s="366"/>
      <c r="F44" s="366">
        <v>9755.4209546656784</v>
      </c>
      <c r="G44" s="366"/>
      <c r="H44" s="367">
        <v>13283.759805022957</v>
      </c>
    </row>
    <row r="45" spans="1:8" ht="17.25" customHeight="1" x14ac:dyDescent="0.25">
      <c r="A45" s="369"/>
      <c r="B45" s="368" t="s">
        <v>218</v>
      </c>
      <c r="C45" s="366"/>
      <c r="D45" s="366">
        <v>10892.386710434392</v>
      </c>
      <c r="E45" s="366"/>
      <c r="F45" s="366"/>
      <c r="G45" s="366"/>
      <c r="H45" s="367">
        <v>10892.386710434392</v>
      </c>
    </row>
    <row r="46" spans="1:8" ht="17.25" customHeight="1" x14ac:dyDescent="0.25">
      <c r="A46" s="369"/>
      <c r="B46" s="368" t="s">
        <v>219</v>
      </c>
      <c r="C46" s="364">
        <v>0</v>
      </c>
      <c r="D46" s="364">
        <v>0</v>
      </c>
      <c r="E46" s="364">
        <v>0</v>
      </c>
      <c r="F46" s="366">
        <v>5143.9133600196292</v>
      </c>
      <c r="G46" s="366">
        <v>2420.6651105974724</v>
      </c>
      <c r="H46" s="367">
        <v>7564.5784706171016</v>
      </c>
    </row>
    <row r="47" spans="1:8" ht="17.25" customHeight="1" x14ac:dyDescent="0.25">
      <c r="A47" s="369"/>
      <c r="B47" s="330" t="s">
        <v>267</v>
      </c>
      <c r="C47" s="364"/>
      <c r="D47" s="364"/>
      <c r="E47" s="364"/>
      <c r="F47" s="366">
        <v>211.96592714729906</v>
      </c>
      <c r="G47" s="366"/>
      <c r="H47" s="367">
        <v>211.96592714729906</v>
      </c>
    </row>
    <row r="48" spans="1:8" ht="17.25" customHeight="1" x14ac:dyDescent="0.25">
      <c r="A48" s="369"/>
      <c r="B48" s="372" t="s">
        <v>194</v>
      </c>
      <c r="C48" s="385"/>
      <c r="D48" s="385"/>
      <c r="E48" s="385"/>
      <c r="F48" s="385"/>
      <c r="G48" s="385"/>
      <c r="H48" s="386">
        <v>0</v>
      </c>
    </row>
    <row r="49" spans="1:8" ht="17.25" customHeight="1" x14ac:dyDescent="0.25">
      <c r="A49" s="369"/>
      <c r="B49" s="330" t="s">
        <v>221</v>
      </c>
      <c r="C49" s="364">
        <v>-200584.79932854176</v>
      </c>
      <c r="D49" s="364"/>
      <c r="E49" s="364"/>
      <c r="F49" s="364"/>
      <c r="G49" s="366"/>
      <c r="H49" s="367">
        <v>-200584.79932854176</v>
      </c>
    </row>
    <row r="50" spans="1:8" ht="16.5" x14ac:dyDescent="0.25">
      <c r="A50" s="387"/>
      <c r="B50" s="388" t="s">
        <v>222</v>
      </c>
      <c r="C50" s="389">
        <v>-3.8979311826671341</v>
      </c>
      <c r="D50" s="389">
        <v>-3911.7364705845139</v>
      </c>
      <c r="E50" s="389">
        <v>-11.317552755184302</v>
      </c>
      <c r="F50" s="389">
        <v>-217805.83318376381</v>
      </c>
      <c r="G50" s="389">
        <v>-1182.564776638472</v>
      </c>
      <c r="H50" s="390">
        <v>-222915.34991492465</v>
      </c>
    </row>
    <row r="51" spans="1:8" ht="17.25" thickBot="1" x14ac:dyDescent="0.3">
      <c r="A51" s="391"/>
      <c r="B51" s="336" t="s">
        <v>162</v>
      </c>
      <c r="C51" s="392">
        <f>SUM(C4,C29)</f>
        <v>7880773.6372546293</v>
      </c>
      <c r="D51" s="392">
        <f t="shared" ref="D51:H51" si="2">SUM(D4,D29)</f>
        <v>24563106.574691776</v>
      </c>
      <c r="E51" s="392">
        <f t="shared" si="2"/>
        <v>13382124.033375036</v>
      </c>
      <c r="F51" s="392">
        <f t="shared" si="2"/>
        <v>45547685.415176444</v>
      </c>
      <c r="G51" s="392">
        <f t="shared" si="2"/>
        <v>23933749.206694528</v>
      </c>
      <c r="H51" s="393">
        <f t="shared" si="2"/>
        <v>115307438.86719245</v>
      </c>
    </row>
    <row r="52" spans="1:8" ht="15.75" thickTop="1" x14ac:dyDescent="0.25">
      <c r="B52" s="219" t="s">
        <v>343</v>
      </c>
      <c r="C52" s="351"/>
      <c r="D52" s="351"/>
      <c r="E52" s="351"/>
      <c r="F52" s="351"/>
      <c r="G52" s="351"/>
      <c r="H52" s="394"/>
    </row>
    <row r="53" spans="1:8" x14ac:dyDescent="0.25">
      <c r="B53" s="351"/>
      <c r="C53" s="382"/>
      <c r="D53" s="382"/>
      <c r="E53" s="382"/>
      <c r="F53" s="382"/>
      <c r="G53" s="382"/>
      <c r="H53" s="351"/>
    </row>
  </sheetData>
  <mergeCells count="1">
    <mergeCell ref="B1:H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topLeftCell="A27" workbookViewId="0">
      <selection activeCell="B1" sqref="B1:H52"/>
    </sheetView>
  </sheetViews>
  <sheetFormatPr defaultRowHeight="15" x14ac:dyDescent="0.25"/>
  <cols>
    <col min="1" max="1" width="3.5703125" style="351" customWidth="1"/>
    <col min="2" max="2" width="79.7109375" customWidth="1"/>
    <col min="3" max="7" width="25" customWidth="1"/>
    <col min="8" max="8" width="20.7109375" customWidth="1"/>
    <col min="9" max="17" width="9.140625" style="351"/>
  </cols>
  <sheetData>
    <row r="1" spans="1:8" s="351" customFormat="1" ht="23.25" x14ac:dyDescent="0.35">
      <c r="B1" s="441" t="s">
        <v>285</v>
      </c>
      <c r="C1" s="441"/>
      <c r="D1" s="441"/>
      <c r="E1" s="441"/>
      <c r="F1" s="441"/>
      <c r="G1" s="441"/>
      <c r="H1" s="441"/>
    </row>
    <row r="2" spans="1:8" s="351" customFormat="1" ht="17.25" customHeight="1" thickBot="1" x14ac:dyDescent="0.3">
      <c r="A2" s="350"/>
      <c r="H2" s="354" t="s">
        <v>169</v>
      </c>
    </row>
    <row r="3" spans="1:8" ht="21" customHeight="1" thickTop="1" x14ac:dyDescent="0.25">
      <c r="A3" s="352"/>
      <c r="B3" s="383"/>
      <c r="C3" s="189" t="s">
        <v>279</v>
      </c>
      <c r="D3" s="357" t="s">
        <v>280</v>
      </c>
      <c r="E3" s="357" t="s">
        <v>281</v>
      </c>
      <c r="F3" s="189" t="s">
        <v>282</v>
      </c>
      <c r="G3" s="190" t="s">
        <v>283</v>
      </c>
      <c r="H3" s="191" t="s">
        <v>44</v>
      </c>
    </row>
    <row r="4" spans="1:8" ht="21" customHeight="1" x14ac:dyDescent="0.25">
      <c r="A4" s="355"/>
      <c r="B4" s="358" t="s">
        <v>263</v>
      </c>
      <c r="C4" s="359">
        <f>SUM(C5:C28)</f>
        <v>1375492.5389135112</v>
      </c>
      <c r="D4" s="360">
        <f t="shared" ref="D4:H4" si="0">SUM(D5:D28)</f>
        <v>3273455.2714322312</v>
      </c>
      <c r="E4" s="361">
        <f t="shared" si="0"/>
        <v>2968877.4488134058</v>
      </c>
      <c r="F4" s="361">
        <f t="shared" si="0"/>
        <v>9326081.9787756596</v>
      </c>
      <c r="G4" s="361">
        <f t="shared" si="0"/>
        <v>7707745.9250775995</v>
      </c>
      <c r="H4" s="362">
        <f t="shared" si="0"/>
        <v>24651653.163012404</v>
      </c>
    </row>
    <row r="5" spans="1:8" ht="17.25" customHeight="1" x14ac:dyDescent="0.25">
      <c r="A5" s="363"/>
      <c r="B5" s="330" t="s">
        <v>171</v>
      </c>
      <c r="C5" s="364">
        <v>486429.41252730117</v>
      </c>
      <c r="D5" s="364">
        <v>763703.76353481691</v>
      </c>
      <c r="E5" s="364">
        <v>1148678.1075097057</v>
      </c>
      <c r="F5" s="364">
        <v>3243575.9457075624</v>
      </c>
      <c r="G5" s="364">
        <v>2265993.9127104068</v>
      </c>
      <c r="H5" s="365">
        <v>7908381.1419897927</v>
      </c>
    </row>
    <row r="6" spans="1:8" ht="17.25" customHeight="1" x14ac:dyDescent="0.25">
      <c r="A6" s="363"/>
      <c r="B6" s="330" t="s">
        <v>174</v>
      </c>
      <c r="C6" s="364">
        <v>330302.65402336424</v>
      </c>
      <c r="D6" s="364">
        <v>308309.66261132841</v>
      </c>
      <c r="E6" s="364">
        <v>140988.41842159376</v>
      </c>
      <c r="F6" s="366">
        <v>1083235.7194918685</v>
      </c>
      <c r="G6" s="366">
        <v>2226429.7054864313</v>
      </c>
      <c r="H6" s="367">
        <v>4089266.1600345862</v>
      </c>
    </row>
    <row r="7" spans="1:8" ht="17.25" customHeight="1" x14ac:dyDescent="0.25">
      <c r="A7" s="363"/>
      <c r="B7" s="330" t="s">
        <v>173</v>
      </c>
      <c r="C7" s="364">
        <v>87690.11215530202</v>
      </c>
      <c r="D7" s="364">
        <v>668201.99312676105</v>
      </c>
      <c r="E7" s="364">
        <v>418506.9415855261</v>
      </c>
      <c r="F7" s="366">
        <v>1658194.2532111544</v>
      </c>
      <c r="G7" s="366">
        <v>785348.70912125672</v>
      </c>
      <c r="H7" s="367">
        <v>3617942.0092000002</v>
      </c>
    </row>
    <row r="8" spans="1:8" ht="17.25" customHeight="1" x14ac:dyDescent="0.25">
      <c r="A8" s="363"/>
      <c r="B8" s="227" t="s">
        <v>238</v>
      </c>
      <c r="C8" s="364">
        <v>269817.65743000002</v>
      </c>
      <c r="D8" s="364">
        <v>1172798.2170100003</v>
      </c>
      <c r="E8" s="364">
        <v>110041.49393000001</v>
      </c>
      <c r="F8" s="366">
        <v>644518.28017000027</v>
      </c>
      <c r="G8" s="366">
        <v>161171.40578</v>
      </c>
      <c r="H8" s="367">
        <v>2358347.054320001</v>
      </c>
    </row>
    <row r="9" spans="1:8" ht="17.25" customHeight="1" x14ac:dyDescent="0.25">
      <c r="A9" s="363"/>
      <c r="B9" s="368" t="s">
        <v>176</v>
      </c>
      <c r="C9" s="364">
        <v>141568.22345835099</v>
      </c>
      <c r="D9" s="364">
        <v>149218.66972403036</v>
      </c>
      <c r="E9" s="364">
        <v>376353.01804507826</v>
      </c>
      <c r="F9" s="366">
        <v>631451.73049564101</v>
      </c>
      <c r="G9" s="366">
        <v>876956.90426573658</v>
      </c>
      <c r="H9" s="367">
        <v>2175548.5459888373</v>
      </c>
    </row>
    <row r="10" spans="1:8" ht="17.25" customHeight="1" x14ac:dyDescent="0.25">
      <c r="A10" s="363"/>
      <c r="B10" s="368" t="s">
        <v>178</v>
      </c>
      <c r="C10" s="364">
        <v>45444.986181653185</v>
      </c>
      <c r="D10" s="364">
        <v>104506.78629442625</v>
      </c>
      <c r="E10" s="364">
        <v>608017.97358916432</v>
      </c>
      <c r="F10" s="366">
        <v>607109.6998520355</v>
      </c>
      <c r="G10" s="366">
        <v>674017.93174191052</v>
      </c>
      <c r="H10" s="367">
        <v>2039097.3776591897</v>
      </c>
    </row>
    <row r="11" spans="1:8" ht="17.25" customHeight="1" x14ac:dyDescent="0.25">
      <c r="A11" s="363"/>
      <c r="B11" s="330" t="s">
        <v>175</v>
      </c>
      <c r="C11" s="364">
        <v>0</v>
      </c>
      <c r="D11" s="364">
        <v>0</v>
      </c>
      <c r="E11" s="364">
        <v>0</v>
      </c>
      <c r="F11" s="366">
        <v>588340</v>
      </c>
      <c r="G11" s="366">
        <v>0</v>
      </c>
      <c r="H11" s="367">
        <v>588340</v>
      </c>
    </row>
    <row r="12" spans="1:8" ht="17.25" customHeight="1" x14ac:dyDescent="0.25">
      <c r="A12" s="363"/>
      <c r="B12" s="330" t="s">
        <v>181</v>
      </c>
      <c r="C12" s="364">
        <v>0</v>
      </c>
      <c r="D12" s="364">
        <v>0</v>
      </c>
      <c r="E12" s="364">
        <v>0</v>
      </c>
      <c r="F12" s="364">
        <v>471855.56179999915</v>
      </c>
      <c r="G12" s="364">
        <v>108768.00025999996</v>
      </c>
      <c r="H12" s="365">
        <v>580623.56205999909</v>
      </c>
    </row>
    <row r="13" spans="1:8" ht="17.25" customHeight="1" x14ac:dyDescent="0.25">
      <c r="A13" s="363"/>
      <c r="B13" s="330" t="s">
        <v>179</v>
      </c>
      <c r="C13" s="364">
        <v>6302.2148779479994</v>
      </c>
      <c r="D13" s="364">
        <v>10974.546597806002</v>
      </c>
      <c r="E13" s="364">
        <v>84170.59761673199</v>
      </c>
      <c r="F13" s="366">
        <v>89745.993784948005</v>
      </c>
      <c r="G13" s="366">
        <v>328705.58112256596</v>
      </c>
      <c r="H13" s="367">
        <v>519898.93399999995</v>
      </c>
    </row>
    <row r="14" spans="1:8" ht="17.25" customHeight="1" x14ac:dyDescent="0.25">
      <c r="A14" s="369"/>
      <c r="B14" s="330" t="s">
        <v>239</v>
      </c>
      <c r="C14" s="364">
        <v>1726.8039118646677</v>
      </c>
      <c r="D14" s="364">
        <v>26214.261216692594</v>
      </c>
      <c r="E14" s="364">
        <v>36110.984454270183</v>
      </c>
      <c r="F14" s="366">
        <v>80859.735336994432</v>
      </c>
      <c r="G14" s="366">
        <v>50506.548000178213</v>
      </c>
      <c r="H14" s="367">
        <v>195418.3329200001</v>
      </c>
    </row>
    <row r="15" spans="1:8" ht="17.25" customHeight="1" x14ac:dyDescent="0.25">
      <c r="A15" s="370"/>
      <c r="B15" s="368" t="s">
        <v>187</v>
      </c>
      <c r="C15" s="364">
        <v>280.99548337547799</v>
      </c>
      <c r="D15" s="364">
        <v>1092.12182602488</v>
      </c>
      <c r="E15" s="364">
        <v>7724.9664021752196</v>
      </c>
      <c r="F15" s="366">
        <v>618.74214222189096</v>
      </c>
      <c r="G15" s="366">
        <v>152874.525326203</v>
      </c>
      <c r="H15" s="367">
        <v>162591.35118000046</v>
      </c>
    </row>
    <row r="16" spans="1:8" ht="17.25" customHeight="1" x14ac:dyDescent="0.25">
      <c r="A16" s="370"/>
      <c r="B16" s="330" t="s">
        <v>182</v>
      </c>
      <c r="C16" s="366">
        <v>172.11337147326694</v>
      </c>
      <c r="D16" s="366">
        <v>2067.6154619928689</v>
      </c>
      <c r="E16" s="366">
        <v>461.00940281006893</v>
      </c>
      <c r="F16" s="366">
        <v>104617.89540805921</v>
      </c>
      <c r="G16" s="366">
        <v>5388.8434656646023</v>
      </c>
      <c r="H16" s="367">
        <v>112707.47711000001</v>
      </c>
    </row>
    <row r="17" spans="1:8" ht="17.25" customHeight="1" x14ac:dyDescent="0.25">
      <c r="A17" s="369"/>
      <c r="B17" s="371" t="s">
        <v>183</v>
      </c>
      <c r="C17" s="364">
        <v>1330.2305491876175</v>
      </c>
      <c r="D17" s="364">
        <v>18481.961361088841</v>
      </c>
      <c r="E17" s="364">
        <v>3072.5654889521711</v>
      </c>
      <c r="F17" s="366">
        <v>75412.04953185418</v>
      </c>
      <c r="G17" s="366">
        <v>10388.150388917178</v>
      </c>
      <c r="H17" s="367">
        <v>108684.95731999999</v>
      </c>
    </row>
    <row r="18" spans="1:8" ht="17.25" customHeight="1" x14ac:dyDescent="0.25">
      <c r="A18" s="369"/>
      <c r="B18" s="330" t="s">
        <v>184</v>
      </c>
      <c r="C18" s="364">
        <v>723.90919401089104</v>
      </c>
      <c r="D18" s="364">
        <v>2105.3777716650552</v>
      </c>
      <c r="E18" s="364">
        <v>26271.429755559468</v>
      </c>
      <c r="F18" s="366">
        <v>9147.0736004344235</v>
      </c>
      <c r="G18" s="366">
        <v>35801.487448330161</v>
      </c>
      <c r="H18" s="367">
        <v>74049.277770000001</v>
      </c>
    </row>
    <row r="19" spans="1:8" ht="17.25" customHeight="1" x14ac:dyDescent="0.25">
      <c r="A19" s="369"/>
      <c r="B19" s="330" t="s">
        <v>186</v>
      </c>
      <c r="C19" s="366">
        <v>0</v>
      </c>
      <c r="D19" s="366">
        <v>350.96386999999999</v>
      </c>
      <c r="E19" s="366">
        <v>3388.4305999999997</v>
      </c>
      <c r="F19" s="366">
        <v>30843.344270000005</v>
      </c>
      <c r="G19" s="366">
        <v>11456.97617</v>
      </c>
      <c r="H19" s="367">
        <v>46039.71491000001</v>
      </c>
    </row>
    <row r="20" spans="1:8" ht="17.25" customHeight="1" x14ac:dyDescent="0.25">
      <c r="A20" s="369"/>
      <c r="B20" s="330" t="s">
        <v>185</v>
      </c>
      <c r="C20" s="364">
        <v>0</v>
      </c>
      <c r="D20" s="364">
        <v>41568.7451</v>
      </c>
      <c r="E20" s="364">
        <v>0</v>
      </c>
      <c r="F20" s="366">
        <v>0</v>
      </c>
      <c r="G20" s="366">
        <v>0</v>
      </c>
      <c r="H20" s="367">
        <v>41568.7451</v>
      </c>
    </row>
    <row r="21" spans="1:8" ht="17.25" customHeight="1" x14ac:dyDescent="0.25">
      <c r="A21" s="369"/>
      <c r="B21" s="330" t="s">
        <v>264</v>
      </c>
      <c r="C21" s="364">
        <v>5.049E-2</v>
      </c>
      <c r="D21" s="364">
        <v>140.84397999999999</v>
      </c>
      <c r="E21" s="364">
        <v>1452.1815200000001</v>
      </c>
      <c r="F21" s="366">
        <v>2688.5386799999997</v>
      </c>
      <c r="G21" s="366">
        <v>12020.548410000001</v>
      </c>
      <c r="H21" s="367">
        <v>16302.163080000002</v>
      </c>
    </row>
    <row r="22" spans="1:8" ht="17.25" customHeight="1" x14ac:dyDescent="0.25">
      <c r="A22" s="369"/>
      <c r="B22" s="330" t="s">
        <v>241</v>
      </c>
      <c r="C22" s="364">
        <v>93.364269999999991</v>
      </c>
      <c r="D22" s="364">
        <v>473.86234999999999</v>
      </c>
      <c r="E22" s="364">
        <v>554.71705000000009</v>
      </c>
      <c r="F22" s="366">
        <v>3261.9766</v>
      </c>
      <c r="G22" s="366">
        <v>1916.6953800000001</v>
      </c>
      <c r="H22" s="367">
        <v>6300.6156500000006</v>
      </c>
    </row>
    <row r="23" spans="1:8" ht="17.25" customHeight="1" x14ac:dyDescent="0.25">
      <c r="A23" s="369"/>
      <c r="B23" s="330" t="s">
        <v>240</v>
      </c>
      <c r="C23" s="366">
        <v>880.15052967962595</v>
      </c>
      <c r="D23" s="366">
        <v>3245.8795955979199</v>
      </c>
      <c r="E23" s="366">
        <v>138.83716183799402</v>
      </c>
      <c r="F23" s="366">
        <v>605.43869288446297</v>
      </c>
      <c r="G23" s="366">
        <v>0</v>
      </c>
      <c r="H23" s="367">
        <v>4870.3059800000037</v>
      </c>
    </row>
    <row r="24" spans="1:8" ht="17.25" customHeight="1" x14ac:dyDescent="0.25">
      <c r="A24" s="369"/>
      <c r="B24" s="372" t="s">
        <v>189</v>
      </c>
      <c r="C24" s="373">
        <v>0</v>
      </c>
      <c r="D24" s="373">
        <v>0</v>
      </c>
      <c r="E24" s="373">
        <v>2945.77628</v>
      </c>
      <c r="F24" s="364">
        <v>0</v>
      </c>
      <c r="G24" s="364">
        <v>0</v>
      </c>
      <c r="H24" s="365">
        <v>2945.77628</v>
      </c>
    </row>
    <row r="25" spans="1:8" ht="17.25" customHeight="1" x14ac:dyDescent="0.25">
      <c r="A25" s="369"/>
      <c r="B25" s="368" t="s">
        <v>192</v>
      </c>
      <c r="C25" s="366">
        <v>2729.6604600000001</v>
      </c>
      <c r="D25" s="366">
        <v>0</v>
      </c>
      <c r="E25" s="366">
        <v>0</v>
      </c>
      <c r="F25" s="366">
        <v>0</v>
      </c>
      <c r="G25" s="366">
        <v>0</v>
      </c>
      <c r="H25" s="367">
        <v>2729.6604600000001</v>
      </c>
    </row>
    <row r="26" spans="1:8" ht="17.25" customHeight="1" x14ac:dyDescent="0.25">
      <c r="A26" s="369"/>
      <c r="B26" s="330" t="s">
        <v>242</v>
      </c>
      <c r="C26" s="366">
        <v>0</v>
      </c>
      <c r="D26" s="366">
        <v>0</v>
      </c>
      <c r="E26" s="366">
        <v>0</v>
      </c>
      <c r="F26" s="366">
        <v>0</v>
      </c>
      <c r="G26" s="366">
        <v>0</v>
      </c>
      <c r="H26" s="367">
        <v>0</v>
      </c>
    </row>
    <row r="27" spans="1:8" ht="17.25" customHeight="1" x14ac:dyDescent="0.25">
      <c r="A27" s="369"/>
      <c r="B27" s="368" t="s">
        <v>196</v>
      </c>
      <c r="C27" s="364">
        <v>0</v>
      </c>
      <c r="D27" s="364">
        <v>0</v>
      </c>
      <c r="E27" s="364">
        <v>0</v>
      </c>
      <c r="F27" s="366">
        <v>0</v>
      </c>
      <c r="G27" s="366">
        <v>0</v>
      </c>
      <c r="H27" s="367">
        <v>0</v>
      </c>
    </row>
    <row r="28" spans="1:8" ht="17.25" customHeight="1" x14ac:dyDescent="0.25">
      <c r="A28" s="369"/>
      <c r="B28" s="368" t="s">
        <v>275</v>
      </c>
      <c r="C28" s="364">
        <v>0</v>
      </c>
      <c r="D28" s="364">
        <v>0</v>
      </c>
      <c r="E28" s="364">
        <v>0</v>
      </c>
      <c r="F28" s="366">
        <v>0</v>
      </c>
      <c r="G28" s="366">
        <v>0</v>
      </c>
      <c r="H28" s="367">
        <v>0</v>
      </c>
    </row>
    <row r="29" spans="1:8" ht="20.25" customHeight="1" x14ac:dyDescent="0.25">
      <c r="A29" s="355"/>
      <c r="B29" s="374" t="s">
        <v>265</v>
      </c>
      <c r="C29" s="360">
        <f>SUM(C30:C50)</f>
        <v>5716173.3862369591</v>
      </c>
      <c r="D29" s="361">
        <f t="shared" ref="D29:H29" si="1">SUM(D30:D50)</f>
        <v>17635955.90375872</v>
      </c>
      <c r="E29" s="361">
        <f t="shared" si="1"/>
        <v>6719094.748853852</v>
      </c>
      <c r="F29" s="361">
        <f t="shared" si="1"/>
        <v>19546770.23383899</v>
      </c>
      <c r="G29" s="361">
        <f t="shared" si="1"/>
        <v>10045542.503065566</v>
      </c>
      <c r="H29" s="384">
        <f t="shared" si="1"/>
        <v>59663536.775754094</v>
      </c>
    </row>
    <row r="30" spans="1:8" ht="17.25" customHeight="1" x14ac:dyDescent="0.25">
      <c r="A30" s="363"/>
      <c r="B30" s="330" t="s">
        <v>202</v>
      </c>
      <c r="C30" s="366">
        <v>845729.96946000005</v>
      </c>
      <c r="D30" s="366">
        <v>3132333.2202099999</v>
      </c>
      <c r="E30" s="366">
        <v>1863738.2660300001</v>
      </c>
      <c r="F30" s="366">
        <v>5904448.1200999999</v>
      </c>
      <c r="G30" s="366">
        <v>3915416.5252700001</v>
      </c>
      <c r="H30" s="367">
        <v>15661666.101070002</v>
      </c>
    </row>
    <row r="31" spans="1:8" ht="17.25" customHeight="1" x14ac:dyDescent="0.25">
      <c r="A31" s="363"/>
      <c r="B31" s="330" t="s">
        <v>204</v>
      </c>
      <c r="C31" s="366">
        <v>510872.84315630828</v>
      </c>
      <c r="D31" s="366">
        <v>3399024.77675782</v>
      </c>
      <c r="E31" s="366">
        <v>1244120.822628038</v>
      </c>
      <c r="F31" s="366">
        <v>6406870.9152306421</v>
      </c>
      <c r="G31" s="366">
        <v>3492494.9801139091</v>
      </c>
      <c r="H31" s="367">
        <v>15053384.337886717</v>
      </c>
    </row>
    <row r="32" spans="1:8" ht="17.25" customHeight="1" x14ac:dyDescent="0.25">
      <c r="A32" s="363"/>
      <c r="B32" s="330" t="s">
        <v>243</v>
      </c>
      <c r="C32" s="366">
        <v>2679328.1439524116</v>
      </c>
      <c r="D32" s="366">
        <v>8037984.4318572339</v>
      </c>
      <c r="E32" s="366">
        <v>2679328.1439524116</v>
      </c>
      <c r="F32" s="366">
        <v>0</v>
      </c>
      <c r="G32" s="366">
        <v>0</v>
      </c>
      <c r="H32" s="367">
        <v>13396640.719762057</v>
      </c>
    </row>
    <row r="33" spans="1:8" ht="17.25" customHeight="1" x14ac:dyDescent="0.25">
      <c r="A33" s="363"/>
      <c r="B33" s="368" t="s">
        <v>244</v>
      </c>
      <c r="C33" s="366">
        <v>938645.60667749972</v>
      </c>
      <c r="D33" s="366">
        <v>2529435.6887749643</v>
      </c>
      <c r="E33" s="366">
        <v>636659.14796624018</v>
      </c>
      <c r="F33" s="366">
        <v>2599954.8767712247</v>
      </c>
      <c r="G33" s="366">
        <v>878600.45940795646</v>
      </c>
      <c r="H33" s="367">
        <v>7583295.779597885</v>
      </c>
    </row>
    <row r="34" spans="1:8" ht="17.25" customHeight="1" x14ac:dyDescent="0.25">
      <c r="A34" s="363"/>
      <c r="B34" s="330" t="s">
        <v>246</v>
      </c>
      <c r="C34" s="364">
        <v>19314.031623685114</v>
      </c>
      <c r="D34" s="364">
        <v>184205.14018509132</v>
      </c>
      <c r="E34" s="364">
        <v>112335.31398645393</v>
      </c>
      <c r="F34" s="364">
        <v>4367600.9267278472</v>
      </c>
      <c r="G34" s="364">
        <v>249346.39929616341</v>
      </c>
      <c r="H34" s="365">
        <v>4932801.8118192414</v>
      </c>
    </row>
    <row r="35" spans="1:8" ht="17.25" customHeight="1" x14ac:dyDescent="0.25">
      <c r="A35" s="363"/>
      <c r="B35" s="330" t="s">
        <v>222</v>
      </c>
      <c r="C35" s="366">
        <v>0</v>
      </c>
      <c r="D35" s="366">
        <v>0</v>
      </c>
      <c r="E35" s="366">
        <v>0</v>
      </c>
      <c r="F35" s="366">
        <v>509976.19385740429</v>
      </c>
      <c r="G35" s="366">
        <v>1109172.8981233239</v>
      </c>
      <c r="H35" s="367">
        <v>1619149.0919807283</v>
      </c>
    </row>
    <row r="36" spans="1:8" ht="17.25" customHeight="1" x14ac:dyDescent="0.25">
      <c r="A36" s="363"/>
      <c r="B36" s="330" t="s">
        <v>266</v>
      </c>
      <c r="C36" s="366">
        <v>0</v>
      </c>
      <c r="D36" s="366">
        <v>317724.68114992458</v>
      </c>
      <c r="E36" s="366">
        <v>0</v>
      </c>
      <c r="F36" s="366">
        <v>877347.90550315555</v>
      </c>
      <c r="G36" s="366">
        <v>0</v>
      </c>
      <c r="H36" s="367">
        <v>1195072.5866530801</v>
      </c>
    </row>
    <row r="37" spans="1:8" ht="17.25" customHeight="1" x14ac:dyDescent="0.25">
      <c r="A37" s="363"/>
      <c r="B37" s="330" t="s">
        <v>221</v>
      </c>
      <c r="C37" s="364">
        <v>641419.37238521094</v>
      </c>
      <c r="D37" s="364">
        <v>0</v>
      </c>
      <c r="E37" s="364">
        <v>0</v>
      </c>
      <c r="F37" s="364">
        <v>0</v>
      </c>
      <c r="G37" s="366">
        <v>0</v>
      </c>
      <c r="H37" s="367">
        <v>641419.37238521094</v>
      </c>
    </row>
    <row r="38" spans="1:8" ht="17.25" customHeight="1" x14ac:dyDescent="0.25">
      <c r="A38" s="363"/>
      <c r="B38" s="330" t="s">
        <v>209</v>
      </c>
      <c r="C38" s="366">
        <v>0</v>
      </c>
      <c r="D38" s="366">
        <v>398582.70224239118</v>
      </c>
      <c r="E38" s="366">
        <v>0</v>
      </c>
      <c r="F38" s="366">
        <v>72189.079866854096</v>
      </c>
      <c r="G38" s="366">
        <v>0</v>
      </c>
      <c r="H38" s="367">
        <v>470771.78210924531</v>
      </c>
    </row>
    <row r="39" spans="1:8" ht="17.25" customHeight="1" x14ac:dyDescent="0.25">
      <c r="A39" s="363"/>
      <c r="B39" s="368" t="s">
        <v>245</v>
      </c>
      <c r="C39" s="364">
        <v>3704.6057681353318</v>
      </c>
      <c r="D39" s="364">
        <v>56238.871503307448</v>
      </c>
      <c r="E39" s="364">
        <v>77470.846795729813</v>
      </c>
      <c r="F39" s="366">
        <v>173472.76079300561</v>
      </c>
      <c r="G39" s="366">
        <v>108354.42736982174</v>
      </c>
      <c r="H39" s="367">
        <v>419241.51222999999</v>
      </c>
    </row>
    <row r="40" spans="1:8" ht="17.25" customHeight="1" x14ac:dyDescent="0.25">
      <c r="A40" s="363"/>
      <c r="B40" s="330" t="s">
        <v>210</v>
      </c>
      <c r="C40" s="366">
        <v>595.51638722157463</v>
      </c>
      <c r="D40" s="366">
        <v>7153.9990155890282</v>
      </c>
      <c r="E40" s="366">
        <v>1595.1035743859677</v>
      </c>
      <c r="F40" s="366">
        <v>361980.42359427508</v>
      </c>
      <c r="G40" s="366">
        <v>18645.527448014844</v>
      </c>
      <c r="H40" s="367">
        <v>389970.57001948648</v>
      </c>
    </row>
    <row r="41" spans="1:8" ht="17.25" customHeight="1" x14ac:dyDescent="0.25">
      <c r="A41" s="363"/>
      <c r="B41" s="330" t="s">
        <v>212</v>
      </c>
      <c r="C41" s="366">
        <v>46894.870645967894</v>
      </c>
      <c r="D41" s="366">
        <v>104438.35554640042</v>
      </c>
      <c r="E41" s="366">
        <v>0</v>
      </c>
      <c r="F41" s="366">
        <v>31437.519279386903</v>
      </c>
      <c r="G41" s="366">
        <v>142176.50513080863</v>
      </c>
      <c r="H41" s="367">
        <v>324947.25060256384</v>
      </c>
    </row>
    <row r="42" spans="1:8" ht="17.25" customHeight="1" x14ac:dyDescent="0.25">
      <c r="A42" s="369"/>
      <c r="B42" s="330" t="s">
        <v>215</v>
      </c>
      <c r="C42" s="364">
        <v>24473.192004210305</v>
      </c>
      <c r="D42" s="364">
        <v>22843.660133916495</v>
      </c>
      <c r="E42" s="364">
        <v>10446.287949468111</v>
      </c>
      <c r="F42" s="364">
        <v>80260.43819517165</v>
      </c>
      <c r="G42" s="364">
        <v>164963.37829120981</v>
      </c>
      <c r="H42" s="365">
        <v>302986.95657397638</v>
      </c>
    </row>
    <row r="43" spans="1:8" ht="17.25" customHeight="1" x14ac:dyDescent="0.25">
      <c r="A43" s="369"/>
      <c r="B43" s="330" t="s">
        <v>211</v>
      </c>
      <c r="C43" s="364">
        <v>1993.3976404626337</v>
      </c>
      <c r="D43" s="364">
        <v>3193.4052223522535</v>
      </c>
      <c r="E43" s="364">
        <v>2215.10600550452</v>
      </c>
      <c r="F43" s="366">
        <v>101642.53218747464</v>
      </c>
      <c r="G43" s="366">
        <v>135373.33917404822</v>
      </c>
      <c r="H43" s="367">
        <v>244417.78022984229</v>
      </c>
    </row>
    <row r="44" spans="1:8" ht="17.25" customHeight="1" x14ac:dyDescent="0.25">
      <c r="A44" s="369"/>
      <c r="B44" s="372" t="s">
        <v>194</v>
      </c>
      <c r="C44" s="385">
        <v>453.87195999999994</v>
      </c>
      <c r="D44" s="385">
        <v>120511.33090999999</v>
      </c>
      <c r="E44" s="385">
        <v>10291.232480000001</v>
      </c>
      <c r="F44" s="385">
        <v>27656.729859999999</v>
      </c>
      <c r="G44" s="385">
        <v>14630.784250000001</v>
      </c>
      <c r="H44" s="386">
        <v>173543.94945999997</v>
      </c>
    </row>
    <row r="45" spans="1:8" ht="17.25" customHeight="1" x14ac:dyDescent="0.25">
      <c r="A45" s="369"/>
      <c r="B45" s="330" t="s">
        <v>216</v>
      </c>
      <c r="C45" s="364">
        <v>0</v>
      </c>
      <c r="D45" s="364">
        <v>0</v>
      </c>
      <c r="E45" s="364">
        <v>80894.477485620024</v>
      </c>
      <c r="F45" s="366">
        <v>0</v>
      </c>
      <c r="G45" s="366">
        <v>0</v>
      </c>
      <c r="H45" s="367">
        <v>80894.477485620024</v>
      </c>
    </row>
    <row r="46" spans="1:8" ht="17.25" customHeight="1" x14ac:dyDescent="0.25">
      <c r="A46" s="369"/>
      <c r="B46" s="368" t="s">
        <v>218</v>
      </c>
      <c r="C46" s="366">
        <v>0</v>
      </c>
      <c r="D46" s="366">
        <v>9190.0637415739893</v>
      </c>
      <c r="E46" s="366">
        <v>0</v>
      </c>
      <c r="F46" s="366">
        <v>0</v>
      </c>
      <c r="G46" s="366">
        <v>0</v>
      </c>
      <c r="H46" s="367">
        <v>9190.0637415739893</v>
      </c>
    </row>
    <row r="47" spans="1:8" ht="17.25" customHeight="1" x14ac:dyDescent="0.25">
      <c r="A47" s="369"/>
      <c r="B47" s="330" t="s">
        <v>267</v>
      </c>
      <c r="C47" s="364">
        <v>8042.5903702979986</v>
      </c>
      <c r="D47" s="364">
        <v>0</v>
      </c>
      <c r="E47" s="364">
        <v>0</v>
      </c>
      <c r="F47" s="366">
        <v>0</v>
      </c>
      <c r="G47" s="366">
        <v>0</v>
      </c>
      <c r="H47" s="367">
        <v>8042.5903702979986</v>
      </c>
    </row>
    <row r="48" spans="1:8" ht="17.25" customHeight="1" x14ac:dyDescent="0.25">
      <c r="A48" s="369"/>
      <c r="B48" s="368" t="s">
        <v>219</v>
      </c>
      <c r="C48" s="364">
        <v>0</v>
      </c>
      <c r="D48" s="364">
        <v>0</v>
      </c>
      <c r="E48" s="364">
        <v>0</v>
      </c>
      <c r="F48" s="366">
        <v>1500.7679631274698</v>
      </c>
      <c r="G48" s="366">
        <v>3189.1319216458733</v>
      </c>
      <c r="H48" s="367">
        <v>4689.8998847733428</v>
      </c>
    </row>
    <row r="49" spans="1:8" ht="17.25" customHeight="1" x14ac:dyDescent="0.25">
      <c r="A49" s="369"/>
      <c r="B49" s="330" t="s">
        <v>247</v>
      </c>
      <c r="C49" s="366">
        <v>0</v>
      </c>
      <c r="D49" s="366">
        <v>63.553033279826863</v>
      </c>
      <c r="E49" s="366">
        <v>0</v>
      </c>
      <c r="F49" s="366">
        <v>2240.0199708450532</v>
      </c>
      <c r="G49" s="366">
        <v>0</v>
      </c>
      <c r="H49" s="367">
        <v>2303.5730041248798</v>
      </c>
    </row>
    <row r="50" spans="1:8" ht="16.5" x14ac:dyDescent="0.25">
      <c r="A50" s="387"/>
      <c r="B50" s="395" t="s">
        <v>207</v>
      </c>
      <c r="C50" s="389">
        <v>-5294.6257944534846</v>
      </c>
      <c r="D50" s="389">
        <v>-686967.97652513045</v>
      </c>
      <c r="E50" s="389">
        <v>0</v>
      </c>
      <c r="F50" s="389">
        <v>-1971808.9760614175</v>
      </c>
      <c r="G50" s="389">
        <v>-186821.85273133696</v>
      </c>
      <c r="H50" s="390">
        <v>-2850893.4311123383</v>
      </c>
    </row>
    <row r="51" spans="1:8" ht="17.25" thickBot="1" x14ac:dyDescent="0.3">
      <c r="A51" s="391"/>
      <c r="B51" s="336" t="s">
        <v>162</v>
      </c>
      <c r="C51" s="392">
        <f>SUM(C4,C29)</f>
        <v>7091665.9251504708</v>
      </c>
      <c r="D51" s="392">
        <f t="shared" ref="D51:H51" si="2">SUM(D4,D29)</f>
        <v>20909411.175190952</v>
      </c>
      <c r="E51" s="392">
        <f t="shared" si="2"/>
        <v>9687972.1976672579</v>
      </c>
      <c r="F51" s="392">
        <f t="shared" si="2"/>
        <v>28872852.212614648</v>
      </c>
      <c r="G51" s="392">
        <f t="shared" si="2"/>
        <v>17753288.428143166</v>
      </c>
      <c r="H51" s="393">
        <f t="shared" si="2"/>
        <v>84315189.938766494</v>
      </c>
    </row>
    <row r="52" spans="1:8" ht="15.75" thickTop="1" x14ac:dyDescent="0.25">
      <c r="B52" s="219" t="s">
        <v>343</v>
      </c>
      <c r="C52" s="351"/>
      <c r="D52" s="351"/>
      <c r="E52" s="351"/>
      <c r="F52" s="351"/>
      <c r="G52" s="351"/>
      <c r="H52" s="394"/>
    </row>
    <row r="53" spans="1:8" x14ac:dyDescent="0.25">
      <c r="B53" s="351"/>
      <c r="C53" s="382"/>
      <c r="D53" s="382"/>
      <c r="E53" s="382"/>
      <c r="F53" s="382"/>
      <c r="G53" s="382"/>
      <c r="H53" s="351"/>
    </row>
  </sheetData>
  <mergeCells count="1">
    <mergeCell ref="B1:H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showGridLines="0" topLeftCell="E1" zoomScale="70" zoomScaleNormal="70" workbookViewId="0">
      <selection activeCell="J22" sqref="J22"/>
    </sheetView>
  </sheetViews>
  <sheetFormatPr defaultColWidth="9.140625" defaultRowHeight="12.75" x14ac:dyDescent="0.2"/>
  <cols>
    <col min="1" max="1" width="5" style="253" customWidth="1"/>
    <col min="2" max="2" width="33.7109375" style="253" customWidth="1"/>
    <col min="3" max="3" width="8.28515625" style="253" bestFit="1" customWidth="1"/>
    <col min="4" max="4" width="10.7109375" style="253" customWidth="1"/>
    <col min="5" max="19" width="19.28515625" style="253" bestFit="1" customWidth="1"/>
    <col min="20" max="21" width="9.140625" style="183"/>
    <col min="22" max="16384" width="9.140625" style="253"/>
  </cols>
  <sheetData>
    <row r="1" spans="1:19" ht="26.25" x14ac:dyDescent="0.2">
      <c r="A1" s="183"/>
      <c r="B1" s="443" t="s">
        <v>257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1:19" ht="11.25" customHeight="1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430"/>
      <c r="R2" s="430"/>
      <c r="S2" s="183"/>
    </row>
    <row r="3" spans="1:19" ht="17.25" thickTop="1" x14ac:dyDescent="0.2">
      <c r="A3" s="273"/>
      <c r="B3" s="182" t="s">
        <v>168</v>
      </c>
      <c r="C3" s="188" t="s">
        <v>249</v>
      </c>
      <c r="D3" s="274" t="s">
        <v>250</v>
      </c>
      <c r="E3" s="189">
        <v>2003</v>
      </c>
      <c r="F3" s="189">
        <v>2004</v>
      </c>
      <c r="G3" s="189">
        <v>2005</v>
      </c>
      <c r="H3" s="189">
        <v>2006</v>
      </c>
      <c r="I3" s="189">
        <v>2007</v>
      </c>
      <c r="J3" s="189">
        <v>2008</v>
      </c>
      <c r="K3" s="189">
        <v>2009</v>
      </c>
      <c r="L3" s="189">
        <v>2010</v>
      </c>
      <c r="M3" s="190">
        <v>2011</v>
      </c>
      <c r="N3" s="190">
        <v>2012</v>
      </c>
      <c r="O3" s="190">
        <v>2013</v>
      </c>
      <c r="P3" s="190">
        <v>2014</v>
      </c>
      <c r="Q3" s="189">
        <v>2015</v>
      </c>
      <c r="R3" s="189">
        <v>2016</v>
      </c>
      <c r="S3" s="191">
        <v>2017</v>
      </c>
    </row>
    <row r="4" spans="1:19" ht="28.5" x14ac:dyDescent="0.2">
      <c r="A4" s="273"/>
      <c r="B4" s="261" t="s">
        <v>252</v>
      </c>
      <c r="C4" s="228" t="s">
        <v>251</v>
      </c>
      <c r="D4" s="275" t="s">
        <v>258</v>
      </c>
      <c r="E4" s="197">
        <v>260122395.77347833</v>
      </c>
      <c r="F4" s="197">
        <v>305610658.47150999</v>
      </c>
      <c r="G4" s="197">
        <v>354925378.63825953</v>
      </c>
      <c r="H4" s="197">
        <v>403738391.80313504</v>
      </c>
      <c r="I4" s="197">
        <v>458785047.24184638</v>
      </c>
      <c r="J4" s="197">
        <v>502574494.25449461</v>
      </c>
      <c r="K4" s="197">
        <v>579009454.37985396</v>
      </c>
      <c r="L4" s="197">
        <v>707269911.50293303</v>
      </c>
      <c r="M4" s="197">
        <v>733343376.71926606</v>
      </c>
      <c r="N4" s="197">
        <v>815907015.34807801</v>
      </c>
      <c r="O4" s="197">
        <v>924929132.75014603</v>
      </c>
      <c r="P4" s="197">
        <v>1046495035.58552</v>
      </c>
      <c r="Q4" s="197">
        <v>1164462313.3257999</v>
      </c>
      <c r="R4" s="236">
        <v>1249393188.5755808</v>
      </c>
      <c r="S4" s="221">
        <v>1279007763.4744606</v>
      </c>
    </row>
    <row r="5" spans="1:19" ht="19.5" customHeight="1" x14ac:dyDescent="0.2">
      <c r="A5" s="273"/>
      <c r="B5" s="227" t="s">
        <v>253</v>
      </c>
      <c r="C5" s="228" t="s">
        <v>254</v>
      </c>
      <c r="D5" s="275" t="s">
        <v>255</v>
      </c>
      <c r="E5" s="197">
        <v>1717950396.42449</v>
      </c>
      <c r="F5" s="197">
        <v>1957751212.9625618</v>
      </c>
      <c r="G5" s="197">
        <v>2170584500</v>
      </c>
      <c r="H5" s="197">
        <v>2409449940.0000014</v>
      </c>
      <c r="I5" s="197">
        <v>2720262930</v>
      </c>
      <c r="J5" s="197">
        <v>3109803100.0000029</v>
      </c>
      <c r="K5" s="197">
        <v>3333039350.0000014</v>
      </c>
      <c r="L5" s="197">
        <v>3885847000.0000019</v>
      </c>
      <c r="M5" s="197">
        <v>4376382000</v>
      </c>
      <c r="N5" s="197">
        <v>4814760000</v>
      </c>
      <c r="O5" s="197">
        <v>5331619000.0000095</v>
      </c>
      <c r="P5" s="197">
        <v>5778952999.999999</v>
      </c>
      <c r="Q5" s="197">
        <v>5995787000</v>
      </c>
      <c r="R5" s="236">
        <v>6259227789.9210205</v>
      </c>
      <c r="S5" s="221">
        <v>6559940259.7514191</v>
      </c>
    </row>
    <row r="6" spans="1:19" ht="19.5" customHeight="1" thickBot="1" x14ac:dyDescent="0.25">
      <c r="A6" s="273"/>
      <c r="B6" s="264" t="s">
        <v>256</v>
      </c>
      <c r="C6" s="276" t="s">
        <v>254</v>
      </c>
      <c r="D6" s="277" t="s">
        <v>259</v>
      </c>
      <c r="E6" s="278">
        <v>14.784166666666669</v>
      </c>
      <c r="F6" s="278">
        <v>6.5958333333333323</v>
      </c>
      <c r="G6" s="278">
        <v>6.8858333333333341</v>
      </c>
      <c r="H6" s="278">
        <v>4.1958333333333337</v>
      </c>
      <c r="I6" s="278">
        <v>3.6399999999999992</v>
      </c>
      <c r="J6" s="278">
        <v>5.6725000000000003</v>
      </c>
      <c r="K6" s="278">
        <v>4.8983333333333334</v>
      </c>
      <c r="L6" s="278">
        <v>5.036666666666668</v>
      </c>
      <c r="M6" s="278">
        <v>6.6325000000000003</v>
      </c>
      <c r="N6" s="278">
        <v>5.4050000000000011</v>
      </c>
      <c r="O6" s="278">
        <v>6.206666666666667</v>
      </c>
      <c r="P6" s="278">
        <v>6.3258333333333328</v>
      </c>
      <c r="Q6" s="278">
        <v>9.0133333333333336</v>
      </c>
      <c r="R6" s="278">
        <v>8.7700000000000014</v>
      </c>
      <c r="S6" s="279">
        <v>3.4600000000000004</v>
      </c>
    </row>
    <row r="7" spans="1:19" ht="18" customHeight="1" thickTop="1" x14ac:dyDescent="0.2">
      <c r="A7" s="280"/>
      <c r="B7" s="219" t="s">
        <v>344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</row>
    <row r="8" spans="1:19" ht="14.25" x14ac:dyDescent="0.2">
      <c r="A8" s="183"/>
      <c r="B8" s="219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</row>
    <row r="9" spans="1:19" x14ac:dyDescent="0.2">
      <c r="A9" s="183"/>
      <c r="C9" s="183"/>
      <c r="D9" s="183"/>
    </row>
    <row r="10" spans="1:19" x14ac:dyDescent="0.2"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</row>
  </sheetData>
  <mergeCells count="2">
    <mergeCell ref="Q2:R2"/>
    <mergeCell ref="B1:S1"/>
  </mergeCells>
  <pageMargins left="0.511811024" right="0.511811024" top="0.78740157499999996" bottom="0.78740157499999996" header="0.31496062000000002" footer="0.31496062000000002"/>
  <ignoredErrors>
    <ignoredError sqref="D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6"/>
  <sheetViews>
    <sheetView showGridLines="0" topLeftCell="A67" zoomScaleNormal="100" workbookViewId="0">
      <selection activeCell="B3" sqref="B3:S96"/>
    </sheetView>
  </sheetViews>
  <sheetFormatPr defaultColWidth="8.85546875" defaultRowHeight="15" x14ac:dyDescent="0.25"/>
  <cols>
    <col min="1" max="1" width="1.28515625" customWidth="1"/>
    <col min="2" max="2" width="81.28515625" customWidth="1"/>
    <col min="3" max="4" width="8.5703125" hidden="1" customWidth="1"/>
    <col min="5" max="15" width="8.5703125" customWidth="1"/>
    <col min="16" max="16" width="8.5703125" style="398" customWidth="1"/>
    <col min="17" max="17" width="8.5703125" customWidth="1"/>
    <col min="18" max="18" width="9.140625" bestFit="1" customWidth="1"/>
    <col min="19" max="19" width="8.5703125" style="115" customWidth="1"/>
  </cols>
  <sheetData>
    <row r="1" spans="2:19" x14ac:dyDescent="0.25">
      <c r="D1" s="396"/>
      <c r="H1" s="397"/>
      <c r="Q1" s="399"/>
    </row>
    <row r="2" spans="2:19" ht="15.75" thickBot="1" x14ac:dyDescent="0.3">
      <c r="B2" s="444" t="s">
        <v>286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</row>
    <row r="3" spans="2:19" x14ac:dyDescent="0.25">
      <c r="B3" s="400" t="s">
        <v>71</v>
      </c>
      <c r="C3" s="401">
        <v>2001</v>
      </c>
      <c r="D3" s="401">
        <v>2002</v>
      </c>
      <c r="E3" s="401">
        <v>2003</v>
      </c>
      <c r="F3" s="401">
        <v>2004</v>
      </c>
      <c r="G3" s="401">
        <v>2005</v>
      </c>
      <c r="H3" s="401">
        <v>2006</v>
      </c>
      <c r="I3" s="401">
        <v>2007</v>
      </c>
      <c r="J3" s="401">
        <v>2008</v>
      </c>
      <c r="K3" s="401">
        <v>2009</v>
      </c>
      <c r="L3" s="401">
        <v>2010</v>
      </c>
      <c r="M3" s="401">
        <v>2011</v>
      </c>
      <c r="N3" s="401">
        <v>2012</v>
      </c>
      <c r="O3" s="401">
        <v>2013</v>
      </c>
      <c r="P3" s="402">
        <v>2014</v>
      </c>
      <c r="Q3" s="402">
        <v>2015</v>
      </c>
      <c r="R3" s="401">
        <v>2016</v>
      </c>
      <c r="S3" s="403">
        <v>2017</v>
      </c>
    </row>
    <row r="4" spans="2:19" hidden="1" x14ac:dyDescent="0.25">
      <c r="B4" s="404" t="s">
        <v>73</v>
      </c>
      <c r="C4" s="405">
        <v>4833.1518224807323</v>
      </c>
      <c r="D4" s="405">
        <v>6450.2800661829342</v>
      </c>
      <c r="E4" s="405">
        <v>8822.4977856807327</v>
      </c>
      <c r="F4" s="405">
        <v>12622.451919119827</v>
      </c>
      <c r="G4" s="405">
        <v>13389.576875925079</v>
      </c>
      <c r="H4" s="405">
        <v>15055.925385</v>
      </c>
      <c r="I4" s="405">
        <v>18045.341584000002</v>
      </c>
      <c r="J4" s="405">
        <v>18996.01325</v>
      </c>
      <c r="K4" s="405">
        <v>30448.689828556096</v>
      </c>
      <c r="L4" s="405">
        <v>36314.876131125791</v>
      </c>
      <c r="M4" s="405">
        <v>40898.616620078865</v>
      </c>
      <c r="N4" s="405">
        <v>53534.421403149558</v>
      </c>
      <c r="O4" s="405">
        <v>62056.608912013013</v>
      </c>
      <c r="P4" s="406">
        <v>67697.670796088583</v>
      </c>
      <c r="Q4" s="405">
        <v>69205.52694743716</v>
      </c>
      <c r="R4" s="405">
        <v>72736.798235911207</v>
      </c>
      <c r="S4" s="407">
        <v>75567.335812380014</v>
      </c>
    </row>
    <row r="5" spans="2:19" hidden="1" x14ac:dyDescent="0.25">
      <c r="B5" s="404" t="s">
        <v>108</v>
      </c>
      <c r="C5" s="405">
        <v>3320.1199120000001</v>
      </c>
      <c r="D5" s="405">
        <v>4138.0898740000002</v>
      </c>
      <c r="E5" s="405">
        <v>3643.1344399999998</v>
      </c>
      <c r="F5" s="405">
        <v>3671.0129843850004</v>
      </c>
      <c r="G5" s="405">
        <v>4612.0799641599997</v>
      </c>
      <c r="H5" s="405">
        <v>11243.451385</v>
      </c>
      <c r="I5" s="405">
        <v>7481.448684</v>
      </c>
      <c r="J5" s="405">
        <v>14843.693472999999</v>
      </c>
      <c r="K5" s="405">
        <v>13182.329537918902</v>
      </c>
      <c r="L5" s="405">
        <v>17257.273311133435</v>
      </c>
      <c r="M5" s="405">
        <v>18964.145402650978</v>
      </c>
      <c r="N5" s="405">
        <v>20897.120051315389</v>
      </c>
      <c r="O5" s="405">
        <v>23608.765479932688</v>
      </c>
      <c r="P5" s="406">
        <v>24242.405272279553</v>
      </c>
      <c r="Q5" s="405">
        <v>23231.868875441047</v>
      </c>
      <c r="R5" s="405">
        <v>20760.550914937219</v>
      </c>
      <c r="S5" s="407">
        <v>21630.024091705913</v>
      </c>
    </row>
    <row r="6" spans="2:19" hidden="1" x14ac:dyDescent="0.25">
      <c r="B6" s="404" t="s">
        <v>125</v>
      </c>
      <c r="C6" s="405">
        <v>6046.660505863545</v>
      </c>
      <c r="D6" s="405">
        <v>6260.3461038911983</v>
      </c>
      <c r="E6" s="405">
        <v>6035.8113839166172</v>
      </c>
      <c r="F6" s="405">
        <v>2451.9395616561442</v>
      </c>
      <c r="G6" s="405">
        <v>2953.5210799519177</v>
      </c>
      <c r="H6" s="405">
        <v>3949.4824960000001</v>
      </c>
      <c r="I6" s="405">
        <v>4175.2069709999996</v>
      </c>
      <c r="J6" s="405">
        <v>7098.6083289999997</v>
      </c>
      <c r="K6" s="405">
        <v>11252.044123308749</v>
      </c>
      <c r="L6" s="405">
        <v>12315.49717179825</v>
      </c>
      <c r="M6" s="405">
        <v>14015.024288858249</v>
      </c>
      <c r="N6" s="405">
        <v>15301.890659105</v>
      </c>
      <c r="O6" s="405">
        <v>17764.532784281502</v>
      </c>
      <c r="P6" s="406">
        <v>20154.965338994502</v>
      </c>
      <c r="Q6" s="405">
        <v>23854.738147705</v>
      </c>
      <c r="R6" s="405">
        <v>27289.518993062753</v>
      </c>
      <c r="S6" s="407">
        <v>28039.364684775435</v>
      </c>
    </row>
    <row r="7" spans="2:19" hidden="1" x14ac:dyDescent="0.25">
      <c r="B7" s="404" t="s">
        <v>126</v>
      </c>
      <c r="C7" s="405">
        <v>1814.6474111847003</v>
      </c>
      <c r="D7" s="405">
        <v>2188.7128216086999</v>
      </c>
      <c r="E7" s="405">
        <v>2937.4692542238004</v>
      </c>
      <c r="F7" s="405">
        <v>5430.6283830393231</v>
      </c>
      <c r="G7" s="405">
        <v>6918.8627659145486</v>
      </c>
      <c r="H7" s="405">
        <v>5108.816871</v>
      </c>
      <c r="I7" s="405">
        <v>10184.885918</v>
      </c>
      <c r="J7" s="405">
        <v>11321.273810999999</v>
      </c>
      <c r="K7" s="405">
        <v>11926.921528504172</v>
      </c>
      <c r="L7" s="405">
        <v>13450.081351179178</v>
      </c>
      <c r="M7" s="405">
        <v>14609.994284051339</v>
      </c>
      <c r="N7" s="405">
        <v>17173.479355272051</v>
      </c>
      <c r="O7" s="405">
        <v>18343.092364878386</v>
      </c>
      <c r="P7" s="406">
        <v>20716.365576919106</v>
      </c>
      <c r="Q7" s="405">
        <v>19505.110245485241</v>
      </c>
      <c r="R7" s="405">
        <v>20472.324160256947</v>
      </c>
      <c r="S7" s="407">
        <v>21203.357512230035</v>
      </c>
    </row>
    <row r="8" spans="2:19" hidden="1" x14ac:dyDescent="0.25">
      <c r="B8" s="404" t="s">
        <v>107</v>
      </c>
      <c r="C8" s="405">
        <v>653.9986519363822</v>
      </c>
      <c r="D8" s="405">
        <v>1011.0404372451343</v>
      </c>
      <c r="E8" s="405">
        <v>1777.6337187477586</v>
      </c>
      <c r="F8" s="405">
        <v>1860.5795919933014</v>
      </c>
      <c r="G8" s="405">
        <v>1627.7099127087549</v>
      </c>
      <c r="H8" s="405">
        <v>4466.1343710000001</v>
      </c>
      <c r="I8" s="405">
        <v>7133.3995930000001</v>
      </c>
      <c r="J8" s="405">
        <v>7032.881668</v>
      </c>
      <c r="K8" s="405">
        <v>9788.8592624850644</v>
      </c>
      <c r="L8" s="405">
        <v>9879.5434094241882</v>
      </c>
      <c r="M8" s="405">
        <v>11480.443072962044</v>
      </c>
      <c r="N8" s="405">
        <v>13271.729780891395</v>
      </c>
      <c r="O8" s="405">
        <v>18493.566599135131</v>
      </c>
      <c r="P8" s="406">
        <v>19609.928090595251</v>
      </c>
      <c r="Q8" s="405">
        <v>21700.30286392292</v>
      </c>
      <c r="R8" s="405">
        <v>22583.588197865614</v>
      </c>
      <c r="S8" s="407">
        <v>23839.967552025919</v>
      </c>
    </row>
    <row r="9" spans="2:19" hidden="1" x14ac:dyDescent="0.25">
      <c r="B9" s="404" t="s">
        <v>127</v>
      </c>
      <c r="C9" s="405">
        <v>4403.7798080000002</v>
      </c>
      <c r="D9" s="405">
        <v>5156.5396549999996</v>
      </c>
      <c r="E9" s="405">
        <v>3084.50504</v>
      </c>
      <c r="F9" s="405">
        <v>2561.7858492130877</v>
      </c>
      <c r="G9" s="405">
        <v>2972.6880766287873</v>
      </c>
      <c r="H9" s="405">
        <v>3159.4532800000002</v>
      </c>
      <c r="I9" s="405">
        <v>3257.1443549999999</v>
      </c>
      <c r="J9" s="405">
        <v>4416.7595689999998</v>
      </c>
      <c r="K9" s="405">
        <v>9197.7096707962519</v>
      </c>
      <c r="L9" s="405">
        <v>9488.7581037165037</v>
      </c>
      <c r="M9" s="405">
        <v>10644.593891107503</v>
      </c>
      <c r="N9" s="405">
        <v>12012.166859599503</v>
      </c>
      <c r="O9" s="405">
        <v>12905.430935093002</v>
      </c>
      <c r="P9" s="406">
        <v>14224.5576875405</v>
      </c>
      <c r="Q9" s="405">
        <v>15353.388964732754</v>
      </c>
      <c r="R9" s="405">
        <v>17067.708871758252</v>
      </c>
      <c r="S9" s="407">
        <v>17536.685549879534</v>
      </c>
    </row>
    <row r="10" spans="2:19" hidden="1" x14ac:dyDescent="0.25">
      <c r="B10" s="404" t="s">
        <v>79</v>
      </c>
      <c r="C10" s="405">
        <v>0</v>
      </c>
      <c r="D10" s="405">
        <v>0</v>
      </c>
      <c r="E10" s="405">
        <v>0</v>
      </c>
      <c r="F10" s="405">
        <v>0</v>
      </c>
      <c r="G10" s="405">
        <v>0</v>
      </c>
      <c r="H10" s="405">
        <v>0</v>
      </c>
      <c r="I10" s="405">
        <v>0</v>
      </c>
      <c r="J10" s="405">
        <v>0</v>
      </c>
      <c r="K10" s="405">
        <v>0</v>
      </c>
      <c r="L10" s="405">
        <v>0</v>
      </c>
      <c r="M10" s="405">
        <v>0</v>
      </c>
      <c r="N10" s="405">
        <v>3615.6939315772397</v>
      </c>
      <c r="O10" s="405">
        <v>12284.295088937217</v>
      </c>
      <c r="P10" s="406">
        <v>22107.296499880307</v>
      </c>
      <c r="Q10" s="405">
        <v>25199.063594347659</v>
      </c>
      <c r="R10" s="405">
        <v>14546.62950837939</v>
      </c>
      <c r="S10" s="407">
        <v>13336.327274611729</v>
      </c>
    </row>
    <row r="11" spans="2:19" hidden="1" x14ac:dyDescent="0.25">
      <c r="B11" s="404" t="s">
        <v>128</v>
      </c>
      <c r="C11" s="405">
        <v>126.414466</v>
      </c>
      <c r="D11" s="405">
        <v>135.88884899999999</v>
      </c>
      <c r="E11" s="405">
        <v>158.81346099999999</v>
      </c>
      <c r="F11" s="405">
        <v>1079.1071398536144</v>
      </c>
      <c r="G11" s="405">
        <v>2042.1096711879138</v>
      </c>
      <c r="H11" s="405">
        <v>4563.7334049999999</v>
      </c>
      <c r="I11" s="405">
        <v>2314.1717370000001</v>
      </c>
      <c r="J11" s="405">
        <v>3967.734903</v>
      </c>
      <c r="K11" s="405">
        <v>4950.7512058377679</v>
      </c>
      <c r="L11" s="405">
        <v>5711.2093730278339</v>
      </c>
      <c r="M11" s="405">
        <v>6332.073369276869</v>
      </c>
      <c r="N11" s="405">
        <v>7362.7717870538727</v>
      </c>
      <c r="O11" s="405">
        <v>9005.2355424732359</v>
      </c>
      <c r="P11" s="406">
        <v>9623.4483200690247</v>
      </c>
      <c r="Q11" s="405">
        <v>9951.6240963824876</v>
      </c>
      <c r="R11" s="405">
        <v>10446.638706041445</v>
      </c>
      <c r="S11" s="407">
        <v>10975.026582468316</v>
      </c>
    </row>
    <row r="12" spans="2:19" hidden="1" x14ac:dyDescent="0.25">
      <c r="B12" s="404" t="s">
        <v>81</v>
      </c>
      <c r="C12" s="405">
        <v>0</v>
      </c>
      <c r="D12" s="405">
        <v>0</v>
      </c>
      <c r="E12" s="405">
        <v>0</v>
      </c>
      <c r="F12" s="405">
        <v>5.1781571254760443</v>
      </c>
      <c r="G12" s="405">
        <v>4.9363659125450754</v>
      </c>
      <c r="H12" s="405">
        <v>668.03302399999995</v>
      </c>
      <c r="I12" s="405">
        <v>0</v>
      </c>
      <c r="J12" s="405">
        <v>0</v>
      </c>
      <c r="K12" s="405">
        <v>2976.1356918218989</v>
      </c>
      <c r="L12" s="405">
        <v>3447.3500888761496</v>
      </c>
      <c r="M12" s="405">
        <v>4328.0717737100995</v>
      </c>
      <c r="N12" s="405">
        <v>4351.1626730929511</v>
      </c>
      <c r="O12" s="405">
        <v>5029.334117947099</v>
      </c>
      <c r="P12" s="406">
        <v>6448.2541282452185</v>
      </c>
      <c r="Q12" s="405">
        <v>7500.8943026897632</v>
      </c>
      <c r="R12" s="405">
        <v>7785.7606806454369</v>
      </c>
      <c r="S12" s="407">
        <v>6924.9190951203673</v>
      </c>
    </row>
    <row r="13" spans="2:19" hidden="1" x14ac:dyDescent="0.25">
      <c r="B13" s="404" t="s">
        <v>130</v>
      </c>
      <c r="C13" s="405">
        <v>0</v>
      </c>
      <c r="D13" s="405">
        <v>0</v>
      </c>
      <c r="E13" s="405">
        <v>847.89296441774491</v>
      </c>
      <c r="F13" s="405">
        <v>964.56</v>
      </c>
      <c r="G13" s="405">
        <v>1398.1455855048</v>
      </c>
      <c r="H13" s="405">
        <v>3958.4678450000001</v>
      </c>
      <c r="I13" s="405">
        <v>1947.0374139999999</v>
      </c>
      <c r="J13" s="405">
        <v>2304.0927959999999</v>
      </c>
      <c r="K13" s="405">
        <v>3455.6148148700004</v>
      </c>
      <c r="L13" s="405">
        <v>3613.7035754923977</v>
      </c>
      <c r="M13" s="405">
        <v>3576.4477274540004</v>
      </c>
      <c r="N13" s="405">
        <v>4187.9199598924115</v>
      </c>
      <c r="O13" s="405">
        <v>4337.9382705460002</v>
      </c>
      <c r="P13" s="406">
        <v>5034.3842827896005</v>
      </c>
      <c r="Q13" s="405">
        <v>6619.0692091868004</v>
      </c>
      <c r="R13" s="405">
        <v>9106.9915769099971</v>
      </c>
      <c r="S13" s="407">
        <v>9295.9609088584821</v>
      </c>
    </row>
    <row r="14" spans="2:19" hidden="1" x14ac:dyDescent="0.25">
      <c r="B14" s="404" t="s">
        <v>109</v>
      </c>
      <c r="C14" s="405">
        <v>1439.8565944263703</v>
      </c>
      <c r="D14" s="405">
        <v>885.77219090522055</v>
      </c>
      <c r="E14" s="405">
        <v>2303.3827569999999</v>
      </c>
      <c r="F14" s="405">
        <v>1531.3250176191234</v>
      </c>
      <c r="G14" s="405">
        <v>2187.2662456884427</v>
      </c>
      <c r="H14" s="405">
        <v>4189.4662989999997</v>
      </c>
      <c r="I14" s="405">
        <v>4521.9401330000001</v>
      </c>
      <c r="J14" s="405">
        <v>4366.2649490000003</v>
      </c>
      <c r="K14" s="405">
        <v>4105.34534876</v>
      </c>
      <c r="L14" s="405">
        <v>5845.6378751077063</v>
      </c>
      <c r="M14" s="405">
        <v>6205.4800754999969</v>
      </c>
      <c r="N14" s="405">
        <v>5596.6487100000004</v>
      </c>
      <c r="O14" s="405">
        <v>5746.4448634766241</v>
      </c>
      <c r="P14" s="406">
        <v>6067.022721640591</v>
      </c>
      <c r="Q14" s="405">
        <v>5899.0842489502265</v>
      </c>
      <c r="R14" s="405">
        <v>5601.885319402405</v>
      </c>
      <c r="S14" s="407">
        <v>5852.0489721370768</v>
      </c>
    </row>
    <row r="15" spans="2:19" hidden="1" x14ac:dyDescent="0.25">
      <c r="B15" s="404" t="s">
        <v>84</v>
      </c>
      <c r="C15" s="405">
        <v>0</v>
      </c>
      <c r="D15" s="405">
        <v>0</v>
      </c>
      <c r="E15" s="405">
        <v>0</v>
      </c>
      <c r="F15" s="405">
        <v>0</v>
      </c>
      <c r="G15" s="405">
        <v>0</v>
      </c>
      <c r="H15" s="405">
        <v>625.72605099999998</v>
      </c>
      <c r="I15" s="405">
        <v>0</v>
      </c>
      <c r="J15" s="405">
        <v>1369</v>
      </c>
      <c r="K15" s="405">
        <v>1262.07</v>
      </c>
      <c r="L15" s="405">
        <v>1293.84375</v>
      </c>
      <c r="M15" s="405">
        <v>1945.0230598758856</v>
      </c>
      <c r="N15" s="405">
        <v>2993.6700000000005</v>
      </c>
      <c r="O15" s="405">
        <v>5829.8772499999995</v>
      </c>
      <c r="P15" s="406">
        <v>5922.9984799999993</v>
      </c>
      <c r="Q15" s="405">
        <v>5007.1977900000002</v>
      </c>
      <c r="R15" s="405">
        <v>0</v>
      </c>
      <c r="S15" s="407">
        <v>0</v>
      </c>
    </row>
    <row r="16" spans="2:19" hidden="1" x14ac:dyDescent="0.25">
      <c r="B16" s="404" t="s">
        <v>115</v>
      </c>
      <c r="C16" s="405">
        <v>0</v>
      </c>
      <c r="D16" s="405">
        <v>1450</v>
      </c>
      <c r="E16" s="405">
        <v>1530</v>
      </c>
      <c r="F16" s="405">
        <v>823.02</v>
      </c>
      <c r="G16" s="405">
        <v>1369.0634819700001</v>
      </c>
      <c r="H16" s="405">
        <v>2038.4823469999999</v>
      </c>
      <c r="I16" s="405">
        <v>2192.0909860000002</v>
      </c>
      <c r="J16" s="405">
        <v>3261.3707260000001</v>
      </c>
      <c r="K16" s="405">
        <v>3103.2519969999998</v>
      </c>
      <c r="L16" s="405">
        <v>3570.76</v>
      </c>
      <c r="M16" s="405">
        <v>3771.5199999999995</v>
      </c>
      <c r="N16" s="405">
        <v>4482.1999999999989</v>
      </c>
      <c r="O16" s="405">
        <v>4934.8986416400003</v>
      </c>
      <c r="P16" s="406">
        <v>5207.2552169799992</v>
      </c>
      <c r="Q16" s="405">
        <v>5022.3900000000003</v>
      </c>
      <c r="R16" s="405">
        <v>4735.7123222000009</v>
      </c>
      <c r="S16" s="407">
        <v>5034.0621984986001</v>
      </c>
    </row>
    <row r="17" spans="2:19" hidden="1" x14ac:dyDescent="0.25">
      <c r="B17" s="404" t="s">
        <v>116</v>
      </c>
      <c r="C17" s="405">
        <v>0</v>
      </c>
      <c r="D17" s="405">
        <v>0</v>
      </c>
      <c r="E17" s="405">
        <v>753.18284778511168</v>
      </c>
      <c r="F17" s="405">
        <v>882.28844800767706</v>
      </c>
      <c r="G17" s="405">
        <v>1056.4639554412079</v>
      </c>
      <c r="H17" s="405">
        <v>768.53253400000006</v>
      </c>
      <c r="I17" s="405">
        <v>987.35016099999996</v>
      </c>
      <c r="J17" s="405">
        <v>1946.288307</v>
      </c>
      <c r="K17" s="405">
        <v>1716.0242089999999</v>
      </c>
      <c r="L17" s="405">
        <v>1996.614957</v>
      </c>
      <c r="M17" s="405">
        <v>1719.20101</v>
      </c>
      <c r="N17" s="405">
        <v>1255.6297999999999</v>
      </c>
      <c r="O17" s="405">
        <v>2519.3858648903874</v>
      </c>
      <c r="P17" s="406">
        <v>3760.2084437599997</v>
      </c>
      <c r="Q17" s="405">
        <v>4180.9329344581138</v>
      </c>
      <c r="R17" s="405">
        <v>4709.9401229885025</v>
      </c>
      <c r="S17" s="407">
        <v>5219.4906765355445</v>
      </c>
    </row>
    <row r="18" spans="2:19" hidden="1" x14ac:dyDescent="0.25">
      <c r="B18" s="404" t="s">
        <v>131</v>
      </c>
      <c r="C18" s="405">
        <v>0</v>
      </c>
      <c r="D18" s="405">
        <v>0</v>
      </c>
      <c r="E18" s="405">
        <v>0</v>
      </c>
      <c r="F18" s="405">
        <v>228.11169144094873</v>
      </c>
      <c r="G18" s="405">
        <v>368.68254019801225</v>
      </c>
      <c r="H18" s="405">
        <v>767.40204600000004</v>
      </c>
      <c r="I18" s="405">
        <v>1393.3123800000001</v>
      </c>
      <c r="J18" s="405">
        <v>3225.6221249999999</v>
      </c>
      <c r="K18" s="405">
        <v>2122.1336235825006</v>
      </c>
      <c r="L18" s="405">
        <v>2498.5663135500004</v>
      </c>
      <c r="M18" s="405">
        <v>2260.7152935875001</v>
      </c>
      <c r="N18" s="405">
        <v>2659.5383972039003</v>
      </c>
      <c r="O18" s="405">
        <v>2817.8480726219996</v>
      </c>
      <c r="P18" s="406">
        <v>3011.2888014293221</v>
      </c>
      <c r="Q18" s="405">
        <v>3391.9877317904666</v>
      </c>
      <c r="R18" s="405">
        <v>3560.4204538984063</v>
      </c>
      <c r="S18" s="407">
        <v>3718.4496012431246</v>
      </c>
    </row>
    <row r="19" spans="2:19" hidden="1" x14ac:dyDescent="0.25">
      <c r="B19" s="404" t="s">
        <v>117</v>
      </c>
      <c r="C19" s="405">
        <v>0</v>
      </c>
      <c r="D19" s="405">
        <v>0</v>
      </c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>
        <v>57.639017000000003</v>
      </c>
      <c r="K19" s="405">
        <v>606.55317189000016</v>
      </c>
      <c r="L19" s="405">
        <v>1218.0413935032502</v>
      </c>
      <c r="M19" s="405">
        <v>1359.4182556902754</v>
      </c>
      <c r="N19" s="405">
        <v>2106.8467732354002</v>
      </c>
      <c r="O19" s="405">
        <v>2217.5915356812752</v>
      </c>
      <c r="P19" s="406">
        <v>2369.8300214355204</v>
      </c>
      <c r="Q19" s="405">
        <v>2492.2127599544929</v>
      </c>
      <c r="R19" s="405">
        <v>2616.1806384241395</v>
      </c>
      <c r="S19" s="407">
        <v>2733.011538631094</v>
      </c>
    </row>
    <row r="20" spans="2:19" hidden="1" x14ac:dyDescent="0.25">
      <c r="B20" s="404" t="s">
        <v>89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>
        <v>0</v>
      </c>
      <c r="K20" s="405">
        <v>0</v>
      </c>
      <c r="L20" s="405">
        <v>0</v>
      </c>
      <c r="M20" s="405">
        <v>0</v>
      </c>
      <c r="N20" s="405">
        <v>0</v>
      </c>
      <c r="O20" s="405">
        <v>66.560256392229093</v>
      </c>
      <c r="P20" s="406">
        <v>96.201540991955</v>
      </c>
      <c r="Q20" s="405">
        <v>227.67889053437719</v>
      </c>
      <c r="R20" s="405">
        <v>721.84577008259214</v>
      </c>
      <c r="S20" s="407">
        <v>162.6268795651838</v>
      </c>
    </row>
    <row r="21" spans="2:19" hidden="1" x14ac:dyDescent="0.25">
      <c r="B21" s="404" t="s">
        <v>132</v>
      </c>
      <c r="C21" s="405">
        <v>93.818804999999998</v>
      </c>
      <c r="D21" s="405">
        <v>104.00197799999999</v>
      </c>
      <c r="E21" s="405">
        <v>136.94451900000001</v>
      </c>
      <c r="F21" s="405">
        <v>130.65673278307455</v>
      </c>
      <c r="G21" s="405">
        <v>159.49089991779894</v>
      </c>
      <c r="H21" s="405">
        <v>137.679576</v>
      </c>
      <c r="I21" s="405">
        <v>331.43414899999999</v>
      </c>
      <c r="J21" s="405">
        <v>434.79029700000001</v>
      </c>
      <c r="K21" s="405">
        <v>494.32764500000002</v>
      </c>
      <c r="L21" s="405">
        <v>809.27745233356006</v>
      </c>
      <c r="M21" s="405">
        <v>1918.6999416561484</v>
      </c>
      <c r="N21" s="405">
        <v>1443.8775448730044</v>
      </c>
      <c r="O21" s="405">
        <v>1540.0481500000001</v>
      </c>
      <c r="P21" s="406">
        <v>1989.7919999999999</v>
      </c>
      <c r="Q21" s="405">
        <v>1901.4716500000002</v>
      </c>
      <c r="R21" s="405">
        <v>1493.2840000000001</v>
      </c>
      <c r="S21" s="407">
        <v>1477.7360000000001</v>
      </c>
    </row>
    <row r="22" spans="2:19" hidden="1" x14ac:dyDescent="0.25">
      <c r="B22" s="404" t="s">
        <v>133</v>
      </c>
      <c r="C22" s="405">
        <v>0</v>
      </c>
      <c r="D22" s="405">
        <v>0</v>
      </c>
      <c r="E22" s="405">
        <v>217.83355505966372</v>
      </c>
      <c r="F22" s="405">
        <v>214.039118</v>
      </c>
      <c r="G22" s="405">
        <v>228.77548661554559</v>
      </c>
      <c r="H22" s="405">
        <v>633.68677700000001</v>
      </c>
      <c r="I22" s="405">
        <v>0</v>
      </c>
      <c r="J22" s="405">
        <v>981.48238900000001</v>
      </c>
      <c r="K22" s="405">
        <v>871.10319508614498</v>
      </c>
      <c r="L22" s="405">
        <v>766.08314083350001</v>
      </c>
      <c r="M22" s="405">
        <v>942.73368569944398</v>
      </c>
      <c r="N22" s="405">
        <v>1061.3267134125842</v>
      </c>
      <c r="O22" s="405">
        <v>1531.317449799375</v>
      </c>
      <c r="P22" s="406">
        <v>1737.7778697879066</v>
      </c>
      <c r="Q22" s="405">
        <v>2100.2415045446869</v>
      </c>
      <c r="R22" s="405">
        <v>2117.1948211168278</v>
      </c>
      <c r="S22" s="407">
        <v>2090.0083225845956</v>
      </c>
    </row>
    <row r="23" spans="2:19" hidden="1" x14ac:dyDescent="0.25">
      <c r="B23" s="404" t="s">
        <v>92</v>
      </c>
      <c r="C23" s="405">
        <v>0</v>
      </c>
      <c r="D23" s="405">
        <v>0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5">
        <v>0</v>
      </c>
      <c r="M23" s="405">
        <v>199.80751793999994</v>
      </c>
      <c r="N23" s="405">
        <v>500.53644966000002</v>
      </c>
      <c r="O23" s="405">
        <v>786.44799935999993</v>
      </c>
      <c r="P23" s="406">
        <v>990.86586757200007</v>
      </c>
      <c r="Q23" s="405">
        <v>1404.1478450760001</v>
      </c>
      <c r="R23" s="405">
        <v>1676.1011204040003</v>
      </c>
      <c r="S23" s="407">
        <v>2060.9143787519997</v>
      </c>
    </row>
    <row r="24" spans="2:19" hidden="1" x14ac:dyDescent="0.25">
      <c r="B24" s="404" t="s">
        <v>93</v>
      </c>
      <c r="C24" s="405">
        <v>0</v>
      </c>
      <c r="D24" s="405">
        <v>0</v>
      </c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5">
        <v>0</v>
      </c>
      <c r="M24" s="405">
        <v>0</v>
      </c>
      <c r="N24" s="405">
        <v>0</v>
      </c>
      <c r="O24" s="405">
        <v>746.49000000000012</v>
      </c>
      <c r="P24" s="406">
        <v>1414.2143812252812</v>
      </c>
      <c r="Q24" s="405">
        <v>1543.0384447017598</v>
      </c>
      <c r="R24" s="405">
        <v>1619.7924062657282</v>
      </c>
      <c r="S24" s="407">
        <v>1692.1275509392267</v>
      </c>
    </row>
    <row r="25" spans="2:19" hidden="1" x14ac:dyDescent="0.25">
      <c r="B25" s="404" t="s">
        <v>134</v>
      </c>
      <c r="C25" s="405">
        <v>270.60000000000002</v>
      </c>
      <c r="D25" s="405">
        <v>249.2</v>
      </c>
      <c r="E25" s="405">
        <v>357.13489600000003</v>
      </c>
      <c r="F25" s="405">
        <v>239.05071628066969</v>
      </c>
      <c r="G25" s="405">
        <v>403.26622833093035</v>
      </c>
      <c r="H25" s="405">
        <v>917.886661</v>
      </c>
      <c r="I25" s="405">
        <v>842.82315500000004</v>
      </c>
      <c r="J25" s="405">
        <v>981.33079099999998</v>
      </c>
      <c r="K25" s="405">
        <v>826.67983201176696</v>
      </c>
      <c r="L25" s="405">
        <v>1088.9566429960637</v>
      </c>
      <c r="M25" s="405">
        <v>1215.3496672132214</v>
      </c>
      <c r="N25" s="405">
        <v>1143.4675926469397</v>
      </c>
      <c r="O25" s="405">
        <v>1219.7654503803888</v>
      </c>
      <c r="P25" s="406">
        <v>1366.8518907345606</v>
      </c>
      <c r="Q25" s="405">
        <v>1491.2239266620952</v>
      </c>
      <c r="R25" s="405">
        <v>1564.2422970089087</v>
      </c>
      <c r="S25" s="407">
        <v>1650.4339660629148</v>
      </c>
    </row>
    <row r="26" spans="2:19" hidden="1" x14ac:dyDescent="0.25">
      <c r="B26" s="404" t="s">
        <v>95</v>
      </c>
      <c r="C26" s="405">
        <v>0</v>
      </c>
      <c r="D26" s="405">
        <v>0</v>
      </c>
      <c r="E26" s="405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0</v>
      </c>
      <c r="M26" s="405">
        <v>0</v>
      </c>
      <c r="N26" s="405">
        <v>0</v>
      </c>
      <c r="O26" s="405">
        <v>747</v>
      </c>
      <c r="P26" s="406">
        <v>1370.0000000000002</v>
      </c>
      <c r="Q26" s="405">
        <v>1466</v>
      </c>
      <c r="R26" s="405">
        <v>0</v>
      </c>
      <c r="S26" s="407">
        <v>0</v>
      </c>
    </row>
    <row r="27" spans="2:19" hidden="1" x14ac:dyDescent="0.25">
      <c r="B27" s="404" t="s">
        <v>135</v>
      </c>
      <c r="C27" s="405">
        <v>0</v>
      </c>
      <c r="D27" s="405">
        <v>0</v>
      </c>
      <c r="E27" s="405">
        <v>0</v>
      </c>
      <c r="F27" s="405">
        <v>0</v>
      </c>
      <c r="G27" s="405">
        <v>0</v>
      </c>
      <c r="H27" s="405">
        <v>215.89023</v>
      </c>
      <c r="I27" s="405">
        <v>126.050707</v>
      </c>
      <c r="J27" s="405">
        <v>434.173655</v>
      </c>
      <c r="K27" s="405">
        <v>530.59907938110507</v>
      </c>
      <c r="L27" s="405">
        <v>578.11589869839497</v>
      </c>
      <c r="M27" s="405">
        <v>564.54566388929982</v>
      </c>
      <c r="N27" s="405">
        <v>758.42324671716995</v>
      </c>
      <c r="O27" s="405">
        <v>1057.3716401854799</v>
      </c>
      <c r="P27" s="406">
        <v>1129.9605975255731</v>
      </c>
      <c r="Q27" s="405">
        <v>1730.302279522859</v>
      </c>
      <c r="R27" s="405">
        <v>1816.3711361430928</v>
      </c>
      <c r="S27" s="407">
        <v>1897.4849062814387</v>
      </c>
    </row>
    <row r="28" spans="2:19" hidden="1" x14ac:dyDescent="0.25">
      <c r="B28" s="404" t="s">
        <v>118</v>
      </c>
      <c r="C28" s="405">
        <v>0</v>
      </c>
      <c r="D28" s="405">
        <v>0</v>
      </c>
      <c r="E28" s="405">
        <v>0</v>
      </c>
      <c r="F28" s="405">
        <v>15.067346000000001</v>
      </c>
      <c r="G28" s="405">
        <v>294.473096</v>
      </c>
      <c r="H28" s="405">
        <v>55.745395000000002</v>
      </c>
      <c r="I28" s="405">
        <v>97.469386</v>
      </c>
      <c r="J28" s="405">
        <v>73.223016000000001</v>
      </c>
      <c r="K28" s="405">
        <v>74.229469309999999</v>
      </c>
      <c r="L28" s="405">
        <v>124.49052098999999</v>
      </c>
      <c r="M28" s="405">
        <v>87.321048320000003</v>
      </c>
      <c r="N28" s="405">
        <v>196.9577159963913</v>
      </c>
      <c r="O28" s="405">
        <v>366.88977</v>
      </c>
      <c r="P28" s="406">
        <v>557.32487106285021</v>
      </c>
      <c r="Q28" s="405">
        <v>658.08058692190014</v>
      </c>
      <c r="R28" s="405">
        <v>439.46270627722498</v>
      </c>
      <c r="S28" s="407">
        <v>485.73387608807485</v>
      </c>
    </row>
    <row r="29" spans="2:19" hidden="1" x14ac:dyDescent="0.25">
      <c r="B29" s="404" t="s">
        <v>136</v>
      </c>
      <c r="C29" s="405">
        <v>0</v>
      </c>
      <c r="D29" s="405">
        <v>0</v>
      </c>
      <c r="E29" s="405">
        <v>0</v>
      </c>
      <c r="F29" s="405">
        <v>0</v>
      </c>
      <c r="G29" s="405">
        <v>0</v>
      </c>
      <c r="H29" s="405">
        <v>0</v>
      </c>
      <c r="I29" s="405">
        <v>0</v>
      </c>
      <c r="J29" s="405">
        <v>0</v>
      </c>
      <c r="K29" s="405">
        <v>0</v>
      </c>
      <c r="L29" s="405">
        <v>0</v>
      </c>
      <c r="M29" s="405">
        <v>0</v>
      </c>
      <c r="N29" s="405">
        <v>0</v>
      </c>
      <c r="O29" s="405">
        <v>0</v>
      </c>
      <c r="P29" s="406">
        <v>1018.0524999999998</v>
      </c>
      <c r="Q29" s="405">
        <v>174.09071404330939</v>
      </c>
      <c r="R29" s="405">
        <v>298.94410868267653</v>
      </c>
      <c r="S29" s="407">
        <v>0</v>
      </c>
    </row>
    <row r="30" spans="2:19" hidden="1" x14ac:dyDescent="0.25">
      <c r="B30" s="404" t="s">
        <v>119</v>
      </c>
      <c r="C30" s="405">
        <v>0</v>
      </c>
      <c r="D30" s="405">
        <v>0</v>
      </c>
      <c r="E30" s="405">
        <v>159.106403</v>
      </c>
      <c r="F30" s="405">
        <v>237.880379</v>
      </c>
      <c r="G30" s="405">
        <v>615.17699700000003</v>
      </c>
      <c r="H30" s="405">
        <v>341.38799599999999</v>
      </c>
      <c r="I30" s="405">
        <v>0</v>
      </c>
      <c r="J30" s="405">
        <v>422.76390400000003</v>
      </c>
      <c r="K30" s="405">
        <v>274.80301356491492</v>
      </c>
      <c r="L30" s="405">
        <v>350.28140918808998</v>
      </c>
      <c r="M30" s="405">
        <v>423.23702395037498</v>
      </c>
      <c r="N30" s="405">
        <v>545.23586418233708</v>
      </c>
      <c r="O30" s="405">
        <v>1166.9078243753247</v>
      </c>
      <c r="P30" s="406">
        <v>1284.37136336</v>
      </c>
      <c r="Q30" s="405">
        <v>855.57948337700054</v>
      </c>
      <c r="R30" s="405">
        <v>584.1345857256249</v>
      </c>
      <c r="S30" s="407">
        <v>394.29170615672496</v>
      </c>
    </row>
    <row r="31" spans="2:19" hidden="1" x14ac:dyDescent="0.25">
      <c r="B31" s="404" t="s">
        <v>120</v>
      </c>
      <c r="C31" s="405">
        <v>0</v>
      </c>
      <c r="D31" s="405">
        <v>0</v>
      </c>
      <c r="E31" s="405">
        <v>0</v>
      </c>
      <c r="F31" s="405">
        <v>0</v>
      </c>
      <c r="G31" s="405">
        <v>0</v>
      </c>
      <c r="H31" s="405">
        <v>0</v>
      </c>
      <c r="I31" s="405">
        <v>0</v>
      </c>
      <c r="J31" s="405">
        <v>0</v>
      </c>
      <c r="K31" s="405">
        <v>0</v>
      </c>
      <c r="L31" s="405">
        <v>0</v>
      </c>
      <c r="M31" s="405">
        <v>52.523355870000003</v>
      </c>
      <c r="N31" s="405">
        <v>333.95488855311299</v>
      </c>
      <c r="O31" s="405">
        <v>679.15984000000003</v>
      </c>
      <c r="P31" s="406">
        <v>902.45871575827505</v>
      </c>
      <c r="Q31" s="405">
        <v>592.56904766790001</v>
      </c>
      <c r="R31" s="405">
        <v>148.67595821329999</v>
      </c>
      <c r="S31" s="407">
        <v>158.02491566512501</v>
      </c>
    </row>
    <row r="32" spans="2:19" hidden="1" x14ac:dyDescent="0.25">
      <c r="B32" s="404" t="s">
        <v>137</v>
      </c>
      <c r="C32" s="405">
        <v>0</v>
      </c>
      <c r="D32" s="405">
        <v>0</v>
      </c>
      <c r="E32" s="405">
        <v>0</v>
      </c>
      <c r="F32" s="405">
        <v>0</v>
      </c>
      <c r="G32" s="405">
        <v>0</v>
      </c>
      <c r="H32" s="405">
        <v>158.573025</v>
      </c>
      <c r="I32" s="405">
        <v>0</v>
      </c>
      <c r="J32" s="405">
        <v>260.83067</v>
      </c>
      <c r="K32" s="405">
        <v>292.68299214999996</v>
      </c>
      <c r="L32" s="405">
        <v>343.07020242999994</v>
      </c>
      <c r="M32" s="405">
        <v>378.36029340000005</v>
      </c>
      <c r="N32" s="405">
        <v>469.53294714999993</v>
      </c>
      <c r="O32" s="405">
        <v>525.0800644499999</v>
      </c>
      <c r="P32" s="406">
        <v>574.16471488000013</v>
      </c>
      <c r="Q32" s="405">
        <v>594.03212494999991</v>
      </c>
      <c r="R32" s="405">
        <v>558.35761559999992</v>
      </c>
      <c r="S32" s="407">
        <v>573.69984470264785</v>
      </c>
    </row>
    <row r="33" spans="2:19" hidden="1" x14ac:dyDescent="0.25">
      <c r="B33" s="404" t="s">
        <v>138</v>
      </c>
      <c r="C33" s="405">
        <v>0</v>
      </c>
      <c r="D33" s="405">
        <v>0</v>
      </c>
      <c r="E33" s="405">
        <v>174.10990662458718</v>
      </c>
      <c r="F33" s="405">
        <v>238.58471447631672</v>
      </c>
      <c r="G33" s="405">
        <v>283.54896533527909</v>
      </c>
      <c r="H33" s="405">
        <v>494.63726100000002</v>
      </c>
      <c r="I33" s="405">
        <v>470.80669499999999</v>
      </c>
      <c r="J33" s="405">
        <v>420.39454799999999</v>
      </c>
      <c r="K33" s="405">
        <v>201.12913304750001</v>
      </c>
      <c r="L33" s="405">
        <v>604.26433035749994</v>
      </c>
      <c r="M33" s="405">
        <v>207.22336136999996</v>
      </c>
      <c r="N33" s="405">
        <v>436.27172786250009</v>
      </c>
      <c r="O33" s="405">
        <v>254.58229716750003</v>
      </c>
      <c r="P33" s="406">
        <v>852.11728467287355</v>
      </c>
      <c r="Q33" s="405">
        <v>305.49831307999995</v>
      </c>
      <c r="R33" s="405">
        <v>563.09228505110582</v>
      </c>
      <c r="S33" s="407">
        <v>335.01570495739702</v>
      </c>
    </row>
    <row r="34" spans="2:19" hidden="1" x14ac:dyDescent="0.25">
      <c r="B34" s="404" t="s">
        <v>112</v>
      </c>
      <c r="C34" s="405">
        <v>0</v>
      </c>
      <c r="D34" s="405">
        <v>0</v>
      </c>
      <c r="E34" s="405">
        <v>0</v>
      </c>
      <c r="F34" s="405">
        <v>53.153765839184281</v>
      </c>
      <c r="G34" s="405">
        <v>55.18455532085428</v>
      </c>
      <c r="H34" s="405">
        <v>105.281835</v>
      </c>
      <c r="I34" s="405">
        <v>0.120148</v>
      </c>
      <c r="J34" s="405">
        <v>197.883375</v>
      </c>
      <c r="K34" s="405">
        <v>221.37024</v>
      </c>
      <c r="L34" s="405">
        <v>263.66426999999999</v>
      </c>
      <c r="M34" s="405">
        <v>472.78542776500012</v>
      </c>
      <c r="N34" s="405">
        <v>417.22021558500006</v>
      </c>
      <c r="O34" s="405">
        <v>352.258276685</v>
      </c>
      <c r="P34" s="406">
        <v>460.0601113275784</v>
      </c>
      <c r="Q34" s="405">
        <v>526.77963468105759</v>
      </c>
      <c r="R34" s="405">
        <v>485.30889913885261</v>
      </c>
      <c r="S34" s="407">
        <v>739.63220186835611</v>
      </c>
    </row>
    <row r="35" spans="2:19" hidden="1" x14ac:dyDescent="0.25">
      <c r="B35" s="404" t="s">
        <v>139</v>
      </c>
      <c r="C35" s="405">
        <v>0</v>
      </c>
      <c r="D35" s="405">
        <v>0</v>
      </c>
      <c r="E35" s="405">
        <v>0</v>
      </c>
      <c r="F35" s="405">
        <v>0</v>
      </c>
      <c r="G35" s="405">
        <v>0</v>
      </c>
      <c r="H35" s="405">
        <v>0</v>
      </c>
      <c r="I35" s="405">
        <v>0</v>
      </c>
      <c r="J35" s="405">
        <v>0</v>
      </c>
      <c r="K35" s="405">
        <v>12.420505550000003</v>
      </c>
      <c r="L35" s="405">
        <v>298.05046639095656</v>
      </c>
      <c r="M35" s="405">
        <v>432.66409379999999</v>
      </c>
      <c r="N35" s="405">
        <v>555.31743265000011</v>
      </c>
      <c r="O35" s="405">
        <v>536.60430848999988</v>
      </c>
      <c r="P35" s="406">
        <v>633.99975840536399</v>
      </c>
      <c r="Q35" s="405">
        <v>518.18796951143997</v>
      </c>
      <c r="R35" s="405">
        <v>381.77539545019658</v>
      </c>
      <c r="S35" s="407">
        <v>398.82435700591685</v>
      </c>
    </row>
    <row r="36" spans="2:19" hidden="1" x14ac:dyDescent="0.25">
      <c r="B36" s="404" t="s">
        <v>140</v>
      </c>
      <c r="C36" s="405">
        <v>0</v>
      </c>
      <c r="D36" s="405">
        <v>0</v>
      </c>
      <c r="E36" s="405">
        <v>0</v>
      </c>
      <c r="F36" s="405">
        <v>71.920231391989461</v>
      </c>
      <c r="G36" s="405">
        <v>51.624581016909154</v>
      </c>
      <c r="H36" s="405">
        <v>192.058572</v>
      </c>
      <c r="I36" s="405">
        <v>154.22718800000001</v>
      </c>
      <c r="J36" s="405">
        <v>224.162172</v>
      </c>
      <c r="K36" s="405">
        <v>200.29997879310159</v>
      </c>
      <c r="L36" s="405">
        <v>259.03297674598895</v>
      </c>
      <c r="M36" s="405">
        <v>288.14217767900982</v>
      </c>
      <c r="N36" s="405">
        <v>256.41784625363647</v>
      </c>
      <c r="O36" s="405">
        <v>269.96078835069699</v>
      </c>
      <c r="P36" s="406">
        <v>294.59276937109576</v>
      </c>
      <c r="Q36" s="405">
        <v>284.94010501233805</v>
      </c>
      <c r="R36" s="405">
        <v>299.91841743409407</v>
      </c>
      <c r="S36" s="407">
        <v>311.75905127458782</v>
      </c>
    </row>
    <row r="37" spans="2:19" hidden="1" x14ac:dyDescent="0.25">
      <c r="B37" s="404" t="s">
        <v>287</v>
      </c>
      <c r="C37" s="405">
        <v>0</v>
      </c>
      <c r="D37" s="405">
        <v>0</v>
      </c>
      <c r="E37" s="405">
        <v>0</v>
      </c>
      <c r="F37" s="405">
        <v>0</v>
      </c>
      <c r="G37" s="405">
        <v>0</v>
      </c>
      <c r="H37" s="405">
        <v>159.68922499999999</v>
      </c>
      <c r="I37" s="405">
        <v>0</v>
      </c>
      <c r="J37" s="405">
        <v>215.06639999999999</v>
      </c>
      <c r="K37" s="405">
        <v>231.58905610818502</v>
      </c>
      <c r="L37" s="405">
        <v>276.58765954349508</v>
      </c>
      <c r="M37" s="405">
        <v>353.06289990104</v>
      </c>
      <c r="N37" s="405">
        <v>350.31115350015494</v>
      </c>
      <c r="O37" s="405">
        <v>288.4407482076</v>
      </c>
      <c r="P37" s="406">
        <v>302.18016026055903</v>
      </c>
      <c r="Q37" s="405">
        <v>668.57902698516227</v>
      </c>
      <c r="R37" s="405">
        <v>683.76924422883735</v>
      </c>
      <c r="S37" s="407">
        <v>714.30435910729739</v>
      </c>
    </row>
    <row r="38" spans="2:19" hidden="1" x14ac:dyDescent="0.25">
      <c r="B38" s="404" t="s">
        <v>288</v>
      </c>
      <c r="C38" s="405">
        <v>57.819198650561304</v>
      </c>
      <c r="D38" s="405">
        <v>0</v>
      </c>
      <c r="E38" s="405">
        <v>0</v>
      </c>
      <c r="F38" s="405">
        <v>100.47678165709262</v>
      </c>
      <c r="G38" s="405">
        <v>43.326935048157772</v>
      </c>
      <c r="H38" s="405">
        <v>113.885536</v>
      </c>
      <c r="I38" s="405">
        <v>77.508651999999998</v>
      </c>
      <c r="J38" s="405">
        <v>157.11414199999999</v>
      </c>
      <c r="K38" s="405">
        <v>91.423676999999998</v>
      </c>
      <c r="L38" s="405">
        <v>190.25617500000001</v>
      </c>
      <c r="M38" s="405">
        <v>268.940316</v>
      </c>
      <c r="N38" s="405">
        <v>232.932265</v>
      </c>
      <c r="O38" s="405">
        <v>329.81834400000002</v>
      </c>
      <c r="P38" s="406">
        <v>483.757183</v>
      </c>
      <c r="Q38" s="405">
        <v>559.34418198121796</v>
      </c>
      <c r="R38" s="405">
        <v>609.71917601230052</v>
      </c>
      <c r="S38" s="407">
        <v>751.13764180868725</v>
      </c>
    </row>
    <row r="39" spans="2:19" hidden="1" x14ac:dyDescent="0.25">
      <c r="B39" s="404" t="s">
        <v>289</v>
      </c>
      <c r="C39" s="405">
        <v>140.45341300000001</v>
      </c>
      <c r="D39" s="405">
        <v>151.69</v>
      </c>
      <c r="E39" s="405">
        <v>199.49060700000001</v>
      </c>
      <c r="F39" s="405">
        <v>245.39472000000001</v>
      </c>
      <c r="G39" s="405">
        <v>126.00188343000001</v>
      </c>
      <c r="H39" s="405">
        <v>235.716407</v>
      </c>
      <c r="I39" s="405">
        <v>0</v>
      </c>
      <c r="J39" s="405">
        <v>0</v>
      </c>
      <c r="K39" s="405">
        <v>502.20781213413034</v>
      </c>
      <c r="L39" s="405">
        <v>494.91846366369566</v>
      </c>
      <c r="M39" s="405">
        <v>434.80659997065209</v>
      </c>
      <c r="N39" s="405">
        <v>362.92997924402169</v>
      </c>
      <c r="O39" s="405">
        <v>432.1646842793499</v>
      </c>
      <c r="P39" s="406">
        <v>476.39939613915004</v>
      </c>
      <c r="Q39" s="405">
        <v>462.05828606</v>
      </c>
      <c r="R39" s="405">
        <v>281.88465372999997</v>
      </c>
      <c r="S39" s="407">
        <v>401.82226533000005</v>
      </c>
    </row>
    <row r="40" spans="2:19" hidden="1" x14ac:dyDescent="0.25">
      <c r="B40" s="404" t="s">
        <v>145</v>
      </c>
      <c r="C40" s="405">
        <v>0</v>
      </c>
      <c r="D40" s="405">
        <v>0</v>
      </c>
      <c r="E40" s="405">
        <v>0</v>
      </c>
      <c r="F40" s="405">
        <v>0</v>
      </c>
      <c r="G40" s="405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5">
        <v>0</v>
      </c>
      <c r="N40" s="405">
        <v>0</v>
      </c>
      <c r="O40" s="405">
        <v>99.829900000000009</v>
      </c>
      <c r="P40" s="406">
        <v>244.3</v>
      </c>
      <c r="Q40" s="405">
        <v>287.40822232404582</v>
      </c>
      <c r="R40" s="405">
        <v>270.10752795999997</v>
      </c>
      <c r="S40" s="407">
        <v>269.24502166979994</v>
      </c>
    </row>
    <row r="41" spans="2:19" hidden="1" x14ac:dyDescent="0.25">
      <c r="B41" s="404" t="s">
        <v>146</v>
      </c>
      <c r="C41" s="405">
        <v>0</v>
      </c>
      <c r="D41" s="405">
        <v>0</v>
      </c>
      <c r="E41" s="405">
        <v>0</v>
      </c>
      <c r="F41" s="405">
        <v>0</v>
      </c>
      <c r="G41" s="405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5">
        <v>14.667278928865001</v>
      </c>
      <c r="N41" s="405">
        <v>32.056872141135003</v>
      </c>
      <c r="O41" s="405">
        <v>125.20491291294999</v>
      </c>
      <c r="P41" s="406">
        <v>226.29049602045217</v>
      </c>
      <c r="Q41" s="405">
        <v>237.95672725415443</v>
      </c>
      <c r="R41" s="405">
        <v>246.92505677251683</v>
      </c>
      <c r="S41" s="407">
        <v>258.42575134886374</v>
      </c>
    </row>
    <row r="42" spans="2:19" hidden="1" x14ac:dyDescent="0.25">
      <c r="B42" s="404" t="s">
        <v>147</v>
      </c>
      <c r="C42" s="405">
        <v>0</v>
      </c>
      <c r="D42" s="405">
        <v>0</v>
      </c>
      <c r="E42" s="405">
        <v>0</v>
      </c>
      <c r="F42" s="405">
        <v>59.853486009553862</v>
      </c>
      <c r="G42" s="405">
        <v>107.72550276785766</v>
      </c>
      <c r="H42" s="405">
        <v>122.26822300000001</v>
      </c>
      <c r="I42" s="405">
        <v>258.90417300000001</v>
      </c>
      <c r="J42" s="405">
        <v>151.37375</v>
      </c>
      <c r="K42" s="405">
        <v>95.601323777000019</v>
      </c>
      <c r="L42" s="405">
        <v>161.73907977659999</v>
      </c>
      <c r="M42" s="405">
        <v>246.72087645419998</v>
      </c>
      <c r="N42" s="405">
        <v>217.49320244959998</v>
      </c>
      <c r="O42" s="405">
        <v>217.82863770239999</v>
      </c>
      <c r="P42" s="406">
        <v>232.76243203011876</v>
      </c>
      <c r="Q42" s="405">
        <v>195.77175532160774</v>
      </c>
      <c r="R42" s="405">
        <v>205.50985214924032</v>
      </c>
      <c r="S42" s="407">
        <v>214.68731515594479</v>
      </c>
    </row>
    <row r="43" spans="2:19" hidden="1" x14ac:dyDescent="0.25">
      <c r="B43" s="404" t="s">
        <v>148</v>
      </c>
      <c r="C43" s="405">
        <v>0</v>
      </c>
      <c r="D43" s="405">
        <v>0</v>
      </c>
      <c r="E43" s="405">
        <v>0</v>
      </c>
      <c r="F43" s="405">
        <v>0</v>
      </c>
      <c r="G43" s="405">
        <v>0</v>
      </c>
      <c r="H43" s="405">
        <v>0</v>
      </c>
      <c r="I43" s="405">
        <v>0</v>
      </c>
      <c r="J43" s="405">
        <v>2.0917490000000001</v>
      </c>
      <c r="K43" s="405">
        <v>5.0242219524999996</v>
      </c>
      <c r="L43" s="405">
        <v>106.700999415</v>
      </c>
      <c r="M43" s="405">
        <v>201.22113203575003</v>
      </c>
      <c r="N43" s="405">
        <v>163.191087133</v>
      </c>
      <c r="O43" s="405">
        <v>194.8245404552965</v>
      </c>
      <c r="P43" s="406">
        <v>220.30849794060899</v>
      </c>
      <c r="Q43" s="405">
        <v>488.47009081481252</v>
      </c>
      <c r="R43" s="405">
        <v>288.06629566768248</v>
      </c>
      <c r="S43" s="407">
        <v>300.93048560466264</v>
      </c>
    </row>
    <row r="44" spans="2:19" hidden="1" x14ac:dyDescent="0.25">
      <c r="B44" s="404" t="s">
        <v>149</v>
      </c>
      <c r="C44" s="405">
        <v>0</v>
      </c>
      <c r="D44" s="405">
        <v>0</v>
      </c>
      <c r="E44" s="405">
        <v>0</v>
      </c>
      <c r="F44" s="405">
        <v>0</v>
      </c>
      <c r="G44" s="405">
        <v>0</v>
      </c>
      <c r="H44" s="405">
        <v>0</v>
      </c>
      <c r="I44" s="405">
        <v>0</v>
      </c>
      <c r="J44" s="405">
        <v>0</v>
      </c>
      <c r="K44" s="405">
        <v>0</v>
      </c>
      <c r="L44" s="405">
        <v>0</v>
      </c>
      <c r="M44" s="405">
        <v>5.5034682720000019</v>
      </c>
      <c r="N44" s="405">
        <v>125.07292075199999</v>
      </c>
      <c r="O44" s="405">
        <v>203.41499805602584</v>
      </c>
      <c r="P44" s="406">
        <v>224.717824116</v>
      </c>
      <c r="Q44" s="405">
        <v>217.37815010401687</v>
      </c>
      <c r="R44" s="405">
        <v>216.13527555600325</v>
      </c>
      <c r="S44" s="407">
        <v>222.07411622388022</v>
      </c>
    </row>
    <row r="45" spans="2:19" hidden="1" x14ac:dyDescent="0.25">
      <c r="B45" s="404" t="s">
        <v>150</v>
      </c>
      <c r="C45" s="405">
        <v>0</v>
      </c>
      <c r="D45" s="405">
        <v>0</v>
      </c>
      <c r="E45" s="405">
        <v>0</v>
      </c>
      <c r="F45" s="405">
        <v>7.6202047293356809</v>
      </c>
      <c r="G45" s="405">
        <v>0</v>
      </c>
      <c r="H45" s="405">
        <v>164.61736099999999</v>
      </c>
      <c r="I45" s="405">
        <v>9.7479999999999997E-2</v>
      </c>
      <c r="J45" s="405">
        <v>68.025059999999996</v>
      </c>
      <c r="K45" s="405">
        <v>99.963453999999999</v>
      </c>
      <c r="L45" s="405">
        <v>167.27414417128051</v>
      </c>
      <c r="M45" s="405">
        <v>198.72899710642577</v>
      </c>
      <c r="N45" s="405">
        <v>173.24022326803637</v>
      </c>
      <c r="O45" s="405">
        <v>186.90626377956389</v>
      </c>
      <c r="P45" s="406">
        <v>200.0059368803997</v>
      </c>
      <c r="Q45" s="405">
        <v>200.70163001328598</v>
      </c>
      <c r="R45" s="405">
        <v>210.10454625916367</v>
      </c>
      <c r="S45" s="407">
        <v>219.39872120631486</v>
      </c>
    </row>
    <row r="46" spans="2:19" hidden="1" x14ac:dyDescent="0.25">
      <c r="B46" s="404" t="s">
        <v>110</v>
      </c>
      <c r="C46" s="405">
        <v>0</v>
      </c>
      <c r="D46" s="405">
        <v>0</v>
      </c>
      <c r="E46" s="405">
        <v>0</v>
      </c>
      <c r="F46" s="405">
        <v>0</v>
      </c>
      <c r="G46" s="405">
        <v>0</v>
      </c>
      <c r="H46" s="405">
        <v>0</v>
      </c>
      <c r="I46" s="405">
        <v>0</v>
      </c>
      <c r="J46" s="405">
        <v>0</v>
      </c>
      <c r="K46" s="405">
        <v>66.485667682800013</v>
      </c>
      <c r="L46" s="405">
        <v>63.749279253600008</v>
      </c>
      <c r="M46" s="405">
        <v>76.042584405223195</v>
      </c>
      <c r="N46" s="405">
        <v>91.530894054599983</v>
      </c>
      <c r="O46" s="405">
        <v>143.60173838094963</v>
      </c>
      <c r="P46" s="406">
        <v>181.51067070540003</v>
      </c>
      <c r="Q46" s="405">
        <v>194.31705799079998</v>
      </c>
      <c r="R46" s="405">
        <v>218.90384186219998</v>
      </c>
      <c r="S46" s="407">
        <v>242.36444216160001</v>
      </c>
    </row>
    <row r="47" spans="2:19" hidden="1" x14ac:dyDescent="0.25">
      <c r="B47" s="404" t="s">
        <v>151</v>
      </c>
      <c r="C47" s="405">
        <v>0</v>
      </c>
      <c r="D47" s="405">
        <v>0</v>
      </c>
      <c r="E47" s="405">
        <v>0</v>
      </c>
      <c r="F47" s="405">
        <v>0</v>
      </c>
      <c r="G47" s="405">
        <v>0</v>
      </c>
      <c r="H47" s="405">
        <v>26.928118000000001</v>
      </c>
      <c r="I47" s="405">
        <v>0</v>
      </c>
      <c r="J47" s="405">
        <v>102.16385</v>
      </c>
      <c r="K47" s="405">
        <v>107.43295121</v>
      </c>
      <c r="L47" s="405">
        <v>101.19749065000001</v>
      </c>
      <c r="M47" s="405">
        <v>161.59565923</v>
      </c>
      <c r="N47" s="405">
        <v>182.46473058000004</v>
      </c>
      <c r="O47" s="405">
        <v>269.18241187000001</v>
      </c>
      <c r="P47" s="406">
        <v>255.28179733999997</v>
      </c>
      <c r="Q47" s="405">
        <v>284.91739372000001</v>
      </c>
      <c r="R47" s="405">
        <v>190.61076435000001</v>
      </c>
      <c r="S47" s="407">
        <v>119.64905155999999</v>
      </c>
    </row>
    <row r="48" spans="2:19" hidden="1" x14ac:dyDescent="0.25">
      <c r="B48" s="404" t="s">
        <v>121</v>
      </c>
      <c r="C48" s="405">
        <v>0</v>
      </c>
      <c r="D48" s="405">
        <v>0</v>
      </c>
      <c r="E48" s="405">
        <v>0</v>
      </c>
      <c r="F48" s="405">
        <v>0</v>
      </c>
      <c r="G48" s="405">
        <v>0</v>
      </c>
      <c r="H48" s="405">
        <v>0</v>
      </c>
      <c r="I48" s="405">
        <v>0</v>
      </c>
      <c r="J48" s="405">
        <v>0</v>
      </c>
      <c r="K48" s="405">
        <v>0</v>
      </c>
      <c r="L48" s="405">
        <v>0</v>
      </c>
      <c r="M48" s="405">
        <v>159.92843792100004</v>
      </c>
      <c r="N48" s="405">
        <v>421.12156714779991</v>
      </c>
      <c r="O48" s="405">
        <v>263.44063004937499</v>
      </c>
      <c r="P48" s="406">
        <v>385.48275404439499</v>
      </c>
      <c r="Q48" s="405">
        <v>360.04073522835216</v>
      </c>
      <c r="R48" s="405">
        <v>188.48241142884839</v>
      </c>
      <c r="S48" s="407">
        <v>0</v>
      </c>
    </row>
    <row r="49" spans="2:19" hidden="1" x14ac:dyDescent="0.25">
      <c r="B49" s="404" t="s">
        <v>124</v>
      </c>
      <c r="C49" s="405">
        <v>0</v>
      </c>
      <c r="D49" s="405">
        <v>0</v>
      </c>
      <c r="E49" s="405">
        <v>0</v>
      </c>
      <c r="F49" s="405">
        <v>0</v>
      </c>
      <c r="G49" s="405">
        <v>0</v>
      </c>
      <c r="H49" s="405">
        <v>0</v>
      </c>
      <c r="I49" s="405">
        <v>0</v>
      </c>
      <c r="J49" s="405">
        <v>0</v>
      </c>
      <c r="K49" s="405">
        <v>0</v>
      </c>
      <c r="L49" s="405">
        <v>0</v>
      </c>
      <c r="M49" s="405">
        <v>0</v>
      </c>
      <c r="N49" s="405">
        <v>0</v>
      </c>
      <c r="O49" s="405">
        <v>12.2835282743848</v>
      </c>
      <c r="P49" s="406">
        <v>36.282806611720098</v>
      </c>
      <c r="Q49" s="405">
        <v>83.674095396822409</v>
      </c>
      <c r="R49" s="405">
        <v>142.00708528655827</v>
      </c>
      <c r="S49" s="407">
        <v>232.83709776288521</v>
      </c>
    </row>
    <row r="50" spans="2:19" x14ac:dyDescent="0.25">
      <c r="B50" s="404" t="s">
        <v>290</v>
      </c>
      <c r="C50" s="405">
        <v>0</v>
      </c>
      <c r="D50" s="405">
        <v>0</v>
      </c>
      <c r="E50" s="405">
        <v>0</v>
      </c>
      <c r="F50" s="405">
        <v>0</v>
      </c>
      <c r="G50" s="405">
        <v>0</v>
      </c>
      <c r="H50" s="405">
        <v>0</v>
      </c>
      <c r="I50" s="405">
        <v>0</v>
      </c>
      <c r="J50" s="405">
        <v>0</v>
      </c>
      <c r="K50" s="405">
        <v>86.906829000000002</v>
      </c>
      <c r="L50" s="405">
        <v>100.05867000000001</v>
      </c>
      <c r="M50" s="405">
        <v>191.52168851587248</v>
      </c>
      <c r="N50" s="405">
        <v>86.065590703953745</v>
      </c>
      <c r="O50" s="405">
        <v>61.371332462206134</v>
      </c>
      <c r="P50" s="406">
        <v>51.5100840481593</v>
      </c>
      <c r="Q50" s="405">
        <v>92.591090561176557</v>
      </c>
      <c r="R50" s="405">
        <v>86.849482777813648</v>
      </c>
      <c r="S50" s="407">
        <v>50.229354921973403</v>
      </c>
    </row>
    <row r="51" spans="2:19" x14ac:dyDescent="0.25">
      <c r="B51" s="404" t="s">
        <v>122</v>
      </c>
      <c r="C51" s="405">
        <v>0</v>
      </c>
      <c r="D51" s="405">
        <v>0</v>
      </c>
      <c r="E51" s="405">
        <v>0</v>
      </c>
      <c r="F51" s="405">
        <v>0</v>
      </c>
      <c r="G51" s="405">
        <v>0</v>
      </c>
      <c r="H51" s="405">
        <v>0</v>
      </c>
      <c r="I51" s="405">
        <v>0</v>
      </c>
      <c r="J51" s="405">
        <v>0</v>
      </c>
      <c r="K51" s="405">
        <v>0</v>
      </c>
      <c r="L51" s="405">
        <v>0</v>
      </c>
      <c r="M51" s="405">
        <v>0</v>
      </c>
      <c r="N51" s="405">
        <v>0</v>
      </c>
      <c r="O51" s="405">
        <v>0</v>
      </c>
      <c r="P51" s="406">
        <v>87.4</v>
      </c>
      <c r="Q51" s="405">
        <v>94.302566013284647</v>
      </c>
      <c r="R51" s="405">
        <v>85.539709852438506</v>
      </c>
      <c r="S51" s="407">
        <v>84.682317403043783</v>
      </c>
    </row>
    <row r="52" spans="2:19" x14ac:dyDescent="0.25">
      <c r="B52" s="404" t="s">
        <v>291</v>
      </c>
      <c r="C52" s="405">
        <v>0</v>
      </c>
      <c r="D52" s="405">
        <v>0</v>
      </c>
      <c r="E52" s="405">
        <v>0</v>
      </c>
      <c r="F52" s="405">
        <v>0</v>
      </c>
      <c r="G52" s="405">
        <v>0</v>
      </c>
      <c r="H52" s="405">
        <v>0</v>
      </c>
      <c r="I52" s="405">
        <v>0</v>
      </c>
      <c r="J52" s="405">
        <v>0</v>
      </c>
      <c r="K52" s="405">
        <v>0</v>
      </c>
      <c r="L52" s="405">
        <v>0</v>
      </c>
      <c r="M52" s="405">
        <v>5.2056718055095788</v>
      </c>
      <c r="N52" s="405">
        <v>22.828115354018333</v>
      </c>
      <c r="O52" s="405">
        <v>69.070728713371082</v>
      </c>
      <c r="P52" s="406">
        <v>74.421470652847276</v>
      </c>
      <c r="Q52" s="405">
        <v>150.22669059591541</v>
      </c>
      <c r="R52" s="405">
        <v>161.09604618629157</v>
      </c>
      <c r="S52" s="407">
        <v>168.15063567487715</v>
      </c>
    </row>
    <row r="53" spans="2:19" x14ac:dyDescent="0.25">
      <c r="B53" s="404" t="s">
        <v>292</v>
      </c>
      <c r="C53" s="405">
        <v>0</v>
      </c>
      <c r="D53" s="405">
        <v>0</v>
      </c>
      <c r="E53" s="405">
        <v>0</v>
      </c>
      <c r="F53" s="405">
        <v>0</v>
      </c>
      <c r="G53" s="405">
        <v>0</v>
      </c>
      <c r="H53" s="405">
        <v>0</v>
      </c>
      <c r="I53" s="405">
        <v>0</v>
      </c>
      <c r="J53" s="405">
        <v>0</v>
      </c>
      <c r="K53" s="405">
        <v>0</v>
      </c>
      <c r="L53" s="405">
        <v>0</v>
      </c>
      <c r="M53" s="405">
        <v>0</v>
      </c>
      <c r="N53" s="405">
        <v>3.4229564133242274</v>
      </c>
      <c r="O53" s="405">
        <v>67.971250391779719</v>
      </c>
      <c r="P53" s="406">
        <v>70.038569793037595</v>
      </c>
      <c r="Q53" s="405">
        <v>122.28291514541509</v>
      </c>
      <c r="R53" s="405">
        <v>130.39405832895795</v>
      </c>
      <c r="S53" s="407">
        <v>136.10608990701982</v>
      </c>
    </row>
    <row r="54" spans="2:19" x14ac:dyDescent="0.25">
      <c r="B54" s="404" t="s">
        <v>293</v>
      </c>
      <c r="C54" s="405">
        <v>0</v>
      </c>
      <c r="D54" s="405">
        <v>0</v>
      </c>
      <c r="E54" s="405">
        <v>0</v>
      </c>
      <c r="F54" s="405">
        <v>0</v>
      </c>
      <c r="G54" s="405">
        <v>0</v>
      </c>
      <c r="H54" s="405">
        <v>0</v>
      </c>
      <c r="I54" s="405">
        <v>0</v>
      </c>
      <c r="J54" s="405">
        <v>0</v>
      </c>
      <c r="K54" s="405">
        <v>0</v>
      </c>
      <c r="L54" s="405">
        <v>0</v>
      </c>
      <c r="M54" s="405">
        <v>0</v>
      </c>
      <c r="N54" s="405">
        <v>13.110000000000001</v>
      </c>
      <c r="O54" s="405">
        <v>57.869999999999983</v>
      </c>
      <c r="P54" s="406">
        <v>64.099999999999994</v>
      </c>
      <c r="Q54" s="405">
        <v>70.34</v>
      </c>
      <c r="R54" s="405">
        <v>73.838858809997475</v>
      </c>
      <c r="S54" s="407">
        <v>77.136284155298753</v>
      </c>
    </row>
    <row r="55" spans="2:19" x14ac:dyDescent="0.25">
      <c r="B55" s="404" t="s">
        <v>294</v>
      </c>
      <c r="C55" s="405">
        <v>0</v>
      </c>
      <c r="D55" s="405">
        <v>0</v>
      </c>
      <c r="E55" s="405">
        <v>0</v>
      </c>
      <c r="F55" s="405">
        <v>0</v>
      </c>
      <c r="G55" s="405">
        <v>0</v>
      </c>
      <c r="H55" s="405">
        <v>0</v>
      </c>
      <c r="I55" s="405">
        <v>0</v>
      </c>
      <c r="J55" s="405">
        <v>0</v>
      </c>
      <c r="K55" s="405">
        <v>0</v>
      </c>
      <c r="L55" s="405">
        <v>0</v>
      </c>
      <c r="M55" s="405">
        <v>0</v>
      </c>
      <c r="N55" s="405">
        <v>0</v>
      </c>
      <c r="O55" s="405">
        <v>0</v>
      </c>
      <c r="P55" s="406">
        <v>59.179104000000002</v>
      </c>
      <c r="Q55" s="405">
        <v>62.235230562312196</v>
      </c>
      <c r="R55" s="405">
        <v>65.330941178535838</v>
      </c>
      <c r="S55" s="407">
        <v>68.248428051251736</v>
      </c>
    </row>
    <row r="56" spans="2:19" x14ac:dyDescent="0.25">
      <c r="B56" s="404" t="s">
        <v>123</v>
      </c>
      <c r="C56" s="405">
        <v>0</v>
      </c>
      <c r="D56" s="405">
        <v>0</v>
      </c>
      <c r="E56" s="405">
        <v>0</v>
      </c>
      <c r="F56" s="405">
        <v>0</v>
      </c>
      <c r="G56" s="405">
        <v>0</v>
      </c>
      <c r="H56" s="405">
        <v>0.47073199999999998</v>
      </c>
      <c r="I56" s="405">
        <v>0</v>
      </c>
      <c r="J56" s="405">
        <v>18.048811000000001</v>
      </c>
      <c r="K56" s="405">
        <v>12.53349808105</v>
      </c>
      <c r="L56" s="405">
        <v>26.351381211</v>
      </c>
      <c r="M56" s="405">
        <v>44.346733009499992</v>
      </c>
      <c r="N56" s="405">
        <v>28.781874290999994</v>
      </c>
      <c r="O56" s="405">
        <v>52.202856670000003</v>
      </c>
      <c r="P56" s="406">
        <v>55.786602000000002</v>
      </c>
      <c r="Q56" s="405">
        <v>58.667533405371174</v>
      </c>
      <c r="R56" s="405">
        <v>61.585779298407914</v>
      </c>
      <c r="S56" s="407">
        <v>64.336018303201485</v>
      </c>
    </row>
    <row r="57" spans="2:19" x14ac:dyDescent="0.25">
      <c r="B57" s="404" t="s">
        <v>295</v>
      </c>
      <c r="C57" s="405">
        <v>0</v>
      </c>
      <c r="D57" s="405">
        <v>0</v>
      </c>
      <c r="E57" s="405">
        <v>0</v>
      </c>
      <c r="F57" s="405">
        <v>0</v>
      </c>
      <c r="G57" s="405">
        <v>0</v>
      </c>
      <c r="H57" s="405">
        <v>63.277301000000001</v>
      </c>
      <c r="I57" s="405">
        <v>0</v>
      </c>
      <c r="J57" s="405">
        <v>114.265794</v>
      </c>
      <c r="K57" s="405">
        <v>136.320065406645</v>
      </c>
      <c r="L57" s="405">
        <v>50.729321589975008</v>
      </c>
      <c r="M57" s="405">
        <v>50.24662654392499</v>
      </c>
      <c r="N57" s="405">
        <v>57.50014683277</v>
      </c>
      <c r="O57" s="405">
        <v>110.9596738458</v>
      </c>
      <c r="P57" s="406">
        <v>118.57709682666466</v>
      </c>
      <c r="Q57" s="405">
        <v>156.87560209692501</v>
      </c>
      <c r="R57" s="405">
        <v>48.014642699146691</v>
      </c>
      <c r="S57" s="407">
        <v>0</v>
      </c>
    </row>
    <row r="58" spans="2:19" x14ac:dyDescent="0.25">
      <c r="B58" s="404" t="s">
        <v>296</v>
      </c>
      <c r="C58" s="405">
        <v>0</v>
      </c>
      <c r="D58" s="405">
        <v>0</v>
      </c>
      <c r="E58" s="405">
        <v>0</v>
      </c>
      <c r="F58" s="405">
        <v>0</v>
      </c>
      <c r="G58" s="405">
        <v>0</v>
      </c>
      <c r="H58" s="405">
        <v>0</v>
      </c>
      <c r="I58" s="405">
        <v>0</v>
      </c>
      <c r="J58" s="405">
        <v>0</v>
      </c>
      <c r="K58" s="405">
        <v>34.336612970979516</v>
      </c>
      <c r="L58" s="405">
        <v>82.241436692392568</v>
      </c>
      <c r="M58" s="405">
        <v>102.63411652235159</v>
      </c>
      <c r="N58" s="405">
        <v>12.522638929999999</v>
      </c>
      <c r="O58" s="405">
        <v>35.527668497500002</v>
      </c>
      <c r="P58" s="406">
        <v>37.966656186356126</v>
      </c>
      <c r="Q58" s="405">
        <v>39.927329869475393</v>
      </c>
      <c r="R58" s="405">
        <v>41.913398818487181</v>
      </c>
      <c r="S58" s="407">
        <v>43.785127415044094</v>
      </c>
    </row>
    <row r="59" spans="2:19" x14ac:dyDescent="0.25">
      <c r="B59" s="404" t="s">
        <v>297</v>
      </c>
      <c r="C59" s="405">
        <v>0</v>
      </c>
      <c r="D59" s="405">
        <v>0</v>
      </c>
      <c r="E59" s="405">
        <v>0</v>
      </c>
      <c r="F59" s="405">
        <v>0</v>
      </c>
      <c r="G59" s="405">
        <v>0</v>
      </c>
      <c r="H59" s="405">
        <v>0</v>
      </c>
      <c r="I59" s="405">
        <v>0</v>
      </c>
      <c r="J59" s="405">
        <v>0</v>
      </c>
      <c r="K59" s="405">
        <v>0</v>
      </c>
      <c r="L59" s="405">
        <v>0</v>
      </c>
      <c r="M59" s="405">
        <v>0</v>
      </c>
      <c r="N59" s="405">
        <v>0</v>
      </c>
      <c r="O59" s="405">
        <v>14.83942575</v>
      </c>
      <c r="P59" s="406">
        <v>40.711046139234995</v>
      </c>
      <c r="Q59" s="405">
        <v>72.597491309589998</v>
      </c>
      <c r="R59" s="405">
        <v>11.105243257299998</v>
      </c>
      <c r="S59" s="407">
        <v>6.4095583022399989</v>
      </c>
    </row>
    <row r="60" spans="2:19" x14ac:dyDescent="0.25">
      <c r="B60" s="404" t="s">
        <v>298</v>
      </c>
      <c r="C60" s="405">
        <v>0</v>
      </c>
      <c r="D60" s="405">
        <v>0</v>
      </c>
      <c r="E60" s="405">
        <v>0</v>
      </c>
      <c r="F60" s="405">
        <v>0</v>
      </c>
      <c r="G60" s="405">
        <v>19.65427821022007</v>
      </c>
      <c r="H60" s="405">
        <v>23.1</v>
      </c>
      <c r="I60" s="405">
        <v>21.053836</v>
      </c>
      <c r="J60" s="405">
        <v>24.394819999999999</v>
      </c>
      <c r="K60" s="405">
        <v>25.587448999999999</v>
      </c>
      <c r="L60" s="405">
        <v>26.87681361928388</v>
      </c>
      <c r="M60" s="405">
        <v>28.660456665423439</v>
      </c>
      <c r="N60" s="405">
        <v>30.20916250159123</v>
      </c>
      <c r="O60" s="405">
        <v>32.083405135889002</v>
      </c>
      <c r="P60" s="406">
        <v>34.114023282206929</v>
      </c>
      <c r="Q60" s="405">
        <v>37.194570811192122</v>
      </c>
      <c r="R60" s="405">
        <v>40.445209223415063</v>
      </c>
      <c r="S60" s="407">
        <v>41.83907531883797</v>
      </c>
    </row>
    <row r="61" spans="2:19" x14ac:dyDescent="0.25">
      <c r="B61" s="404" t="s">
        <v>299</v>
      </c>
      <c r="C61" s="405">
        <v>0</v>
      </c>
      <c r="D61" s="405">
        <v>0</v>
      </c>
      <c r="E61" s="405">
        <v>0</v>
      </c>
      <c r="F61" s="405">
        <v>0</v>
      </c>
      <c r="G61" s="405">
        <v>0</v>
      </c>
      <c r="H61" s="405">
        <v>3.749012</v>
      </c>
      <c r="I61" s="405">
        <v>0</v>
      </c>
      <c r="J61" s="405">
        <v>5.8584690000000004</v>
      </c>
      <c r="K61" s="405">
        <v>3.623548</v>
      </c>
      <c r="L61" s="405">
        <v>16.622554759999996</v>
      </c>
      <c r="M61" s="405">
        <v>13.84050148</v>
      </c>
      <c r="N61" s="405">
        <v>17.54677229</v>
      </c>
      <c r="O61" s="405">
        <v>23.938406050000001</v>
      </c>
      <c r="P61" s="406">
        <v>23.30850732</v>
      </c>
      <c r="Q61" s="405">
        <v>40.103384490000003</v>
      </c>
      <c r="R61" s="405">
        <v>31.240860000000001</v>
      </c>
      <c r="S61" s="407">
        <v>31.646023</v>
      </c>
    </row>
    <row r="62" spans="2:19" x14ac:dyDescent="0.25">
      <c r="B62" s="404" t="s">
        <v>300</v>
      </c>
      <c r="C62" s="405">
        <v>0</v>
      </c>
      <c r="D62" s="405">
        <v>0</v>
      </c>
      <c r="E62" s="405">
        <v>0</v>
      </c>
      <c r="F62" s="405">
        <v>0</v>
      </c>
      <c r="G62" s="405">
        <v>0</v>
      </c>
      <c r="H62" s="405">
        <v>0</v>
      </c>
      <c r="I62" s="405">
        <v>0</v>
      </c>
      <c r="J62" s="405">
        <v>15.878413</v>
      </c>
      <c r="K62" s="405">
        <v>27.045546006374998</v>
      </c>
      <c r="L62" s="405">
        <v>54.563161762124992</v>
      </c>
      <c r="M62" s="405">
        <v>21.259427493798</v>
      </c>
      <c r="N62" s="405">
        <v>104.03896778909998</v>
      </c>
      <c r="O62" s="405">
        <v>42.318100450199999</v>
      </c>
      <c r="P62" s="406">
        <v>23.382191616675001</v>
      </c>
      <c r="Q62" s="405">
        <v>5.5713961546499995</v>
      </c>
      <c r="R62" s="405">
        <v>24.479482337564999</v>
      </c>
      <c r="S62" s="407">
        <v>25.572663716592661</v>
      </c>
    </row>
    <row r="63" spans="2:19" x14ac:dyDescent="0.25">
      <c r="B63" s="404" t="s">
        <v>301</v>
      </c>
      <c r="C63" s="405">
        <v>0</v>
      </c>
      <c r="D63" s="405">
        <v>0</v>
      </c>
      <c r="E63" s="405">
        <v>0</v>
      </c>
      <c r="F63" s="405">
        <v>0</v>
      </c>
      <c r="G63" s="405">
        <v>0</v>
      </c>
      <c r="H63" s="405">
        <v>0</v>
      </c>
      <c r="I63" s="405">
        <v>0</v>
      </c>
      <c r="J63" s="405">
        <v>0</v>
      </c>
      <c r="K63" s="405">
        <v>0</v>
      </c>
      <c r="L63" s="405">
        <v>0</v>
      </c>
      <c r="M63" s="405">
        <v>0</v>
      </c>
      <c r="N63" s="405">
        <v>2.4774827873780776</v>
      </c>
      <c r="O63" s="405">
        <v>10.148163350866042</v>
      </c>
      <c r="P63" s="406">
        <v>11.243394823294386</v>
      </c>
      <c r="Q63" s="405">
        <v>93.402180014283687</v>
      </c>
      <c r="R63" s="405">
        <v>98.495836873261425</v>
      </c>
      <c r="S63" s="407">
        <v>102.82916976725289</v>
      </c>
    </row>
    <row r="64" spans="2:19" x14ac:dyDescent="0.25">
      <c r="B64" s="404" t="s">
        <v>302</v>
      </c>
      <c r="C64" s="405">
        <v>0</v>
      </c>
      <c r="D64" s="405">
        <v>0</v>
      </c>
      <c r="E64" s="405">
        <v>0</v>
      </c>
      <c r="F64" s="405">
        <v>0</v>
      </c>
      <c r="G64" s="405">
        <v>0</v>
      </c>
      <c r="H64" s="405">
        <v>0</v>
      </c>
      <c r="I64" s="405">
        <v>0</v>
      </c>
      <c r="J64" s="405">
        <v>0</v>
      </c>
      <c r="K64" s="405">
        <v>0</v>
      </c>
      <c r="L64" s="405">
        <v>0</v>
      </c>
      <c r="M64" s="405">
        <v>0</v>
      </c>
      <c r="N64" s="405">
        <v>0</v>
      </c>
      <c r="O64" s="405">
        <v>0</v>
      </c>
      <c r="P64" s="406">
        <v>6.0161495346359999</v>
      </c>
      <c r="Q64" s="405">
        <v>19.351417948559998</v>
      </c>
      <c r="R64" s="405">
        <v>7.6595452798033934</v>
      </c>
      <c r="S64" s="407">
        <v>8.0015979489013471</v>
      </c>
    </row>
    <row r="65" spans="2:19" x14ac:dyDescent="0.25">
      <c r="B65" s="404" t="s">
        <v>303</v>
      </c>
      <c r="C65" s="405">
        <v>0</v>
      </c>
      <c r="D65" s="405">
        <v>0</v>
      </c>
      <c r="E65" s="405">
        <v>0</v>
      </c>
      <c r="F65" s="405">
        <v>0</v>
      </c>
      <c r="G65" s="405">
        <v>0</v>
      </c>
      <c r="H65" s="405">
        <v>6.9494100000000003</v>
      </c>
      <c r="I65" s="405">
        <v>0</v>
      </c>
      <c r="J65" s="405">
        <v>0</v>
      </c>
      <c r="K65" s="405">
        <v>22.637755940000005</v>
      </c>
      <c r="L65" s="405">
        <v>15.367126780000001</v>
      </c>
      <c r="M65" s="405">
        <v>18.852508490000002</v>
      </c>
      <c r="N65" s="405">
        <v>18.021211589999997</v>
      </c>
      <c r="O65" s="405">
        <v>23.680858120000003</v>
      </c>
      <c r="P65" s="406">
        <v>16.422294319999999</v>
      </c>
      <c r="Q65" s="405">
        <v>15.613352079999997</v>
      </c>
      <c r="R65" s="405">
        <v>6.0841113599999996</v>
      </c>
      <c r="S65" s="407">
        <v>6.3558098034134183</v>
      </c>
    </row>
    <row r="66" spans="2:19" x14ac:dyDescent="0.25">
      <c r="B66" s="404" t="s">
        <v>304</v>
      </c>
      <c r="C66" s="405">
        <v>0</v>
      </c>
      <c r="D66" s="405">
        <v>0</v>
      </c>
      <c r="E66" s="405">
        <v>0</v>
      </c>
      <c r="F66" s="405">
        <v>0</v>
      </c>
      <c r="G66" s="405">
        <v>0</v>
      </c>
      <c r="H66" s="405">
        <v>0</v>
      </c>
      <c r="I66" s="405">
        <v>0</v>
      </c>
      <c r="J66" s="405">
        <v>0</v>
      </c>
      <c r="K66" s="405">
        <v>0</v>
      </c>
      <c r="L66" s="405">
        <v>0</v>
      </c>
      <c r="M66" s="405">
        <v>0</v>
      </c>
      <c r="N66" s="405">
        <v>0.88156690373000002</v>
      </c>
      <c r="O66" s="405">
        <v>1.018175965625</v>
      </c>
      <c r="P66" s="406">
        <v>4.7672443084000005</v>
      </c>
      <c r="Q66" s="405">
        <v>4.7613544704179702</v>
      </c>
      <c r="R66" s="405">
        <v>4.903098005223522</v>
      </c>
      <c r="S66" s="407">
        <v>0.30787701994997729</v>
      </c>
    </row>
    <row r="67" spans="2:19" x14ac:dyDescent="0.25">
      <c r="B67" s="404" t="s">
        <v>305</v>
      </c>
      <c r="C67" s="405">
        <v>0</v>
      </c>
      <c r="D67" s="405">
        <v>0</v>
      </c>
      <c r="E67" s="405">
        <v>0</v>
      </c>
      <c r="F67" s="405">
        <v>0</v>
      </c>
      <c r="G67" s="405">
        <v>0</v>
      </c>
      <c r="H67" s="405">
        <v>0</v>
      </c>
      <c r="I67" s="405">
        <v>0</v>
      </c>
      <c r="J67" s="405">
        <v>0</v>
      </c>
      <c r="K67" s="405">
        <v>0</v>
      </c>
      <c r="L67" s="405">
        <v>0</v>
      </c>
      <c r="M67" s="405">
        <v>6.2230799999999998E-3</v>
      </c>
      <c r="N67" s="405">
        <v>4.6391999999999996E-3</v>
      </c>
      <c r="O67" s="405">
        <v>0</v>
      </c>
      <c r="P67" s="406">
        <v>1.6871248399999998</v>
      </c>
      <c r="Q67" s="405">
        <v>0.92183965000000001</v>
      </c>
      <c r="R67" s="405">
        <v>2.46698861</v>
      </c>
      <c r="S67" s="407">
        <v>6.1359665299999993</v>
      </c>
    </row>
    <row r="68" spans="2:19" x14ac:dyDescent="0.25">
      <c r="B68" s="404" t="s">
        <v>306</v>
      </c>
      <c r="C68" s="405">
        <v>0</v>
      </c>
      <c r="D68" s="405">
        <v>0</v>
      </c>
      <c r="E68" s="405">
        <v>0</v>
      </c>
      <c r="F68" s="405">
        <v>0</v>
      </c>
      <c r="G68" s="405">
        <v>0</v>
      </c>
      <c r="H68" s="405">
        <v>0</v>
      </c>
      <c r="I68" s="405">
        <v>0</v>
      </c>
      <c r="J68" s="405">
        <v>23.991824000000001</v>
      </c>
      <c r="K68" s="405">
        <v>0</v>
      </c>
      <c r="L68" s="405">
        <v>0</v>
      </c>
      <c r="M68" s="405">
        <v>0</v>
      </c>
      <c r="N68" s="405">
        <v>1.0652170000000001E-2</v>
      </c>
      <c r="O68" s="405">
        <v>0.11460499799999999</v>
      </c>
      <c r="P68" s="406">
        <v>0.27680266000000003</v>
      </c>
      <c r="Q68" s="405">
        <v>0.34881789000000002</v>
      </c>
      <c r="R68" s="405">
        <v>7.6492970000000021E-2</v>
      </c>
      <c r="S68" s="407">
        <v>0</v>
      </c>
    </row>
    <row r="69" spans="2:19" x14ac:dyDescent="0.25">
      <c r="B69" s="404" t="s">
        <v>307</v>
      </c>
      <c r="C69" s="405">
        <v>0</v>
      </c>
      <c r="D69" s="405">
        <v>0</v>
      </c>
      <c r="E69" s="405">
        <v>0</v>
      </c>
      <c r="F69" s="405">
        <v>0</v>
      </c>
      <c r="G69" s="405">
        <v>0</v>
      </c>
      <c r="H69" s="405">
        <v>0</v>
      </c>
      <c r="I69" s="405">
        <v>0</v>
      </c>
      <c r="J69" s="405">
        <v>0</v>
      </c>
      <c r="K69" s="405">
        <v>0</v>
      </c>
      <c r="L69" s="405">
        <v>0</v>
      </c>
      <c r="M69" s="405">
        <v>0</v>
      </c>
      <c r="N69" s="405">
        <v>0</v>
      </c>
      <c r="O69" s="405">
        <v>0</v>
      </c>
      <c r="P69" s="406">
        <v>0</v>
      </c>
      <c r="Q69" s="405">
        <v>179.15303942996508</v>
      </c>
      <c r="R69" s="405">
        <v>188.064486548921</v>
      </c>
      <c r="S69" s="407">
        <v>196.4628910542398</v>
      </c>
    </row>
    <row r="70" spans="2:19" x14ac:dyDescent="0.25">
      <c r="B70" s="404" t="s">
        <v>308</v>
      </c>
      <c r="C70" s="405">
        <v>0</v>
      </c>
      <c r="D70" s="405">
        <v>0</v>
      </c>
      <c r="E70" s="405">
        <v>0</v>
      </c>
      <c r="F70" s="405">
        <v>0</v>
      </c>
      <c r="G70" s="405">
        <v>0</v>
      </c>
      <c r="H70" s="405">
        <v>0</v>
      </c>
      <c r="I70" s="405">
        <v>0</v>
      </c>
      <c r="J70" s="405">
        <v>0</v>
      </c>
      <c r="K70" s="405">
        <v>0</v>
      </c>
      <c r="L70" s="405">
        <v>0</v>
      </c>
      <c r="M70" s="405">
        <v>0</v>
      </c>
      <c r="N70" s="405">
        <v>0</v>
      </c>
      <c r="O70" s="405">
        <v>8.4362406799999992</v>
      </c>
      <c r="P70" s="406">
        <v>0</v>
      </c>
      <c r="Q70" s="405">
        <v>0</v>
      </c>
      <c r="R70" s="405">
        <v>0</v>
      </c>
      <c r="S70" s="407">
        <v>0</v>
      </c>
    </row>
    <row r="71" spans="2:19" x14ac:dyDescent="0.25">
      <c r="B71" s="404" t="s">
        <v>309</v>
      </c>
      <c r="C71" s="405">
        <v>0</v>
      </c>
      <c r="D71" s="405">
        <v>0</v>
      </c>
      <c r="E71" s="405">
        <v>0</v>
      </c>
      <c r="F71" s="405">
        <v>0</v>
      </c>
      <c r="G71" s="405">
        <v>0</v>
      </c>
      <c r="H71" s="405">
        <v>0</v>
      </c>
      <c r="I71" s="405">
        <v>0</v>
      </c>
      <c r="J71" s="405">
        <v>0</v>
      </c>
      <c r="K71" s="405">
        <v>0</v>
      </c>
      <c r="L71" s="405">
        <v>0</v>
      </c>
      <c r="M71" s="405">
        <v>0</v>
      </c>
      <c r="N71" s="405">
        <v>0</v>
      </c>
      <c r="O71" s="405">
        <v>0</v>
      </c>
      <c r="P71" s="406">
        <v>0</v>
      </c>
      <c r="Q71" s="405">
        <v>0</v>
      </c>
      <c r="R71" s="405">
        <v>0</v>
      </c>
      <c r="S71" s="407">
        <v>0</v>
      </c>
    </row>
    <row r="72" spans="2:19" x14ac:dyDescent="0.25">
      <c r="B72" s="404" t="s">
        <v>310</v>
      </c>
      <c r="C72" s="405">
        <v>0</v>
      </c>
      <c r="D72" s="405">
        <v>0</v>
      </c>
      <c r="E72" s="405">
        <v>0</v>
      </c>
      <c r="F72" s="405">
        <v>0</v>
      </c>
      <c r="G72" s="405">
        <v>0</v>
      </c>
      <c r="H72" s="405">
        <v>0</v>
      </c>
      <c r="I72" s="405">
        <v>0</v>
      </c>
      <c r="J72" s="405">
        <v>0</v>
      </c>
      <c r="K72" s="405">
        <v>0</v>
      </c>
      <c r="L72" s="405">
        <v>0</v>
      </c>
      <c r="M72" s="405">
        <v>0</v>
      </c>
      <c r="N72" s="405">
        <v>0</v>
      </c>
      <c r="O72" s="405">
        <v>3.0034110375000003</v>
      </c>
      <c r="P72" s="406">
        <v>0</v>
      </c>
      <c r="Q72" s="405">
        <v>0</v>
      </c>
      <c r="R72" s="405">
        <v>0</v>
      </c>
      <c r="S72" s="407">
        <v>0</v>
      </c>
    </row>
    <row r="73" spans="2:19" x14ac:dyDescent="0.25">
      <c r="B73" s="404" t="s">
        <v>311</v>
      </c>
      <c r="C73" s="405">
        <v>0</v>
      </c>
      <c r="D73" s="405">
        <v>0</v>
      </c>
      <c r="E73" s="405">
        <v>0</v>
      </c>
      <c r="F73" s="405">
        <v>0</v>
      </c>
      <c r="G73" s="405">
        <v>0</v>
      </c>
      <c r="H73" s="405">
        <v>558.09901500000001</v>
      </c>
      <c r="I73" s="405">
        <v>0</v>
      </c>
      <c r="J73" s="405">
        <v>1231.249914</v>
      </c>
      <c r="K73" s="405">
        <v>0</v>
      </c>
      <c r="L73" s="405">
        <v>0</v>
      </c>
      <c r="M73" s="405">
        <v>0</v>
      </c>
      <c r="N73" s="405">
        <v>0</v>
      </c>
      <c r="O73" s="405">
        <v>0</v>
      </c>
      <c r="P73" s="406">
        <v>0</v>
      </c>
      <c r="Q73" s="405">
        <v>0</v>
      </c>
      <c r="R73" s="405">
        <v>0</v>
      </c>
      <c r="S73" s="407">
        <v>0</v>
      </c>
    </row>
    <row r="74" spans="2:19" x14ac:dyDescent="0.25">
      <c r="B74" s="404" t="s">
        <v>312</v>
      </c>
      <c r="C74" s="405">
        <v>0</v>
      </c>
      <c r="D74" s="405">
        <v>0</v>
      </c>
      <c r="E74" s="405">
        <v>0</v>
      </c>
      <c r="F74" s="405">
        <v>0</v>
      </c>
      <c r="G74" s="405">
        <v>0</v>
      </c>
      <c r="H74" s="405">
        <v>0</v>
      </c>
      <c r="I74" s="405">
        <v>0</v>
      </c>
      <c r="J74" s="405">
        <v>0</v>
      </c>
      <c r="K74" s="405">
        <v>0</v>
      </c>
      <c r="L74" s="405">
        <v>0</v>
      </c>
      <c r="M74" s="405">
        <v>13.09973027</v>
      </c>
      <c r="N74" s="405">
        <v>17.07520615</v>
      </c>
      <c r="O74" s="405">
        <v>7.7015050000000002E-2</v>
      </c>
      <c r="P74" s="406">
        <v>6.4432993924713619E-2</v>
      </c>
      <c r="Q74" s="405">
        <v>4.1088424379472986E-2</v>
      </c>
      <c r="R74" s="405">
        <v>0</v>
      </c>
      <c r="S74" s="407">
        <v>0</v>
      </c>
    </row>
    <row r="75" spans="2:19" x14ac:dyDescent="0.25">
      <c r="B75" s="404" t="s">
        <v>313</v>
      </c>
      <c r="C75" s="405">
        <v>184.735771</v>
      </c>
      <c r="D75" s="405">
        <v>233.16132300000001</v>
      </c>
      <c r="E75" s="405">
        <v>0</v>
      </c>
      <c r="F75" s="405">
        <v>0</v>
      </c>
      <c r="G75" s="405">
        <v>0</v>
      </c>
      <c r="H75" s="405">
        <v>0</v>
      </c>
      <c r="I75" s="405">
        <v>0</v>
      </c>
      <c r="J75" s="405">
        <v>0</v>
      </c>
      <c r="K75" s="405">
        <v>0</v>
      </c>
      <c r="L75" s="405">
        <v>0</v>
      </c>
      <c r="M75" s="405">
        <v>0</v>
      </c>
      <c r="N75" s="405">
        <v>0</v>
      </c>
      <c r="O75" s="405">
        <v>0</v>
      </c>
      <c r="P75" s="406">
        <v>0</v>
      </c>
      <c r="Q75" s="405">
        <v>0</v>
      </c>
      <c r="R75" s="405">
        <v>0</v>
      </c>
      <c r="S75" s="407">
        <v>0</v>
      </c>
    </row>
    <row r="76" spans="2:19" x14ac:dyDescent="0.25">
      <c r="B76" s="404" t="s">
        <v>314</v>
      </c>
      <c r="C76" s="405">
        <v>140.175828</v>
      </c>
      <c r="D76" s="405">
        <v>161.59594899999999</v>
      </c>
      <c r="E76" s="405">
        <v>151.07656499999999</v>
      </c>
      <c r="F76" s="405">
        <v>0</v>
      </c>
      <c r="G76" s="405">
        <v>0</v>
      </c>
      <c r="H76" s="405">
        <v>0</v>
      </c>
      <c r="I76" s="405">
        <v>0</v>
      </c>
      <c r="J76" s="405">
        <v>0</v>
      </c>
      <c r="K76" s="405">
        <v>0</v>
      </c>
      <c r="L76" s="405">
        <v>0</v>
      </c>
      <c r="M76" s="405">
        <v>0</v>
      </c>
      <c r="N76" s="405">
        <v>0</v>
      </c>
      <c r="O76" s="405">
        <v>0</v>
      </c>
      <c r="P76" s="406">
        <v>0</v>
      </c>
      <c r="Q76" s="405">
        <v>0</v>
      </c>
      <c r="R76" s="405">
        <v>0</v>
      </c>
      <c r="S76" s="407">
        <v>0</v>
      </c>
    </row>
    <row r="77" spans="2:19" x14ac:dyDescent="0.25">
      <c r="B77" s="404" t="s">
        <v>315</v>
      </c>
      <c r="C77" s="405">
        <v>0</v>
      </c>
      <c r="D77" s="405">
        <v>354.99696599999999</v>
      </c>
      <c r="E77" s="405">
        <v>0</v>
      </c>
      <c r="F77" s="405">
        <v>0</v>
      </c>
      <c r="G77" s="405">
        <v>0</v>
      </c>
      <c r="H77" s="405">
        <v>0</v>
      </c>
      <c r="I77" s="405">
        <v>0</v>
      </c>
      <c r="J77" s="405">
        <v>0</v>
      </c>
      <c r="K77" s="405">
        <v>0</v>
      </c>
      <c r="L77" s="405">
        <v>0</v>
      </c>
      <c r="M77" s="405">
        <v>0</v>
      </c>
      <c r="N77" s="405">
        <v>0</v>
      </c>
      <c r="O77" s="405">
        <v>0</v>
      </c>
      <c r="P77" s="406">
        <v>0</v>
      </c>
      <c r="Q77" s="405">
        <v>0</v>
      </c>
      <c r="R77" s="405">
        <v>0</v>
      </c>
      <c r="S77" s="407">
        <v>0</v>
      </c>
    </row>
    <row r="78" spans="2:19" x14ac:dyDescent="0.25">
      <c r="B78" s="404" t="s">
        <v>316</v>
      </c>
      <c r="C78" s="405">
        <v>0</v>
      </c>
      <c r="D78" s="405">
        <v>0</v>
      </c>
      <c r="E78" s="405">
        <v>0</v>
      </c>
      <c r="F78" s="405">
        <v>0</v>
      </c>
      <c r="G78" s="405">
        <v>0</v>
      </c>
      <c r="H78" s="405">
        <v>0</v>
      </c>
      <c r="I78" s="405">
        <v>241.09315799999999</v>
      </c>
      <c r="J78" s="405">
        <v>0</v>
      </c>
      <c r="K78" s="405">
        <v>0</v>
      </c>
      <c r="L78" s="405">
        <v>0</v>
      </c>
      <c r="M78" s="405">
        <v>0</v>
      </c>
      <c r="N78" s="405">
        <v>0</v>
      </c>
      <c r="O78" s="405">
        <v>0</v>
      </c>
      <c r="P78" s="406">
        <v>0</v>
      </c>
      <c r="Q78" s="405">
        <v>0</v>
      </c>
      <c r="R78" s="405">
        <v>0</v>
      </c>
      <c r="S78" s="407">
        <v>0</v>
      </c>
    </row>
    <row r="79" spans="2:19" x14ac:dyDescent="0.25">
      <c r="B79" s="404" t="s">
        <v>317</v>
      </c>
      <c r="C79" s="405">
        <v>0</v>
      </c>
      <c r="D79" s="405">
        <v>0</v>
      </c>
      <c r="E79" s="405">
        <v>0</v>
      </c>
      <c r="F79" s="405">
        <v>0</v>
      </c>
      <c r="G79" s="405">
        <v>0</v>
      </c>
      <c r="H79" s="405">
        <v>0</v>
      </c>
      <c r="I79" s="405">
        <v>0</v>
      </c>
      <c r="J79" s="405">
        <v>787.56240700000001</v>
      </c>
      <c r="K79" s="405">
        <v>0</v>
      </c>
      <c r="L79" s="405">
        <v>0</v>
      </c>
      <c r="M79" s="405">
        <v>0</v>
      </c>
      <c r="N79" s="405">
        <v>0</v>
      </c>
      <c r="O79" s="405">
        <v>0</v>
      </c>
      <c r="P79" s="406">
        <v>0</v>
      </c>
      <c r="Q79" s="405">
        <v>0</v>
      </c>
      <c r="R79" s="405">
        <v>0</v>
      </c>
      <c r="S79" s="407">
        <v>0</v>
      </c>
    </row>
    <row r="80" spans="2:19" x14ac:dyDescent="0.25">
      <c r="B80" s="404" t="s">
        <v>318</v>
      </c>
      <c r="C80" s="405">
        <v>0</v>
      </c>
      <c r="D80" s="405">
        <v>0</v>
      </c>
      <c r="E80" s="405">
        <v>0</v>
      </c>
      <c r="F80" s="405">
        <v>0</v>
      </c>
      <c r="G80" s="405">
        <v>0</v>
      </c>
      <c r="H80" s="405">
        <v>0</v>
      </c>
      <c r="I80" s="405">
        <v>0</v>
      </c>
      <c r="J80" s="405">
        <v>0</v>
      </c>
      <c r="K80" s="405">
        <v>0</v>
      </c>
      <c r="L80" s="405">
        <v>0</v>
      </c>
      <c r="M80" s="405">
        <v>0</v>
      </c>
      <c r="N80" s="405">
        <v>0</v>
      </c>
      <c r="O80" s="405">
        <v>0</v>
      </c>
      <c r="P80" s="406">
        <v>0</v>
      </c>
      <c r="Q80" s="405">
        <v>0</v>
      </c>
      <c r="R80" s="405">
        <v>0</v>
      </c>
      <c r="S80" s="407">
        <v>0</v>
      </c>
    </row>
    <row r="81" spans="2:19" x14ac:dyDescent="0.25">
      <c r="B81" s="404" t="s">
        <v>319</v>
      </c>
      <c r="C81" s="405">
        <v>0</v>
      </c>
      <c r="D81" s="405">
        <v>0</v>
      </c>
      <c r="E81" s="405">
        <v>0</v>
      </c>
      <c r="F81" s="405">
        <v>0</v>
      </c>
      <c r="G81" s="405">
        <v>0</v>
      </c>
      <c r="H81" s="405">
        <v>0</v>
      </c>
      <c r="I81" s="405">
        <v>0</v>
      </c>
      <c r="J81" s="405">
        <v>0</v>
      </c>
      <c r="K81" s="405">
        <v>0</v>
      </c>
      <c r="L81" s="405">
        <v>0</v>
      </c>
      <c r="M81" s="405">
        <v>0</v>
      </c>
      <c r="N81" s="405">
        <v>55.487338137525015</v>
      </c>
      <c r="O81" s="405">
        <v>162.999372841975</v>
      </c>
      <c r="P81" s="406">
        <v>7.9607903647350016</v>
      </c>
      <c r="Q81" s="405">
        <v>0</v>
      </c>
      <c r="R81" s="405">
        <v>0</v>
      </c>
      <c r="S81" s="407">
        <v>0</v>
      </c>
    </row>
    <row r="82" spans="2:19" x14ac:dyDescent="0.25">
      <c r="B82" s="404" t="s">
        <v>320</v>
      </c>
      <c r="C82" s="405">
        <v>53.1</v>
      </c>
      <c r="D82" s="405">
        <v>57.6</v>
      </c>
      <c r="E82" s="405">
        <v>100.1</v>
      </c>
      <c r="F82" s="405">
        <v>53.1</v>
      </c>
      <c r="G82" s="405">
        <v>62.1</v>
      </c>
      <c r="H82" s="405">
        <v>102.83416</v>
      </c>
      <c r="I82" s="405">
        <v>0</v>
      </c>
      <c r="J82" s="405">
        <v>0</v>
      </c>
      <c r="K82" s="405">
        <v>0</v>
      </c>
      <c r="L82" s="405">
        <v>0</v>
      </c>
      <c r="M82" s="405">
        <v>0</v>
      </c>
      <c r="N82" s="405">
        <v>0</v>
      </c>
      <c r="O82" s="405">
        <v>0</v>
      </c>
      <c r="P82" s="406">
        <v>0</v>
      </c>
      <c r="Q82" s="405">
        <v>0</v>
      </c>
      <c r="R82" s="405">
        <v>0</v>
      </c>
      <c r="S82" s="407">
        <v>0</v>
      </c>
    </row>
    <row r="83" spans="2:19" x14ac:dyDescent="0.25">
      <c r="B83" s="404" t="s">
        <v>321</v>
      </c>
      <c r="C83" s="405">
        <v>0</v>
      </c>
      <c r="D83" s="405">
        <v>0</v>
      </c>
      <c r="E83" s="405">
        <v>0</v>
      </c>
      <c r="F83" s="405">
        <v>43.170573359999999</v>
      </c>
      <c r="G83" s="405">
        <v>47.195255338917462</v>
      </c>
      <c r="H83" s="405">
        <v>0</v>
      </c>
      <c r="I83" s="405">
        <v>0</v>
      </c>
      <c r="J83" s="405">
        <v>0</v>
      </c>
      <c r="K83" s="405">
        <v>0</v>
      </c>
      <c r="L83" s="405">
        <v>0</v>
      </c>
      <c r="M83" s="405">
        <v>0</v>
      </c>
      <c r="N83" s="405">
        <v>0</v>
      </c>
      <c r="O83" s="405">
        <v>0</v>
      </c>
      <c r="P83" s="406">
        <v>0</v>
      </c>
      <c r="Q83" s="405">
        <v>0</v>
      </c>
      <c r="R83" s="405">
        <v>0</v>
      </c>
      <c r="S83" s="407">
        <v>0</v>
      </c>
    </row>
    <row r="84" spans="2:19" x14ac:dyDescent="0.25">
      <c r="B84" s="404" t="s">
        <v>322</v>
      </c>
      <c r="C84" s="405">
        <v>0</v>
      </c>
      <c r="D84" s="405">
        <v>0</v>
      </c>
      <c r="E84" s="405">
        <v>0</v>
      </c>
      <c r="F84" s="405">
        <v>0</v>
      </c>
      <c r="G84" s="405">
        <v>0</v>
      </c>
      <c r="H84" s="405">
        <v>0</v>
      </c>
      <c r="I84" s="405">
        <v>0</v>
      </c>
      <c r="J84" s="405">
        <v>0</v>
      </c>
      <c r="K84" s="405">
        <v>0</v>
      </c>
      <c r="L84" s="405">
        <v>0</v>
      </c>
      <c r="M84" s="405">
        <v>0</v>
      </c>
      <c r="N84" s="405">
        <v>0</v>
      </c>
      <c r="O84" s="405">
        <v>0</v>
      </c>
      <c r="P84" s="406">
        <v>0</v>
      </c>
      <c r="Q84" s="405">
        <v>0</v>
      </c>
      <c r="R84" s="405">
        <v>0</v>
      </c>
      <c r="S84" s="407">
        <v>0</v>
      </c>
    </row>
    <row r="85" spans="2:19" x14ac:dyDescent="0.25">
      <c r="B85" s="404" t="s">
        <v>323</v>
      </c>
      <c r="C85" s="405">
        <v>0</v>
      </c>
      <c r="D85" s="405">
        <v>0</v>
      </c>
      <c r="E85" s="405">
        <v>0</v>
      </c>
      <c r="F85" s="405">
        <v>0</v>
      </c>
      <c r="G85" s="405">
        <v>0</v>
      </c>
      <c r="H85" s="405">
        <v>0</v>
      </c>
      <c r="I85" s="405">
        <v>0</v>
      </c>
      <c r="J85" s="405">
        <v>0</v>
      </c>
      <c r="K85" s="405">
        <v>0</v>
      </c>
      <c r="L85" s="405">
        <v>0</v>
      </c>
      <c r="M85" s="405">
        <v>0</v>
      </c>
      <c r="N85" s="405">
        <v>0</v>
      </c>
      <c r="O85" s="405">
        <v>0</v>
      </c>
      <c r="P85" s="406">
        <v>0</v>
      </c>
      <c r="Q85" s="405">
        <v>0</v>
      </c>
      <c r="R85" s="405">
        <v>0</v>
      </c>
      <c r="S85" s="407">
        <v>0</v>
      </c>
    </row>
    <row r="86" spans="2:19" x14ac:dyDescent="0.25">
      <c r="B86" s="404" t="s">
        <v>324</v>
      </c>
      <c r="C86" s="405">
        <v>0</v>
      </c>
      <c r="D86" s="405">
        <v>0</v>
      </c>
      <c r="E86" s="405">
        <v>0</v>
      </c>
      <c r="F86" s="405">
        <v>0</v>
      </c>
      <c r="G86" s="405">
        <v>0</v>
      </c>
      <c r="H86" s="405">
        <v>0</v>
      </c>
      <c r="I86" s="405">
        <v>0</v>
      </c>
      <c r="J86" s="405">
        <v>0</v>
      </c>
      <c r="K86" s="405">
        <v>0</v>
      </c>
      <c r="L86" s="405">
        <v>0</v>
      </c>
      <c r="M86" s="405">
        <v>0</v>
      </c>
      <c r="N86" s="405">
        <v>3.3535604081499999</v>
      </c>
      <c r="O86" s="405">
        <v>24.599745591935001</v>
      </c>
      <c r="P86" s="406">
        <v>94.467453307096008</v>
      </c>
      <c r="Q86" s="405">
        <v>7.8824055354559999</v>
      </c>
      <c r="R86" s="405">
        <v>0</v>
      </c>
      <c r="S86" s="407">
        <v>0</v>
      </c>
    </row>
    <row r="87" spans="2:19" x14ac:dyDescent="0.25">
      <c r="B87" s="404" t="s">
        <v>325</v>
      </c>
      <c r="C87" s="405">
        <v>0</v>
      </c>
      <c r="D87" s="405">
        <v>0</v>
      </c>
      <c r="E87" s="405">
        <v>0</v>
      </c>
      <c r="F87" s="405">
        <v>4.3921868475020025</v>
      </c>
      <c r="G87" s="405">
        <v>3.311144822586646</v>
      </c>
      <c r="H87" s="405">
        <v>0</v>
      </c>
      <c r="I87" s="405">
        <v>0.55138600000000004</v>
      </c>
      <c r="J87" s="405">
        <v>0</v>
      </c>
      <c r="K87" s="405">
        <v>0</v>
      </c>
      <c r="L87" s="405">
        <v>0</v>
      </c>
      <c r="M87" s="405">
        <v>0</v>
      </c>
      <c r="N87" s="405">
        <v>0</v>
      </c>
      <c r="O87" s="405">
        <v>0</v>
      </c>
      <c r="P87" s="406">
        <v>0</v>
      </c>
      <c r="Q87" s="405">
        <v>0</v>
      </c>
      <c r="R87" s="405">
        <v>0</v>
      </c>
      <c r="S87" s="407">
        <v>0</v>
      </c>
    </row>
    <row r="88" spans="2:19" x14ac:dyDescent="0.25">
      <c r="B88" s="404" t="s">
        <v>326</v>
      </c>
      <c r="C88" s="405">
        <v>0</v>
      </c>
      <c r="D88" s="405">
        <v>0</v>
      </c>
      <c r="E88" s="405">
        <v>0</v>
      </c>
      <c r="F88" s="405">
        <v>0</v>
      </c>
      <c r="G88" s="405">
        <v>0</v>
      </c>
      <c r="H88" s="405">
        <v>0</v>
      </c>
      <c r="I88" s="405">
        <v>0</v>
      </c>
      <c r="J88" s="405">
        <v>0</v>
      </c>
      <c r="K88" s="405">
        <v>3.8618099999999998E-3</v>
      </c>
      <c r="L88" s="405">
        <v>3.3385900000000002E-3</v>
      </c>
      <c r="M88" s="405">
        <v>0</v>
      </c>
      <c r="N88" s="405">
        <v>1.5203709999999999E-2</v>
      </c>
      <c r="O88" s="405">
        <v>4.54317E-3</v>
      </c>
      <c r="P88" s="406">
        <v>0</v>
      </c>
      <c r="Q88" s="405">
        <v>0</v>
      </c>
      <c r="R88" s="405">
        <v>0</v>
      </c>
      <c r="S88" s="407">
        <v>0</v>
      </c>
    </row>
    <row r="89" spans="2:19" x14ac:dyDescent="0.25">
      <c r="B89" s="404" t="s">
        <v>327</v>
      </c>
      <c r="C89" s="405">
        <v>0</v>
      </c>
      <c r="D89" s="405">
        <v>0</v>
      </c>
      <c r="E89" s="405">
        <v>0</v>
      </c>
      <c r="F89" s="405">
        <v>0</v>
      </c>
      <c r="G89" s="405">
        <v>0</v>
      </c>
      <c r="H89" s="405">
        <v>0</v>
      </c>
      <c r="I89" s="405">
        <v>0</v>
      </c>
      <c r="J89" s="405">
        <v>0</v>
      </c>
      <c r="K89" s="405">
        <v>0</v>
      </c>
      <c r="L89" s="405">
        <v>0</v>
      </c>
      <c r="M89" s="405">
        <v>0</v>
      </c>
      <c r="N89" s="405">
        <v>0</v>
      </c>
      <c r="O89" s="405">
        <v>0</v>
      </c>
      <c r="P89" s="406">
        <v>0</v>
      </c>
      <c r="Q89" s="405">
        <v>0</v>
      </c>
      <c r="R89" s="405">
        <v>0</v>
      </c>
      <c r="S89" s="407">
        <v>0</v>
      </c>
    </row>
    <row r="90" spans="2:19" x14ac:dyDescent="0.25">
      <c r="B90" s="404" t="s">
        <v>328</v>
      </c>
      <c r="C90" s="405">
        <v>0</v>
      </c>
      <c r="D90" s="405">
        <v>0</v>
      </c>
      <c r="E90" s="405">
        <v>0</v>
      </c>
      <c r="F90" s="405">
        <v>0</v>
      </c>
      <c r="G90" s="405">
        <v>0</v>
      </c>
      <c r="H90" s="405">
        <v>0</v>
      </c>
      <c r="I90" s="405">
        <v>0</v>
      </c>
      <c r="J90" s="405">
        <v>0</v>
      </c>
      <c r="K90" s="405">
        <v>0</v>
      </c>
      <c r="L90" s="405">
        <v>0</v>
      </c>
      <c r="M90" s="405">
        <v>0</v>
      </c>
      <c r="N90" s="405">
        <v>0</v>
      </c>
      <c r="O90" s="405">
        <v>0</v>
      </c>
      <c r="P90" s="406">
        <v>0</v>
      </c>
      <c r="Q90" s="405">
        <v>0</v>
      </c>
      <c r="R90" s="405">
        <v>0</v>
      </c>
      <c r="S90" s="407">
        <v>0</v>
      </c>
    </row>
    <row r="91" spans="2:19" x14ac:dyDescent="0.25">
      <c r="B91" s="404" t="s">
        <v>329</v>
      </c>
      <c r="C91" s="405">
        <v>494.26525800000002</v>
      </c>
      <c r="D91" s="405">
        <v>600.61379099999999</v>
      </c>
      <c r="E91" s="405">
        <v>799.9083592513125</v>
      </c>
      <c r="F91" s="405">
        <v>0</v>
      </c>
      <c r="G91" s="405">
        <v>0</v>
      </c>
      <c r="H91" s="405">
        <v>0</v>
      </c>
      <c r="I91" s="405">
        <v>0</v>
      </c>
      <c r="J91" s="405">
        <v>0</v>
      </c>
      <c r="K91" s="405">
        <v>0</v>
      </c>
      <c r="L91" s="405">
        <v>0</v>
      </c>
      <c r="M91" s="405">
        <v>0</v>
      </c>
      <c r="N91" s="405">
        <v>0</v>
      </c>
      <c r="O91" s="405">
        <v>0</v>
      </c>
      <c r="P91" s="406">
        <v>0</v>
      </c>
      <c r="Q91" s="405">
        <v>0</v>
      </c>
      <c r="R91" s="405">
        <v>0</v>
      </c>
      <c r="S91" s="407">
        <v>0</v>
      </c>
    </row>
    <row r="92" spans="2:19" x14ac:dyDescent="0.25">
      <c r="B92" s="404" t="s">
        <v>330</v>
      </c>
      <c r="C92" s="405">
        <v>0</v>
      </c>
      <c r="D92" s="405">
        <v>0</v>
      </c>
      <c r="E92" s="405">
        <v>0</v>
      </c>
      <c r="F92" s="405">
        <v>0</v>
      </c>
      <c r="G92" s="405">
        <v>0</v>
      </c>
      <c r="H92" s="405">
        <v>0</v>
      </c>
      <c r="I92" s="405">
        <v>0</v>
      </c>
      <c r="J92" s="405">
        <v>0</v>
      </c>
      <c r="K92" s="405">
        <v>0</v>
      </c>
      <c r="L92" s="405">
        <v>0</v>
      </c>
      <c r="M92" s="405">
        <v>0</v>
      </c>
      <c r="N92" s="405">
        <v>0</v>
      </c>
      <c r="O92" s="405">
        <v>0</v>
      </c>
      <c r="P92" s="406">
        <v>0</v>
      </c>
      <c r="Q92" s="405">
        <v>0</v>
      </c>
      <c r="R92" s="405">
        <v>0</v>
      </c>
      <c r="S92" s="407">
        <v>0</v>
      </c>
    </row>
    <row r="93" spans="2:19" x14ac:dyDescent="0.25">
      <c r="B93" s="404" t="s">
        <v>331</v>
      </c>
      <c r="C93" s="405">
        <v>0</v>
      </c>
      <c r="D93" s="405">
        <v>0</v>
      </c>
      <c r="E93" s="405">
        <v>0</v>
      </c>
      <c r="F93" s="405">
        <v>0</v>
      </c>
      <c r="G93" s="405">
        <v>0</v>
      </c>
      <c r="H93" s="405">
        <v>0</v>
      </c>
      <c r="I93" s="405">
        <v>0</v>
      </c>
      <c r="J93" s="405">
        <v>0</v>
      </c>
      <c r="K93" s="405">
        <v>0</v>
      </c>
      <c r="L93" s="405">
        <v>0</v>
      </c>
      <c r="M93" s="405">
        <v>0</v>
      </c>
      <c r="N93" s="405">
        <v>0</v>
      </c>
      <c r="O93" s="405">
        <v>0</v>
      </c>
      <c r="P93" s="406">
        <v>0</v>
      </c>
      <c r="Q93" s="405">
        <v>0</v>
      </c>
      <c r="R93" s="405">
        <v>0</v>
      </c>
      <c r="S93" s="407">
        <v>0</v>
      </c>
    </row>
    <row r="94" spans="2:19" x14ac:dyDescent="0.25">
      <c r="B94" s="404" t="s">
        <v>53</v>
      </c>
      <c r="C94" s="408">
        <v>275.96677899999997</v>
      </c>
      <c r="D94" s="408">
        <v>577.10686599999997</v>
      </c>
      <c r="E94" s="408">
        <v>349.30921699999999</v>
      </c>
      <c r="F94" s="408">
        <v>0</v>
      </c>
      <c r="G94" s="408">
        <v>0</v>
      </c>
      <c r="H94" s="408">
        <v>0</v>
      </c>
      <c r="I94" s="408">
        <v>0</v>
      </c>
      <c r="J94" s="408">
        <v>0</v>
      </c>
      <c r="K94" s="408">
        <v>0</v>
      </c>
      <c r="L94" s="408">
        <v>0</v>
      </c>
      <c r="M94" s="408">
        <v>0</v>
      </c>
      <c r="N94" s="408">
        <v>0</v>
      </c>
      <c r="O94" s="408">
        <v>0</v>
      </c>
      <c r="P94" s="409">
        <v>0</v>
      </c>
      <c r="Q94" s="408">
        <v>0</v>
      </c>
      <c r="R94" s="408">
        <v>0</v>
      </c>
      <c r="S94" s="410">
        <v>0</v>
      </c>
    </row>
    <row r="95" spans="2:19" ht="15.75" thickBot="1" x14ac:dyDescent="0.3">
      <c r="B95" s="411" t="s">
        <v>44</v>
      </c>
      <c r="C95" s="412">
        <v>24349.564224542286</v>
      </c>
      <c r="D95" s="412">
        <v>30166.636870833179</v>
      </c>
      <c r="E95" s="412">
        <v>34539.337680707336</v>
      </c>
      <c r="F95" s="412">
        <v>35826.349699828243</v>
      </c>
      <c r="G95" s="412">
        <v>43401.962330347058</v>
      </c>
      <c r="H95" s="412">
        <v>65397.519166999999</v>
      </c>
      <c r="I95" s="412">
        <v>66255.470029000018</v>
      </c>
      <c r="J95" s="412">
        <v>91555.363142999995</v>
      </c>
      <c r="K95" s="412">
        <v>115642.80242830561</v>
      </c>
      <c r="L95" s="412">
        <v>135322.28121237716</v>
      </c>
      <c r="M95" s="412">
        <v>151905.05331745767</v>
      </c>
      <c r="N95" s="412">
        <v>181747.12830836428</v>
      </c>
      <c r="O95" s="412">
        <v>223310.46675592402</v>
      </c>
      <c r="P95" s="413">
        <v>257223.36690942856</v>
      </c>
      <c r="Q95" s="413">
        <v>270054.2638824234</v>
      </c>
      <c r="R95" s="412">
        <v>263710.96022895485</v>
      </c>
      <c r="S95" s="414">
        <v>270399.45687023824</v>
      </c>
    </row>
    <row r="96" spans="2:19" ht="15.75" thickTop="1" x14ac:dyDescent="0.25">
      <c r="B96" s="217" t="s">
        <v>345</v>
      </c>
      <c r="R96" s="163"/>
    </row>
  </sheetData>
  <mergeCells count="1">
    <mergeCell ref="B2:S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6"/>
  <sheetViews>
    <sheetView showGridLines="0" zoomScaleNormal="100" workbookViewId="0">
      <selection activeCell="B96" sqref="B96"/>
    </sheetView>
  </sheetViews>
  <sheetFormatPr defaultColWidth="8.85546875" defaultRowHeight="15" x14ac:dyDescent="0.25"/>
  <cols>
    <col min="1" max="1" width="1.28515625" customWidth="1"/>
    <col min="2" max="2" width="80.42578125" customWidth="1"/>
    <col min="3" max="4" width="8.5703125" hidden="1" customWidth="1"/>
    <col min="5" max="15" width="8.5703125" customWidth="1"/>
    <col min="16" max="16" width="8.5703125" style="398" customWidth="1"/>
    <col min="17" max="17" width="8.5703125" customWidth="1"/>
    <col min="18" max="18" width="8.7109375" bestFit="1" customWidth="1"/>
    <col min="19" max="19" width="8.7109375" style="115" bestFit="1" customWidth="1"/>
  </cols>
  <sheetData>
    <row r="1" spans="2:19" x14ac:dyDescent="0.25">
      <c r="D1" s="396"/>
      <c r="H1" s="397"/>
      <c r="Q1" s="399"/>
    </row>
    <row r="2" spans="2:19" ht="15.75" thickBot="1" x14ac:dyDescent="0.3">
      <c r="B2" s="444" t="s">
        <v>332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</row>
    <row r="3" spans="2:19" x14ac:dyDescent="0.25">
      <c r="B3" s="400" t="s">
        <v>71</v>
      </c>
      <c r="C3" s="401">
        <v>2001</v>
      </c>
      <c r="D3" s="401">
        <v>2002</v>
      </c>
      <c r="E3" s="401">
        <v>2003</v>
      </c>
      <c r="F3" s="401">
        <v>2004</v>
      </c>
      <c r="G3" s="401">
        <v>2005</v>
      </c>
      <c r="H3" s="401">
        <v>2006</v>
      </c>
      <c r="I3" s="401">
        <v>2007</v>
      </c>
      <c r="J3" s="401">
        <v>2008</v>
      </c>
      <c r="K3" s="401">
        <v>2009</v>
      </c>
      <c r="L3" s="401">
        <v>2010</v>
      </c>
      <c r="M3" s="401">
        <v>2011</v>
      </c>
      <c r="N3" s="401">
        <v>2012</v>
      </c>
      <c r="O3" s="401">
        <v>2013</v>
      </c>
      <c r="P3" s="402">
        <v>2014</v>
      </c>
      <c r="Q3" s="402">
        <v>2015</v>
      </c>
      <c r="R3" s="401">
        <v>2016</v>
      </c>
      <c r="S3" s="403">
        <v>2017</v>
      </c>
    </row>
    <row r="4" spans="2:19" hidden="1" x14ac:dyDescent="0.25">
      <c r="B4" s="404" t="s">
        <v>73</v>
      </c>
      <c r="C4" s="405"/>
      <c r="D4" s="405"/>
      <c r="E4" s="405">
        <v>19679.034732075103</v>
      </c>
      <c r="F4" s="405">
        <v>26412.878290002427</v>
      </c>
      <c r="G4" s="405">
        <v>26213.11969541329</v>
      </c>
      <c r="H4" s="405">
        <v>28288.437425938209</v>
      </c>
      <c r="I4" s="405">
        <v>32714.418728098062</v>
      </c>
      <c r="J4" s="405">
        <v>32589.266262082197</v>
      </c>
      <c r="K4" s="405">
        <v>49798.027524416146</v>
      </c>
      <c r="L4" s="405">
        <v>56544.08320160985</v>
      </c>
      <c r="M4" s="405">
        <v>59720.25133204506</v>
      </c>
      <c r="N4" s="405">
        <v>74162.593517599613</v>
      </c>
      <c r="O4" s="405">
        <v>80944.632761097426</v>
      </c>
      <c r="P4" s="405">
        <v>83049.103488940775</v>
      </c>
      <c r="Q4" s="405">
        <v>77879.361528188572</v>
      </c>
      <c r="R4" s="405">
        <v>75253.491454873729</v>
      </c>
      <c r="S4" s="415">
        <v>75567.335812380014</v>
      </c>
    </row>
    <row r="5" spans="2:19" hidden="1" x14ac:dyDescent="0.25">
      <c r="B5" s="404" t="s">
        <v>108</v>
      </c>
      <c r="C5" s="405"/>
      <c r="D5" s="405"/>
      <c r="E5" s="405">
        <v>8126.1986027063876</v>
      </c>
      <c r="F5" s="405">
        <v>7681.7103189521067</v>
      </c>
      <c r="G5" s="405">
        <v>9029.1877977653276</v>
      </c>
      <c r="H5" s="405">
        <v>21125.215675751759</v>
      </c>
      <c r="I5" s="405">
        <v>13563.126184220544</v>
      </c>
      <c r="J5" s="405">
        <v>25465.61073304835</v>
      </c>
      <c r="K5" s="405">
        <v>21559.351580032802</v>
      </c>
      <c r="L5" s="405">
        <v>26870.439938008938</v>
      </c>
      <c r="M5" s="405">
        <v>27691.487471675257</v>
      </c>
      <c r="N5" s="405">
        <v>28949.311105527442</v>
      </c>
      <c r="O5" s="405">
        <v>30794.509806772418</v>
      </c>
      <c r="P5" s="405">
        <v>29739.723695112898</v>
      </c>
      <c r="Q5" s="405">
        <v>26143.621686460505</v>
      </c>
      <c r="R5" s="405">
        <v>21478.865976594043</v>
      </c>
      <c r="S5" s="407">
        <v>21630.024091705913</v>
      </c>
    </row>
    <row r="6" spans="2:19" hidden="1" x14ac:dyDescent="0.25">
      <c r="B6" s="404" t="s">
        <v>125</v>
      </c>
      <c r="C6" s="405"/>
      <c r="D6" s="405"/>
      <c r="E6" s="405">
        <v>13463.187494717467</v>
      </c>
      <c r="F6" s="405">
        <v>5130.7607770219656</v>
      </c>
      <c r="G6" s="405">
        <v>5782.1843295818844</v>
      </c>
      <c r="H6" s="405">
        <v>7420.6457322273882</v>
      </c>
      <c r="I6" s="405">
        <v>7569.2371069814371</v>
      </c>
      <c r="J6" s="405">
        <v>12178.26255854056</v>
      </c>
      <c r="K6" s="405">
        <v>18402.420797527149</v>
      </c>
      <c r="L6" s="405">
        <v>19175.846676081255</v>
      </c>
      <c r="M6" s="405">
        <v>20464.769767895315</v>
      </c>
      <c r="N6" s="405">
        <v>21198.097733343464</v>
      </c>
      <c r="O6" s="405">
        <v>23171.481774567004</v>
      </c>
      <c r="P6" s="405">
        <v>24725.397234063774</v>
      </c>
      <c r="Q6" s="405">
        <v>26844.557917699483</v>
      </c>
      <c r="R6" s="405">
        <v>28233.736350222724</v>
      </c>
      <c r="S6" s="407">
        <v>28039.364684775435</v>
      </c>
    </row>
    <row r="7" spans="2:19" hidden="1" x14ac:dyDescent="0.25">
      <c r="B7" s="404" t="s">
        <v>126</v>
      </c>
      <c r="C7" s="405"/>
      <c r="D7" s="405"/>
      <c r="E7" s="405">
        <v>6552.176139062939</v>
      </c>
      <c r="F7" s="405">
        <v>11363.760974377505</v>
      </c>
      <c r="G7" s="405">
        <v>13545.235933867099</v>
      </c>
      <c r="H7" s="405">
        <v>9598.9082490967012</v>
      </c>
      <c r="I7" s="405">
        <v>18464.190387772349</v>
      </c>
      <c r="J7" s="405">
        <v>19422.60209007893</v>
      </c>
      <c r="K7" s="405">
        <v>19506.164958236801</v>
      </c>
      <c r="L7" s="405">
        <v>20942.451138850123</v>
      </c>
      <c r="M7" s="405">
        <v>21333.546283688589</v>
      </c>
      <c r="N7" s="405">
        <v>23790.857084578463</v>
      </c>
      <c r="O7" s="405">
        <v>23926.136171622908</v>
      </c>
      <c r="P7" s="405">
        <v>25414.10315126662</v>
      </c>
      <c r="Q7" s="405">
        <v>21949.77192513919</v>
      </c>
      <c r="R7" s="405">
        <v>21180.666576201835</v>
      </c>
      <c r="S7" s="407">
        <v>21203.357512230035</v>
      </c>
    </row>
    <row r="8" spans="2:19" hidden="1" x14ac:dyDescent="0.25">
      <c r="B8" s="404" t="s">
        <v>107</v>
      </c>
      <c r="C8" s="405"/>
      <c r="D8" s="405"/>
      <c r="E8" s="405">
        <v>3965.1033689033438</v>
      </c>
      <c r="F8" s="405">
        <v>3893.3214106953192</v>
      </c>
      <c r="G8" s="405">
        <v>3186.6096417103886</v>
      </c>
      <c r="H8" s="405">
        <v>8391.3781092284153</v>
      </c>
      <c r="I8" s="405">
        <v>12932.147621254266</v>
      </c>
      <c r="J8" s="405">
        <v>12065.502916416885</v>
      </c>
      <c r="K8" s="405">
        <v>16009.420626325296</v>
      </c>
      <c r="L8" s="405">
        <v>15382.944513408134</v>
      </c>
      <c r="M8" s="405">
        <v>16763.768615682995</v>
      </c>
      <c r="N8" s="405">
        <v>18385.664311256816</v>
      </c>
      <c r="O8" s="405">
        <v>24122.409894042852</v>
      </c>
      <c r="P8" s="405">
        <v>24056.764852545381</v>
      </c>
      <c r="Q8" s="405">
        <v>24420.09773719704</v>
      </c>
      <c r="R8" s="405">
        <v>23364.980349511763</v>
      </c>
      <c r="S8" s="407">
        <v>23839.967552025919</v>
      </c>
    </row>
    <row r="9" spans="2:19" hidden="1" x14ac:dyDescent="0.25">
      <c r="B9" s="404" t="s">
        <v>127</v>
      </c>
      <c r="C9" s="405"/>
      <c r="D9" s="405"/>
      <c r="E9" s="405">
        <v>6880.147015954979</v>
      </c>
      <c r="F9" s="405">
        <v>5360.6175942585069</v>
      </c>
      <c r="G9" s="405">
        <v>5819.7080529039968</v>
      </c>
      <c r="H9" s="405">
        <v>5936.2672254273557</v>
      </c>
      <c r="I9" s="405">
        <v>5904.8804253064936</v>
      </c>
      <c r="J9" s="405">
        <v>7577.3243425033097</v>
      </c>
      <c r="K9" s="405">
        <v>15042.611091868463</v>
      </c>
      <c r="L9" s="405">
        <v>14774.472195889677</v>
      </c>
      <c r="M9" s="405">
        <v>15543.259773544531</v>
      </c>
      <c r="N9" s="405">
        <v>16640.759808821767</v>
      </c>
      <c r="O9" s="405">
        <v>16833.426543592344</v>
      </c>
      <c r="P9" s="405">
        <v>17450.183286737451</v>
      </c>
      <c r="Q9" s="405">
        <v>17277.697065661934</v>
      </c>
      <c r="R9" s="405">
        <v>17658.251598721086</v>
      </c>
      <c r="S9" s="407">
        <v>17536.685549879534</v>
      </c>
    </row>
    <row r="10" spans="2:19" hidden="1" x14ac:dyDescent="0.25">
      <c r="B10" s="404" t="s">
        <v>79</v>
      </c>
      <c r="C10" s="405"/>
      <c r="D10" s="405"/>
      <c r="E10" s="405">
        <v>0</v>
      </c>
      <c r="F10" s="405">
        <v>0</v>
      </c>
      <c r="G10" s="405">
        <v>0</v>
      </c>
      <c r="H10" s="405">
        <v>0</v>
      </c>
      <c r="I10" s="405">
        <v>0</v>
      </c>
      <c r="J10" s="405">
        <v>0</v>
      </c>
      <c r="K10" s="405">
        <v>0</v>
      </c>
      <c r="L10" s="405">
        <v>0</v>
      </c>
      <c r="M10" s="405">
        <v>0</v>
      </c>
      <c r="N10" s="405">
        <v>5008.9126267429601</v>
      </c>
      <c r="O10" s="405">
        <v>16023.237043339122</v>
      </c>
      <c r="P10" s="405">
        <v>27120.447916286907</v>
      </c>
      <c r="Q10" s="405">
        <v>28357.373614488337</v>
      </c>
      <c r="R10" s="405">
        <v>15049.942889369317</v>
      </c>
      <c r="S10" s="407">
        <v>13336.327274611729</v>
      </c>
    </row>
    <row r="11" spans="2:19" hidden="1" x14ac:dyDescent="0.25">
      <c r="B11" s="404" t="s">
        <v>128</v>
      </c>
      <c r="C11" s="405"/>
      <c r="D11" s="405"/>
      <c r="E11" s="405">
        <v>354.24158677744691</v>
      </c>
      <c r="F11" s="405">
        <v>2258.0656856099663</v>
      </c>
      <c r="G11" s="405">
        <v>3997.890727843594</v>
      </c>
      <c r="H11" s="405">
        <v>8574.7560216144375</v>
      </c>
      <c r="I11" s="405">
        <v>4195.3643748186987</v>
      </c>
      <c r="J11" s="405">
        <v>6806.9845766834205</v>
      </c>
      <c r="K11" s="405">
        <v>8096.8227599609872</v>
      </c>
      <c r="L11" s="405">
        <v>8892.639391202807</v>
      </c>
      <c r="M11" s="405">
        <v>9246.1076759381795</v>
      </c>
      <c r="N11" s="405">
        <v>10199.834739859574</v>
      </c>
      <c r="O11" s="405">
        <v>11746.137868187177</v>
      </c>
      <c r="P11" s="405">
        <v>11805.705367045843</v>
      </c>
      <c r="Q11" s="405">
        <v>11198.905130560612</v>
      </c>
      <c r="R11" s="405">
        <v>10808.092405270478</v>
      </c>
      <c r="S11" s="407">
        <v>10975.026582468316</v>
      </c>
    </row>
    <row r="12" spans="2:19" hidden="1" x14ac:dyDescent="0.25">
      <c r="B12" s="404" t="s">
        <v>81</v>
      </c>
      <c r="C12" s="405"/>
      <c r="D12" s="405"/>
      <c r="E12" s="405">
        <v>0</v>
      </c>
      <c r="F12" s="405">
        <v>10.835456914241483</v>
      </c>
      <c r="G12" s="405">
        <v>9.6640507556712567</v>
      </c>
      <c r="H12" s="405">
        <v>1255.16100237264</v>
      </c>
      <c r="I12" s="405">
        <v>0</v>
      </c>
      <c r="J12" s="405">
        <v>0</v>
      </c>
      <c r="K12" s="405">
        <v>4867.3912714218177</v>
      </c>
      <c r="L12" s="405">
        <v>5367.6969610648421</v>
      </c>
      <c r="M12" s="405">
        <v>6319.8600703330776</v>
      </c>
      <c r="N12" s="405">
        <v>6027.7761521591756</v>
      </c>
      <c r="O12" s="405">
        <v>6560.1006943078255</v>
      </c>
      <c r="P12" s="405">
        <v>7910.4896538119592</v>
      </c>
      <c r="Q12" s="405">
        <v>8441.0145395986892</v>
      </c>
      <c r="R12" s="405">
        <v>8055.148000195768</v>
      </c>
      <c r="S12" s="407">
        <v>6924.9190951203673</v>
      </c>
    </row>
    <row r="13" spans="2:19" hidden="1" x14ac:dyDescent="0.25">
      <c r="B13" s="404" t="s">
        <v>130</v>
      </c>
      <c r="C13" s="405"/>
      <c r="D13" s="405"/>
      <c r="E13" s="405">
        <v>1891.2688335201972</v>
      </c>
      <c r="F13" s="405">
        <v>2018.3721868501489</v>
      </c>
      <c r="G13" s="405">
        <v>2737.1856425387537</v>
      </c>
      <c r="H13" s="405">
        <v>7437.5282204462765</v>
      </c>
      <c r="I13" s="405">
        <v>3529.7861746959557</v>
      </c>
      <c r="J13" s="405">
        <v>3952.8659320865358</v>
      </c>
      <c r="K13" s="405">
        <v>5651.5667056153534</v>
      </c>
      <c r="L13" s="405">
        <v>5626.7176817783793</v>
      </c>
      <c r="M13" s="405">
        <v>5222.3369593047728</v>
      </c>
      <c r="N13" s="405">
        <v>5801.6318758881816</v>
      </c>
      <c r="O13" s="405">
        <v>5658.2663217629224</v>
      </c>
      <c r="P13" s="405">
        <v>6176.0042315761229</v>
      </c>
      <c r="Q13" s="405">
        <v>7448.6664094600865</v>
      </c>
      <c r="R13" s="405">
        <v>9422.0934854710813</v>
      </c>
      <c r="S13" s="407">
        <v>9295.9609088584821</v>
      </c>
    </row>
    <row r="14" spans="2:19" hidden="1" x14ac:dyDescent="0.25">
      <c r="B14" s="404" t="s">
        <v>109</v>
      </c>
      <c r="C14" s="405"/>
      <c r="D14" s="405"/>
      <c r="E14" s="405">
        <v>5137.8136189317756</v>
      </c>
      <c r="F14" s="405">
        <v>3204.3458412024684</v>
      </c>
      <c r="G14" s="405">
        <v>4282.0674943850427</v>
      </c>
      <c r="H14" s="405">
        <v>7871.5490557233798</v>
      </c>
      <c r="I14" s="405">
        <v>8197.8300208802211</v>
      </c>
      <c r="J14" s="405">
        <v>7490.6965541181526</v>
      </c>
      <c r="K14" s="405">
        <v>6714.1838228800707</v>
      </c>
      <c r="L14" s="405">
        <v>9101.9513100656422</v>
      </c>
      <c r="M14" s="405">
        <v>9061.2558656303809</v>
      </c>
      <c r="N14" s="405">
        <v>7753.1795891625934</v>
      </c>
      <c r="O14" s="405">
        <v>7495.4767479401644</v>
      </c>
      <c r="P14" s="405">
        <v>7442.8084741195626</v>
      </c>
      <c r="Q14" s="405">
        <v>6638.4425518235394</v>
      </c>
      <c r="R14" s="405">
        <v>5795.7105514537279</v>
      </c>
      <c r="S14" s="407">
        <v>5852.0489721370768</v>
      </c>
    </row>
    <row r="15" spans="2:19" hidden="1" x14ac:dyDescent="0.25">
      <c r="B15" s="404" t="s">
        <v>84</v>
      </c>
      <c r="C15" s="405"/>
      <c r="D15" s="405"/>
      <c r="E15" s="405">
        <v>0</v>
      </c>
      <c r="F15" s="405">
        <v>0</v>
      </c>
      <c r="G15" s="405">
        <v>0</v>
      </c>
      <c r="H15" s="405">
        <v>1175.6708263929086</v>
      </c>
      <c r="I15" s="405">
        <v>0</v>
      </c>
      <c r="J15" s="405">
        <v>2348.6352070632784</v>
      </c>
      <c r="K15" s="405">
        <v>2064.0821313368224</v>
      </c>
      <c r="L15" s="405">
        <v>2014.5796005394468</v>
      </c>
      <c r="M15" s="405">
        <v>2840.1270160659833</v>
      </c>
      <c r="N15" s="405">
        <v>4147.2070775527345</v>
      </c>
      <c r="O15" s="405">
        <v>7604.3032533828309</v>
      </c>
      <c r="P15" s="405">
        <v>7266.1246383498856</v>
      </c>
      <c r="Q15" s="405">
        <v>5634.7720208349328</v>
      </c>
      <c r="R15" s="405">
        <v>0</v>
      </c>
      <c r="S15" s="407">
        <v>0</v>
      </c>
    </row>
    <row r="16" spans="2:19" hidden="1" x14ac:dyDescent="0.25">
      <c r="B16" s="404" t="s">
        <v>115</v>
      </c>
      <c r="C16" s="405"/>
      <c r="D16" s="405"/>
      <c r="E16" s="405">
        <v>3412.743632414722</v>
      </c>
      <c r="F16" s="405">
        <v>1722.19527786909</v>
      </c>
      <c r="G16" s="405">
        <v>2680.2508590115153</v>
      </c>
      <c r="H16" s="405">
        <v>3830.0854210157313</v>
      </c>
      <c r="I16" s="405">
        <v>3974.0440529913858</v>
      </c>
      <c r="J16" s="405">
        <v>5595.1571295610847</v>
      </c>
      <c r="K16" s="405">
        <v>5075.2866291433993</v>
      </c>
      <c r="L16" s="405">
        <v>5559.852381264921</v>
      </c>
      <c r="M16" s="405">
        <v>5507.1819273529318</v>
      </c>
      <c r="N16" s="405">
        <v>6209.3054889172354</v>
      </c>
      <c r="O16" s="405">
        <v>6436.9221145672609</v>
      </c>
      <c r="P16" s="405">
        <v>6388.0761675080421</v>
      </c>
      <c r="Q16" s="405">
        <v>5651.868337663801</v>
      </c>
      <c r="R16" s="405">
        <v>4899.5679685481209</v>
      </c>
      <c r="S16" s="407">
        <v>5034.0621984986001</v>
      </c>
    </row>
    <row r="17" spans="2:19" hidden="1" x14ac:dyDescent="0.25">
      <c r="B17" s="404" t="s">
        <v>116</v>
      </c>
      <c r="C17" s="405"/>
      <c r="D17" s="405"/>
      <c r="E17" s="405">
        <v>1680.0130508644618</v>
      </c>
      <c r="F17" s="405">
        <v>1846.2163724785178</v>
      </c>
      <c r="G17" s="405">
        <v>2068.2667103292497</v>
      </c>
      <c r="H17" s="405">
        <v>1443.9885919942562</v>
      </c>
      <c r="I17" s="405">
        <v>1789.9681448451231</v>
      </c>
      <c r="J17" s="405">
        <v>3339.0220897850859</v>
      </c>
      <c r="K17" s="405">
        <v>2806.5122431705886</v>
      </c>
      <c r="L17" s="405">
        <v>3108.8296113840215</v>
      </c>
      <c r="M17" s="405">
        <v>2510.3811544838441</v>
      </c>
      <c r="N17" s="405">
        <v>1739.4558496247494</v>
      </c>
      <c r="O17" s="405">
        <v>3286.2054049101448</v>
      </c>
      <c r="P17" s="405">
        <v>4612.8904660019125</v>
      </c>
      <c r="Q17" s="405">
        <v>4704.9477388573196</v>
      </c>
      <c r="R17" s="405">
        <v>4872.9040512439042</v>
      </c>
      <c r="S17" s="407">
        <v>5219.4906765355445</v>
      </c>
    </row>
    <row r="18" spans="2:19" hidden="1" x14ac:dyDescent="0.25">
      <c r="B18" s="404" t="s">
        <v>131</v>
      </c>
      <c r="C18" s="405"/>
      <c r="D18" s="405"/>
      <c r="E18" s="405">
        <v>0</v>
      </c>
      <c r="F18" s="405">
        <v>477.33090061764335</v>
      </c>
      <c r="G18" s="405">
        <v>721.77930978508357</v>
      </c>
      <c r="H18" s="405">
        <v>1441.8645286616472</v>
      </c>
      <c r="I18" s="405">
        <v>2525.9374784447355</v>
      </c>
      <c r="J18" s="405">
        <v>5533.8273830951548</v>
      </c>
      <c r="K18" s="405">
        <v>3470.6934581645251</v>
      </c>
      <c r="L18" s="405">
        <v>3890.3930446569598</v>
      </c>
      <c r="M18" s="405">
        <v>3301.1015208020794</v>
      </c>
      <c r="N18" s="405">
        <v>3684.3260826701908</v>
      </c>
      <c r="O18" s="405">
        <v>3675.509851631612</v>
      </c>
      <c r="P18" s="405">
        <v>3694.1423887133433</v>
      </c>
      <c r="Q18" s="405">
        <v>3817.1205468015401</v>
      </c>
      <c r="R18" s="405">
        <v>3683.6110016032908</v>
      </c>
      <c r="S18" s="407">
        <v>3718.4496012431246</v>
      </c>
    </row>
    <row r="19" spans="2:19" hidden="1" x14ac:dyDescent="0.25">
      <c r="B19" s="404" t="s">
        <v>117</v>
      </c>
      <c r="C19" s="405"/>
      <c r="D19" s="405"/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>
        <v>98.884605278830421</v>
      </c>
      <c r="K19" s="405">
        <v>992.00168279399827</v>
      </c>
      <c r="L19" s="405">
        <v>1896.551530247983</v>
      </c>
      <c r="M19" s="405">
        <v>1985.0255730981494</v>
      </c>
      <c r="N19" s="405">
        <v>2918.6683399576414</v>
      </c>
      <c r="O19" s="405">
        <v>2892.5546467475533</v>
      </c>
      <c r="P19" s="405">
        <v>2907.223489183451</v>
      </c>
      <c r="Q19" s="405">
        <v>2804.5728007399885</v>
      </c>
      <c r="R19" s="405">
        <v>2706.7004885136143</v>
      </c>
      <c r="S19" s="407">
        <v>2733.011538631094</v>
      </c>
    </row>
    <row r="20" spans="2:19" hidden="1" x14ac:dyDescent="0.25">
      <c r="B20" s="404" t="s">
        <v>89</v>
      </c>
      <c r="C20" s="405"/>
      <c r="D20" s="405"/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>
        <v>0</v>
      </c>
      <c r="K20" s="405">
        <v>0</v>
      </c>
      <c r="L20" s="405">
        <v>0</v>
      </c>
      <c r="M20" s="405">
        <v>0</v>
      </c>
      <c r="N20" s="405">
        <v>0</v>
      </c>
      <c r="O20" s="405">
        <v>86.819044814266562</v>
      </c>
      <c r="P20" s="405">
        <v>118.01664133617521</v>
      </c>
      <c r="Q20" s="405">
        <v>256.21489222574689</v>
      </c>
      <c r="R20" s="405">
        <v>746.82163372744981</v>
      </c>
      <c r="S20" s="407">
        <v>162.6268795651838</v>
      </c>
    </row>
    <row r="21" spans="2:19" hidden="1" x14ac:dyDescent="0.25">
      <c r="B21" s="404" t="s">
        <v>132</v>
      </c>
      <c r="C21" s="405"/>
      <c r="D21" s="405"/>
      <c r="E21" s="405">
        <v>305.4617877198346</v>
      </c>
      <c r="F21" s="405">
        <v>273.40332947050439</v>
      </c>
      <c r="G21" s="405">
        <v>312.23944480214203</v>
      </c>
      <c r="H21" s="405">
        <v>258.68486797802393</v>
      </c>
      <c r="I21" s="405">
        <v>600.85731714774295</v>
      </c>
      <c r="J21" s="405">
        <v>745.91950272001407</v>
      </c>
      <c r="K21" s="405">
        <v>808.45979943292537</v>
      </c>
      <c r="L21" s="405">
        <v>1260.0855757487909</v>
      </c>
      <c r="M21" s="405">
        <v>2801.6899400511902</v>
      </c>
      <c r="N21" s="405">
        <v>2000.2402312936258</v>
      </c>
      <c r="O21" s="405">
        <v>2008.788977059716</v>
      </c>
      <c r="P21" s="405">
        <v>2441.0063121257963</v>
      </c>
      <c r="Q21" s="405">
        <v>2139.791496399193</v>
      </c>
      <c r="R21" s="405">
        <v>1544.9516264000001</v>
      </c>
      <c r="S21" s="407">
        <v>1477.7360000000001</v>
      </c>
    </row>
    <row r="22" spans="2:19" hidden="1" x14ac:dyDescent="0.25">
      <c r="B22" s="404" t="s">
        <v>133</v>
      </c>
      <c r="C22" s="405"/>
      <c r="D22" s="405"/>
      <c r="E22" s="405">
        <v>485.88893984060729</v>
      </c>
      <c r="F22" s="405">
        <v>447.88359735955987</v>
      </c>
      <c r="G22" s="405">
        <v>447.87966562351841</v>
      </c>
      <c r="H22" s="405">
        <v>1190.6281600378002</v>
      </c>
      <c r="I22" s="405">
        <v>0</v>
      </c>
      <c r="J22" s="405">
        <v>1683.8159926354829</v>
      </c>
      <c r="K22" s="405">
        <v>1424.6662542709405</v>
      </c>
      <c r="L22" s="405">
        <v>1192.8298666978585</v>
      </c>
      <c r="M22" s="405">
        <v>1376.5818333697814</v>
      </c>
      <c r="N22" s="405">
        <v>1470.2828492988376</v>
      </c>
      <c r="O22" s="405">
        <v>1997.4009342085697</v>
      </c>
      <c r="P22" s="405">
        <v>2131.8443079602293</v>
      </c>
      <c r="Q22" s="405">
        <v>2363.4740553767224</v>
      </c>
      <c r="R22" s="405">
        <v>2190.4497619274698</v>
      </c>
      <c r="S22" s="407">
        <v>2090.0083225845956</v>
      </c>
    </row>
    <row r="23" spans="2:19" hidden="1" x14ac:dyDescent="0.25">
      <c r="B23" s="404" t="s">
        <v>92</v>
      </c>
      <c r="C23" s="405"/>
      <c r="D23" s="405"/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5">
        <v>0</v>
      </c>
      <c r="M23" s="405">
        <v>291.75938394822629</v>
      </c>
      <c r="N23" s="405">
        <v>693.40585522220874</v>
      </c>
      <c r="O23" s="405">
        <v>1025.8173240525205</v>
      </c>
      <c r="P23" s="405">
        <v>1215.559132418492</v>
      </c>
      <c r="Q23" s="405">
        <v>1580.1359008328504</v>
      </c>
      <c r="R23" s="405">
        <v>1734.0942191699787</v>
      </c>
      <c r="S23" s="407">
        <v>2060.9143787519997</v>
      </c>
    </row>
    <row r="24" spans="2:19" hidden="1" x14ac:dyDescent="0.25">
      <c r="B24" s="404" t="s">
        <v>93</v>
      </c>
      <c r="C24" s="405"/>
      <c r="D24" s="405"/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5">
        <v>0</v>
      </c>
      <c r="M24" s="405">
        <v>0</v>
      </c>
      <c r="N24" s="405">
        <v>0</v>
      </c>
      <c r="O24" s="405">
        <v>973.69740256842465</v>
      </c>
      <c r="P24" s="405">
        <v>1734.9080865085339</v>
      </c>
      <c r="Q24" s="405">
        <v>1736.4342732061568</v>
      </c>
      <c r="R24" s="405">
        <v>1675.8372235225224</v>
      </c>
      <c r="S24" s="407">
        <v>1692.1275509392267</v>
      </c>
    </row>
    <row r="25" spans="2:19" hidden="1" x14ac:dyDescent="0.25">
      <c r="B25" s="404" t="s">
        <v>134</v>
      </c>
      <c r="C25" s="405"/>
      <c r="D25" s="405"/>
      <c r="E25" s="405">
        <v>796.60774002424444</v>
      </c>
      <c r="F25" s="405">
        <v>500.22115471044805</v>
      </c>
      <c r="G25" s="405">
        <v>789.4846872542571</v>
      </c>
      <c r="H25" s="405">
        <v>1724.6086646836725</v>
      </c>
      <c r="I25" s="405">
        <v>1527.9549837313125</v>
      </c>
      <c r="J25" s="405">
        <v>1683.5559134535106</v>
      </c>
      <c r="K25" s="405">
        <v>1352.0130179720732</v>
      </c>
      <c r="L25" s="405">
        <v>1695.5601005544813</v>
      </c>
      <c r="M25" s="405">
        <v>1774.6562984396353</v>
      </c>
      <c r="N25" s="405">
        <v>1584.0746953330111</v>
      </c>
      <c r="O25" s="405">
        <v>1591.0225867434112</v>
      </c>
      <c r="P25" s="405">
        <v>1676.805461588016</v>
      </c>
      <c r="Q25" s="405">
        <v>1678.1256126004114</v>
      </c>
      <c r="R25" s="405">
        <v>1618.3650804854167</v>
      </c>
      <c r="S25" s="407">
        <v>1650.4339660629148</v>
      </c>
    </row>
    <row r="26" spans="2:19" hidden="1" x14ac:dyDescent="0.25">
      <c r="B26" s="404" t="s">
        <v>95</v>
      </c>
      <c r="C26" s="405"/>
      <c r="D26" s="405"/>
      <c r="E26" s="405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0</v>
      </c>
      <c r="M26" s="405">
        <v>0</v>
      </c>
      <c r="N26" s="405">
        <v>0</v>
      </c>
      <c r="O26" s="405">
        <v>974.36263006686374</v>
      </c>
      <c r="P26" s="405">
        <v>1680.6674504733871</v>
      </c>
      <c r="Q26" s="405">
        <v>1649.74025972</v>
      </c>
      <c r="R26" s="405">
        <v>0</v>
      </c>
      <c r="S26" s="407">
        <v>0</v>
      </c>
    </row>
    <row r="27" spans="2:19" hidden="1" x14ac:dyDescent="0.25">
      <c r="B27" s="404" t="s">
        <v>135</v>
      </c>
      <c r="C27" s="405"/>
      <c r="D27" s="405"/>
      <c r="E27" s="405">
        <v>0</v>
      </c>
      <c r="F27" s="405">
        <v>0</v>
      </c>
      <c r="G27" s="405">
        <v>0</v>
      </c>
      <c r="H27" s="405">
        <v>405.63413447245961</v>
      </c>
      <c r="I27" s="405">
        <v>228.51745923319518</v>
      </c>
      <c r="J27" s="405">
        <v>744.86160125080016</v>
      </c>
      <c r="K27" s="405">
        <v>867.7807717910315</v>
      </c>
      <c r="L27" s="405">
        <v>900.15544478637071</v>
      </c>
      <c r="M27" s="405">
        <v>824.3508392734534</v>
      </c>
      <c r="N27" s="405">
        <v>1050.6629844191145</v>
      </c>
      <c r="O27" s="405">
        <v>1379.2013551395419</v>
      </c>
      <c r="P27" s="405">
        <v>1386.1956179406495</v>
      </c>
      <c r="Q27" s="405">
        <v>1947.1687121515345</v>
      </c>
      <c r="R27" s="405">
        <v>1879.2175774536438</v>
      </c>
      <c r="S27" s="407">
        <v>1897.4849062814385</v>
      </c>
    </row>
    <row r="28" spans="2:19" hidden="1" x14ac:dyDescent="0.25">
      <c r="B28" s="404" t="s">
        <v>118</v>
      </c>
      <c r="C28" s="405"/>
      <c r="D28" s="405"/>
      <c r="E28" s="405">
        <v>0</v>
      </c>
      <c r="F28" s="405">
        <v>31.528896176544581</v>
      </c>
      <c r="G28" s="405">
        <v>576.49756852332382</v>
      </c>
      <c r="H28" s="405">
        <v>104.73950142000578</v>
      </c>
      <c r="I28" s="405">
        <v>176.70235234570768</v>
      </c>
      <c r="J28" s="405">
        <v>125.62027271362874</v>
      </c>
      <c r="K28" s="405">
        <v>121.40033533907472</v>
      </c>
      <c r="L28" s="405">
        <v>193.83798395052091</v>
      </c>
      <c r="M28" s="405">
        <v>127.50638978062324</v>
      </c>
      <c r="N28" s="405">
        <v>272.85052586252169</v>
      </c>
      <c r="O28" s="405">
        <v>478.55914490204378</v>
      </c>
      <c r="P28" s="405">
        <v>683.70640155810918</v>
      </c>
      <c r="Q28" s="405">
        <v>740.56073559701611</v>
      </c>
      <c r="R28" s="405">
        <v>454.66811591441694</v>
      </c>
      <c r="S28" s="407">
        <v>485.73387608807485</v>
      </c>
    </row>
    <row r="29" spans="2:19" hidden="1" x14ac:dyDescent="0.25">
      <c r="B29" s="404" t="s">
        <v>136</v>
      </c>
      <c r="C29" s="405"/>
      <c r="D29" s="405"/>
      <c r="E29" s="405">
        <v>0</v>
      </c>
      <c r="F29" s="405">
        <v>0</v>
      </c>
      <c r="G29" s="405">
        <v>0</v>
      </c>
      <c r="H29" s="405">
        <v>0</v>
      </c>
      <c r="I29" s="405">
        <v>0</v>
      </c>
      <c r="J29" s="405">
        <v>0</v>
      </c>
      <c r="K29" s="405">
        <v>0</v>
      </c>
      <c r="L29" s="405">
        <v>0</v>
      </c>
      <c r="M29" s="405">
        <v>0</v>
      </c>
      <c r="N29" s="405">
        <v>0</v>
      </c>
      <c r="O29" s="405">
        <v>0</v>
      </c>
      <c r="P29" s="405">
        <v>1248.9107296518666</v>
      </c>
      <c r="Q29" s="405">
        <v>195.91027271531343</v>
      </c>
      <c r="R29" s="405">
        <v>309.2875748430971</v>
      </c>
      <c r="S29" s="407">
        <v>0</v>
      </c>
    </row>
    <row r="30" spans="2:19" hidden="1" x14ac:dyDescent="0.25">
      <c r="B30" s="404" t="s">
        <v>119</v>
      </c>
      <c r="C30" s="405"/>
      <c r="D30" s="405"/>
      <c r="E30" s="405">
        <v>354.89500896383043</v>
      </c>
      <c r="F30" s="405">
        <v>497.77218708112736</v>
      </c>
      <c r="G30" s="405">
        <v>1204.3478599551929</v>
      </c>
      <c r="H30" s="405">
        <v>641.4307135470998</v>
      </c>
      <c r="I30" s="405">
        <v>0</v>
      </c>
      <c r="J30" s="405">
        <v>725.28720906495255</v>
      </c>
      <c r="K30" s="405">
        <v>449.43306626165844</v>
      </c>
      <c r="L30" s="405">
        <v>545.40571950711728</v>
      </c>
      <c r="M30" s="405">
        <v>618.01164763441409</v>
      </c>
      <c r="N30" s="405">
        <v>755.32908933602221</v>
      </c>
      <c r="O30" s="405">
        <v>1522.076809643833</v>
      </c>
      <c r="P30" s="405">
        <v>1575.6212735177219</v>
      </c>
      <c r="Q30" s="405">
        <v>962.81304168995666</v>
      </c>
      <c r="R30" s="405">
        <v>604.34564239173153</v>
      </c>
      <c r="S30" s="407">
        <v>394.29170615672496</v>
      </c>
    </row>
    <row r="31" spans="2:19" hidden="1" x14ac:dyDescent="0.25">
      <c r="B31" s="404" t="s">
        <v>120</v>
      </c>
      <c r="C31" s="405"/>
      <c r="D31" s="405"/>
      <c r="E31" s="405">
        <v>0</v>
      </c>
      <c r="F31" s="405">
        <v>0</v>
      </c>
      <c r="G31" s="405">
        <v>0</v>
      </c>
      <c r="H31" s="405">
        <v>0</v>
      </c>
      <c r="I31" s="405">
        <v>0</v>
      </c>
      <c r="J31" s="405">
        <v>0</v>
      </c>
      <c r="K31" s="405">
        <v>0</v>
      </c>
      <c r="L31" s="405">
        <v>0</v>
      </c>
      <c r="M31" s="405">
        <v>76.694721547596345</v>
      </c>
      <c r="N31" s="405">
        <v>462.63618815393971</v>
      </c>
      <c r="O31" s="405">
        <v>885.87412039918388</v>
      </c>
      <c r="P31" s="405">
        <v>1107.1043715116402</v>
      </c>
      <c r="Q31" s="405">
        <v>666.83834556730869</v>
      </c>
      <c r="R31" s="405">
        <v>153.82014636748016</v>
      </c>
      <c r="S31" s="407">
        <v>158.02491566512501</v>
      </c>
    </row>
    <row r="32" spans="2:19" hidden="1" x14ac:dyDescent="0.25">
      <c r="B32" s="404" t="s">
        <v>137</v>
      </c>
      <c r="C32" s="405"/>
      <c r="D32" s="405"/>
      <c r="E32" s="405">
        <v>0</v>
      </c>
      <c r="F32" s="405">
        <v>0</v>
      </c>
      <c r="G32" s="405">
        <v>0</v>
      </c>
      <c r="H32" s="405">
        <v>297.94137394061181</v>
      </c>
      <c r="I32" s="405">
        <v>0</v>
      </c>
      <c r="J32" s="405">
        <v>447.47705963762138</v>
      </c>
      <c r="K32" s="405">
        <v>478.67529871006388</v>
      </c>
      <c r="L32" s="405">
        <v>534.17750896769132</v>
      </c>
      <c r="M32" s="405">
        <v>552.4825454565887</v>
      </c>
      <c r="N32" s="405">
        <v>650.45591583730788</v>
      </c>
      <c r="O32" s="405">
        <v>684.89744657721587</v>
      </c>
      <c r="P32" s="405">
        <v>704.36492518915975</v>
      </c>
      <c r="Q32" s="405">
        <v>668.48479679197567</v>
      </c>
      <c r="R32" s="405">
        <v>577.67678909975984</v>
      </c>
      <c r="S32" s="407">
        <v>573.69984470264785</v>
      </c>
    </row>
    <row r="33" spans="2:19" hidden="1" x14ac:dyDescent="0.25">
      <c r="B33" s="404" t="s">
        <v>138</v>
      </c>
      <c r="C33" s="405"/>
      <c r="D33" s="405"/>
      <c r="E33" s="405">
        <v>388.36109488456322</v>
      </c>
      <c r="F33" s="405">
        <v>499.24603125423175</v>
      </c>
      <c r="G33" s="405">
        <v>555.11111640940067</v>
      </c>
      <c r="H33" s="405">
        <v>929.36932460335561</v>
      </c>
      <c r="I33" s="405">
        <v>853.52595230884219</v>
      </c>
      <c r="J33" s="405">
        <v>721.22237859039694</v>
      </c>
      <c r="K33" s="405">
        <v>328.94138170989811</v>
      </c>
      <c r="L33" s="405">
        <v>940.86986413301338</v>
      </c>
      <c r="M33" s="405">
        <v>302.58801508733598</v>
      </c>
      <c r="N33" s="405">
        <v>604.37830406408216</v>
      </c>
      <c r="O33" s="405">
        <v>332.06891116009263</v>
      </c>
      <c r="P33" s="405">
        <v>1045.3472878361047</v>
      </c>
      <c r="Q33" s="405">
        <v>343.78776696086015</v>
      </c>
      <c r="R33" s="405">
        <v>582.57527811387399</v>
      </c>
      <c r="S33" s="407">
        <v>335.01570495739702</v>
      </c>
    </row>
    <row r="34" spans="2:19" hidden="1" x14ac:dyDescent="0.25">
      <c r="B34" s="404" t="s">
        <v>112</v>
      </c>
      <c r="C34" s="405"/>
      <c r="D34" s="405"/>
      <c r="E34" s="405">
        <v>0</v>
      </c>
      <c r="F34" s="405">
        <v>111.22592953901791</v>
      </c>
      <c r="G34" s="405">
        <v>108.03622604121817</v>
      </c>
      <c r="H34" s="405">
        <v>197.81305534714238</v>
      </c>
      <c r="I34" s="405">
        <v>0.21781643550757662</v>
      </c>
      <c r="J34" s="405">
        <v>339.48565479730127</v>
      </c>
      <c r="K34" s="405">
        <v>362.04517720391414</v>
      </c>
      <c r="L34" s="405">
        <v>410.53849024128675</v>
      </c>
      <c r="M34" s="405">
        <v>690.36233754646241</v>
      </c>
      <c r="N34" s="405">
        <v>577.98576027825027</v>
      </c>
      <c r="O34" s="405">
        <v>459.47429843857776</v>
      </c>
      <c r="P34" s="405">
        <v>564.38544114556476</v>
      </c>
      <c r="Q34" s="405">
        <v>592.8032546616198</v>
      </c>
      <c r="R34" s="405">
        <v>502.1005870490568</v>
      </c>
      <c r="S34" s="407">
        <v>739.63220186835611</v>
      </c>
    </row>
    <row r="35" spans="2:19" hidden="1" x14ac:dyDescent="0.25">
      <c r="B35" s="404" t="s">
        <v>139</v>
      </c>
      <c r="C35" s="405"/>
      <c r="D35" s="405"/>
      <c r="E35" s="405">
        <v>0</v>
      </c>
      <c r="F35" s="405">
        <v>0</v>
      </c>
      <c r="G35" s="405">
        <v>0</v>
      </c>
      <c r="H35" s="405">
        <v>0</v>
      </c>
      <c r="I35" s="405">
        <v>0</v>
      </c>
      <c r="J35" s="405">
        <v>0</v>
      </c>
      <c r="K35" s="405">
        <v>20.313408581080949</v>
      </c>
      <c r="L35" s="405">
        <v>464.0795223708343</v>
      </c>
      <c r="M35" s="405">
        <v>631.77707608335459</v>
      </c>
      <c r="N35" s="405">
        <v>769.29534216346292</v>
      </c>
      <c r="O35" s="405">
        <v>699.92929762453412</v>
      </c>
      <c r="P35" s="405">
        <v>777.76843617509951</v>
      </c>
      <c r="Q35" s="405">
        <v>583.13475812113393</v>
      </c>
      <c r="R35" s="405">
        <v>394.98482413277338</v>
      </c>
      <c r="S35" s="407">
        <v>398.82435700591685</v>
      </c>
    </row>
    <row r="36" spans="2:19" hidden="1" x14ac:dyDescent="0.25">
      <c r="B36" s="404" t="s">
        <v>140</v>
      </c>
      <c r="C36" s="405"/>
      <c r="D36" s="405"/>
      <c r="E36" s="405">
        <v>0</v>
      </c>
      <c r="F36" s="405">
        <v>150.49534991438426</v>
      </c>
      <c r="G36" s="405">
        <v>101.06677260690553</v>
      </c>
      <c r="H36" s="405">
        <v>360.85705509339886</v>
      </c>
      <c r="I36" s="405">
        <v>279.59863125908788</v>
      </c>
      <c r="J36" s="405">
        <v>384.56915211904618</v>
      </c>
      <c r="K36" s="405">
        <v>327.58532183950609</v>
      </c>
      <c r="L36" s="405">
        <v>403.32733440145171</v>
      </c>
      <c r="M36" s="405">
        <v>420.74585138669829</v>
      </c>
      <c r="N36" s="405">
        <v>355.22215434363505</v>
      </c>
      <c r="O36" s="405">
        <v>352.12811747297064</v>
      </c>
      <c r="P36" s="405">
        <v>361.39596980059412</v>
      </c>
      <c r="Q36" s="405">
        <v>320.65290780879855</v>
      </c>
      <c r="R36" s="405">
        <v>310.29559467731372</v>
      </c>
      <c r="S36" s="407">
        <v>311.75905127458782</v>
      </c>
    </row>
    <row r="37" spans="2:19" hidden="1" x14ac:dyDescent="0.25">
      <c r="B37" s="404" t="s">
        <v>287</v>
      </c>
      <c r="C37" s="405"/>
      <c r="D37" s="405"/>
      <c r="E37" s="405">
        <v>0</v>
      </c>
      <c r="F37" s="405">
        <v>0</v>
      </c>
      <c r="G37" s="405">
        <v>0</v>
      </c>
      <c r="H37" s="405">
        <v>300.03859168362021</v>
      </c>
      <c r="I37" s="405">
        <v>0</v>
      </c>
      <c r="J37" s="405">
        <v>368.96458648382315</v>
      </c>
      <c r="K37" s="405">
        <v>378.75778088859215</v>
      </c>
      <c r="L37" s="405">
        <v>430.66085582380009</v>
      </c>
      <c r="M37" s="405">
        <v>515.54323496993914</v>
      </c>
      <c r="N37" s="405">
        <v>485.29493736500848</v>
      </c>
      <c r="O37" s="405">
        <v>376.2327791727057</v>
      </c>
      <c r="P37" s="405">
        <v>370.70391206478337</v>
      </c>
      <c r="Q37" s="405">
        <v>752.3749915565121</v>
      </c>
      <c r="R37" s="405">
        <v>707.42766007915509</v>
      </c>
      <c r="S37" s="407">
        <v>714.30435910729739</v>
      </c>
    </row>
    <row r="38" spans="2:19" hidden="1" x14ac:dyDescent="0.25">
      <c r="B38" s="404" t="s">
        <v>288</v>
      </c>
      <c r="C38" s="405"/>
      <c r="D38" s="405"/>
      <c r="E38" s="405">
        <v>0</v>
      </c>
      <c r="F38" s="405">
        <v>210.25083097048494</v>
      </c>
      <c r="G38" s="405">
        <v>84.822257266011604</v>
      </c>
      <c r="H38" s="405">
        <v>213.97846870741736</v>
      </c>
      <c r="I38" s="405">
        <v>140.51551669305522</v>
      </c>
      <c r="J38" s="405">
        <v>269.54258979455028</v>
      </c>
      <c r="K38" s="405">
        <v>149.5210076119464</v>
      </c>
      <c r="L38" s="405">
        <v>296.23840516419631</v>
      </c>
      <c r="M38" s="405">
        <v>392.70725007736576</v>
      </c>
      <c r="N38" s="405">
        <v>322.68698219856867</v>
      </c>
      <c r="O38" s="405">
        <v>430.20437631075981</v>
      </c>
      <c r="P38" s="405">
        <v>593.4561689056917</v>
      </c>
      <c r="Q38" s="405">
        <v>629.4492606102084</v>
      </c>
      <c r="R38" s="405">
        <v>630.81545950232601</v>
      </c>
      <c r="S38" s="407">
        <v>751.13764180868714</v>
      </c>
    </row>
    <row r="39" spans="2:19" hidden="1" x14ac:dyDescent="0.25">
      <c r="B39" s="404" t="s">
        <v>289</v>
      </c>
      <c r="C39" s="405"/>
      <c r="D39" s="405"/>
      <c r="E39" s="405">
        <v>444.9740514809136</v>
      </c>
      <c r="F39" s="405">
        <v>513.49618235037735</v>
      </c>
      <c r="G39" s="405">
        <v>246.67713422198094</v>
      </c>
      <c r="H39" s="405">
        <v>442.88535305373944</v>
      </c>
      <c r="I39" s="405">
        <v>0</v>
      </c>
      <c r="J39" s="405">
        <v>0</v>
      </c>
      <c r="K39" s="405">
        <v>821.34760452575392</v>
      </c>
      <c r="L39" s="405">
        <v>770.61286637370608</v>
      </c>
      <c r="M39" s="405">
        <v>634.90556837883696</v>
      </c>
      <c r="N39" s="405">
        <v>502.77611713277463</v>
      </c>
      <c r="O39" s="405">
        <v>563.7016310528021</v>
      </c>
      <c r="P39" s="405">
        <v>584.42989672718716</v>
      </c>
      <c r="Q39" s="405">
        <v>519.97009334952429</v>
      </c>
      <c r="R39" s="405">
        <v>291.63786274905794</v>
      </c>
      <c r="S39" s="407">
        <v>401.82226533000011</v>
      </c>
    </row>
    <row r="40" spans="2:19" hidden="1" x14ac:dyDescent="0.25">
      <c r="B40" s="404" t="s">
        <v>145</v>
      </c>
      <c r="C40" s="405"/>
      <c r="D40" s="405"/>
      <c r="E40" s="405">
        <v>0</v>
      </c>
      <c r="F40" s="405">
        <v>0</v>
      </c>
      <c r="G40" s="405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5">
        <v>0</v>
      </c>
      <c r="N40" s="405">
        <v>0</v>
      </c>
      <c r="O40" s="405">
        <v>130.21489146360378</v>
      </c>
      <c r="P40" s="405">
        <v>299.69858259171417</v>
      </c>
      <c r="Q40" s="405">
        <v>323.43036517226119</v>
      </c>
      <c r="R40" s="405">
        <v>279.45324842741593</v>
      </c>
      <c r="S40" s="407">
        <v>269.24502166979994</v>
      </c>
    </row>
    <row r="41" spans="2:19" hidden="1" x14ac:dyDescent="0.25">
      <c r="B41" s="404" t="s">
        <v>146</v>
      </c>
      <c r="C41" s="405"/>
      <c r="D41" s="405"/>
      <c r="E41" s="405">
        <v>0</v>
      </c>
      <c r="F41" s="405">
        <v>0</v>
      </c>
      <c r="G41" s="405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5">
        <v>21.417193449985632</v>
      </c>
      <c r="N41" s="405">
        <v>44.409199086044275</v>
      </c>
      <c r="O41" s="405">
        <v>163.31323727329931</v>
      </c>
      <c r="P41" s="405">
        <v>277.60516132339518</v>
      </c>
      <c r="Q41" s="405">
        <v>267.78089564965205</v>
      </c>
      <c r="R41" s="405">
        <v>255.46866373684588</v>
      </c>
      <c r="S41" s="407">
        <v>258.42575134886374</v>
      </c>
    </row>
    <row r="42" spans="2:19" hidden="1" x14ac:dyDescent="0.25">
      <c r="B42" s="404" t="s">
        <v>147</v>
      </c>
      <c r="C42" s="405"/>
      <c r="D42" s="405"/>
      <c r="E42" s="405">
        <v>0</v>
      </c>
      <c r="F42" s="405">
        <v>125.24530505899894</v>
      </c>
      <c r="G42" s="405">
        <v>210.89699282280964</v>
      </c>
      <c r="H42" s="405">
        <v>229.72862092967651</v>
      </c>
      <c r="I42" s="405">
        <v>469.3676474090035</v>
      </c>
      <c r="J42" s="405">
        <v>259.69446214404309</v>
      </c>
      <c r="K42" s="405">
        <v>156.3534385099494</v>
      </c>
      <c r="L42" s="405">
        <v>251.83585786766025</v>
      </c>
      <c r="M42" s="405">
        <v>360.26237482745569</v>
      </c>
      <c r="N42" s="405">
        <v>301.2988567606285</v>
      </c>
      <c r="O42" s="405">
        <v>284.1286269552777</v>
      </c>
      <c r="P42" s="405">
        <v>285.54470307010564</v>
      </c>
      <c r="Q42" s="405">
        <v>220.30869472722338</v>
      </c>
      <c r="R42" s="405">
        <v>212.62049303360402</v>
      </c>
      <c r="S42" s="407">
        <v>214.68731515594479</v>
      </c>
    </row>
    <row r="43" spans="2:19" hidden="1" x14ac:dyDescent="0.25">
      <c r="B43" s="404" t="s">
        <v>148</v>
      </c>
      <c r="C43" s="405"/>
      <c r="D43" s="405"/>
      <c r="E43" s="405">
        <v>0</v>
      </c>
      <c r="F43" s="405">
        <v>0</v>
      </c>
      <c r="G43" s="405">
        <v>0</v>
      </c>
      <c r="H43" s="405">
        <v>0</v>
      </c>
      <c r="I43" s="405">
        <v>0</v>
      </c>
      <c r="J43" s="405">
        <v>3.5885722028775793</v>
      </c>
      <c r="K43" s="405">
        <v>8.2169822244609652</v>
      </c>
      <c r="L43" s="405">
        <v>166.13880677526205</v>
      </c>
      <c r="M43" s="405">
        <v>293.82354640802134</v>
      </c>
      <c r="N43" s="405">
        <v>226.07275736854848</v>
      </c>
      <c r="O43" s="405">
        <v>254.12282682676141</v>
      </c>
      <c r="P43" s="405">
        <v>270.26665806676255</v>
      </c>
      <c r="Q43" s="405">
        <v>549.69220633443433</v>
      </c>
      <c r="R43" s="405">
        <v>298.0333894977843</v>
      </c>
      <c r="S43" s="407">
        <v>300.93048560466264</v>
      </c>
    </row>
    <row r="44" spans="2:19" hidden="1" x14ac:dyDescent="0.25">
      <c r="B44" s="404" t="s">
        <v>149</v>
      </c>
      <c r="C44" s="405"/>
      <c r="D44" s="405"/>
      <c r="E44" s="405">
        <v>0</v>
      </c>
      <c r="F44" s="405">
        <v>0</v>
      </c>
      <c r="G44" s="405">
        <v>0</v>
      </c>
      <c r="H44" s="405">
        <v>0</v>
      </c>
      <c r="I44" s="405">
        <v>0</v>
      </c>
      <c r="J44" s="405">
        <v>0</v>
      </c>
      <c r="K44" s="405">
        <v>0</v>
      </c>
      <c r="L44" s="405">
        <v>0</v>
      </c>
      <c r="M44" s="405">
        <v>8.0361766622790505</v>
      </c>
      <c r="N44" s="405">
        <v>173.26669344078891</v>
      </c>
      <c r="O44" s="405">
        <v>265.32794176829356</v>
      </c>
      <c r="P44" s="405">
        <v>275.67586316274793</v>
      </c>
      <c r="Q44" s="405">
        <v>244.62311446797676</v>
      </c>
      <c r="R44" s="405">
        <v>223.61355609024093</v>
      </c>
      <c r="S44" s="407">
        <v>222.07411622388022</v>
      </c>
    </row>
    <row r="45" spans="2:19" hidden="1" x14ac:dyDescent="0.25">
      <c r="B45" s="404" t="s">
        <v>150</v>
      </c>
      <c r="C45" s="405"/>
      <c r="D45" s="405"/>
      <c r="E45" s="405">
        <v>0</v>
      </c>
      <c r="F45" s="405">
        <v>15.945518457944663</v>
      </c>
      <c r="G45" s="405">
        <v>0</v>
      </c>
      <c r="H45" s="405">
        <v>309.29802033364558</v>
      </c>
      <c r="I45" s="405">
        <v>0.17672159447746583</v>
      </c>
      <c r="J45" s="405">
        <v>116.70273986748863</v>
      </c>
      <c r="K45" s="405">
        <v>163.48758720840397</v>
      </c>
      <c r="L45" s="405">
        <v>260.45423069451476</v>
      </c>
      <c r="M45" s="405">
        <v>290.18452541826139</v>
      </c>
      <c r="N45" s="405">
        <v>239.99408086195751</v>
      </c>
      <c r="O45" s="405">
        <v>243.79448293470799</v>
      </c>
      <c r="P45" s="405">
        <v>245.3601956323522</v>
      </c>
      <c r="Q45" s="405">
        <v>225.85645240405577</v>
      </c>
      <c r="R45" s="405">
        <v>217.3741635597307</v>
      </c>
      <c r="S45" s="407">
        <v>219.39872120631489</v>
      </c>
    </row>
    <row r="46" spans="2:19" hidden="1" x14ac:dyDescent="0.25">
      <c r="B46" s="404" t="s">
        <v>110</v>
      </c>
      <c r="C46" s="405"/>
      <c r="D46" s="405"/>
      <c r="E46" s="405">
        <v>0</v>
      </c>
      <c r="F46" s="405">
        <v>0</v>
      </c>
      <c r="G46" s="405">
        <v>0</v>
      </c>
      <c r="H46" s="405">
        <v>0</v>
      </c>
      <c r="I46" s="405">
        <v>0</v>
      </c>
      <c r="J46" s="405">
        <v>0</v>
      </c>
      <c r="K46" s="405">
        <v>108.73555242899802</v>
      </c>
      <c r="L46" s="405">
        <v>99.260824603739948</v>
      </c>
      <c r="M46" s="405">
        <v>111.03755158282472</v>
      </c>
      <c r="N46" s="405">
        <v>126.80007203130822</v>
      </c>
      <c r="O46" s="405">
        <v>187.3094611660452</v>
      </c>
      <c r="P46" s="405">
        <v>222.6708585169045</v>
      </c>
      <c r="Q46" s="405">
        <v>218.67167375018329</v>
      </c>
      <c r="R46" s="405">
        <v>226.4779147906321</v>
      </c>
      <c r="S46" s="407">
        <v>242.36444216160001</v>
      </c>
    </row>
    <row r="47" spans="2:19" hidden="1" x14ac:dyDescent="0.25">
      <c r="B47" s="404" t="s">
        <v>151</v>
      </c>
      <c r="C47" s="405"/>
      <c r="D47" s="405"/>
      <c r="E47" s="405">
        <v>0</v>
      </c>
      <c r="F47" s="405">
        <v>0</v>
      </c>
      <c r="G47" s="405">
        <v>0</v>
      </c>
      <c r="H47" s="405">
        <v>50.594989119712636</v>
      </c>
      <c r="I47" s="405">
        <v>0</v>
      </c>
      <c r="J47" s="405">
        <v>175.27071950265284</v>
      </c>
      <c r="K47" s="405">
        <v>175.70375249339705</v>
      </c>
      <c r="L47" s="405">
        <v>157.56956764622575</v>
      </c>
      <c r="M47" s="405">
        <v>235.96234251711221</v>
      </c>
      <c r="N47" s="405">
        <v>252.7730251046805</v>
      </c>
      <c r="O47" s="405">
        <v>351.11282837670007</v>
      </c>
      <c r="P47" s="405">
        <v>313.17066239976759</v>
      </c>
      <c r="Q47" s="405">
        <v>320.62735000980786</v>
      </c>
      <c r="R47" s="405">
        <v>197.20589679651002</v>
      </c>
      <c r="S47" s="407">
        <v>119.64905155999999</v>
      </c>
    </row>
    <row r="48" spans="2:19" hidden="1" x14ac:dyDescent="0.25">
      <c r="B48" s="404" t="s">
        <v>121</v>
      </c>
      <c r="C48" s="405"/>
      <c r="D48" s="405"/>
      <c r="E48" s="405">
        <v>0</v>
      </c>
      <c r="F48" s="405">
        <v>0</v>
      </c>
      <c r="G48" s="405">
        <v>0</v>
      </c>
      <c r="H48" s="405">
        <v>0</v>
      </c>
      <c r="I48" s="405">
        <v>0</v>
      </c>
      <c r="J48" s="405">
        <v>0</v>
      </c>
      <c r="K48" s="405">
        <v>0</v>
      </c>
      <c r="L48" s="405">
        <v>0</v>
      </c>
      <c r="M48" s="405">
        <v>233.52786223812063</v>
      </c>
      <c r="N48" s="405">
        <v>583.39040167602138</v>
      </c>
      <c r="O48" s="405">
        <v>343.62343395097815</v>
      </c>
      <c r="P48" s="405">
        <v>472.89658207390727</v>
      </c>
      <c r="Q48" s="405">
        <v>405.16623195457123</v>
      </c>
      <c r="R48" s="405">
        <v>195.00390286428652</v>
      </c>
      <c r="S48" s="407">
        <v>0</v>
      </c>
    </row>
    <row r="49" spans="2:19" hidden="1" x14ac:dyDescent="0.25">
      <c r="B49" s="404" t="s">
        <v>124</v>
      </c>
      <c r="C49" s="405"/>
      <c r="D49" s="405"/>
      <c r="E49" s="405">
        <v>0</v>
      </c>
      <c r="F49" s="405">
        <v>0</v>
      </c>
      <c r="G49" s="405">
        <v>0</v>
      </c>
      <c r="H49" s="405">
        <v>0</v>
      </c>
      <c r="I49" s="405">
        <v>0</v>
      </c>
      <c r="J49" s="405">
        <v>0</v>
      </c>
      <c r="K49" s="405">
        <v>0</v>
      </c>
      <c r="L49" s="405">
        <v>0</v>
      </c>
      <c r="M49" s="405">
        <v>0</v>
      </c>
      <c r="N49" s="405">
        <v>0</v>
      </c>
      <c r="O49" s="405">
        <v>16.022236835248002</v>
      </c>
      <c r="P49" s="405">
        <v>44.510461375283619</v>
      </c>
      <c r="Q49" s="405">
        <v>94.161339612407829</v>
      </c>
      <c r="R49" s="405">
        <v>146.92053043747316</v>
      </c>
      <c r="S49" s="407">
        <v>232.83709776288521</v>
      </c>
    </row>
    <row r="50" spans="2:19" x14ac:dyDescent="0.25">
      <c r="B50" s="404" t="s">
        <v>290</v>
      </c>
      <c r="C50" s="405"/>
      <c r="D50" s="405"/>
      <c r="E50" s="405">
        <v>0</v>
      </c>
      <c r="F50" s="405">
        <v>0</v>
      </c>
      <c r="G50" s="405">
        <v>0</v>
      </c>
      <c r="H50" s="405">
        <v>0</v>
      </c>
      <c r="I50" s="405">
        <v>0</v>
      </c>
      <c r="J50" s="405">
        <v>0</v>
      </c>
      <c r="K50" s="405">
        <v>142.13382207805014</v>
      </c>
      <c r="L50" s="405">
        <v>155.79636678625866</v>
      </c>
      <c r="M50" s="405">
        <v>279.6603973174557</v>
      </c>
      <c r="N50" s="405">
        <v>119.22884850407486</v>
      </c>
      <c r="O50" s="405">
        <v>80.05078033277519</v>
      </c>
      <c r="P50" s="405">
        <v>63.190745715977926</v>
      </c>
      <c r="Q50" s="405">
        <v>104.1959411938291</v>
      </c>
      <c r="R50" s="405">
        <v>89.854474881925995</v>
      </c>
      <c r="S50" s="407">
        <v>50.229354921973396</v>
      </c>
    </row>
    <row r="51" spans="2:19" x14ac:dyDescent="0.25">
      <c r="B51" s="404" t="s">
        <v>122</v>
      </c>
      <c r="C51" s="405"/>
      <c r="D51" s="405"/>
      <c r="E51" s="405">
        <v>0</v>
      </c>
      <c r="F51" s="405">
        <v>0</v>
      </c>
      <c r="G51" s="405">
        <v>0</v>
      </c>
      <c r="H51" s="405">
        <v>0</v>
      </c>
      <c r="I51" s="405">
        <v>0</v>
      </c>
      <c r="J51" s="405">
        <v>0</v>
      </c>
      <c r="K51" s="405">
        <v>0</v>
      </c>
      <c r="L51" s="405">
        <v>0</v>
      </c>
      <c r="M51" s="405">
        <v>0</v>
      </c>
      <c r="N51" s="405">
        <v>0</v>
      </c>
      <c r="O51" s="405">
        <v>0</v>
      </c>
      <c r="P51" s="405">
        <v>107.21922275282775</v>
      </c>
      <c r="Q51" s="405">
        <v>106.1219234290714</v>
      </c>
      <c r="R51" s="405">
        <v>88.499383813332869</v>
      </c>
      <c r="S51" s="407">
        <v>84.682317403043783</v>
      </c>
    </row>
    <row r="52" spans="2:19" x14ac:dyDescent="0.25">
      <c r="B52" s="404" t="s">
        <v>291</v>
      </c>
      <c r="C52" s="405"/>
      <c r="D52" s="405"/>
      <c r="E52" s="405">
        <v>0</v>
      </c>
      <c r="F52" s="405">
        <v>0</v>
      </c>
      <c r="G52" s="405">
        <v>0</v>
      </c>
      <c r="H52" s="405">
        <v>0</v>
      </c>
      <c r="I52" s="405">
        <v>0</v>
      </c>
      <c r="J52" s="405">
        <v>0</v>
      </c>
      <c r="K52" s="405">
        <v>0</v>
      </c>
      <c r="L52" s="405">
        <v>0</v>
      </c>
      <c r="M52" s="405">
        <v>7.601333596807935</v>
      </c>
      <c r="N52" s="405">
        <v>31.624367937473089</v>
      </c>
      <c r="O52" s="405">
        <v>90.093623681117919</v>
      </c>
      <c r="P52" s="405">
        <v>91.297622877810809</v>
      </c>
      <c r="Q52" s="405">
        <v>169.05526573027393</v>
      </c>
      <c r="R52" s="405">
        <v>166.66996938433724</v>
      </c>
      <c r="S52" s="407">
        <v>168.15063567487715</v>
      </c>
    </row>
    <row r="53" spans="2:19" x14ac:dyDescent="0.25">
      <c r="B53" s="404" t="s">
        <v>292</v>
      </c>
      <c r="C53" s="405"/>
      <c r="D53" s="405"/>
      <c r="E53" s="405">
        <v>0</v>
      </c>
      <c r="F53" s="405">
        <v>0</v>
      </c>
      <c r="G53" s="405">
        <v>0</v>
      </c>
      <c r="H53" s="405">
        <v>0</v>
      </c>
      <c r="I53" s="405">
        <v>0</v>
      </c>
      <c r="J53" s="405">
        <v>0</v>
      </c>
      <c r="K53" s="405">
        <v>0</v>
      </c>
      <c r="L53" s="405">
        <v>0</v>
      </c>
      <c r="M53" s="405">
        <v>0</v>
      </c>
      <c r="N53" s="405">
        <v>4.7419084479895099</v>
      </c>
      <c r="O53" s="405">
        <v>88.659499733156395</v>
      </c>
      <c r="P53" s="405">
        <v>85.920835422530558</v>
      </c>
      <c r="Q53" s="405">
        <v>137.6091733910749</v>
      </c>
      <c r="R53" s="405">
        <v>134.90569274713988</v>
      </c>
      <c r="S53" s="407">
        <v>136.10608990701982</v>
      </c>
    </row>
    <row r="54" spans="2:19" x14ac:dyDescent="0.25">
      <c r="B54" s="404" t="s">
        <v>293</v>
      </c>
      <c r="C54" s="405"/>
      <c r="D54" s="405"/>
      <c r="E54" s="405">
        <v>0</v>
      </c>
      <c r="F54" s="405">
        <v>0</v>
      </c>
      <c r="G54" s="405">
        <v>0</v>
      </c>
      <c r="H54" s="405">
        <v>0</v>
      </c>
      <c r="I54" s="405">
        <v>0</v>
      </c>
      <c r="J54" s="405">
        <v>0</v>
      </c>
      <c r="K54" s="405">
        <v>0</v>
      </c>
      <c r="L54" s="405">
        <v>0</v>
      </c>
      <c r="M54" s="405">
        <v>0</v>
      </c>
      <c r="N54" s="405">
        <v>18.161615938535761</v>
      </c>
      <c r="O54" s="405">
        <v>75.483755558191945</v>
      </c>
      <c r="P54" s="405">
        <v>78.635608449156265</v>
      </c>
      <c r="Q54" s="405">
        <v>79.156023102800006</v>
      </c>
      <c r="R54" s="405">
        <v>76.393683324823385</v>
      </c>
      <c r="S54" s="407">
        <v>77.136284155298753</v>
      </c>
    </row>
    <row r="55" spans="2:19" x14ac:dyDescent="0.25">
      <c r="B55" s="404" t="s">
        <v>294</v>
      </c>
      <c r="C55" s="405"/>
      <c r="D55" s="405"/>
      <c r="E55" s="405">
        <v>0</v>
      </c>
      <c r="F55" s="405">
        <v>0</v>
      </c>
      <c r="G55" s="405">
        <v>0</v>
      </c>
      <c r="H55" s="405">
        <v>0</v>
      </c>
      <c r="I55" s="405">
        <v>0</v>
      </c>
      <c r="J55" s="405">
        <v>0</v>
      </c>
      <c r="K55" s="405">
        <v>0</v>
      </c>
      <c r="L55" s="405">
        <v>0</v>
      </c>
      <c r="M55" s="405">
        <v>0</v>
      </c>
      <c r="N55" s="405">
        <v>0</v>
      </c>
      <c r="O55" s="405">
        <v>0</v>
      </c>
      <c r="P55" s="405">
        <v>72.598827621152864</v>
      </c>
      <c r="Q55" s="405">
        <v>70.035447088405874</v>
      </c>
      <c r="R55" s="405">
        <v>67.591391743313167</v>
      </c>
      <c r="S55" s="407">
        <v>68.248428051251736</v>
      </c>
    </row>
    <row r="56" spans="2:19" x14ac:dyDescent="0.25">
      <c r="B56" s="404" t="s">
        <v>123</v>
      </c>
      <c r="C56" s="405"/>
      <c r="D56" s="405"/>
      <c r="E56" s="405">
        <v>0</v>
      </c>
      <c r="F56" s="405">
        <v>0</v>
      </c>
      <c r="G56" s="405">
        <v>0</v>
      </c>
      <c r="H56" s="405">
        <v>0.88445395323581733</v>
      </c>
      <c r="I56" s="405">
        <v>0</v>
      </c>
      <c r="J56" s="405">
        <v>30.964260745238114</v>
      </c>
      <c r="K56" s="405">
        <v>20.498204879475509</v>
      </c>
      <c r="L56" s="405">
        <v>41.030421976161392</v>
      </c>
      <c r="M56" s="405">
        <v>64.755198584937659</v>
      </c>
      <c r="N56" s="405">
        <v>39.872261393162326</v>
      </c>
      <c r="O56" s="405">
        <v>68.091717164638183</v>
      </c>
      <c r="P56" s="405">
        <v>68.437026389717914</v>
      </c>
      <c r="Q56" s="405">
        <v>66.020594677564006</v>
      </c>
      <c r="R56" s="405">
        <v>63.716647262132824</v>
      </c>
      <c r="S56" s="407">
        <v>64.336018303201485</v>
      </c>
    </row>
    <row r="57" spans="2:19" x14ac:dyDescent="0.25">
      <c r="B57" s="404" t="s">
        <v>295</v>
      </c>
      <c r="C57" s="405"/>
      <c r="D57" s="405"/>
      <c r="E57" s="405">
        <v>0</v>
      </c>
      <c r="F57" s="405">
        <v>0</v>
      </c>
      <c r="G57" s="405">
        <v>0</v>
      </c>
      <c r="H57" s="405">
        <v>118.89112917656487</v>
      </c>
      <c r="I57" s="405">
        <v>0</v>
      </c>
      <c r="J57" s="405">
        <v>196.03262728373991</v>
      </c>
      <c r="K57" s="405">
        <v>222.94786434074405</v>
      </c>
      <c r="L57" s="405">
        <v>78.988097615627069</v>
      </c>
      <c r="M57" s="405">
        <v>73.370236300790083</v>
      </c>
      <c r="N57" s="405">
        <v>79.656413667900992</v>
      </c>
      <c r="O57" s="405">
        <v>144.73220835308575</v>
      </c>
      <c r="P57" s="405">
        <v>145.46618029796088</v>
      </c>
      <c r="Q57" s="405">
        <v>176.5375146978939</v>
      </c>
      <c r="R57" s="405">
        <v>49.675949336537158</v>
      </c>
      <c r="S57" s="407">
        <v>0</v>
      </c>
    </row>
    <row r="58" spans="2:19" x14ac:dyDescent="0.25">
      <c r="B58" s="404" t="s">
        <v>296</v>
      </c>
      <c r="C58" s="405"/>
      <c r="D58" s="405"/>
      <c r="E58" s="405">
        <v>0</v>
      </c>
      <c r="F58" s="405">
        <v>0</v>
      </c>
      <c r="G58" s="405">
        <v>0</v>
      </c>
      <c r="H58" s="405">
        <v>0</v>
      </c>
      <c r="I58" s="405">
        <v>0</v>
      </c>
      <c r="J58" s="405">
        <v>0</v>
      </c>
      <c r="K58" s="405">
        <v>56.156623074811208</v>
      </c>
      <c r="L58" s="405">
        <v>128.05404105368243</v>
      </c>
      <c r="M58" s="405">
        <v>149.86656617006662</v>
      </c>
      <c r="N58" s="405">
        <v>17.347929731778514</v>
      </c>
      <c r="O58" s="405">
        <v>46.341141254843059</v>
      </c>
      <c r="P58" s="405">
        <v>46.576148361841454</v>
      </c>
      <c r="Q58" s="405">
        <v>44.931598600814766</v>
      </c>
      <c r="R58" s="405">
        <v>43.363602417606835</v>
      </c>
      <c r="S58" s="407">
        <v>43.785127415044101</v>
      </c>
    </row>
    <row r="59" spans="2:19" x14ac:dyDescent="0.25">
      <c r="B59" s="404" t="s">
        <v>297</v>
      </c>
      <c r="C59" s="405"/>
      <c r="D59" s="405"/>
      <c r="E59" s="405">
        <v>0</v>
      </c>
      <c r="F59" s="405">
        <v>0</v>
      </c>
      <c r="G59" s="405">
        <v>0</v>
      </c>
      <c r="H59" s="405">
        <v>0</v>
      </c>
      <c r="I59" s="405">
        <v>0</v>
      </c>
      <c r="J59" s="405">
        <v>0</v>
      </c>
      <c r="K59" s="405">
        <v>0</v>
      </c>
      <c r="L59" s="405">
        <v>0</v>
      </c>
      <c r="M59" s="405">
        <v>0</v>
      </c>
      <c r="N59" s="405">
        <v>0</v>
      </c>
      <c r="O59" s="405">
        <v>19.35606680381786</v>
      </c>
      <c r="P59" s="405">
        <v>49.942868701410582</v>
      </c>
      <c r="Q59" s="405">
        <v>81.696455776332499</v>
      </c>
      <c r="R59" s="405">
        <v>11.489484674002577</v>
      </c>
      <c r="S59" s="407">
        <v>6.4095583022399989</v>
      </c>
    </row>
    <row r="60" spans="2:19" x14ac:dyDescent="0.25">
      <c r="B60" s="404" t="s">
        <v>298</v>
      </c>
      <c r="C60" s="405"/>
      <c r="D60" s="405"/>
      <c r="E60" s="405">
        <v>0</v>
      </c>
      <c r="F60" s="405">
        <v>0</v>
      </c>
      <c r="G60" s="405">
        <v>38.477686937053207</v>
      </c>
      <c r="H60" s="405">
        <v>43.402374004204901</v>
      </c>
      <c r="I60" s="405">
        <v>38.168521417594086</v>
      </c>
      <c r="J60" s="405">
        <v>41.851375545632877</v>
      </c>
      <c r="K60" s="405">
        <v>41.847596620941978</v>
      </c>
      <c r="L60" s="405">
        <v>41.848546584477518</v>
      </c>
      <c r="M60" s="405">
        <v>41.850062833420438</v>
      </c>
      <c r="N60" s="405">
        <v>41.849519998376508</v>
      </c>
      <c r="O60" s="405">
        <v>41.848555568548235</v>
      </c>
      <c r="P60" s="405">
        <v>41.849874843136121</v>
      </c>
      <c r="Q60" s="405">
        <v>41.856330770961819</v>
      </c>
      <c r="R60" s="405">
        <v>41.844613462545219</v>
      </c>
      <c r="S60" s="407">
        <v>41.83907531883797</v>
      </c>
    </row>
    <row r="61" spans="2:19" x14ac:dyDescent="0.25">
      <c r="B61" s="404" t="s">
        <v>299</v>
      </c>
      <c r="C61" s="405"/>
      <c r="D61" s="405"/>
      <c r="E61" s="405">
        <v>0</v>
      </c>
      <c r="F61" s="405">
        <v>0</v>
      </c>
      <c r="G61" s="405">
        <v>0</v>
      </c>
      <c r="H61" s="405">
        <v>7.0439835917858105</v>
      </c>
      <c r="I61" s="405">
        <v>0</v>
      </c>
      <c r="J61" s="405">
        <v>10.050698723804819</v>
      </c>
      <c r="K61" s="405">
        <v>5.9262169918002012</v>
      </c>
      <c r="L61" s="405">
        <v>25.882151324953938</v>
      </c>
      <c r="M61" s="405">
        <v>20.209931172619399</v>
      </c>
      <c r="N61" s="405">
        <v>24.307989267118348</v>
      </c>
      <c r="O61" s="405">
        <v>31.224482300517437</v>
      </c>
      <c r="P61" s="405">
        <v>28.594050782368374</v>
      </c>
      <c r="Q61" s="405">
        <v>45.129718925091154</v>
      </c>
      <c r="R61" s="405">
        <v>32.321793755999998</v>
      </c>
      <c r="S61" s="407">
        <v>31.646023</v>
      </c>
    </row>
    <row r="62" spans="2:19" x14ac:dyDescent="0.25">
      <c r="B62" s="404" t="s">
        <v>300</v>
      </c>
      <c r="C62" s="405"/>
      <c r="D62" s="405"/>
      <c r="E62" s="405">
        <v>0</v>
      </c>
      <c r="F62" s="405">
        <v>0</v>
      </c>
      <c r="G62" s="405">
        <v>0</v>
      </c>
      <c r="H62" s="405">
        <v>0</v>
      </c>
      <c r="I62" s="405">
        <v>0</v>
      </c>
      <c r="J62" s="405">
        <v>27.240759535493975</v>
      </c>
      <c r="K62" s="405">
        <v>44.23227574065352</v>
      </c>
      <c r="L62" s="405">
        <v>84.957579017490318</v>
      </c>
      <c r="M62" s="405">
        <v>31.043063507475608</v>
      </c>
      <c r="N62" s="405">
        <v>144.12782422786626</v>
      </c>
      <c r="O62" s="405">
        <v>55.198360982718341</v>
      </c>
      <c r="P62" s="405">
        <v>28.684444066333846</v>
      </c>
      <c r="Q62" s="405">
        <v>6.2696838602832869</v>
      </c>
      <c r="R62" s="405">
        <v>25.326472426444745</v>
      </c>
      <c r="S62" s="407">
        <v>25.572663716592661</v>
      </c>
    </row>
    <row r="63" spans="2:19" x14ac:dyDescent="0.25">
      <c r="B63" s="404" t="s">
        <v>301</v>
      </c>
      <c r="C63" s="405"/>
      <c r="D63" s="405"/>
      <c r="E63" s="405">
        <v>0</v>
      </c>
      <c r="F63" s="405">
        <v>0</v>
      </c>
      <c r="G63" s="405">
        <v>0</v>
      </c>
      <c r="H63" s="405">
        <v>0</v>
      </c>
      <c r="I63" s="405">
        <v>0</v>
      </c>
      <c r="J63" s="405">
        <v>0</v>
      </c>
      <c r="K63" s="405">
        <v>0</v>
      </c>
      <c r="L63" s="405">
        <v>0</v>
      </c>
      <c r="M63" s="405">
        <v>0</v>
      </c>
      <c r="N63" s="405">
        <v>3.4321198229362082</v>
      </c>
      <c r="O63" s="405">
        <v>13.236935920880848</v>
      </c>
      <c r="P63" s="405">
        <v>13.792998330169235</v>
      </c>
      <c r="Q63" s="405">
        <v>105.10868807310953</v>
      </c>
      <c r="R63" s="405">
        <v>101.90379282907627</v>
      </c>
      <c r="S63" s="407">
        <v>102.82916976725289</v>
      </c>
    </row>
    <row r="64" spans="2:19" x14ac:dyDescent="0.25">
      <c r="B64" s="404" t="s">
        <v>302</v>
      </c>
      <c r="C64" s="405"/>
      <c r="D64" s="405"/>
      <c r="E64" s="405">
        <v>0</v>
      </c>
      <c r="F64" s="405">
        <v>0</v>
      </c>
      <c r="G64" s="405">
        <v>0</v>
      </c>
      <c r="H64" s="405">
        <v>0</v>
      </c>
      <c r="I64" s="405">
        <v>0</v>
      </c>
      <c r="J64" s="405">
        <v>0</v>
      </c>
      <c r="K64" s="405">
        <v>0</v>
      </c>
      <c r="L64" s="405">
        <v>0</v>
      </c>
      <c r="M64" s="405">
        <v>0</v>
      </c>
      <c r="N64" s="405">
        <v>0</v>
      </c>
      <c r="O64" s="405">
        <v>0</v>
      </c>
      <c r="P64" s="405">
        <v>7.3803990511265241</v>
      </c>
      <c r="Q64" s="405">
        <v>21.776816693320356</v>
      </c>
      <c r="R64" s="405">
        <v>7.9245655464845894</v>
      </c>
      <c r="S64" s="407">
        <v>8.0015979489013471</v>
      </c>
    </row>
    <row r="65" spans="2:19" x14ac:dyDescent="0.25">
      <c r="B65" s="404" t="s">
        <v>303</v>
      </c>
      <c r="C65" s="405"/>
      <c r="D65" s="405"/>
      <c r="E65" s="405">
        <v>0</v>
      </c>
      <c r="F65" s="405">
        <v>0</v>
      </c>
      <c r="G65" s="405">
        <v>0</v>
      </c>
      <c r="H65" s="405">
        <v>13.057181468768899</v>
      </c>
      <c r="I65" s="405">
        <v>0</v>
      </c>
      <c r="J65" s="405">
        <v>0</v>
      </c>
      <c r="K65" s="405">
        <v>37.023451575045776</v>
      </c>
      <c r="L65" s="405">
        <v>23.927387004722508</v>
      </c>
      <c r="M65" s="405">
        <v>27.528475002491231</v>
      </c>
      <c r="N65" s="405">
        <v>24.965242078159363</v>
      </c>
      <c r="O65" s="405">
        <v>30.88854511384665</v>
      </c>
      <c r="P65" s="405">
        <v>20.146288704903636</v>
      </c>
      <c r="Q65" s="405">
        <v>17.57024250720259</v>
      </c>
      <c r="R65" s="405">
        <v>6.2946216130559991</v>
      </c>
      <c r="S65" s="407">
        <v>6.3558098034134183</v>
      </c>
    </row>
    <row r="66" spans="2:19" x14ac:dyDescent="0.25">
      <c r="B66" s="404" t="s">
        <v>304</v>
      </c>
      <c r="C66" s="405"/>
      <c r="D66" s="405"/>
      <c r="E66" s="405">
        <v>0</v>
      </c>
      <c r="F66" s="405">
        <v>0</v>
      </c>
      <c r="G66" s="405">
        <v>0</v>
      </c>
      <c r="H66" s="405">
        <v>0</v>
      </c>
      <c r="I66" s="405">
        <v>0</v>
      </c>
      <c r="J66" s="405">
        <v>0</v>
      </c>
      <c r="K66" s="405">
        <v>0</v>
      </c>
      <c r="L66" s="405">
        <v>0</v>
      </c>
      <c r="M66" s="405">
        <v>0</v>
      </c>
      <c r="N66" s="405">
        <v>1.2212570198068944</v>
      </c>
      <c r="O66" s="405">
        <v>1.3280757854581575</v>
      </c>
      <c r="P66" s="405">
        <v>5.8482863777973666</v>
      </c>
      <c r="Q66" s="405">
        <v>5.3581160713822138</v>
      </c>
      <c r="R66" s="405">
        <v>5.0727451962042549</v>
      </c>
      <c r="S66" s="407">
        <v>0.30787701994997729</v>
      </c>
    </row>
    <row r="67" spans="2:19" x14ac:dyDescent="0.25">
      <c r="B67" s="404" t="s">
        <v>305</v>
      </c>
      <c r="C67" s="405"/>
      <c r="D67" s="405"/>
      <c r="E67" s="405">
        <v>0</v>
      </c>
      <c r="F67" s="405">
        <v>0</v>
      </c>
      <c r="G67" s="405">
        <v>0</v>
      </c>
      <c r="H67" s="405">
        <v>0</v>
      </c>
      <c r="I67" s="405">
        <v>0</v>
      </c>
      <c r="J67" s="405">
        <v>0</v>
      </c>
      <c r="K67" s="405">
        <v>0</v>
      </c>
      <c r="L67" s="405">
        <v>0</v>
      </c>
      <c r="M67" s="405">
        <v>9.0869553146931438E-3</v>
      </c>
      <c r="N67" s="405">
        <v>6.4268015760530189E-3</v>
      </c>
      <c r="O67" s="405">
        <v>0</v>
      </c>
      <c r="P67" s="405">
        <v>2.0697049660387741</v>
      </c>
      <c r="Q67" s="405">
        <v>1.0373778878657531</v>
      </c>
      <c r="R67" s="405">
        <v>2.5523464159059999</v>
      </c>
      <c r="S67" s="407">
        <v>6.1359665299999993</v>
      </c>
    </row>
    <row r="68" spans="2:19" x14ac:dyDescent="0.25">
      <c r="B68" s="404" t="s">
        <v>306</v>
      </c>
      <c r="C68" s="405"/>
      <c r="D68" s="405"/>
      <c r="E68" s="405">
        <v>0</v>
      </c>
      <c r="F68" s="405">
        <v>0</v>
      </c>
      <c r="G68" s="405">
        <v>0</v>
      </c>
      <c r="H68" s="405">
        <v>0</v>
      </c>
      <c r="I68" s="405">
        <v>0</v>
      </c>
      <c r="J68" s="405">
        <v>41.160001846651376</v>
      </c>
      <c r="K68" s="405">
        <v>0</v>
      </c>
      <c r="L68" s="405">
        <v>0</v>
      </c>
      <c r="M68" s="405">
        <v>0</v>
      </c>
      <c r="N68" s="405">
        <v>1.4756721621052056E-2</v>
      </c>
      <c r="O68" s="405">
        <v>0.14948705123171038</v>
      </c>
      <c r="P68" s="405">
        <v>0.3395716940631035</v>
      </c>
      <c r="Q68" s="405">
        <v>0.39253677792877389</v>
      </c>
      <c r="R68" s="405">
        <v>7.9139626762000023E-2</v>
      </c>
      <c r="S68" s="407">
        <v>0</v>
      </c>
    </row>
    <row r="69" spans="2:19" x14ac:dyDescent="0.25">
      <c r="B69" s="404" t="s">
        <v>307</v>
      </c>
      <c r="C69" s="405"/>
      <c r="D69" s="405"/>
      <c r="E69" s="405">
        <v>0</v>
      </c>
      <c r="F69" s="405">
        <v>0</v>
      </c>
      <c r="G69" s="405">
        <v>0</v>
      </c>
      <c r="H69" s="405">
        <v>0</v>
      </c>
      <c r="I69" s="405">
        <v>0</v>
      </c>
      <c r="J69" s="405">
        <v>0</v>
      </c>
      <c r="K69" s="405">
        <v>0</v>
      </c>
      <c r="L69" s="405">
        <v>0</v>
      </c>
      <c r="M69" s="405">
        <v>0</v>
      </c>
      <c r="N69" s="405">
        <v>0</v>
      </c>
      <c r="O69" s="405">
        <v>0</v>
      </c>
      <c r="P69" s="405">
        <v>0</v>
      </c>
      <c r="Q69" s="405">
        <v>201.60708171815688</v>
      </c>
      <c r="R69" s="405">
        <v>194.57151778351366</v>
      </c>
      <c r="S69" s="407">
        <v>196.4628910542398</v>
      </c>
    </row>
    <row r="70" spans="2:19" x14ac:dyDescent="0.25">
      <c r="B70" s="404" t="s">
        <v>308</v>
      </c>
      <c r="C70" s="405"/>
      <c r="D70" s="405"/>
      <c r="E70" s="405">
        <v>0</v>
      </c>
      <c r="F70" s="405">
        <v>0</v>
      </c>
      <c r="G70" s="405">
        <v>0</v>
      </c>
      <c r="H70" s="405">
        <v>0</v>
      </c>
      <c r="I70" s="405">
        <v>0</v>
      </c>
      <c r="J70" s="405">
        <v>0</v>
      </c>
      <c r="K70" s="405">
        <v>0</v>
      </c>
      <c r="L70" s="405">
        <v>0</v>
      </c>
      <c r="M70" s="405">
        <v>0</v>
      </c>
      <c r="N70" s="405">
        <v>0</v>
      </c>
      <c r="O70" s="405">
        <v>11.003959379975726</v>
      </c>
      <c r="P70" s="405">
        <v>0</v>
      </c>
      <c r="Q70" s="405">
        <v>0</v>
      </c>
      <c r="R70" s="405">
        <v>0</v>
      </c>
      <c r="S70" s="407">
        <v>0</v>
      </c>
    </row>
    <row r="71" spans="2:19" x14ac:dyDescent="0.25">
      <c r="B71" s="404" t="s">
        <v>309</v>
      </c>
      <c r="C71" s="405"/>
      <c r="D71" s="405"/>
      <c r="E71" s="405">
        <v>0</v>
      </c>
      <c r="F71" s="405">
        <v>0</v>
      </c>
      <c r="G71" s="405">
        <v>0</v>
      </c>
      <c r="H71" s="405">
        <v>0</v>
      </c>
      <c r="I71" s="405">
        <v>0</v>
      </c>
      <c r="J71" s="405">
        <v>0</v>
      </c>
      <c r="K71" s="405">
        <v>0</v>
      </c>
      <c r="L71" s="405">
        <v>0</v>
      </c>
      <c r="M71" s="405">
        <v>0</v>
      </c>
      <c r="N71" s="405">
        <v>0</v>
      </c>
      <c r="O71" s="405">
        <v>0</v>
      </c>
      <c r="P71" s="405">
        <v>0</v>
      </c>
      <c r="Q71" s="405">
        <v>0</v>
      </c>
      <c r="R71" s="405">
        <v>0</v>
      </c>
      <c r="S71" s="407">
        <v>0</v>
      </c>
    </row>
    <row r="72" spans="2:19" x14ac:dyDescent="0.25">
      <c r="B72" s="404" t="s">
        <v>310</v>
      </c>
      <c r="C72" s="405"/>
      <c r="D72" s="405"/>
      <c r="E72" s="405">
        <v>0</v>
      </c>
      <c r="F72" s="405">
        <v>0</v>
      </c>
      <c r="G72" s="405">
        <v>0</v>
      </c>
      <c r="H72" s="405">
        <v>0</v>
      </c>
      <c r="I72" s="405">
        <v>0</v>
      </c>
      <c r="J72" s="405">
        <v>0</v>
      </c>
      <c r="K72" s="405">
        <v>0</v>
      </c>
      <c r="L72" s="405">
        <v>0</v>
      </c>
      <c r="M72" s="405">
        <v>0</v>
      </c>
      <c r="N72" s="405">
        <v>0</v>
      </c>
      <c r="O72" s="405">
        <v>3.917552178942902</v>
      </c>
      <c r="P72" s="405">
        <v>0</v>
      </c>
      <c r="Q72" s="405">
        <v>0</v>
      </c>
      <c r="R72" s="405">
        <v>0</v>
      </c>
      <c r="S72" s="407">
        <v>0</v>
      </c>
    </row>
    <row r="73" spans="2:19" x14ac:dyDescent="0.25">
      <c r="B73" s="404" t="s">
        <v>311</v>
      </c>
      <c r="C73" s="405"/>
      <c r="D73" s="405"/>
      <c r="E73" s="405">
        <v>0</v>
      </c>
      <c r="F73" s="405">
        <v>0</v>
      </c>
      <c r="G73" s="405">
        <v>0</v>
      </c>
      <c r="H73" s="405">
        <v>1048.6070207968987</v>
      </c>
      <c r="I73" s="405">
        <v>0</v>
      </c>
      <c r="J73" s="405">
        <v>2112.3132919751893</v>
      </c>
      <c r="K73" s="405">
        <v>0</v>
      </c>
      <c r="L73" s="405">
        <v>0</v>
      </c>
      <c r="M73" s="405">
        <v>0</v>
      </c>
      <c r="N73" s="405">
        <v>0</v>
      </c>
      <c r="O73" s="405">
        <v>0</v>
      </c>
      <c r="P73" s="405">
        <v>0</v>
      </c>
      <c r="Q73" s="405">
        <v>0</v>
      </c>
      <c r="R73" s="405">
        <v>0</v>
      </c>
      <c r="S73" s="407">
        <v>0</v>
      </c>
    </row>
    <row r="74" spans="2:19" x14ac:dyDescent="0.25">
      <c r="B74" s="404" t="s">
        <v>312</v>
      </c>
      <c r="C74" s="405"/>
      <c r="D74" s="405"/>
      <c r="E74" s="405">
        <v>0</v>
      </c>
      <c r="F74" s="405">
        <v>0</v>
      </c>
      <c r="G74" s="405">
        <v>0</v>
      </c>
      <c r="H74" s="405">
        <v>0</v>
      </c>
      <c r="I74" s="405">
        <v>0</v>
      </c>
      <c r="J74" s="405">
        <v>0</v>
      </c>
      <c r="K74" s="405">
        <v>0</v>
      </c>
      <c r="L74" s="405">
        <v>0</v>
      </c>
      <c r="M74" s="405">
        <v>19.128255397331088</v>
      </c>
      <c r="N74" s="405">
        <v>23.654716717591441</v>
      </c>
      <c r="O74" s="405">
        <v>0.10045593932092504</v>
      </c>
      <c r="P74" s="405">
        <v>7.9044113595485882E-2</v>
      </c>
      <c r="Q74" s="405">
        <v>4.6238218217788098E-2</v>
      </c>
      <c r="R74" s="405">
        <v>0</v>
      </c>
      <c r="S74" s="407">
        <v>0</v>
      </c>
    </row>
    <row r="75" spans="2:19" x14ac:dyDescent="0.25">
      <c r="B75" s="404" t="s">
        <v>313</v>
      </c>
      <c r="C75" s="405"/>
      <c r="D75" s="405"/>
      <c r="E75" s="405">
        <v>0</v>
      </c>
      <c r="F75" s="405">
        <v>0</v>
      </c>
      <c r="G75" s="405">
        <v>0</v>
      </c>
      <c r="H75" s="405">
        <v>0</v>
      </c>
      <c r="I75" s="405">
        <v>0</v>
      </c>
      <c r="J75" s="405">
        <v>0</v>
      </c>
      <c r="K75" s="405">
        <v>0</v>
      </c>
      <c r="L75" s="405">
        <v>0</v>
      </c>
      <c r="M75" s="405">
        <v>0</v>
      </c>
      <c r="N75" s="405">
        <v>0</v>
      </c>
      <c r="O75" s="405">
        <v>0</v>
      </c>
      <c r="P75" s="405">
        <v>0</v>
      </c>
      <c r="Q75" s="405">
        <v>0</v>
      </c>
      <c r="R75" s="405">
        <v>0</v>
      </c>
      <c r="S75" s="407">
        <v>0</v>
      </c>
    </row>
    <row r="76" spans="2:19" x14ac:dyDescent="0.25">
      <c r="B76" s="404" t="s">
        <v>314</v>
      </c>
      <c r="C76" s="405"/>
      <c r="D76" s="405"/>
      <c r="E76" s="405">
        <v>336.98404262146329</v>
      </c>
      <c r="F76" s="405">
        <v>0</v>
      </c>
      <c r="G76" s="405">
        <v>0</v>
      </c>
      <c r="H76" s="405">
        <v>0</v>
      </c>
      <c r="I76" s="405">
        <v>0</v>
      </c>
      <c r="J76" s="405">
        <v>0</v>
      </c>
      <c r="K76" s="405">
        <v>0</v>
      </c>
      <c r="L76" s="405">
        <v>0</v>
      </c>
      <c r="M76" s="405">
        <v>0</v>
      </c>
      <c r="N76" s="405">
        <v>0</v>
      </c>
      <c r="O76" s="405">
        <v>0</v>
      </c>
      <c r="P76" s="405">
        <v>0</v>
      </c>
      <c r="Q76" s="405">
        <v>0</v>
      </c>
      <c r="R76" s="405">
        <v>0</v>
      </c>
      <c r="S76" s="407">
        <v>0</v>
      </c>
    </row>
    <row r="77" spans="2:19" x14ac:dyDescent="0.25">
      <c r="B77" s="404" t="s">
        <v>315</v>
      </c>
      <c r="C77" s="405"/>
      <c r="D77" s="405"/>
      <c r="E77" s="405">
        <v>0</v>
      </c>
      <c r="F77" s="405">
        <v>0</v>
      </c>
      <c r="G77" s="405">
        <v>0</v>
      </c>
      <c r="H77" s="405">
        <v>0</v>
      </c>
      <c r="I77" s="405">
        <v>0</v>
      </c>
      <c r="J77" s="405">
        <v>0</v>
      </c>
      <c r="K77" s="405">
        <v>0</v>
      </c>
      <c r="L77" s="405">
        <v>0</v>
      </c>
      <c r="M77" s="405">
        <v>0</v>
      </c>
      <c r="N77" s="405">
        <v>0</v>
      </c>
      <c r="O77" s="405">
        <v>0</v>
      </c>
      <c r="P77" s="405">
        <v>0</v>
      </c>
      <c r="Q77" s="405">
        <v>0</v>
      </c>
      <c r="R77" s="405">
        <v>0</v>
      </c>
      <c r="S77" s="407">
        <v>0</v>
      </c>
    </row>
    <row r="78" spans="2:19" x14ac:dyDescent="0.25">
      <c r="B78" s="404" t="s">
        <v>316</v>
      </c>
      <c r="C78" s="405"/>
      <c r="D78" s="405"/>
      <c r="E78" s="405">
        <v>0</v>
      </c>
      <c r="F78" s="405">
        <v>0</v>
      </c>
      <c r="G78" s="405">
        <v>0</v>
      </c>
      <c r="H78" s="405">
        <v>0</v>
      </c>
      <c r="I78" s="405">
        <v>437.07803959137874</v>
      </c>
      <c r="J78" s="405">
        <v>0</v>
      </c>
      <c r="K78" s="405">
        <v>0</v>
      </c>
      <c r="L78" s="405">
        <v>0</v>
      </c>
      <c r="M78" s="405">
        <v>0</v>
      </c>
      <c r="N78" s="405">
        <v>0</v>
      </c>
      <c r="O78" s="405">
        <v>0</v>
      </c>
      <c r="P78" s="405">
        <v>0</v>
      </c>
      <c r="Q78" s="405">
        <v>0</v>
      </c>
      <c r="R78" s="405">
        <v>0</v>
      </c>
      <c r="S78" s="407">
        <v>0</v>
      </c>
    </row>
    <row r="79" spans="2:19" x14ac:dyDescent="0.25">
      <c r="B79" s="404" t="s">
        <v>317</v>
      </c>
      <c r="C79" s="405"/>
      <c r="D79" s="405"/>
      <c r="E79" s="405">
        <v>0</v>
      </c>
      <c r="F79" s="405">
        <v>0</v>
      </c>
      <c r="G79" s="405">
        <v>0</v>
      </c>
      <c r="H79" s="405">
        <v>0</v>
      </c>
      <c r="I79" s="405">
        <v>0</v>
      </c>
      <c r="J79" s="405">
        <v>1351.1298735132937</v>
      </c>
      <c r="K79" s="405">
        <v>0</v>
      </c>
      <c r="L79" s="405">
        <v>0</v>
      </c>
      <c r="M79" s="405">
        <v>0</v>
      </c>
      <c r="N79" s="405">
        <v>0</v>
      </c>
      <c r="O79" s="405">
        <v>0</v>
      </c>
      <c r="P79" s="405">
        <v>0</v>
      </c>
      <c r="Q79" s="405">
        <v>0</v>
      </c>
      <c r="R79" s="405">
        <v>0</v>
      </c>
      <c r="S79" s="407">
        <v>0</v>
      </c>
    </row>
    <row r="80" spans="2:19" x14ac:dyDescent="0.25">
      <c r="B80" s="404" t="s">
        <v>318</v>
      </c>
      <c r="C80" s="405"/>
      <c r="D80" s="405"/>
      <c r="E80" s="405">
        <v>0</v>
      </c>
      <c r="F80" s="405">
        <v>0</v>
      </c>
      <c r="G80" s="405">
        <v>0</v>
      </c>
      <c r="H80" s="405">
        <v>0</v>
      </c>
      <c r="I80" s="405">
        <v>0</v>
      </c>
      <c r="J80" s="405">
        <v>0</v>
      </c>
      <c r="K80" s="405">
        <v>0</v>
      </c>
      <c r="L80" s="405">
        <v>0</v>
      </c>
      <c r="M80" s="405">
        <v>0</v>
      </c>
      <c r="N80" s="405">
        <v>0</v>
      </c>
      <c r="O80" s="405">
        <v>0</v>
      </c>
      <c r="P80" s="405">
        <v>0</v>
      </c>
      <c r="Q80" s="405">
        <v>0</v>
      </c>
      <c r="R80" s="405">
        <v>0</v>
      </c>
      <c r="S80" s="407">
        <v>0</v>
      </c>
    </row>
    <row r="81" spans="2:19" x14ac:dyDescent="0.25">
      <c r="B81" s="404" t="s">
        <v>319</v>
      </c>
      <c r="C81" s="405"/>
      <c r="D81" s="405"/>
      <c r="E81" s="405">
        <v>0</v>
      </c>
      <c r="F81" s="405">
        <v>0</v>
      </c>
      <c r="G81" s="405">
        <v>0</v>
      </c>
      <c r="H81" s="405">
        <v>0</v>
      </c>
      <c r="I81" s="405">
        <v>0</v>
      </c>
      <c r="J81" s="405">
        <v>0</v>
      </c>
      <c r="K81" s="405">
        <v>0</v>
      </c>
      <c r="L81" s="405">
        <v>0</v>
      </c>
      <c r="M81" s="405">
        <v>0</v>
      </c>
      <c r="N81" s="405">
        <v>76.86801866555281</v>
      </c>
      <c r="O81" s="405">
        <v>212.61110792711656</v>
      </c>
      <c r="P81" s="405">
        <v>9.7660155080673565</v>
      </c>
      <c r="Q81" s="405">
        <v>0</v>
      </c>
      <c r="R81" s="405">
        <v>0</v>
      </c>
      <c r="S81" s="407">
        <v>0</v>
      </c>
    </row>
    <row r="82" spans="2:19" x14ac:dyDescent="0.25">
      <c r="B82" s="404" t="s">
        <v>320</v>
      </c>
      <c r="C82" s="405"/>
      <c r="D82" s="405"/>
      <c r="E82" s="405">
        <v>223.27819451288477</v>
      </c>
      <c r="F82" s="405">
        <v>111.11342282672193</v>
      </c>
      <c r="G82" s="405">
        <v>121.57477029853486</v>
      </c>
      <c r="H82" s="405">
        <v>193.21414167654748</v>
      </c>
      <c r="I82" s="405">
        <v>0</v>
      </c>
      <c r="J82" s="405">
        <v>0</v>
      </c>
      <c r="K82" s="405">
        <v>0</v>
      </c>
      <c r="L82" s="405">
        <v>0</v>
      </c>
      <c r="M82" s="405">
        <v>0</v>
      </c>
      <c r="N82" s="405">
        <v>0</v>
      </c>
      <c r="O82" s="405">
        <v>0</v>
      </c>
      <c r="P82" s="405">
        <v>0</v>
      </c>
      <c r="Q82" s="405">
        <v>0</v>
      </c>
      <c r="R82" s="405">
        <v>0</v>
      </c>
      <c r="S82" s="407">
        <v>0</v>
      </c>
    </row>
    <row r="83" spans="2:19" x14ac:dyDescent="0.25">
      <c r="B83" s="404" t="s">
        <v>321</v>
      </c>
      <c r="C83" s="405"/>
      <c r="D83" s="405"/>
      <c r="E83" s="405">
        <v>0</v>
      </c>
      <c r="F83" s="405">
        <v>90.33578477253667</v>
      </c>
      <c r="G83" s="405">
        <v>92.395367584695506</v>
      </c>
      <c r="H83" s="405">
        <v>0</v>
      </c>
      <c r="I83" s="405">
        <v>0</v>
      </c>
      <c r="J83" s="405">
        <v>0</v>
      </c>
      <c r="K83" s="405">
        <v>0</v>
      </c>
      <c r="L83" s="405">
        <v>0</v>
      </c>
      <c r="M83" s="405">
        <v>0</v>
      </c>
      <c r="N83" s="405">
        <v>0</v>
      </c>
      <c r="O83" s="405">
        <v>0</v>
      </c>
      <c r="P83" s="405">
        <v>0</v>
      </c>
      <c r="Q83" s="405">
        <v>0</v>
      </c>
      <c r="R83" s="405">
        <v>0</v>
      </c>
      <c r="S83" s="407">
        <v>0</v>
      </c>
    </row>
    <row r="84" spans="2:19" x14ac:dyDescent="0.25">
      <c r="B84" s="404" t="s">
        <v>322</v>
      </c>
      <c r="C84" s="405"/>
      <c r="D84" s="405"/>
      <c r="E84" s="405">
        <v>0</v>
      </c>
      <c r="F84" s="405">
        <v>0</v>
      </c>
      <c r="G84" s="405">
        <v>0</v>
      </c>
      <c r="H84" s="405">
        <v>0</v>
      </c>
      <c r="I84" s="405">
        <v>0</v>
      </c>
      <c r="J84" s="405">
        <v>0</v>
      </c>
      <c r="K84" s="405">
        <v>0</v>
      </c>
      <c r="L84" s="405">
        <v>0</v>
      </c>
      <c r="M84" s="405">
        <v>0</v>
      </c>
      <c r="N84" s="405">
        <v>0</v>
      </c>
      <c r="O84" s="405">
        <v>0</v>
      </c>
      <c r="P84" s="405">
        <v>0</v>
      </c>
      <c r="Q84" s="405">
        <v>0</v>
      </c>
      <c r="R84" s="405">
        <v>0</v>
      </c>
      <c r="S84" s="407">
        <v>0</v>
      </c>
    </row>
    <row r="85" spans="2:19" x14ac:dyDescent="0.25">
      <c r="B85" s="404" t="s">
        <v>323</v>
      </c>
      <c r="C85" s="405"/>
      <c r="D85" s="405"/>
      <c r="E85" s="405">
        <v>0</v>
      </c>
      <c r="F85" s="405">
        <v>0</v>
      </c>
      <c r="G85" s="405">
        <v>0</v>
      </c>
      <c r="H85" s="405">
        <v>0</v>
      </c>
      <c r="I85" s="405">
        <v>0</v>
      </c>
      <c r="J85" s="405">
        <v>0</v>
      </c>
      <c r="K85" s="405">
        <v>0</v>
      </c>
      <c r="L85" s="405">
        <v>0</v>
      </c>
      <c r="M85" s="405">
        <v>0</v>
      </c>
      <c r="N85" s="405">
        <v>0</v>
      </c>
      <c r="O85" s="405">
        <v>0</v>
      </c>
      <c r="P85" s="405">
        <v>0</v>
      </c>
      <c r="Q85" s="405">
        <v>0</v>
      </c>
      <c r="R85" s="405">
        <v>0</v>
      </c>
      <c r="S85" s="407">
        <v>0</v>
      </c>
    </row>
    <row r="86" spans="2:19" x14ac:dyDescent="0.25">
      <c r="B86" s="404" t="s">
        <v>324</v>
      </c>
      <c r="C86" s="405"/>
      <c r="D86" s="405"/>
      <c r="E86" s="405">
        <v>0</v>
      </c>
      <c r="F86" s="405">
        <v>0</v>
      </c>
      <c r="G86" s="405">
        <v>0</v>
      </c>
      <c r="H86" s="405">
        <v>0</v>
      </c>
      <c r="I86" s="405">
        <v>0</v>
      </c>
      <c r="J86" s="405">
        <v>0</v>
      </c>
      <c r="K86" s="405">
        <v>0</v>
      </c>
      <c r="L86" s="405">
        <v>0</v>
      </c>
      <c r="M86" s="405">
        <v>0</v>
      </c>
      <c r="N86" s="405">
        <v>4.645772399656714</v>
      </c>
      <c r="O86" s="405">
        <v>32.087112200714223</v>
      </c>
      <c r="P86" s="405">
        <v>115.88932401631442</v>
      </c>
      <c r="Q86" s="405">
        <v>8.870342261447167</v>
      </c>
      <c r="R86" s="405">
        <v>0</v>
      </c>
      <c r="S86" s="407">
        <v>0</v>
      </c>
    </row>
    <row r="87" spans="2:19" x14ac:dyDescent="0.25">
      <c r="B87" s="404" t="s">
        <v>325</v>
      </c>
      <c r="C87" s="405"/>
      <c r="D87" s="405"/>
      <c r="E87" s="405">
        <v>0</v>
      </c>
      <c r="F87" s="405">
        <v>9.1907893469012585</v>
      </c>
      <c r="G87" s="405">
        <v>6.4823135463954022</v>
      </c>
      <c r="H87" s="405">
        <v>0</v>
      </c>
      <c r="I87" s="405">
        <v>0.99960825905367245</v>
      </c>
      <c r="J87" s="405">
        <v>0</v>
      </c>
      <c r="K87" s="405">
        <v>0</v>
      </c>
      <c r="L87" s="405">
        <v>0</v>
      </c>
      <c r="M87" s="405">
        <v>0</v>
      </c>
      <c r="N87" s="405">
        <v>0</v>
      </c>
      <c r="O87" s="405">
        <v>0</v>
      </c>
      <c r="P87" s="405">
        <v>0</v>
      </c>
      <c r="Q87" s="405">
        <v>0</v>
      </c>
      <c r="R87" s="405">
        <v>0</v>
      </c>
      <c r="S87" s="407">
        <v>0</v>
      </c>
    </row>
    <row r="88" spans="2:19" x14ac:dyDescent="0.25">
      <c r="B88" s="404" t="s">
        <v>326</v>
      </c>
      <c r="C88" s="405"/>
      <c r="D88" s="405"/>
      <c r="E88" s="405">
        <v>0</v>
      </c>
      <c r="F88" s="405">
        <v>0</v>
      </c>
      <c r="G88" s="405">
        <v>0</v>
      </c>
      <c r="H88" s="405">
        <v>0</v>
      </c>
      <c r="I88" s="405">
        <v>0</v>
      </c>
      <c r="J88" s="405">
        <v>0</v>
      </c>
      <c r="K88" s="405">
        <v>6.315888196073002E-3</v>
      </c>
      <c r="L88" s="405">
        <v>5.1983520487423555E-3</v>
      </c>
      <c r="M88" s="405">
        <v>0</v>
      </c>
      <c r="N88" s="405">
        <v>2.1062085572911934E-2</v>
      </c>
      <c r="O88" s="405">
        <v>5.9259639491845697E-3</v>
      </c>
      <c r="P88" s="405">
        <v>0</v>
      </c>
      <c r="Q88" s="405">
        <v>0</v>
      </c>
      <c r="R88" s="405">
        <v>0</v>
      </c>
      <c r="S88" s="407">
        <v>0</v>
      </c>
    </row>
    <row r="89" spans="2:19" x14ac:dyDescent="0.25">
      <c r="B89" s="404" t="s">
        <v>327</v>
      </c>
      <c r="C89" s="405"/>
      <c r="D89" s="405"/>
      <c r="E89" s="405">
        <v>0</v>
      </c>
      <c r="F89" s="405">
        <v>0</v>
      </c>
      <c r="G89" s="405">
        <v>0</v>
      </c>
      <c r="H89" s="405">
        <v>0</v>
      </c>
      <c r="I89" s="405">
        <v>0</v>
      </c>
      <c r="J89" s="405">
        <v>0</v>
      </c>
      <c r="K89" s="405">
        <v>0</v>
      </c>
      <c r="L89" s="405">
        <v>0</v>
      </c>
      <c r="M89" s="405">
        <v>0</v>
      </c>
      <c r="N89" s="405">
        <v>0</v>
      </c>
      <c r="O89" s="405">
        <v>0</v>
      </c>
      <c r="P89" s="405">
        <v>0</v>
      </c>
      <c r="Q89" s="405">
        <v>0</v>
      </c>
      <c r="R89" s="405">
        <v>0</v>
      </c>
      <c r="S89" s="407">
        <v>0</v>
      </c>
    </row>
    <row r="90" spans="2:19" x14ac:dyDescent="0.25">
      <c r="B90" s="404" t="s">
        <v>328</v>
      </c>
      <c r="C90" s="405"/>
      <c r="D90" s="405"/>
      <c r="E90" s="405">
        <v>0</v>
      </c>
      <c r="F90" s="405">
        <v>0</v>
      </c>
      <c r="G90" s="405">
        <v>0</v>
      </c>
      <c r="H90" s="405">
        <v>0</v>
      </c>
      <c r="I90" s="405">
        <v>0</v>
      </c>
      <c r="J90" s="405">
        <v>0</v>
      </c>
      <c r="K90" s="405">
        <v>0</v>
      </c>
      <c r="L90" s="405">
        <v>0</v>
      </c>
      <c r="M90" s="405">
        <v>0</v>
      </c>
      <c r="N90" s="405">
        <v>0</v>
      </c>
      <c r="O90" s="405">
        <v>0</v>
      </c>
      <c r="P90" s="405">
        <v>0</v>
      </c>
      <c r="Q90" s="405">
        <v>0</v>
      </c>
      <c r="R90" s="405">
        <v>0</v>
      </c>
      <c r="S90" s="407">
        <v>0</v>
      </c>
    </row>
    <row r="91" spans="2:19" x14ac:dyDescent="0.25">
      <c r="B91" s="404" t="s">
        <v>329</v>
      </c>
      <c r="C91" s="405"/>
      <c r="D91" s="405"/>
      <c r="E91" s="405">
        <v>1784.2367055883822</v>
      </c>
      <c r="F91" s="405">
        <v>0</v>
      </c>
      <c r="G91" s="405">
        <v>0</v>
      </c>
      <c r="H91" s="405">
        <v>0</v>
      </c>
      <c r="I91" s="405">
        <v>0</v>
      </c>
      <c r="J91" s="405">
        <v>0</v>
      </c>
      <c r="K91" s="405">
        <v>0</v>
      </c>
      <c r="L91" s="405">
        <v>0</v>
      </c>
      <c r="M91" s="405">
        <v>0</v>
      </c>
      <c r="N91" s="405">
        <v>0</v>
      </c>
      <c r="O91" s="405">
        <v>0</v>
      </c>
      <c r="P91" s="405">
        <v>0</v>
      </c>
      <c r="Q91" s="405">
        <v>0</v>
      </c>
      <c r="R91" s="405">
        <v>0</v>
      </c>
      <c r="S91" s="407">
        <v>0</v>
      </c>
    </row>
    <row r="92" spans="2:19" x14ac:dyDescent="0.25">
      <c r="B92" s="404" t="s">
        <v>330</v>
      </c>
      <c r="C92" s="405"/>
      <c r="D92" s="405"/>
      <c r="E92" s="405">
        <v>0</v>
      </c>
      <c r="F92" s="405">
        <v>0</v>
      </c>
      <c r="G92" s="405">
        <v>0</v>
      </c>
      <c r="H92" s="405">
        <v>0</v>
      </c>
      <c r="I92" s="405">
        <v>0</v>
      </c>
      <c r="J92" s="405">
        <v>0</v>
      </c>
      <c r="K92" s="405">
        <v>0</v>
      </c>
      <c r="L92" s="405">
        <v>0</v>
      </c>
      <c r="M92" s="405">
        <v>0</v>
      </c>
      <c r="N92" s="405">
        <v>0</v>
      </c>
      <c r="O92" s="405">
        <v>0</v>
      </c>
      <c r="P92" s="405">
        <v>0</v>
      </c>
      <c r="Q92" s="405">
        <v>0</v>
      </c>
      <c r="R92" s="405">
        <v>0</v>
      </c>
      <c r="S92" s="407">
        <v>0</v>
      </c>
    </row>
    <row r="93" spans="2:19" x14ac:dyDescent="0.25">
      <c r="B93" s="404" t="s">
        <v>331</v>
      </c>
      <c r="C93" s="405"/>
      <c r="D93" s="405"/>
      <c r="E93" s="405">
        <v>0</v>
      </c>
      <c r="F93" s="405">
        <v>0</v>
      </c>
      <c r="G93" s="405">
        <v>0</v>
      </c>
      <c r="H93" s="405">
        <v>0</v>
      </c>
      <c r="I93" s="405">
        <v>0</v>
      </c>
      <c r="J93" s="405">
        <v>0</v>
      </c>
      <c r="K93" s="405">
        <v>0</v>
      </c>
      <c r="L93" s="405">
        <v>0</v>
      </c>
      <c r="M93" s="405">
        <v>0</v>
      </c>
      <c r="N93" s="405">
        <v>0</v>
      </c>
      <c r="O93" s="405">
        <v>0</v>
      </c>
      <c r="P93" s="405">
        <v>0</v>
      </c>
      <c r="Q93" s="405">
        <v>0</v>
      </c>
      <c r="R93" s="405">
        <v>0</v>
      </c>
      <c r="S93" s="407">
        <v>0</v>
      </c>
    </row>
    <row r="94" spans="2:19" x14ac:dyDescent="0.25">
      <c r="B94" s="404" t="s">
        <v>53</v>
      </c>
      <c r="C94" s="408"/>
      <c r="D94" s="408"/>
      <c r="E94" s="408">
        <v>779.15216082387076</v>
      </c>
      <c r="F94" s="408">
        <v>0</v>
      </c>
      <c r="G94" s="408">
        <v>0</v>
      </c>
      <c r="H94" s="408">
        <v>0</v>
      </c>
      <c r="I94" s="408">
        <v>0</v>
      </c>
      <c r="J94" s="408">
        <v>0</v>
      </c>
      <c r="K94" s="408">
        <v>0</v>
      </c>
      <c r="L94" s="408">
        <v>0</v>
      </c>
      <c r="M94" s="408">
        <v>0</v>
      </c>
      <c r="N94" s="408">
        <v>0</v>
      </c>
      <c r="O94" s="408">
        <v>0</v>
      </c>
      <c r="P94" s="408">
        <v>0</v>
      </c>
      <c r="Q94" s="408">
        <v>0</v>
      </c>
      <c r="R94" s="408">
        <v>0</v>
      </c>
      <c r="S94" s="410">
        <v>0</v>
      </c>
    </row>
    <row r="95" spans="2:19" ht="15.75" thickBot="1" x14ac:dyDescent="0.3">
      <c r="B95" s="411" t="s">
        <v>44</v>
      </c>
      <c r="C95" s="412">
        <v>0</v>
      </c>
      <c r="D95" s="412">
        <v>0</v>
      </c>
      <c r="E95" s="412">
        <v>77041.767802389411</v>
      </c>
      <c r="F95" s="412">
        <v>74967.765396139701</v>
      </c>
      <c r="G95" s="412">
        <v>84969.140109784348</v>
      </c>
      <c r="H95" s="412">
        <v>122874.78726551049</v>
      </c>
      <c r="I95" s="412">
        <v>120114.61126773522</v>
      </c>
      <c r="J95" s="412">
        <v>157070.96367648905</v>
      </c>
      <c r="K95" s="412">
        <v>189130.74719308759</v>
      </c>
      <c r="L95" s="412">
        <v>210703.57779207692</v>
      </c>
      <c r="M95" s="412">
        <v>221812.09812051532</v>
      </c>
      <c r="N95" s="412">
        <v>251778.91245372174</v>
      </c>
      <c r="O95" s="412">
        <v>291278.94740262523</v>
      </c>
      <c r="P95" s="412">
        <v>315552.51114295598</v>
      </c>
      <c r="Q95" s="412">
        <v>303901.35841465392</v>
      </c>
      <c r="R95" s="412">
        <v>272835.35945287673</v>
      </c>
      <c r="S95" s="414">
        <v>270399.45687023824</v>
      </c>
    </row>
    <row r="96" spans="2:19" ht="15.75" thickTop="1" x14ac:dyDescent="0.25">
      <c r="B96" s="217" t="s">
        <v>345</v>
      </c>
    </row>
  </sheetData>
  <mergeCells count="1">
    <mergeCell ref="B2:S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7"/>
  <sheetViews>
    <sheetView showGridLines="0" workbookViewId="0">
      <pane xSplit="1" ySplit="24" topLeftCell="B25" activePane="bottomRight" state="frozen"/>
      <selection activeCell="Q11" sqref="Q11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.28515625" style="6" customWidth="1"/>
    <col min="2" max="2" width="9.85546875" style="6" customWidth="1"/>
    <col min="3" max="3" width="12.28515625" style="6" customWidth="1"/>
    <col min="4" max="4" width="8.85546875" style="6" customWidth="1"/>
    <col min="5" max="5" width="12" style="6" customWidth="1"/>
    <col min="6" max="6" width="8" style="6" customWidth="1"/>
    <col min="7" max="7" width="6.5703125" style="6" customWidth="1"/>
    <col min="8" max="8" width="6.7109375" style="6" customWidth="1"/>
    <col min="9" max="9" width="10.42578125" style="6" customWidth="1"/>
    <col min="10" max="10" width="7.7109375" style="6" customWidth="1"/>
    <col min="11" max="11" width="15.28515625" style="6" customWidth="1"/>
    <col min="12" max="12" width="6.28515625" style="6" bestFit="1" customWidth="1"/>
    <col min="13" max="13" width="12.5703125" style="6" customWidth="1"/>
    <col min="14" max="14" width="9.5703125" style="6" customWidth="1"/>
    <col min="15" max="15" width="9.28515625" style="6" customWidth="1"/>
    <col min="16" max="17" width="9.7109375" style="6" customWidth="1"/>
    <col min="18" max="18" width="17.85546875" style="6" customWidth="1"/>
    <col min="19" max="22" width="9.7109375" style="6" customWidth="1"/>
    <col min="23" max="23" width="8.42578125" style="6" bestFit="1" customWidth="1"/>
    <col min="24" max="39" width="6.42578125" style="6" customWidth="1"/>
    <col min="40" max="251" width="9.140625" style="6"/>
    <col min="252" max="252" width="4.28515625" style="6" customWidth="1"/>
    <col min="253" max="253" width="4.140625" style="6" customWidth="1"/>
    <col min="254" max="254" width="1.7109375" style="6" customWidth="1"/>
    <col min="255" max="255" width="9.140625" style="6" customWidth="1"/>
    <col min="256" max="256" width="7.42578125" style="6" customWidth="1"/>
    <col min="257" max="257" width="5.140625" style="6" bestFit="1" customWidth="1"/>
    <col min="258" max="258" width="5.7109375" style="6" customWidth="1"/>
    <col min="259" max="259" width="8.28515625" style="6" customWidth="1"/>
    <col min="260" max="260" width="5.140625" style="6" bestFit="1" customWidth="1"/>
    <col min="261" max="261" width="5.85546875" style="6" customWidth="1"/>
    <col min="262" max="262" width="6.5703125" style="6" customWidth="1"/>
    <col min="263" max="263" width="6.7109375" style="6" customWidth="1"/>
    <col min="264" max="264" width="10.42578125" style="6" customWidth="1"/>
    <col min="265" max="265" width="6" style="6" customWidth="1"/>
    <col min="266" max="266" width="5.140625" style="6" bestFit="1" customWidth="1"/>
    <col min="267" max="267" width="11" style="6" customWidth="1"/>
    <col min="268" max="268" width="6.28515625" style="6" bestFit="1" customWidth="1"/>
    <col min="269" max="269" width="10.85546875" style="6" customWidth="1"/>
    <col min="270" max="270" width="5.140625" style="6" bestFit="1" customWidth="1"/>
    <col min="271" max="271" width="7.140625" style="6" bestFit="1" customWidth="1"/>
    <col min="272" max="272" width="9.5703125" style="6" customWidth="1"/>
    <col min="273" max="273" width="7" style="6" customWidth="1"/>
    <col min="274" max="274" width="9.7109375" style="6" customWidth="1"/>
    <col min="275" max="275" width="7.28515625" style="6" customWidth="1"/>
    <col min="276" max="295" width="6.42578125" style="6" customWidth="1"/>
    <col min="296" max="507" width="9.140625" style="6"/>
    <col min="508" max="508" width="4.28515625" style="6" customWidth="1"/>
    <col min="509" max="509" width="4.140625" style="6" customWidth="1"/>
    <col min="510" max="510" width="1.7109375" style="6" customWidth="1"/>
    <col min="511" max="511" width="9.140625" style="6" customWidth="1"/>
    <col min="512" max="512" width="7.42578125" style="6" customWidth="1"/>
    <col min="513" max="513" width="5.140625" style="6" bestFit="1" customWidth="1"/>
    <col min="514" max="514" width="5.7109375" style="6" customWidth="1"/>
    <col min="515" max="515" width="8.28515625" style="6" customWidth="1"/>
    <col min="516" max="516" width="5.140625" style="6" bestFit="1" customWidth="1"/>
    <col min="517" max="517" width="5.85546875" style="6" customWidth="1"/>
    <col min="518" max="518" width="6.5703125" style="6" customWidth="1"/>
    <col min="519" max="519" width="6.7109375" style="6" customWidth="1"/>
    <col min="520" max="520" width="10.42578125" style="6" customWidth="1"/>
    <col min="521" max="521" width="6" style="6" customWidth="1"/>
    <col min="522" max="522" width="5.140625" style="6" bestFit="1" customWidth="1"/>
    <col min="523" max="523" width="11" style="6" customWidth="1"/>
    <col min="524" max="524" width="6.28515625" style="6" bestFit="1" customWidth="1"/>
    <col min="525" max="525" width="10.85546875" style="6" customWidth="1"/>
    <col min="526" max="526" width="5.140625" style="6" bestFit="1" customWidth="1"/>
    <col min="527" max="527" width="7.140625" style="6" bestFit="1" customWidth="1"/>
    <col min="528" max="528" width="9.5703125" style="6" customWidth="1"/>
    <col min="529" max="529" width="7" style="6" customWidth="1"/>
    <col min="530" max="530" width="9.7109375" style="6" customWidth="1"/>
    <col min="531" max="531" width="7.28515625" style="6" customWidth="1"/>
    <col min="532" max="551" width="6.42578125" style="6" customWidth="1"/>
    <col min="552" max="763" width="9.140625" style="6"/>
    <col min="764" max="764" width="4.28515625" style="6" customWidth="1"/>
    <col min="765" max="765" width="4.140625" style="6" customWidth="1"/>
    <col min="766" max="766" width="1.7109375" style="6" customWidth="1"/>
    <col min="767" max="767" width="9.140625" style="6" customWidth="1"/>
    <col min="768" max="768" width="7.42578125" style="6" customWidth="1"/>
    <col min="769" max="769" width="5.140625" style="6" bestFit="1" customWidth="1"/>
    <col min="770" max="770" width="5.7109375" style="6" customWidth="1"/>
    <col min="771" max="771" width="8.28515625" style="6" customWidth="1"/>
    <col min="772" max="772" width="5.140625" style="6" bestFit="1" customWidth="1"/>
    <col min="773" max="773" width="5.85546875" style="6" customWidth="1"/>
    <col min="774" max="774" width="6.5703125" style="6" customWidth="1"/>
    <col min="775" max="775" width="6.7109375" style="6" customWidth="1"/>
    <col min="776" max="776" width="10.42578125" style="6" customWidth="1"/>
    <col min="777" max="777" width="6" style="6" customWidth="1"/>
    <col min="778" max="778" width="5.140625" style="6" bestFit="1" customWidth="1"/>
    <col min="779" max="779" width="11" style="6" customWidth="1"/>
    <col min="780" max="780" width="6.28515625" style="6" bestFit="1" customWidth="1"/>
    <col min="781" max="781" width="10.85546875" style="6" customWidth="1"/>
    <col min="782" max="782" width="5.140625" style="6" bestFit="1" customWidth="1"/>
    <col min="783" max="783" width="7.140625" style="6" bestFit="1" customWidth="1"/>
    <col min="784" max="784" width="9.5703125" style="6" customWidth="1"/>
    <col min="785" max="785" width="7" style="6" customWidth="1"/>
    <col min="786" max="786" width="9.7109375" style="6" customWidth="1"/>
    <col min="787" max="787" width="7.28515625" style="6" customWidth="1"/>
    <col min="788" max="807" width="6.42578125" style="6" customWidth="1"/>
    <col min="808" max="1019" width="9.140625" style="6"/>
    <col min="1020" max="1020" width="4.28515625" style="6" customWidth="1"/>
    <col min="1021" max="1021" width="4.140625" style="6" customWidth="1"/>
    <col min="1022" max="1022" width="1.7109375" style="6" customWidth="1"/>
    <col min="1023" max="1023" width="9.140625" style="6" customWidth="1"/>
    <col min="1024" max="1024" width="7.42578125" style="6" customWidth="1"/>
    <col min="1025" max="1025" width="5.140625" style="6" bestFit="1" customWidth="1"/>
    <col min="1026" max="1026" width="5.7109375" style="6" customWidth="1"/>
    <col min="1027" max="1027" width="8.28515625" style="6" customWidth="1"/>
    <col min="1028" max="1028" width="5.140625" style="6" bestFit="1" customWidth="1"/>
    <col min="1029" max="1029" width="5.85546875" style="6" customWidth="1"/>
    <col min="1030" max="1030" width="6.5703125" style="6" customWidth="1"/>
    <col min="1031" max="1031" width="6.7109375" style="6" customWidth="1"/>
    <col min="1032" max="1032" width="10.42578125" style="6" customWidth="1"/>
    <col min="1033" max="1033" width="6" style="6" customWidth="1"/>
    <col min="1034" max="1034" width="5.140625" style="6" bestFit="1" customWidth="1"/>
    <col min="1035" max="1035" width="11" style="6" customWidth="1"/>
    <col min="1036" max="1036" width="6.28515625" style="6" bestFit="1" customWidth="1"/>
    <col min="1037" max="1037" width="10.85546875" style="6" customWidth="1"/>
    <col min="1038" max="1038" width="5.140625" style="6" bestFit="1" customWidth="1"/>
    <col min="1039" max="1039" width="7.140625" style="6" bestFit="1" customWidth="1"/>
    <col min="1040" max="1040" width="9.5703125" style="6" customWidth="1"/>
    <col min="1041" max="1041" width="7" style="6" customWidth="1"/>
    <col min="1042" max="1042" width="9.7109375" style="6" customWidth="1"/>
    <col min="1043" max="1043" width="7.28515625" style="6" customWidth="1"/>
    <col min="1044" max="1063" width="6.42578125" style="6" customWidth="1"/>
    <col min="1064" max="1275" width="9.140625" style="6"/>
    <col min="1276" max="1276" width="4.28515625" style="6" customWidth="1"/>
    <col min="1277" max="1277" width="4.140625" style="6" customWidth="1"/>
    <col min="1278" max="1278" width="1.7109375" style="6" customWidth="1"/>
    <col min="1279" max="1279" width="9.140625" style="6" customWidth="1"/>
    <col min="1280" max="1280" width="7.42578125" style="6" customWidth="1"/>
    <col min="1281" max="1281" width="5.140625" style="6" bestFit="1" customWidth="1"/>
    <col min="1282" max="1282" width="5.7109375" style="6" customWidth="1"/>
    <col min="1283" max="1283" width="8.28515625" style="6" customWidth="1"/>
    <col min="1284" max="1284" width="5.140625" style="6" bestFit="1" customWidth="1"/>
    <col min="1285" max="1285" width="5.85546875" style="6" customWidth="1"/>
    <col min="1286" max="1286" width="6.5703125" style="6" customWidth="1"/>
    <col min="1287" max="1287" width="6.7109375" style="6" customWidth="1"/>
    <col min="1288" max="1288" width="10.42578125" style="6" customWidth="1"/>
    <col min="1289" max="1289" width="6" style="6" customWidth="1"/>
    <col min="1290" max="1290" width="5.140625" style="6" bestFit="1" customWidth="1"/>
    <col min="1291" max="1291" width="11" style="6" customWidth="1"/>
    <col min="1292" max="1292" width="6.28515625" style="6" bestFit="1" customWidth="1"/>
    <col min="1293" max="1293" width="10.85546875" style="6" customWidth="1"/>
    <col min="1294" max="1294" width="5.140625" style="6" bestFit="1" customWidth="1"/>
    <col min="1295" max="1295" width="7.140625" style="6" bestFit="1" customWidth="1"/>
    <col min="1296" max="1296" width="9.5703125" style="6" customWidth="1"/>
    <col min="1297" max="1297" width="7" style="6" customWidth="1"/>
    <col min="1298" max="1298" width="9.7109375" style="6" customWidth="1"/>
    <col min="1299" max="1299" width="7.28515625" style="6" customWidth="1"/>
    <col min="1300" max="1319" width="6.42578125" style="6" customWidth="1"/>
    <col min="1320" max="1531" width="9.140625" style="6"/>
    <col min="1532" max="1532" width="4.28515625" style="6" customWidth="1"/>
    <col min="1533" max="1533" width="4.140625" style="6" customWidth="1"/>
    <col min="1534" max="1534" width="1.7109375" style="6" customWidth="1"/>
    <col min="1535" max="1535" width="9.140625" style="6" customWidth="1"/>
    <col min="1536" max="1536" width="7.42578125" style="6" customWidth="1"/>
    <col min="1537" max="1537" width="5.140625" style="6" bestFit="1" customWidth="1"/>
    <col min="1538" max="1538" width="5.7109375" style="6" customWidth="1"/>
    <col min="1539" max="1539" width="8.28515625" style="6" customWidth="1"/>
    <col min="1540" max="1540" width="5.140625" style="6" bestFit="1" customWidth="1"/>
    <col min="1541" max="1541" width="5.85546875" style="6" customWidth="1"/>
    <col min="1542" max="1542" width="6.5703125" style="6" customWidth="1"/>
    <col min="1543" max="1543" width="6.7109375" style="6" customWidth="1"/>
    <col min="1544" max="1544" width="10.42578125" style="6" customWidth="1"/>
    <col min="1545" max="1545" width="6" style="6" customWidth="1"/>
    <col min="1546" max="1546" width="5.140625" style="6" bestFit="1" customWidth="1"/>
    <col min="1547" max="1547" width="11" style="6" customWidth="1"/>
    <col min="1548" max="1548" width="6.28515625" style="6" bestFit="1" customWidth="1"/>
    <col min="1549" max="1549" width="10.85546875" style="6" customWidth="1"/>
    <col min="1550" max="1550" width="5.140625" style="6" bestFit="1" customWidth="1"/>
    <col min="1551" max="1551" width="7.140625" style="6" bestFit="1" customWidth="1"/>
    <col min="1552" max="1552" width="9.5703125" style="6" customWidth="1"/>
    <col min="1553" max="1553" width="7" style="6" customWidth="1"/>
    <col min="1554" max="1554" width="9.7109375" style="6" customWidth="1"/>
    <col min="1555" max="1555" width="7.28515625" style="6" customWidth="1"/>
    <col min="1556" max="1575" width="6.42578125" style="6" customWidth="1"/>
    <col min="1576" max="1787" width="9.140625" style="6"/>
    <col min="1788" max="1788" width="4.28515625" style="6" customWidth="1"/>
    <col min="1789" max="1789" width="4.140625" style="6" customWidth="1"/>
    <col min="1790" max="1790" width="1.7109375" style="6" customWidth="1"/>
    <col min="1791" max="1791" width="9.140625" style="6" customWidth="1"/>
    <col min="1792" max="1792" width="7.42578125" style="6" customWidth="1"/>
    <col min="1793" max="1793" width="5.140625" style="6" bestFit="1" customWidth="1"/>
    <col min="1794" max="1794" width="5.7109375" style="6" customWidth="1"/>
    <col min="1795" max="1795" width="8.28515625" style="6" customWidth="1"/>
    <col min="1796" max="1796" width="5.140625" style="6" bestFit="1" customWidth="1"/>
    <col min="1797" max="1797" width="5.85546875" style="6" customWidth="1"/>
    <col min="1798" max="1798" width="6.5703125" style="6" customWidth="1"/>
    <col min="1799" max="1799" width="6.7109375" style="6" customWidth="1"/>
    <col min="1800" max="1800" width="10.42578125" style="6" customWidth="1"/>
    <col min="1801" max="1801" width="6" style="6" customWidth="1"/>
    <col min="1802" max="1802" width="5.140625" style="6" bestFit="1" customWidth="1"/>
    <col min="1803" max="1803" width="11" style="6" customWidth="1"/>
    <col min="1804" max="1804" width="6.28515625" style="6" bestFit="1" customWidth="1"/>
    <col min="1805" max="1805" width="10.85546875" style="6" customWidth="1"/>
    <col min="1806" max="1806" width="5.140625" style="6" bestFit="1" customWidth="1"/>
    <col min="1807" max="1807" width="7.140625" style="6" bestFit="1" customWidth="1"/>
    <col min="1808" max="1808" width="9.5703125" style="6" customWidth="1"/>
    <col min="1809" max="1809" width="7" style="6" customWidth="1"/>
    <col min="1810" max="1810" width="9.7109375" style="6" customWidth="1"/>
    <col min="1811" max="1811" width="7.28515625" style="6" customWidth="1"/>
    <col min="1812" max="1831" width="6.42578125" style="6" customWidth="1"/>
    <col min="1832" max="2043" width="9.140625" style="6"/>
    <col min="2044" max="2044" width="4.28515625" style="6" customWidth="1"/>
    <col min="2045" max="2045" width="4.140625" style="6" customWidth="1"/>
    <col min="2046" max="2046" width="1.7109375" style="6" customWidth="1"/>
    <col min="2047" max="2047" width="9.140625" style="6" customWidth="1"/>
    <col min="2048" max="2048" width="7.42578125" style="6" customWidth="1"/>
    <col min="2049" max="2049" width="5.140625" style="6" bestFit="1" customWidth="1"/>
    <col min="2050" max="2050" width="5.7109375" style="6" customWidth="1"/>
    <col min="2051" max="2051" width="8.28515625" style="6" customWidth="1"/>
    <col min="2052" max="2052" width="5.140625" style="6" bestFit="1" customWidth="1"/>
    <col min="2053" max="2053" width="5.85546875" style="6" customWidth="1"/>
    <col min="2054" max="2054" width="6.5703125" style="6" customWidth="1"/>
    <col min="2055" max="2055" width="6.7109375" style="6" customWidth="1"/>
    <col min="2056" max="2056" width="10.42578125" style="6" customWidth="1"/>
    <col min="2057" max="2057" width="6" style="6" customWidth="1"/>
    <col min="2058" max="2058" width="5.140625" style="6" bestFit="1" customWidth="1"/>
    <col min="2059" max="2059" width="11" style="6" customWidth="1"/>
    <col min="2060" max="2060" width="6.28515625" style="6" bestFit="1" customWidth="1"/>
    <col min="2061" max="2061" width="10.85546875" style="6" customWidth="1"/>
    <col min="2062" max="2062" width="5.140625" style="6" bestFit="1" customWidth="1"/>
    <col min="2063" max="2063" width="7.140625" style="6" bestFit="1" customWidth="1"/>
    <col min="2064" max="2064" width="9.5703125" style="6" customWidth="1"/>
    <col min="2065" max="2065" width="7" style="6" customWidth="1"/>
    <col min="2066" max="2066" width="9.7109375" style="6" customWidth="1"/>
    <col min="2067" max="2067" width="7.28515625" style="6" customWidth="1"/>
    <col min="2068" max="2087" width="6.42578125" style="6" customWidth="1"/>
    <col min="2088" max="2299" width="9.140625" style="6"/>
    <col min="2300" max="2300" width="4.28515625" style="6" customWidth="1"/>
    <col min="2301" max="2301" width="4.140625" style="6" customWidth="1"/>
    <col min="2302" max="2302" width="1.7109375" style="6" customWidth="1"/>
    <col min="2303" max="2303" width="9.140625" style="6" customWidth="1"/>
    <col min="2304" max="2304" width="7.42578125" style="6" customWidth="1"/>
    <col min="2305" max="2305" width="5.140625" style="6" bestFit="1" customWidth="1"/>
    <col min="2306" max="2306" width="5.7109375" style="6" customWidth="1"/>
    <col min="2307" max="2307" width="8.28515625" style="6" customWidth="1"/>
    <col min="2308" max="2308" width="5.140625" style="6" bestFit="1" customWidth="1"/>
    <col min="2309" max="2309" width="5.85546875" style="6" customWidth="1"/>
    <col min="2310" max="2310" width="6.5703125" style="6" customWidth="1"/>
    <col min="2311" max="2311" width="6.7109375" style="6" customWidth="1"/>
    <col min="2312" max="2312" width="10.42578125" style="6" customWidth="1"/>
    <col min="2313" max="2313" width="6" style="6" customWidth="1"/>
    <col min="2314" max="2314" width="5.140625" style="6" bestFit="1" customWidth="1"/>
    <col min="2315" max="2315" width="11" style="6" customWidth="1"/>
    <col min="2316" max="2316" width="6.28515625" style="6" bestFit="1" customWidth="1"/>
    <col min="2317" max="2317" width="10.85546875" style="6" customWidth="1"/>
    <col min="2318" max="2318" width="5.140625" style="6" bestFit="1" customWidth="1"/>
    <col min="2319" max="2319" width="7.140625" style="6" bestFit="1" customWidth="1"/>
    <col min="2320" max="2320" width="9.5703125" style="6" customWidth="1"/>
    <col min="2321" max="2321" width="7" style="6" customWidth="1"/>
    <col min="2322" max="2322" width="9.7109375" style="6" customWidth="1"/>
    <col min="2323" max="2323" width="7.28515625" style="6" customWidth="1"/>
    <col min="2324" max="2343" width="6.42578125" style="6" customWidth="1"/>
    <col min="2344" max="2555" width="9.140625" style="6"/>
    <col min="2556" max="2556" width="4.28515625" style="6" customWidth="1"/>
    <col min="2557" max="2557" width="4.140625" style="6" customWidth="1"/>
    <col min="2558" max="2558" width="1.7109375" style="6" customWidth="1"/>
    <col min="2559" max="2559" width="9.140625" style="6" customWidth="1"/>
    <col min="2560" max="2560" width="7.42578125" style="6" customWidth="1"/>
    <col min="2561" max="2561" width="5.140625" style="6" bestFit="1" customWidth="1"/>
    <col min="2562" max="2562" width="5.7109375" style="6" customWidth="1"/>
    <col min="2563" max="2563" width="8.28515625" style="6" customWidth="1"/>
    <col min="2564" max="2564" width="5.140625" style="6" bestFit="1" customWidth="1"/>
    <col min="2565" max="2565" width="5.85546875" style="6" customWidth="1"/>
    <col min="2566" max="2566" width="6.5703125" style="6" customWidth="1"/>
    <col min="2567" max="2567" width="6.7109375" style="6" customWidth="1"/>
    <col min="2568" max="2568" width="10.42578125" style="6" customWidth="1"/>
    <col min="2569" max="2569" width="6" style="6" customWidth="1"/>
    <col min="2570" max="2570" width="5.140625" style="6" bestFit="1" customWidth="1"/>
    <col min="2571" max="2571" width="11" style="6" customWidth="1"/>
    <col min="2572" max="2572" width="6.28515625" style="6" bestFit="1" customWidth="1"/>
    <col min="2573" max="2573" width="10.85546875" style="6" customWidth="1"/>
    <col min="2574" max="2574" width="5.140625" style="6" bestFit="1" customWidth="1"/>
    <col min="2575" max="2575" width="7.140625" style="6" bestFit="1" customWidth="1"/>
    <col min="2576" max="2576" width="9.5703125" style="6" customWidth="1"/>
    <col min="2577" max="2577" width="7" style="6" customWidth="1"/>
    <col min="2578" max="2578" width="9.7109375" style="6" customWidth="1"/>
    <col min="2579" max="2579" width="7.28515625" style="6" customWidth="1"/>
    <col min="2580" max="2599" width="6.42578125" style="6" customWidth="1"/>
    <col min="2600" max="2811" width="9.140625" style="6"/>
    <col min="2812" max="2812" width="4.28515625" style="6" customWidth="1"/>
    <col min="2813" max="2813" width="4.140625" style="6" customWidth="1"/>
    <col min="2814" max="2814" width="1.7109375" style="6" customWidth="1"/>
    <col min="2815" max="2815" width="9.140625" style="6" customWidth="1"/>
    <col min="2816" max="2816" width="7.42578125" style="6" customWidth="1"/>
    <col min="2817" max="2817" width="5.140625" style="6" bestFit="1" customWidth="1"/>
    <col min="2818" max="2818" width="5.7109375" style="6" customWidth="1"/>
    <col min="2819" max="2819" width="8.28515625" style="6" customWidth="1"/>
    <col min="2820" max="2820" width="5.140625" style="6" bestFit="1" customWidth="1"/>
    <col min="2821" max="2821" width="5.85546875" style="6" customWidth="1"/>
    <col min="2822" max="2822" width="6.5703125" style="6" customWidth="1"/>
    <col min="2823" max="2823" width="6.7109375" style="6" customWidth="1"/>
    <col min="2824" max="2824" width="10.42578125" style="6" customWidth="1"/>
    <col min="2825" max="2825" width="6" style="6" customWidth="1"/>
    <col min="2826" max="2826" width="5.140625" style="6" bestFit="1" customWidth="1"/>
    <col min="2827" max="2827" width="11" style="6" customWidth="1"/>
    <col min="2828" max="2828" width="6.28515625" style="6" bestFit="1" customWidth="1"/>
    <col min="2829" max="2829" width="10.85546875" style="6" customWidth="1"/>
    <col min="2830" max="2830" width="5.140625" style="6" bestFit="1" customWidth="1"/>
    <col min="2831" max="2831" width="7.140625" style="6" bestFit="1" customWidth="1"/>
    <col min="2832" max="2832" width="9.5703125" style="6" customWidth="1"/>
    <col min="2833" max="2833" width="7" style="6" customWidth="1"/>
    <col min="2834" max="2834" width="9.7109375" style="6" customWidth="1"/>
    <col min="2835" max="2835" width="7.28515625" style="6" customWidth="1"/>
    <col min="2836" max="2855" width="6.42578125" style="6" customWidth="1"/>
    <col min="2856" max="3067" width="9.140625" style="6"/>
    <col min="3068" max="3068" width="4.28515625" style="6" customWidth="1"/>
    <col min="3069" max="3069" width="4.140625" style="6" customWidth="1"/>
    <col min="3070" max="3070" width="1.7109375" style="6" customWidth="1"/>
    <col min="3071" max="3071" width="9.140625" style="6" customWidth="1"/>
    <col min="3072" max="3072" width="7.42578125" style="6" customWidth="1"/>
    <col min="3073" max="3073" width="5.140625" style="6" bestFit="1" customWidth="1"/>
    <col min="3074" max="3074" width="5.7109375" style="6" customWidth="1"/>
    <col min="3075" max="3075" width="8.28515625" style="6" customWidth="1"/>
    <col min="3076" max="3076" width="5.140625" style="6" bestFit="1" customWidth="1"/>
    <col min="3077" max="3077" width="5.85546875" style="6" customWidth="1"/>
    <col min="3078" max="3078" width="6.5703125" style="6" customWidth="1"/>
    <col min="3079" max="3079" width="6.7109375" style="6" customWidth="1"/>
    <col min="3080" max="3080" width="10.42578125" style="6" customWidth="1"/>
    <col min="3081" max="3081" width="6" style="6" customWidth="1"/>
    <col min="3082" max="3082" width="5.140625" style="6" bestFit="1" customWidth="1"/>
    <col min="3083" max="3083" width="11" style="6" customWidth="1"/>
    <col min="3084" max="3084" width="6.28515625" style="6" bestFit="1" customWidth="1"/>
    <col min="3085" max="3085" width="10.85546875" style="6" customWidth="1"/>
    <col min="3086" max="3086" width="5.140625" style="6" bestFit="1" customWidth="1"/>
    <col min="3087" max="3087" width="7.140625" style="6" bestFit="1" customWidth="1"/>
    <col min="3088" max="3088" width="9.5703125" style="6" customWidth="1"/>
    <col min="3089" max="3089" width="7" style="6" customWidth="1"/>
    <col min="3090" max="3090" width="9.7109375" style="6" customWidth="1"/>
    <col min="3091" max="3091" width="7.28515625" style="6" customWidth="1"/>
    <col min="3092" max="3111" width="6.42578125" style="6" customWidth="1"/>
    <col min="3112" max="3323" width="9.140625" style="6"/>
    <col min="3324" max="3324" width="4.28515625" style="6" customWidth="1"/>
    <col min="3325" max="3325" width="4.140625" style="6" customWidth="1"/>
    <col min="3326" max="3326" width="1.7109375" style="6" customWidth="1"/>
    <col min="3327" max="3327" width="9.140625" style="6" customWidth="1"/>
    <col min="3328" max="3328" width="7.42578125" style="6" customWidth="1"/>
    <col min="3329" max="3329" width="5.140625" style="6" bestFit="1" customWidth="1"/>
    <col min="3330" max="3330" width="5.7109375" style="6" customWidth="1"/>
    <col min="3331" max="3331" width="8.28515625" style="6" customWidth="1"/>
    <col min="3332" max="3332" width="5.140625" style="6" bestFit="1" customWidth="1"/>
    <col min="3333" max="3333" width="5.85546875" style="6" customWidth="1"/>
    <col min="3334" max="3334" width="6.5703125" style="6" customWidth="1"/>
    <col min="3335" max="3335" width="6.7109375" style="6" customWidth="1"/>
    <col min="3336" max="3336" width="10.42578125" style="6" customWidth="1"/>
    <col min="3337" max="3337" width="6" style="6" customWidth="1"/>
    <col min="3338" max="3338" width="5.140625" style="6" bestFit="1" customWidth="1"/>
    <col min="3339" max="3339" width="11" style="6" customWidth="1"/>
    <col min="3340" max="3340" width="6.28515625" style="6" bestFit="1" customWidth="1"/>
    <col min="3341" max="3341" width="10.85546875" style="6" customWidth="1"/>
    <col min="3342" max="3342" width="5.140625" style="6" bestFit="1" customWidth="1"/>
    <col min="3343" max="3343" width="7.140625" style="6" bestFit="1" customWidth="1"/>
    <col min="3344" max="3344" width="9.5703125" style="6" customWidth="1"/>
    <col min="3345" max="3345" width="7" style="6" customWidth="1"/>
    <col min="3346" max="3346" width="9.7109375" style="6" customWidth="1"/>
    <col min="3347" max="3347" width="7.28515625" style="6" customWidth="1"/>
    <col min="3348" max="3367" width="6.42578125" style="6" customWidth="1"/>
    <col min="3368" max="3579" width="9.140625" style="6"/>
    <col min="3580" max="3580" width="4.28515625" style="6" customWidth="1"/>
    <col min="3581" max="3581" width="4.140625" style="6" customWidth="1"/>
    <col min="3582" max="3582" width="1.7109375" style="6" customWidth="1"/>
    <col min="3583" max="3583" width="9.140625" style="6" customWidth="1"/>
    <col min="3584" max="3584" width="7.42578125" style="6" customWidth="1"/>
    <col min="3585" max="3585" width="5.140625" style="6" bestFit="1" customWidth="1"/>
    <col min="3586" max="3586" width="5.7109375" style="6" customWidth="1"/>
    <col min="3587" max="3587" width="8.28515625" style="6" customWidth="1"/>
    <col min="3588" max="3588" width="5.140625" style="6" bestFit="1" customWidth="1"/>
    <col min="3589" max="3589" width="5.85546875" style="6" customWidth="1"/>
    <col min="3590" max="3590" width="6.5703125" style="6" customWidth="1"/>
    <col min="3591" max="3591" width="6.7109375" style="6" customWidth="1"/>
    <col min="3592" max="3592" width="10.42578125" style="6" customWidth="1"/>
    <col min="3593" max="3593" width="6" style="6" customWidth="1"/>
    <col min="3594" max="3594" width="5.140625" style="6" bestFit="1" customWidth="1"/>
    <col min="3595" max="3595" width="11" style="6" customWidth="1"/>
    <col min="3596" max="3596" width="6.28515625" style="6" bestFit="1" customWidth="1"/>
    <col min="3597" max="3597" width="10.85546875" style="6" customWidth="1"/>
    <col min="3598" max="3598" width="5.140625" style="6" bestFit="1" customWidth="1"/>
    <col min="3599" max="3599" width="7.140625" style="6" bestFit="1" customWidth="1"/>
    <col min="3600" max="3600" width="9.5703125" style="6" customWidth="1"/>
    <col min="3601" max="3601" width="7" style="6" customWidth="1"/>
    <col min="3602" max="3602" width="9.7109375" style="6" customWidth="1"/>
    <col min="3603" max="3603" width="7.28515625" style="6" customWidth="1"/>
    <col min="3604" max="3623" width="6.42578125" style="6" customWidth="1"/>
    <col min="3624" max="3835" width="9.140625" style="6"/>
    <col min="3836" max="3836" width="4.28515625" style="6" customWidth="1"/>
    <col min="3837" max="3837" width="4.140625" style="6" customWidth="1"/>
    <col min="3838" max="3838" width="1.7109375" style="6" customWidth="1"/>
    <col min="3839" max="3839" width="9.140625" style="6" customWidth="1"/>
    <col min="3840" max="3840" width="7.42578125" style="6" customWidth="1"/>
    <col min="3841" max="3841" width="5.140625" style="6" bestFit="1" customWidth="1"/>
    <col min="3842" max="3842" width="5.7109375" style="6" customWidth="1"/>
    <col min="3843" max="3843" width="8.28515625" style="6" customWidth="1"/>
    <col min="3844" max="3844" width="5.140625" style="6" bestFit="1" customWidth="1"/>
    <col min="3845" max="3845" width="5.85546875" style="6" customWidth="1"/>
    <col min="3846" max="3846" width="6.5703125" style="6" customWidth="1"/>
    <col min="3847" max="3847" width="6.7109375" style="6" customWidth="1"/>
    <col min="3848" max="3848" width="10.42578125" style="6" customWidth="1"/>
    <col min="3849" max="3849" width="6" style="6" customWidth="1"/>
    <col min="3850" max="3850" width="5.140625" style="6" bestFit="1" customWidth="1"/>
    <col min="3851" max="3851" width="11" style="6" customWidth="1"/>
    <col min="3852" max="3852" width="6.28515625" style="6" bestFit="1" customWidth="1"/>
    <col min="3853" max="3853" width="10.85546875" style="6" customWidth="1"/>
    <col min="3854" max="3854" width="5.140625" style="6" bestFit="1" customWidth="1"/>
    <col min="3855" max="3855" width="7.140625" style="6" bestFit="1" customWidth="1"/>
    <col min="3856" max="3856" width="9.5703125" style="6" customWidth="1"/>
    <col min="3857" max="3857" width="7" style="6" customWidth="1"/>
    <col min="3858" max="3858" width="9.7109375" style="6" customWidth="1"/>
    <col min="3859" max="3859" width="7.28515625" style="6" customWidth="1"/>
    <col min="3860" max="3879" width="6.42578125" style="6" customWidth="1"/>
    <col min="3880" max="4091" width="9.140625" style="6"/>
    <col min="4092" max="4092" width="4.28515625" style="6" customWidth="1"/>
    <col min="4093" max="4093" width="4.140625" style="6" customWidth="1"/>
    <col min="4094" max="4094" width="1.7109375" style="6" customWidth="1"/>
    <col min="4095" max="4095" width="9.140625" style="6" customWidth="1"/>
    <col min="4096" max="4096" width="7.42578125" style="6" customWidth="1"/>
    <col min="4097" max="4097" width="5.140625" style="6" bestFit="1" customWidth="1"/>
    <col min="4098" max="4098" width="5.7109375" style="6" customWidth="1"/>
    <col min="4099" max="4099" width="8.28515625" style="6" customWidth="1"/>
    <col min="4100" max="4100" width="5.140625" style="6" bestFit="1" customWidth="1"/>
    <col min="4101" max="4101" width="5.85546875" style="6" customWidth="1"/>
    <col min="4102" max="4102" width="6.5703125" style="6" customWidth="1"/>
    <col min="4103" max="4103" width="6.7109375" style="6" customWidth="1"/>
    <col min="4104" max="4104" width="10.42578125" style="6" customWidth="1"/>
    <col min="4105" max="4105" width="6" style="6" customWidth="1"/>
    <col min="4106" max="4106" width="5.140625" style="6" bestFit="1" customWidth="1"/>
    <col min="4107" max="4107" width="11" style="6" customWidth="1"/>
    <col min="4108" max="4108" width="6.28515625" style="6" bestFit="1" customWidth="1"/>
    <col min="4109" max="4109" width="10.85546875" style="6" customWidth="1"/>
    <col min="4110" max="4110" width="5.140625" style="6" bestFit="1" customWidth="1"/>
    <col min="4111" max="4111" width="7.140625" style="6" bestFit="1" customWidth="1"/>
    <col min="4112" max="4112" width="9.5703125" style="6" customWidth="1"/>
    <col min="4113" max="4113" width="7" style="6" customWidth="1"/>
    <col min="4114" max="4114" width="9.7109375" style="6" customWidth="1"/>
    <col min="4115" max="4115" width="7.28515625" style="6" customWidth="1"/>
    <col min="4116" max="4135" width="6.42578125" style="6" customWidth="1"/>
    <col min="4136" max="4347" width="9.140625" style="6"/>
    <col min="4348" max="4348" width="4.28515625" style="6" customWidth="1"/>
    <col min="4349" max="4349" width="4.140625" style="6" customWidth="1"/>
    <col min="4350" max="4350" width="1.7109375" style="6" customWidth="1"/>
    <col min="4351" max="4351" width="9.140625" style="6" customWidth="1"/>
    <col min="4352" max="4352" width="7.42578125" style="6" customWidth="1"/>
    <col min="4353" max="4353" width="5.140625" style="6" bestFit="1" customWidth="1"/>
    <col min="4354" max="4354" width="5.7109375" style="6" customWidth="1"/>
    <col min="4355" max="4355" width="8.28515625" style="6" customWidth="1"/>
    <col min="4356" max="4356" width="5.140625" style="6" bestFit="1" customWidth="1"/>
    <col min="4357" max="4357" width="5.85546875" style="6" customWidth="1"/>
    <col min="4358" max="4358" width="6.5703125" style="6" customWidth="1"/>
    <col min="4359" max="4359" width="6.7109375" style="6" customWidth="1"/>
    <col min="4360" max="4360" width="10.42578125" style="6" customWidth="1"/>
    <col min="4361" max="4361" width="6" style="6" customWidth="1"/>
    <col min="4362" max="4362" width="5.140625" style="6" bestFit="1" customWidth="1"/>
    <col min="4363" max="4363" width="11" style="6" customWidth="1"/>
    <col min="4364" max="4364" width="6.28515625" style="6" bestFit="1" customWidth="1"/>
    <col min="4365" max="4365" width="10.85546875" style="6" customWidth="1"/>
    <col min="4366" max="4366" width="5.140625" style="6" bestFit="1" customWidth="1"/>
    <col min="4367" max="4367" width="7.140625" style="6" bestFit="1" customWidth="1"/>
    <col min="4368" max="4368" width="9.5703125" style="6" customWidth="1"/>
    <col min="4369" max="4369" width="7" style="6" customWidth="1"/>
    <col min="4370" max="4370" width="9.7109375" style="6" customWidth="1"/>
    <col min="4371" max="4371" width="7.28515625" style="6" customWidth="1"/>
    <col min="4372" max="4391" width="6.42578125" style="6" customWidth="1"/>
    <col min="4392" max="4603" width="9.140625" style="6"/>
    <col min="4604" max="4604" width="4.28515625" style="6" customWidth="1"/>
    <col min="4605" max="4605" width="4.140625" style="6" customWidth="1"/>
    <col min="4606" max="4606" width="1.7109375" style="6" customWidth="1"/>
    <col min="4607" max="4607" width="9.140625" style="6" customWidth="1"/>
    <col min="4608" max="4608" width="7.42578125" style="6" customWidth="1"/>
    <col min="4609" max="4609" width="5.140625" style="6" bestFit="1" customWidth="1"/>
    <col min="4610" max="4610" width="5.7109375" style="6" customWidth="1"/>
    <col min="4611" max="4611" width="8.28515625" style="6" customWidth="1"/>
    <col min="4612" max="4612" width="5.140625" style="6" bestFit="1" customWidth="1"/>
    <col min="4613" max="4613" width="5.85546875" style="6" customWidth="1"/>
    <col min="4614" max="4614" width="6.5703125" style="6" customWidth="1"/>
    <col min="4615" max="4615" width="6.7109375" style="6" customWidth="1"/>
    <col min="4616" max="4616" width="10.42578125" style="6" customWidth="1"/>
    <col min="4617" max="4617" width="6" style="6" customWidth="1"/>
    <col min="4618" max="4618" width="5.140625" style="6" bestFit="1" customWidth="1"/>
    <col min="4619" max="4619" width="11" style="6" customWidth="1"/>
    <col min="4620" max="4620" width="6.28515625" style="6" bestFit="1" customWidth="1"/>
    <col min="4621" max="4621" width="10.85546875" style="6" customWidth="1"/>
    <col min="4622" max="4622" width="5.140625" style="6" bestFit="1" customWidth="1"/>
    <col min="4623" max="4623" width="7.140625" style="6" bestFit="1" customWidth="1"/>
    <col min="4624" max="4624" width="9.5703125" style="6" customWidth="1"/>
    <col min="4625" max="4625" width="7" style="6" customWidth="1"/>
    <col min="4626" max="4626" width="9.7109375" style="6" customWidth="1"/>
    <col min="4627" max="4627" width="7.28515625" style="6" customWidth="1"/>
    <col min="4628" max="4647" width="6.42578125" style="6" customWidth="1"/>
    <col min="4648" max="4859" width="9.140625" style="6"/>
    <col min="4860" max="4860" width="4.28515625" style="6" customWidth="1"/>
    <col min="4861" max="4861" width="4.140625" style="6" customWidth="1"/>
    <col min="4862" max="4862" width="1.7109375" style="6" customWidth="1"/>
    <col min="4863" max="4863" width="9.140625" style="6" customWidth="1"/>
    <col min="4864" max="4864" width="7.42578125" style="6" customWidth="1"/>
    <col min="4865" max="4865" width="5.140625" style="6" bestFit="1" customWidth="1"/>
    <col min="4866" max="4866" width="5.7109375" style="6" customWidth="1"/>
    <col min="4867" max="4867" width="8.28515625" style="6" customWidth="1"/>
    <col min="4868" max="4868" width="5.140625" style="6" bestFit="1" customWidth="1"/>
    <col min="4869" max="4869" width="5.85546875" style="6" customWidth="1"/>
    <col min="4870" max="4870" width="6.5703125" style="6" customWidth="1"/>
    <col min="4871" max="4871" width="6.7109375" style="6" customWidth="1"/>
    <col min="4872" max="4872" width="10.42578125" style="6" customWidth="1"/>
    <col min="4873" max="4873" width="6" style="6" customWidth="1"/>
    <col min="4874" max="4874" width="5.140625" style="6" bestFit="1" customWidth="1"/>
    <col min="4875" max="4875" width="11" style="6" customWidth="1"/>
    <col min="4876" max="4876" width="6.28515625" style="6" bestFit="1" customWidth="1"/>
    <col min="4877" max="4877" width="10.85546875" style="6" customWidth="1"/>
    <col min="4878" max="4878" width="5.140625" style="6" bestFit="1" customWidth="1"/>
    <col min="4879" max="4879" width="7.140625" style="6" bestFit="1" customWidth="1"/>
    <col min="4880" max="4880" width="9.5703125" style="6" customWidth="1"/>
    <col min="4881" max="4881" width="7" style="6" customWidth="1"/>
    <col min="4882" max="4882" width="9.7109375" style="6" customWidth="1"/>
    <col min="4883" max="4883" width="7.28515625" style="6" customWidth="1"/>
    <col min="4884" max="4903" width="6.42578125" style="6" customWidth="1"/>
    <col min="4904" max="5115" width="9.140625" style="6"/>
    <col min="5116" max="5116" width="4.28515625" style="6" customWidth="1"/>
    <col min="5117" max="5117" width="4.140625" style="6" customWidth="1"/>
    <col min="5118" max="5118" width="1.7109375" style="6" customWidth="1"/>
    <col min="5119" max="5119" width="9.140625" style="6" customWidth="1"/>
    <col min="5120" max="5120" width="7.42578125" style="6" customWidth="1"/>
    <col min="5121" max="5121" width="5.140625" style="6" bestFit="1" customWidth="1"/>
    <col min="5122" max="5122" width="5.7109375" style="6" customWidth="1"/>
    <col min="5123" max="5123" width="8.28515625" style="6" customWidth="1"/>
    <col min="5124" max="5124" width="5.140625" style="6" bestFit="1" customWidth="1"/>
    <col min="5125" max="5125" width="5.85546875" style="6" customWidth="1"/>
    <col min="5126" max="5126" width="6.5703125" style="6" customWidth="1"/>
    <col min="5127" max="5127" width="6.7109375" style="6" customWidth="1"/>
    <col min="5128" max="5128" width="10.42578125" style="6" customWidth="1"/>
    <col min="5129" max="5129" width="6" style="6" customWidth="1"/>
    <col min="5130" max="5130" width="5.140625" style="6" bestFit="1" customWidth="1"/>
    <col min="5131" max="5131" width="11" style="6" customWidth="1"/>
    <col min="5132" max="5132" width="6.28515625" style="6" bestFit="1" customWidth="1"/>
    <col min="5133" max="5133" width="10.85546875" style="6" customWidth="1"/>
    <col min="5134" max="5134" width="5.140625" style="6" bestFit="1" customWidth="1"/>
    <col min="5135" max="5135" width="7.140625" style="6" bestFit="1" customWidth="1"/>
    <col min="5136" max="5136" width="9.5703125" style="6" customWidth="1"/>
    <col min="5137" max="5137" width="7" style="6" customWidth="1"/>
    <col min="5138" max="5138" width="9.7109375" style="6" customWidth="1"/>
    <col min="5139" max="5139" width="7.28515625" style="6" customWidth="1"/>
    <col min="5140" max="5159" width="6.42578125" style="6" customWidth="1"/>
    <col min="5160" max="5371" width="9.140625" style="6"/>
    <col min="5372" max="5372" width="4.28515625" style="6" customWidth="1"/>
    <col min="5373" max="5373" width="4.140625" style="6" customWidth="1"/>
    <col min="5374" max="5374" width="1.7109375" style="6" customWidth="1"/>
    <col min="5375" max="5375" width="9.140625" style="6" customWidth="1"/>
    <col min="5376" max="5376" width="7.42578125" style="6" customWidth="1"/>
    <col min="5377" max="5377" width="5.140625" style="6" bestFit="1" customWidth="1"/>
    <col min="5378" max="5378" width="5.7109375" style="6" customWidth="1"/>
    <col min="5379" max="5379" width="8.28515625" style="6" customWidth="1"/>
    <col min="5380" max="5380" width="5.140625" style="6" bestFit="1" customWidth="1"/>
    <col min="5381" max="5381" width="5.85546875" style="6" customWidth="1"/>
    <col min="5382" max="5382" width="6.5703125" style="6" customWidth="1"/>
    <col min="5383" max="5383" width="6.7109375" style="6" customWidth="1"/>
    <col min="5384" max="5384" width="10.42578125" style="6" customWidth="1"/>
    <col min="5385" max="5385" width="6" style="6" customWidth="1"/>
    <col min="5386" max="5386" width="5.140625" style="6" bestFit="1" customWidth="1"/>
    <col min="5387" max="5387" width="11" style="6" customWidth="1"/>
    <col min="5388" max="5388" width="6.28515625" style="6" bestFit="1" customWidth="1"/>
    <col min="5389" max="5389" width="10.85546875" style="6" customWidth="1"/>
    <col min="5390" max="5390" width="5.140625" style="6" bestFit="1" customWidth="1"/>
    <col min="5391" max="5391" width="7.140625" style="6" bestFit="1" customWidth="1"/>
    <col min="5392" max="5392" width="9.5703125" style="6" customWidth="1"/>
    <col min="5393" max="5393" width="7" style="6" customWidth="1"/>
    <col min="5394" max="5394" width="9.7109375" style="6" customWidth="1"/>
    <col min="5395" max="5395" width="7.28515625" style="6" customWidth="1"/>
    <col min="5396" max="5415" width="6.42578125" style="6" customWidth="1"/>
    <col min="5416" max="5627" width="9.140625" style="6"/>
    <col min="5628" max="5628" width="4.28515625" style="6" customWidth="1"/>
    <col min="5629" max="5629" width="4.140625" style="6" customWidth="1"/>
    <col min="5630" max="5630" width="1.7109375" style="6" customWidth="1"/>
    <col min="5631" max="5631" width="9.140625" style="6" customWidth="1"/>
    <col min="5632" max="5632" width="7.42578125" style="6" customWidth="1"/>
    <col min="5633" max="5633" width="5.140625" style="6" bestFit="1" customWidth="1"/>
    <col min="5634" max="5634" width="5.7109375" style="6" customWidth="1"/>
    <col min="5635" max="5635" width="8.28515625" style="6" customWidth="1"/>
    <col min="5636" max="5636" width="5.140625" style="6" bestFit="1" customWidth="1"/>
    <col min="5637" max="5637" width="5.85546875" style="6" customWidth="1"/>
    <col min="5638" max="5638" width="6.5703125" style="6" customWidth="1"/>
    <col min="5639" max="5639" width="6.7109375" style="6" customWidth="1"/>
    <col min="5640" max="5640" width="10.42578125" style="6" customWidth="1"/>
    <col min="5641" max="5641" width="6" style="6" customWidth="1"/>
    <col min="5642" max="5642" width="5.140625" style="6" bestFit="1" customWidth="1"/>
    <col min="5643" max="5643" width="11" style="6" customWidth="1"/>
    <col min="5644" max="5644" width="6.28515625" style="6" bestFit="1" customWidth="1"/>
    <col min="5645" max="5645" width="10.85546875" style="6" customWidth="1"/>
    <col min="5646" max="5646" width="5.140625" style="6" bestFit="1" customWidth="1"/>
    <col min="5647" max="5647" width="7.140625" style="6" bestFit="1" customWidth="1"/>
    <col min="5648" max="5648" width="9.5703125" style="6" customWidth="1"/>
    <col min="5649" max="5649" width="7" style="6" customWidth="1"/>
    <col min="5650" max="5650" width="9.7109375" style="6" customWidth="1"/>
    <col min="5651" max="5651" width="7.28515625" style="6" customWidth="1"/>
    <col min="5652" max="5671" width="6.42578125" style="6" customWidth="1"/>
    <col min="5672" max="5883" width="9.140625" style="6"/>
    <col min="5884" max="5884" width="4.28515625" style="6" customWidth="1"/>
    <col min="5885" max="5885" width="4.140625" style="6" customWidth="1"/>
    <col min="5886" max="5886" width="1.7109375" style="6" customWidth="1"/>
    <col min="5887" max="5887" width="9.140625" style="6" customWidth="1"/>
    <col min="5888" max="5888" width="7.42578125" style="6" customWidth="1"/>
    <col min="5889" max="5889" width="5.140625" style="6" bestFit="1" customWidth="1"/>
    <col min="5890" max="5890" width="5.7109375" style="6" customWidth="1"/>
    <col min="5891" max="5891" width="8.28515625" style="6" customWidth="1"/>
    <col min="5892" max="5892" width="5.140625" style="6" bestFit="1" customWidth="1"/>
    <col min="5893" max="5893" width="5.85546875" style="6" customWidth="1"/>
    <col min="5894" max="5894" width="6.5703125" style="6" customWidth="1"/>
    <col min="5895" max="5895" width="6.7109375" style="6" customWidth="1"/>
    <col min="5896" max="5896" width="10.42578125" style="6" customWidth="1"/>
    <col min="5897" max="5897" width="6" style="6" customWidth="1"/>
    <col min="5898" max="5898" width="5.140625" style="6" bestFit="1" customWidth="1"/>
    <col min="5899" max="5899" width="11" style="6" customWidth="1"/>
    <col min="5900" max="5900" width="6.28515625" style="6" bestFit="1" customWidth="1"/>
    <col min="5901" max="5901" width="10.85546875" style="6" customWidth="1"/>
    <col min="5902" max="5902" width="5.140625" style="6" bestFit="1" customWidth="1"/>
    <col min="5903" max="5903" width="7.140625" style="6" bestFit="1" customWidth="1"/>
    <col min="5904" max="5904" width="9.5703125" style="6" customWidth="1"/>
    <col min="5905" max="5905" width="7" style="6" customWidth="1"/>
    <col min="5906" max="5906" width="9.7109375" style="6" customWidth="1"/>
    <col min="5907" max="5907" width="7.28515625" style="6" customWidth="1"/>
    <col min="5908" max="5927" width="6.42578125" style="6" customWidth="1"/>
    <col min="5928" max="6139" width="9.140625" style="6"/>
    <col min="6140" max="6140" width="4.28515625" style="6" customWidth="1"/>
    <col min="6141" max="6141" width="4.140625" style="6" customWidth="1"/>
    <col min="6142" max="6142" width="1.7109375" style="6" customWidth="1"/>
    <col min="6143" max="6143" width="9.140625" style="6" customWidth="1"/>
    <col min="6144" max="6144" width="7.42578125" style="6" customWidth="1"/>
    <col min="6145" max="6145" width="5.140625" style="6" bestFit="1" customWidth="1"/>
    <col min="6146" max="6146" width="5.7109375" style="6" customWidth="1"/>
    <col min="6147" max="6147" width="8.28515625" style="6" customWidth="1"/>
    <col min="6148" max="6148" width="5.140625" style="6" bestFit="1" customWidth="1"/>
    <col min="6149" max="6149" width="5.85546875" style="6" customWidth="1"/>
    <col min="6150" max="6150" width="6.5703125" style="6" customWidth="1"/>
    <col min="6151" max="6151" width="6.7109375" style="6" customWidth="1"/>
    <col min="6152" max="6152" width="10.42578125" style="6" customWidth="1"/>
    <col min="6153" max="6153" width="6" style="6" customWidth="1"/>
    <col min="6154" max="6154" width="5.140625" style="6" bestFit="1" customWidth="1"/>
    <col min="6155" max="6155" width="11" style="6" customWidth="1"/>
    <col min="6156" max="6156" width="6.28515625" style="6" bestFit="1" customWidth="1"/>
    <col min="6157" max="6157" width="10.85546875" style="6" customWidth="1"/>
    <col min="6158" max="6158" width="5.140625" style="6" bestFit="1" customWidth="1"/>
    <col min="6159" max="6159" width="7.140625" style="6" bestFit="1" customWidth="1"/>
    <col min="6160" max="6160" width="9.5703125" style="6" customWidth="1"/>
    <col min="6161" max="6161" width="7" style="6" customWidth="1"/>
    <col min="6162" max="6162" width="9.7109375" style="6" customWidth="1"/>
    <col min="6163" max="6163" width="7.28515625" style="6" customWidth="1"/>
    <col min="6164" max="6183" width="6.42578125" style="6" customWidth="1"/>
    <col min="6184" max="6395" width="9.140625" style="6"/>
    <col min="6396" max="6396" width="4.28515625" style="6" customWidth="1"/>
    <col min="6397" max="6397" width="4.140625" style="6" customWidth="1"/>
    <col min="6398" max="6398" width="1.7109375" style="6" customWidth="1"/>
    <col min="6399" max="6399" width="9.140625" style="6" customWidth="1"/>
    <col min="6400" max="6400" width="7.42578125" style="6" customWidth="1"/>
    <col min="6401" max="6401" width="5.140625" style="6" bestFit="1" customWidth="1"/>
    <col min="6402" max="6402" width="5.7109375" style="6" customWidth="1"/>
    <col min="6403" max="6403" width="8.28515625" style="6" customWidth="1"/>
    <col min="6404" max="6404" width="5.140625" style="6" bestFit="1" customWidth="1"/>
    <col min="6405" max="6405" width="5.85546875" style="6" customWidth="1"/>
    <col min="6406" max="6406" width="6.5703125" style="6" customWidth="1"/>
    <col min="6407" max="6407" width="6.7109375" style="6" customWidth="1"/>
    <col min="6408" max="6408" width="10.42578125" style="6" customWidth="1"/>
    <col min="6409" max="6409" width="6" style="6" customWidth="1"/>
    <col min="6410" max="6410" width="5.140625" style="6" bestFit="1" customWidth="1"/>
    <col min="6411" max="6411" width="11" style="6" customWidth="1"/>
    <col min="6412" max="6412" width="6.28515625" style="6" bestFit="1" customWidth="1"/>
    <col min="6413" max="6413" width="10.85546875" style="6" customWidth="1"/>
    <col min="6414" max="6414" width="5.140625" style="6" bestFit="1" customWidth="1"/>
    <col min="6415" max="6415" width="7.140625" style="6" bestFit="1" customWidth="1"/>
    <col min="6416" max="6416" width="9.5703125" style="6" customWidth="1"/>
    <col min="6417" max="6417" width="7" style="6" customWidth="1"/>
    <col min="6418" max="6418" width="9.7109375" style="6" customWidth="1"/>
    <col min="6419" max="6419" width="7.28515625" style="6" customWidth="1"/>
    <col min="6420" max="6439" width="6.42578125" style="6" customWidth="1"/>
    <col min="6440" max="6651" width="9.140625" style="6"/>
    <col min="6652" max="6652" width="4.28515625" style="6" customWidth="1"/>
    <col min="6653" max="6653" width="4.140625" style="6" customWidth="1"/>
    <col min="6654" max="6654" width="1.7109375" style="6" customWidth="1"/>
    <col min="6655" max="6655" width="9.140625" style="6" customWidth="1"/>
    <col min="6656" max="6656" width="7.42578125" style="6" customWidth="1"/>
    <col min="6657" max="6657" width="5.140625" style="6" bestFit="1" customWidth="1"/>
    <col min="6658" max="6658" width="5.7109375" style="6" customWidth="1"/>
    <col min="6659" max="6659" width="8.28515625" style="6" customWidth="1"/>
    <col min="6660" max="6660" width="5.140625" style="6" bestFit="1" customWidth="1"/>
    <col min="6661" max="6661" width="5.85546875" style="6" customWidth="1"/>
    <col min="6662" max="6662" width="6.5703125" style="6" customWidth="1"/>
    <col min="6663" max="6663" width="6.7109375" style="6" customWidth="1"/>
    <col min="6664" max="6664" width="10.42578125" style="6" customWidth="1"/>
    <col min="6665" max="6665" width="6" style="6" customWidth="1"/>
    <col min="6666" max="6666" width="5.140625" style="6" bestFit="1" customWidth="1"/>
    <col min="6667" max="6667" width="11" style="6" customWidth="1"/>
    <col min="6668" max="6668" width="6.28515625" style="6" bestFit="1" customWidth="1"/>
    <col min="6669" max="6669" width="10.85546875" style="6" customWidth="1"/>
    <col min="6670" max="6670" width="5.140625" style="6" bestFit="1" customWidth="1"/>
    <col min="6671" max="6671" width="7.140625" style="6" bestFit="1" customWidth="1"/>
    <col min="6672" max="6672" width="9.5703125" style="6" customWidth="1"/>
    <col min="6673" max="6673" width="7" style="6" customWidth="1"/>
    <col min="6674" max="6674" width="9.7109375" style="6" customWidth="1"/>
    <col min="6675" max="6675" width="7.28515625" style="6" customWidth="1"/>
    <col min="6676" max="6695" width="6.42578125" style="6" customWidth="1"/>
    <col min="6696" max="6907" width="9.140625" style="6"/>
    <col min="6908" max="6908" width="4.28515625" style="6" customWidth="1"/>
    <col min="6909" max="6909" width="4.140625" style="6" customWidth="1"/>
    <col min="6910" max="6910" width="1.7109375" style="6" customWidth="1"/>
    <col min="6911" max="6911" width="9.140625" style="6" customWidth="1"/>
    <col min="6912" max="6912" width="7.42578125" style="6" customWidth="1"/>
    <col min="6913" max="6913" width="5.140625" style="6" bestFit="1" customWidth="1"/>
    <col min="6914" max="6914" width="5.7109375" style="6" customWidth="1"/>
    <col min="6915" max="6915" width="8.28515625" style="6" customWidth="1"/>
    <col min="6916" max="6916" width="5.140625" style="6" bestFit="1" customWidth="1"/>
    <col min="6917" max="6917" width="5.85546875" style="6" customWidth="1"/>
    <col min="6918" max="6918" width="6.5703125" style="6" customWidth="1"/>
    <col min="6919" max="6919" width="6.7109375" style="6" customWidth="1"/>
    <col min="6920" max="6920" width="10.42578125" style="6" customWidth="1"/>
    <col min="6921" max="6921" width="6" style="6" customWidth="1"/>
    <col min="6922" max="6922" width="5.140625" style="6" bestFit="1" customWidth="1"/>
    <col min="6923" max="6923" width="11" style="6" customWidth="1"/>
    <col min="6924" max="6924" width="6.28515625" style="6" bestFit="1" customWidth="1"/>
    <col min="6925" max="6925" width="10.85546875" style="6" customWidth="1"/>
    <col min="6926" max="6926" width="5.140625" style="6" bestFit="1" customWidth="1"/>
    <col min="6927" max="6927" width="7.140625" style="6" bestFit="1" customWidth="1"/>
    <col min="6928" max="6928" width="9.5703125" style="6" customWidth="1"/>
    <col min="6929" max="6929" width="7" style="6" customWidth="1"/>
    <col min="6930" max="6930" width="9.7109375" style="6" customWidth="1"/>
    <col min="6931" max="6931" width="7.28515625" style="6" customWidth="1"/>
    <col min="6932" max="6951" width="6.42578125" style="6" customWidth="1"/>
    <col min="6952" max="7163" width="9.140625" style="6"/>
    <col min="7164" max="7164" width="4.28515625" style="6" customWidth="1"/>
    <col min="7165" max="7165" width="4.140625" style="6" customWidth="1"/>
    <col min="7166" max="7166" width="1.7109375" style="6" customWidth="1"/>
    <col min="7167" max="7167" width="9.140625" style="6" customWidth="1"/>
    <col min="7168" max="7168" width="7.42578125" style="6" customWidth="1"/>
    <col min="7169" max="7169" width="5.140625" style="6" bestFit="1" customWidth="1"/>
    <col min="7170" max="7170" width="5.7109375" style="6" customWidth="1"/>
    <col min="7171" max="7171" width="8.28515625" style="6" customWidth="1"/>
    <col min="7172" max="7172" width="5.140625" style="6" bestFit="1" customWidth="1"/>
    <col min="7173" max="7173" width="5.85546875" style="6" customWidth="1"/>
    <col min="7174" max="7174" width="6.5703125" style="6" customWidth="1"/>
    <col min="7175" max="7175" width="6.7109375" style="6" customWidth="1"/>
    <col min="7176" max="7176" width="10.42578125" style="6" customWidth="1"/>
    <col min="7177" max="7177" width="6" style="6" customWidth="1"/>
    <col min="7178" max="7178" width="5.140625" style="6" bestFit="1" customWidth="1"/>
    <col min="7179" max="7179" width="11" style="6" customWidth="1"/>
    <col min="7180" max="7180" width="6.28515625" style="6" bestFit="1" customWidth="1"/>
    <col min="7181" max="7181" width="10.85546875" style="6" customWidth="1"/>
    <col min="7182" max="7182" width="5.140625" style="6" bestFit="1" customWidth="1"/>
    <col min="7183" max="7183" width="7.140625" style="6" bestFit="1" customWidth="1"/>
    <col min="7184" max="7184" width="9.5703125" style="6" customWidth="1"/>
    <col min="7185" max="7185" width="7" style="6" customWidth="1"/>
    <col min="7186" max="7186" width="9.7109375" style="6" customWidth="1"/>
    <col min="7187" max="7187" width="7.28515625" style="6" customWidth="1"/>
    <col min="7188" max="7207" width="6.42578125" style="6" customWidth="1"/>
    <col min="7208" max="7419" width="9.140625" style="6"/>
    <col min="7420" max="7420" width="4.28515625" style="6" customWidth="1"/>
    <col min="7421" max="7421" width="4.140625" style="6" customWidth="1"/>
    <col min="7422" max="7422" width="1.7109375" style="6" customWidth="1"/>
    <col min="7423" max="7423" width="9.140625" style="6" customWidth="1"/>
    <col min="7424" max="7424" width="7.42578125" style="6" customWidth="1"/>
    <col min="7425" max="7425" width="5.140625" style="6" bestFit="1" customWidth="1"/>
    <col min="7426" max="7426" width="5.7109375" style="6" customWidth="1"/>
    <col min="7427" max="7427" width="8.28515625" style="6" customWidth="1"/>
    <col min="7428" max="7428" width="5.140625" style="6" bestFit="1" customWidth="1"/>
    <col min="7429" max="7429" width="5.85546875" style="6" customWidth="1"/>
    <col min="7430" max="7430" width="6.5703125" style="6" customWidth="1"/>
    <col min="7431" max="7431" width="6.7109375" style="6" customWidth="1"/>
    <col min="7432" max="7432" width="10.42578125" style="6" customWidth="1"/>
    <col min="7433" max="7433" width="6" style="6" customWidth="1"/>
    <col min="7434" max="7434" width="5.140625" style="6" bestFit="1" customWidth="1"/>
    <col min="7435" max="7435" width="11" style="6" customWidth="1"/>
    <col min="7436" max="7436" width="6.28515625" style="6" bestFit="1" customWidth="1"/>
    <col min="7437" max="7437" width="10.85546875" style="6" customWidth="1"/>
    <col min="7438" max="7438" width="5.140625" style="6" bestFit="1" customWidth="1"/>
    <col min="7439" max="7439" width="7.140625" style="6" bestFit="1" customWidth="1"/>
    <col min="7440" max="7440" width="9.5703125" style="6" customWidth="1"/>
    <col min="7441" max="7441" width="7" style="6" customWidth="1"/>
    <col min="7442" max="7442" width="9.7109375" style="6" customWidth="1"/>
    <col min="7443" max="7443" width="7.28515625" style="6" customWidth="1"/>
    <col min="7444" max="7463" width="6.42578125" style="6" customWidth="1"/>
    <col min="7464" max="7675" width="9.140625" style="6"/>
    <col min="7676" max="7676" width="4.28515625" style="6" customWidth="1"/>
    <col min="7677" max="7677" width="4.140625" style="6" customWidth="1"/>
    <col min="7678" max="7678" width="1.7109375" style="6" customWidth="1"/>
    <col min="7679" max="7679" width="9.140625" style="6" customWidth="1"/>
    <col min="7680" max="7680" width="7.42578125" style="6" customWidth="1"/>
    <col min="7681" max="7681" width="5.140625" style="6" bestFit="1" customWidth="1"/>
    <col min="7682" max="7682" width="5.7109375" style="6" customWidth="1"/>
    <col min="7683" max="7683" width="8.28515625" style="6" customWidth="1"/>
    <col min="7684" max="7684" width="5.140625" style="6" bestFit="1" customWidth="1"/>
    <col min="7685" max="7685" width="5.85546875" style="6" customWidth="1"/>
    <col min="7686" max="7686" width="6.5703125" style="6" customWidth="1"/>
    <col min="7687" max="7687" width="6.7109375" style="6" customWidth="1"/>
    <col min="7688" max="7688" width="10.42578125" style="6" customWidth="1"/>
    <col min="7689" max="7689" width="6" style="6" customWidth="1"/>
    <col min="7690" max="7690" width="5.140625" style="6" bestFit="1" customWidth="1"/>
    <col min="7691" max="7691" width="11" style="6" customWidth="1"/>
    <col min="7692" max="7692" width="6.28515625" style="6" bestFit="1" customWidth="1"/>
    <col min="7693" max="7693" width="10.85546875" style="6" customWidth="1"/>
    <col min="7694" max="7694" width="5.140625" style="6" bestFit="1" customWidth="1"/>
    <col min="7695" max="7695" width="7.140625" style="6" bestFit="1" customWidth="1"/>
    <col min="7696" max="7696" width="9.5703125" style="6" customWidth="1"/>
    <col min="7697" max="7697" width="7" style="6" customWidth="1"/>
    <col min="7698" max="7698" width="9.7109375" style="6" customWidth="1"/>
    <col min="7699" max="7699" width="7.28515625" style="6" customWidth="1"/>
    <col min="7700" max="7719" width="6.42578125" style="6" customWidth="1"/>
    <col min="7720" max="7931" width="9.140625" style="6"/>
    <col min="7932" max="7932" width="4.28515625" style="6" customWidth="1"/>
    <col min="7933" max="7933" width="4.140625" style="6" customWidth="1"/>
    <col min="7934" max="7934" width="1.7109375" style="6" customWidth="1"/>
    <col min="7935" max="7935" width="9.140625" style="6" customWidth="1"/>
    <col min="7936" max="7936" width="7.42578125" style="6" customWidth="1"/>
    <col min="7937" max="7937" width="5.140625" style="6" bestFit="1" customWidth="1"/>
    <col min="7938" max="7938" width="5.7109375" style="6" customWidth="1"/>
    <col min="7939" max="7939" width="8.28515625" style="6" customWidth="1"/>
    <col min="7940" max="7940" width="5.140625" style="6" bestFit="1" customWidth="1"/>
    <col min="7941" max="7941" width="5.85546875" style="6" customWidth="1"/>
    <col min="7942" max="7942" width="6.5703125" style="6" customWidth="1"/>
    <col min="7943" max="7943" width="6.7109375" style="6" customWidth="1"/>
    <col min="7944" max="7944" width="10.42578125" style="6" customWidth="1"/>
    <col min="7945" max="7945" width="6" style="6" customWidth="1"/>
    <col min="7946" max="7946" width="5.140625" style="6" bestFit="1" customWidth="1"/>
    <col min="7947" max="7947" width="11" style="6" customWidth="1"/>
    <col min="7948" max="7948" width="6.28515625" style="6" bestFit="1" customWidth="1"/>
    <col min="7949" max="7949" width="10.85546875" style="6" customWidth="1"/>
    <col min="7950" max="7950" width="5.140625" style="6" bestFit="1" customWidth="1"/>
    <col min="7951" max="7951" width="7.140625" style="6" bestFit="1" customWidth="1"/>
    <col min="7952" max="7952" width="9.5703125" style="6" customWidth="1"/>
    <col min="7953" max="7953" width="7" style="6" customWidth="1"/>
    <col min="7954" max="7954" width="9.7109375" style="6" customWidth="1"/>
    <col min="7955" max="7955" width="7.28515625" style="6" customWidth="1"/>
    <col min="7956" max="7975" width="6.42578125" style="6" customWidth="1"/>
    <col min="7976" max="8187" width="9.140625" style="6"/>
    <col min="8188" max="8188" width="4.28515625" style="6" customWidth="1"/>
    <col min="8189" max="8189" width="4.140625" style="6" customWidth="1"/>
    <col min="8190" max="8190" width="1.7109375" style="6" customWidth="1"/>
    <col min="8191" max="8191" width="9.140625" style="6" customWidth="1"/>
    <col min="8192" max="8192" width="7.42578125" style="6" customWidth="1"/>
    <col min="8193" max="8193" width="5.140625" style="6" bestFit="1" customWidth="1"/>
    <col min="8194" max="8194" width="5.7109375" style="6" customWidth="1"/>
    <col min="8195" max="8195" width="8.28515625" style="6" customWidth="1"/>
    <col min="8196" max="8196" width="5.140625" style="6" bestFit="1" customWidth="1"/>
    <col min="8197" max="8197" width="5.85546875" style="6" customWidth="1"/>
    <col min="8198" max="8198" width="6.5703125" style="6" customWidth="1"/>
    <col min="8199" max="8199" width="6.7109375" style="6" customWidth="1"/>
    <col min="8200" max="8200" width="10.42578125" style="6" customWidth="1"/>
    <col min="8201" max="8201" width="6" style="6" customWidth="1"/>
    <col min="8202" max="8202" width="5.140625" style="6" bestFit="1" customWidth="1"/>
    <col min="8203" max="8203" width="11" style="6" customWidth="1"/>
    <col min="8204" max="8204" width="6.28515625" style="6" bestFit="1" customWidth="1"/>
    <col min="8205" max="8205" width="10.85546875" style="6" customWidth="1"/>
    <col min="8206" max="8206" width="5.140625" style="6" bestFit="1" customWidth="1"/>
    <col min="8207" max="8207" width="7.140625" style="6" bestFit="1" customWidth="1"/>
    <col min="8208" max="8208" width="9.5703125" style="6" customWidth="1"/>
    <col min="8209" max="8209" width="7" style="6" customWidth="1"/>
    <col min="8210" max="8210" width="9.7109375" style="6" customWidth="1"/>
    <col min="8211" max="8211" width="7.28515625" style="6" customWidth="1"/>
    <col min="8212" max="8231" width="6.42578125" style="6" customWidth="1"/>
    <col min="8232" max="8443" width="9.140625" style="6"/>
    <col min="8444" max="8444" width="4.28515625" style="6" customWidth="1"/>
    <col min="8445" max="8445" width="4.140625" style="6" customWidth="1"/>
    <col min="8446" max="8446" width="1.7109375" style="6" customWidth="1"/>
    <col min="8447" max="8447" width="9.140625" style="6" customWidth="1"/>
    <col min="8448" max="8448" width="7.42578125" style="6" customWidth="1"/>
    <col min="8449" max="8449" width="5.140625" style="6" bestFit="1" customWidth="1"/>
    <col min="8450" max="8450" width="5.7109375" style="6" customWidth="1"/>
    <col min="8451" max="8451" width="8.28515625" style="6" customWidth="1"/>
    <col min="8452" max="8452" width="5.140625" style="6" bestFit="1" customWidth="1"/>
    <col min="8453" max="8453" width="5.85546875" style="6" customWidth="1"/>
    <col min="8454" max="8454" width="6.5703125" style="6" customWidth="1"/>
    <col min="8455" max="8455" width="6.7109375" style="6" customWidth="1"/>
    <col min="8456" max="8456" width="10.42578125" style="6" customWidth="1"/>
    <col min="8457" max="8457" width="6" style="6" customWidth="1"/>
    <col min="8458" max="8458" width="5.140625" style="6" bestFit="1" customWidth="1"/>
    <col min="8459" max="8459" width="11" style="6" customWidth="1"/>
    <col min="8460" max="8460" width="6.28515625" style="6" bestFit="1" customWidth="1"/>
    <col min="8461" max="8461" width="10.85546875" style="6" customWidth="1"/>
    <col min="8462" max="8462" width="5.140625" style="6" bestFit="1" customWidth="1"/>
    <col min="8463" max="8463" width="7.140625" style="6" bestFit="1" customWidth="1"/>
    <col min="8464" max="8464" width="9.5703125" style="6" customWidth="1"/>
    <col min="8465" max="8465" width="7" style="6" customWidth="1"/>
    <col min="8466" max="8466" width="9.7109375" style="6" customWidth="1"/>
    <col min="8467" max="8467" width="7.28515625" style="6" customWidth="1"/>
    <col min="8468" max="8487" width="6.42578125" style="6" customWidth="1"/>
    <col min="8488" max="8699" width="9.140625" style="6"/>
    <col min="8700" max="8700" width="4.28515625" style="6" customWidth="1"/>
    <col min="8701" max="8701" width="4.140625" style="6" customWidth="1"/>
    <col min="8702" max="8702" width="1.7109375" style="6" customWidth="1"/>
    <col min="8703" max="8703" width="9.140625" style="6" customWidth="1"/>
    <col min="8704" max="8704" width="7.42578125" style="6" customWidth="1"/>
    <col min="8705" max="8705" width="5.140625" style="6" bestFit="1" customWidth="1"/>
    <col min="8706" max="8706" width="5.7109375" style="6" customWidth="1"/>
    <col min="8707" max="8707" width="8.28515625" style="6" customWidth="1"/>
    <col min="8708" max="8708" width="5.140625" style="6" bestFit="1" customWidth="1"/>
    <col min="8709" max="8709" width="5.85546875" style="6" customWidth="1"/>
    <col min="8710" max="8710" width="6.5703125" style="6" customWidth="1"/>
    <col min="8711" max="8711" width="6.7109375" style="6" customWidth="1"/>
    <col min="8712" max="8712" width="10.42578125" style="6" customWidth="1"/>
    <col min="8713" max="8713" width="6" style="6" customWidth="1"/>
    <col min="8714" max="8714" width="5.140625" style="6" bestFit="1" customWidth="1"/>
    <col min="8715" max="8715" width="11" style="6" customWidth="1"/>
    <col min="8716" max="8716" width="6.28515625" style="6" bestFit="1" customWidth="1"/>
    <col min="8717" max="8717" width="10.85546875" style="6" customWidth="1"/>
    <col min="8718" max="8718" width="5.140625" style="6" bestFit="1" customWidth="1"/>
    <col min="8719" max="8719" width="7.140625" style="6" bestFit="1" customWidth="1"/>
    <col min="8720" max="8720" width="9.5703125" style="6" customWidth="1"/>
    <col min="8721" max="8721" width="7" style="6" customWidth="1"/>
    <col min="8722" max="8722" width="9.7109375" style="6" customWidth="1"/>
    <col min="8723" max="8723" width="7.28515625" style="6" customWidth="1"/>
    <col min="8724" max="8743" width="6.42578125" style="6" customWidth="1"/>
    <col min="8744" max="8955" width="9.140625" style="6"/>
    <col min="8956" max="8956" width="4.28515625" style="6" customWidth="1"/>
    <col min="8957" max="8957" width="4.140625" style="6" customWidth="1"/>
    <col min="8958" max="8958" width="1.7109375" style="6" customWidth="1"/>
    <col min="8959" max="8959" width="9.140625" style="6" customWidth="1"/>
    <col min="8960" max="8960" width="7.42578125" style="6" customWidth="1"/>
    <col min="8961" max="8961" width="5.140625" style="6" bestFit="1" customWidth="1"/>
    <col min="8962" max="8962" width="5.7109375" style="6" customWidth="1"/>
    <col min="8963" max="8963" width="8.28515625" style="6" customWidth="1"/>
    <col min="8964" max="8964" width="5.140625" style="6" bestFit="1" customWidth="1"/>
    <col min="8965" max="8965" width="5.85546875" style="6" customWidth="1"/>
    <col min="8966" max="8966" width="6.5703125" style="6" customWidth="1"/>
    <col min="8967" max="8967" width="6.7109375" style="6" customWidth="1"/>
    <col min="8968" max="8968" width="10.42578125" style="6" customWidth="1"/>
    <col min="8969" max="8969" width="6" style="6" customWidth="1"/>
    <col min="8970" max="8970" width="5.140625" style="6" bestFit="1" customWidth="1"/>
    <col min="8971" max="8971" width="11" style="6" customWidth="1"/>
    <col min="8972" max="8972" width="6.28515625" style="6" bestFit="1" customWidth="1"/>
    <col min="8973" max="8973" width="10.85546875" style="6" customWidth="1"/>
    <col min="8974" max="8974" width="5.140625" style="6" bestFit="1" customWidth="1"/>
    <col min="8975" max="8975" width="7.140625" style="6" bestFit="1" customWidth="1"/>
    <col min="8976" max="8976" width="9.5703125" style="6" customWidth="1"/>
    <col min="8977" max="8977" width="7" style="6" customWidth="1"/>
    <col min="8978" max="8978" width="9.7109375" style="6" customWidth="1"/>
    <col min="8979" max="8979" width="7.28515625" style="6" customWidth="1"/>
    <col min="8980" max="8999" width="6.42578125" style="6" customWidth="1"/>
    <col min="9000" max="9211" width="9.140625" style="6"/>
    <col min="9212" max="9212" width="4.28515625" style="6" customWidth="1"/>
    <col min="9213" max="9213" width="4.140625" style="6" customWidth="1"/>
    <col min="9214" max="9214" width="1.7109375" style="6" customWidth="1"/>
    <col min="9215" max="9215" width="9.140625" style="6" customWidth="1"/>
    <col min="9216" max="9216" width="7.42578125" style="6" customWidth="1"/>
    <col min="9217" max="9217" width="5.140625" style="6" bestFit="1" customWidth="1"/>
    <col min="9218" max="9218" width="5.7109375" style="6" customWidth="1"/>
    <col min="9219" max="9219" width="8.28515625" style="6" customWidth="1"/>
    <col min="9220" max="9220" width="5.140625" style="6" bestFit="1" customWidth="1"/>
    <col min="9221" max="9221" width="5.85546875" style="6" customWidth="1"/>
    <col min="9222" max="9222" width="6.5703125" style="6" customWidth="1"/>
    <col min="9223" max="9223" width="6.7109375" style="6" customWidth="1"/>
    <col min="9224" max="9224" width="10.42578125" style="6" customWidth="1"/>
    <col min="9225" max="9225" width="6" style="6" customWidth="1"/>
    <col min="9226" max="9226" width="5.140625" style="6" bestFit="1" customWidth="1"/>
    <col min="9227" max="9227" width="11" style="6" customWidth="1"/>
    <col min="9228" max="9228" width="6.28515625" style="6" bestFit="1" customWidth="1"/>
    <col min="9229" max="9229" width="10.85546875" style="6" customWidth="1"/>
    <col min="9230" max="9230" width="5.140625" style="6" bestFit="1" customWidth="1"/>
    <col min="9231" max="9231" width="7.140625" style="6" bestFit="1" customWidth="1"/>
    <col min="9232" max="9232" width="9.5703125" style="6" customWidth="1"/>
    <col min="9233" max="9233" width="7" style="6" customWidth="1"/>
    <col min="9234" max="9234" width="9.7109375" style="6" customWidth="1"/>
    <col min="9235" max="9235" width="7.28515625" style="6" customWidth="1"/>
    <col min="9236" max="9255" width="6.42578125" style="6" customWidth="1"/>
    <col min="9256" max="9467" width="9.140625" style="6"/>
    <col min="9468" max="9468" width="4.28515625" style="6" customWidth="1"/>
    <col min="9469" max="9469" width="4.140625" style="6" customWidth="1"/>
    <col min="9470" max="9470" width="1.7109375" style="6" customWidth="1"/>
    <col min="9471" max="9471" width="9.140625" style="6" customWidth="1"/>
    <col min="9472" max="9472" width="7.42578125" style="6" customWidth="1"/>
    <col min="9473" max="9473" width="5.140625" style="6" bestFit="1" customWidth="1"/>
    <col min="9474" max="9474" width="5.7109375" style="6" customWidth="1"/>
    <col min="9475" max="9475" width="8.28515625" style="6" customWidth="1"/>
    <col min="9476" max="9476" width="5.140625" style="6" bestFit="1" customWidth="1"/>
    <col min="9477" max="9477" width="5.85546875" style="6" customWidth="1"/>
    <col min="9478" max="9478" width="6.5703125" style="6" customWidth="1"/>
    <col min="9479" max="9479" width="6.7109375" style="6" customWidth="1"/>
    <col min="9480" max="9480" width="10.42578125" style="6" customWidth="1"/>
    <col min="9481" max="9481" width="6" style="6" customWidth="1"/>
    <col min="9482" max="9482" width="5.140625" style="6" bestFit="1" customWidth="1"/>
    <col min="9483" max="9483" width="11" style="6" customWidth="1"/>
    <col min="9484" max="9484" width="6.28515625" style="6" bestFit="1" customWidth="1"/>
    <col min="9485" max="9485" width="10.85546875" style="6" customWidth="1"/>
    <col min="9486" max="9486" width="5.140625" style="6" bestFit="1" customWidth="1"/>
    <col min="9487" max="9487" width="7.140625" style="6" bestFit="1" customWidth="1"/>
    <col min="9488" max="9488" width="9.5703125" style="6" customWidth="1"/>
    <col min="9489" max="9489" width="7" style="6" customWidth="1"/>
    <col min="9490" max="9490" width="9.7109375" style="6" customWidth="1"/>
    <col min="9491" max="9491" width="7.28515625" style="6" customWidth="1"/>
    <col min="9492" max="9511" width="6.42578125" style="6" customWidth="1"/>
    <col min="9512" max="9723" width="9.140625" style="6"/>
    <col min="9724" max="9724" width="4.28515625" style="6" customWidth="1"/>
    <col min="9725" max="9725" width="4.140625" style="6" customWidth="1"/>
    <col min="9726" max="9726" width="1.7109375" style="6" customWidth="1"/>
    <col min="9727" max="9727" width="9.140625" style="6" customWidth="1"/>
    <col min="9728" max="9728" width="7.42578125" style="6" customWidth="1"/>
    <col min="9729" max="9729" width="5.140625" style="6" bestFit="1" customWidth="1"/>
    <col min="9730" max="9730" width="5.7109375" style="6" customWidth="1"/>
    <col min="9731" max="9731" width="8.28515625" style="6" customWidth="1"/>
    <col min="9732" max="9732" width="5.140625" style="6" bestFit="1" customWidth="1"/>
    <col min="9733" max="9733" width="5.85546875" style="6" customWidth="1"/>
    <col min="9734" max="9734" width="6.5703125" style="6" customWidth="1"/>
    <col min="9735" max="9735" width="6.7109375" style="6" customWidth="1"/>
    <col min="9736" max="9736" width="10.42578125" style="6" customWidth="1"/>
    <col min="9737" max="9737" width="6" style="6" customWidth="1"/>
    <col min="9738" max="9738" width="5.140625" style="6" bestFit="1" customWidth="1"/>
    <col min="9739" max="9739" width="11" style="6" customWidth="1"/>
    <col min="9740" max="9740" width="6.28515625" style="6" bestFit="1" customWidth="1"/>
    <col min="9741" max="9741" width="10.85546875" style="6" customWidth="1"/>
    <col min="9742" max="9742" width="5.140625" style="6" bestFit="1" customWidth="1"/>
    <col min="9743" max="9743" width="7.140625" style="6" bestFit="1" customWidth="1"/>
    <col min="9744" max="9744" width="9.5703125" style="6" customWidth="1"/>
    <col min="9745" max="9745" width="7" style="6" customWidth="1"/>
    <col min="9746" max="9746" width="9.7109375" style="6" customWidth="1"/>
    <col min="9747" max="9747" width="7.28515625" style="6" customWidth="1"/>
    <col min="9748" max="9767" width="6.42578125" style="6" customWidth="1"/>
    <col min="9768" max="9979" width="9.140625" style="6"/>
    <col min="9980" max="9980" width="4.28515625" style="6" customWidth="1"/>
    <col min="9981" max="9981" width="4.140625" style="6" customWidth="1"/>
    <col min="9982" max="9982" width="1.7109375" style="6" customWidth="1"/>
    <col min="9983" max="9983" width="9.140625" style="6" customWidth="1"/>
    <col min="9984" max="9984" width="7.42578125" style="6" customWidth="1"/>
    <col min="9985" max="9985" width="5.140625" style="6" bestFit="1" customWidth="1"/>
    <col min="9986" max="9986" width="5.7109375" style="6" customWidth="1"/>
    <col min="9987" max="9987" width="8.28515625" style="6" customWidth="1"/>
    <col min="9988" max="9988" width="5.140625" style="6" bestFit="1" customWidth="1"/>
    <col min="9989" max="9989" width="5.85546875" style="6" customWidth="1"/>
    <col min="9990" max="9990" width="6.5703125" style="6" customWidth="1"/>
    <col min="9991" max="9991" width="6.7109375" style="6" customWidth="1"/>
    <col min="9992" max="9992" width="10.42578125" style="6" customWidth="1"/>
    <col min="9993" max="9993" width="6" style="6" customWidth="1"/>
    <col min="9994" max="9994" width="5.140625" style="6" bestFit="1" customWidth="1"/>
    <col min="9995" max="9995" width="11" style="6" customWidth="1"/>
    <col min="9996" max="9996" width="6.28515625" style="6" bestFit="1" customWidth="1"/>
    <col min="9997" max="9997" width="10.85546875" style="6" customWidth="1"/>
    <col min="9998" max="9998" width="5.140625" style="6" bestFit="1" customWidth="1"/>
    <col min="9999" max="9999" width="7.140625" style="6" bestFit="1" customWidth="1"/>
    <col min="10000" max="10000" width="9.5703125" style="6" customWidth="1"/>
    <col min="10001" max="10001" width="7" style="6" customWidth="1"/>
    <col min="10002" max="10002" width="9.7109375" style="6" customWidth="1"/>
    <col min="10003" max="10003" width="7.28515625" style="6" customWidth="1"/>
    <col min="10004" max="10023" width="6.42578125" style="6" customWidth="1"/>
    <col min="10024" max="10235" width="9.140625" style="6"/>
    <col min="10236" max="10236" width="4.28515625" style="6" customWidth="1"/>
    <col min="10237" max="10237" width="4.140625" style="6" customWidth="1"/>
    <col min="10238" max="10238" width="1.7109375" style="6" customWidth="1"/>
    <col min="10239" max="10239" width="9.140625" style="6" customWidth="1"/>
    <col min="10240" max="10240" width="7.42578125" style="6" customWidth="1"/>
    <col min="10241" max="10241" width="5.140625" style="6" bestFit="1" customWidth="1"/>
    <col min="10242" max="10242" width="5.7109375" style="6" customWidth="1"/>
    <col min="10243" max="10243" width="8.28515625" style="6" customWidth="1"/>
    <col min="10244" max="10244" width="5.140625" style="6" bestFit="1" customWidth="1"/>
    <col min="10245" max="10245" width="5.85546875" style="6" customWidth="1"/>
    <col min="10246" max="10246" width="6.5703125" style="6" customWidth="1"/>
    <col min="10247" max="10247" width="6.7109375" style="6" customWidth="1"/>
    <col min="10248" max="10248" width="10.42578125" style="6" customWidth="1"/>
    <col min="10249" max="10249" width="6" style="6" customWidth="1"/>
    <col min="10250" max="10250" width="5.140625" style="6" bestFit="1" customWidth="1"/>
    <col min="10251" max="10251" width="11" style="6" customWidth="1"/>
    <col min="10252" max="10252" width="6.28515625" style="6" bestFit="1" customWidth="1"/>
    <col min="10253" max="10253" width="10.85546875" style="6" customWidth="1"/>
    <col min="10254" max="10254" width="5.140625" style="6" bestFit="1" customWidth="1"/>
    <col min="10255" max="10255" width="7.140625" style="6" bestFit="1" customWidth="1"/>
    <col min="10256" max="10256" width="9.5703125" style="6" customWidth="1"/>
    <col min="10257" max="10257" width="7" style="6" customWidth="1"/>
    <col min="10258" max="10258" width="9.7109375" style="6" customWidth="1"/>
    <col min="10259" max="10259" width="7.28515625" style="6" customWidth="1"/>
    <col min="10260" max="10279" width="6.42578125" style="6" customWidth="1"/>
    <col min="10280" max="10491" width="9.140625" style="6"/>
    <col min="10492" max="10492" width="4.28515625" style="6" customWidth="1"/>
    <col min="10493" max="10493" width="4.140625" style="6" customWidth="1"/>
    <col min="10494" max="10494" width="1.7109375" style="6" customWidth="1"/>
    <col min="10495" max="10495" width="9.140625" style="6" customWidth="1"/>
    <col min="10496" max="10496" width="7.42578125" style="6" customWidth="1"/>
    <col min="10497" max="10497" width="5.140625" style="6" bestFit="1" customWidth="1"/>
    <col min="10498" max="10498" width="5.7109375" style="6" customWidth="1"/>
    <col min="10499" max="10499" width="8.28515625" style="6" customWidth="1"/>
    <col min="10500" max="10500" width="5.140625" style="6" bestFit="1" customWidth="1"/>
    <col min="10501" max="10501" width="5.85546875" style="6" customWidth="1"/>
    <col min="10502" max="10502" width="6.5703125" style="6" customWidth="1"/>
    <col min="10503" max="10503" width="6.7109375" style="6" customWidth="1"/>
    <col min="10504" max="10504" width="10.42578125" style="6" customWidth="1"/>
    <col min="10505" max="10505" width="6" style="6" customWidth="1"/>
    <col min="10506" max="10506" width="5.140625" style="6" bestFit="1" customWidth="1"/>
    <col min="10507" max="10507" width="11" style="6" customWidth="1"/>
    <col min="10508" max="10508" width="6.28515625" style="6" bestFit="1" customWidth="1"/>
    <col min="10509" max="10509" width="10.85546875" style="6" customWidth="1"/>
    <col min="10510" max="10510" width="5.140625" style="6" bestFit="1" customWidth="1"/>
    <col min="10511" max="10511" width="7.140625" style="6" bestFit="1" customWidth="1"/>
    <col min="10512" max="10512" width="9.5703125" style="6" customWidth="1"/>
    <col min="10513" max="10513" width="7" style="6" customWidth="1"/>
    <col min="10514" max="10514" width="9.7109375" style="6" customWidth="1"/>
    <col min="10515" max="10515" width="7.28515625" style="6" customWidth="1"/>
    <col min="10516" max="10535" width="6.42578125" style="6" customWidth="1"/>
    <col min="10536" max="10747" width="9.140625" style="6"/>
    <col min="10748" max="10748" width="4.28515625" style="6" customWidth="1"/>
    <col min="10749" max="10749" width="4.140625" style="6" customWidth="1"/>
    <col min="10750" max="10750" width="1.7109375" style="6" customWidth="1"/>
    <col min="10751" max="10751" width="9.140625" style="6" customWidth="1"/>
    <col min="10752" max="10752" width="7.42578125" style="6" customWidth="1"/>
    <col min="10753" max="10753" width="5.140625" style="6" bestFit="1" customWidth="1"/>
    <col min="10754" max="10754" width="5.7109375" style="6" customWidth="1"/>
    <col min="10755" max="10755" width="8.28515625" style="6" customWidth="1"/>
    <col min="10756" max="10756" width="5.140625" style="6" bestFit="1" customWidth="1"/>
    <col min="10757" max="10757" width="5.85546875" style="6" customWidth="1"/>
    <col min="10758" max="10758" width="6.5703125" style="6" customWidth="1"/>
    <col min="10759" max="10759" width="6.7109375" style="6" customWidth="1"/>
    <col min="10760" max="10760" width="10.42578125" style="6" customWidth="1"/>
    <col min="10761" max="10761" width="6" style="6" customWidth="1"/>
    <col min="10762" max="10762" width="5.140625" style="6" bestFit="1" customWidth="1"/>
    <col min="10763" max="10763" width="11" style="6" customWidth="1"/>
    <col min="10764" max="10764" width="6.28515625" style="6" bestFit="1" customWidth="1"/>
    <col min="10765" max="10765" width="10.85546875" style="6" customWidth="1"/>
    <col min="10766" max="10766" width="5.140625" style="6" bestFit="1" customWidth="1"/>
    <col min="10767" max="10767" width="7.140625" style="6" bestFit="1" customWidth="1"/>
    <col min="10768" max="10768" width="9.5703125" style="6" customWidth="1"/>
    <col min="10769" max="10769" width="7" style="6" customWidth="1"/>
    <col min="10770" max="10770" width="9.7109375" style="6" customWidth="1"/>
    <col min="10771" max="10771" width="7.28515625" style="6" customWidth="1"/>
    <col min="10772" max="10791" width="6.42578125" style="6" customWidth="1"/>
    <col min="10792" max="11003" width="9.140625" style="6"/>
    <col min="11004" max="11004" width="4.28515625" style="6" customWidth="1"/>
    <col min="11005" max="11005" width="4.140625" style="6" customWidth="1"/>
    <col min="11006" max="11006" width="1.7109375" style="6" customWidth="1"/>
    <col min="11007" max="11007" width="9.140625" style="6" customWidth="1"/>
    <col min="11008" max="11008" width="7.42578125" style="6" customWidth="1"/>
    <col min="11009" max="11009" width="5.140625" style="6" bestFit="1" customWidth="1"/>
    <col min="11010" max="11010" width="5.7109375" style="6" customWidth="1"/>
    <col min="11011" max="11011" width="8.28515625" style="6" customWidth="1"/>
    <col min="11012" max="11012" width="5.140625" style="6" bestFit="1" customWidth="1"/>
    <col min="11013" max="11013" width="5.85546875" style="6" customWidth="1"/>
    <col min="11014" max="11014" width="6.5703125" style="6" customWidth="1"/>
    <col min="11015" max="11015" width="6.7109375" style="6" customWidth="1"/>
    <col min="11016" max="11016" width="10.42578125" style="6" customWidth="1"/>
    <col min="11017" max="11017" width="6" style="6" customWidth="1"/>
    <col min="11018" max="11018" width="5.140625" style="6" bestFit="1" customWidth="1"/>
    <col min="11019" max="11019" width="11" style="6" customWidth="1"/>
    <col min="11020" max="11020" width="6.28515625" style="6" bestFit="1" customWidth="1"/>
    <col min="11021" max="11021" width="10.85546875" style="6" customWidth="1"/>
    <col min="11022" max="11022" width="5.140625" style="6" bestFit="1" customWidth="1"/>
    <col min="11023" max="11023" width="7.140625" style="6" bestFit="1" customWidth="1"/>
    <col min="11024" max="11024" width="9.5703125" style="6" customWidth="1"/>
    <col min="11025" max="11025" width="7" style="6" customWidth="1"/>
    <col min="11026" max="11026" width="9.7109375" style="6" customWidth="1"/>
    <col min="11027" max="11027" width="7.28515625" style="6" customWidth="1"/>
    <col min="11028" max="11047" width="6.42578125" style="6" customWidth="1"/>
    <col min="11048" max="11259" width="9.140625" style="6"/>
    <col min="11260" max="11260" width="4.28515625" style="6" customWidth="1"/>
    <col min="11261" max="11261" width="4.140625" style="6" customWidth="1"/>
    <col min="11262" max="11262" width="1.7109375" style="6" customWidth="1"/>
    <col min="11263" max="11263" width="9.140625" style="6" customWidth="1"/>
    <col min="11264" max="11264" width="7.42578125" style="6" customWidth="1"/>
    <col min="11265" max="11265" width="5.140625" style="6" bestFit="1" customWidth="1"/>
    <col min="11266" max="11266" width="5.7109375" style="6" customWidth="1"/>
    <col min="11267" max="11267" width="8.28515625" style="6" customWidth="1"/>
    <col min="11268" max="11268" width="5.140625" style="6" bestFit="1" customWidth="1"/>
    <col min="11269" max="11269" width="5.85546875" style="6" customWidth="1"/>
    <col min="11270" max="11270" width="6.5703125" style="6" customWidth="1"/>
    <col min="11271" max="11271" width="6.7109375" style="6" customWidth="1"/>
    <col min="11272" max="11272" width="10.42578125" style="6" customWidth="1"/>
    <col min="11273" max="11273" width="6" style="6" customWidth="1"/>
    <col min="11274" max="11274" width="5.140625" style="6" bestFit="1" customWidth="1"/>
    <col min="11275" max="11275" width="11" style="6" customWidth="1"/>
    <col min="11276" max="11276" width="6.28515625" style="6" bestFit="1" customWidth="1"/>
    <col min="11277" max="11277" width="10.85546875" style="6" customWidth="1"/>
    <col min="11278" max="11278" width="5.140625" style="6" bestFit="1" customWidth="1"/>
    <col min="11279" max="11279" width="7.140625" style="6" bestFit="1" customWidth="1"/>
    <col min="11280" max="11280" width="9.5703125" style="6" customWidth="1"/>
    <col min="11281" max="11281" width="7" style="6" customWidth="1"/>
    <col min="11282" max="11282" width="9.7109375" style="6" customWidth="1"/>
    <col min="11283" max="11283" width="7.28515625" style="6" customWidth="1"/>
    <col min="11284" max="11303" width="6.42578125" style="6" customWidth="1"/>
    <col min="11304" max="11515" width="9.140625" style="6"/>
    <col min="11516" max="11516" width="4.28515625" style="6" customWidth="1"/>
    <col min="11517" max="11517" width="4.140625" style="6" customWidth="1"/>
    <col min="11518" max="11518" width="1.7109375" style="6" customWidth="1"/>
    <col min="11519" max="11519" width="9.140625" style="6" customWidth="1"/>
    <col min="11520" max="11520" width="7.42578125" style="6" customWidth="1"/>
    <col min="11521" max="11521" width="5.140625" style="6" bestFit="1" customWidth="1"/>
    <col min="11522" max="11522" width="5.7109375" style="6" customWidth="1"/>
    <col min="11523" max="11523" width="8.28515625" style="6" customWidth="1"/>
    <col min="11524" max="11524" width="5.140625" style="6" bestFit="1" customWidth="1"/>
    <col min="11525" max="11525" width="5.85546875" style="6" customWidth="1"/>
    <col min="11526" max="11526" width="6.5703125" style="6" customWidth="1"/>
    <col min="11527" max="11527" width="6.7109375" style="6" customWidth="1"/>
    <col min="11528" max="11528" width="10.42578125" style="6" customWidth="1"/>
    <col min="11529" max="11529" width="6" style="6" customWidth="1"/>
    <col min="11530" max="11530" width="5.140625" style="6" bestFit="1" customWidth="1"/>
    <col min="11531" max="11531" width="11" style="6" customWidth="1"/>
    <col min="11532" max="11532" width="6.28515625" style="6" bestFit="1" customWidth="1"/>
    <col min="11533" max="11533" width="10.85546875" style="6" customWidth="1"/>
    <col min="11534" max="11534" width="5.140625" style="6" bestFit="1" customWidth="1"/>
    <col min="11535" max="11535" width="7.140625" style="6" bestFit="1" customWidth="1"/>
    <col min="11536" max="11536" width="9.5703125" style="6" customWidth="1"/>
    <col min="11537" max="11537" width="7" style="6" customWidth="1"/>
    <col min="11538" max="11538" width="9.7109375" style="6" customWidth="1"/>
    <col min="11539" max="11539" width="7.28515625" style="6" customWidth="1"/>
    <col min="11540" max="11559" width="6.42578125" style="6" customWidth="1"/>
    <col min="11560" max="11771" width="9.140625" style="6"/>
    <col min="11772" max="11772" width="4.28515625" style="6" customWidth="1"/>
    <col min="11773" max="11773" width="4.140625" style="6" customWidth="1"/>
    <col min="11774" max="11774" width="1.7109375" style="6" customWidth="1"/>
    <col min="11775" max="11775" width="9.140625" style="6" customWidth="1"/>
    <col min="11776" max="11776" width="7.42578125" style="6" customWidth="1"/>
    <col min="11777" max="11777" width="5.140625" style="6" bestFit="1" customWidth="1"/>
    <col min="11778" max="11778" width="5.7109375" style="6" customWidth="1"/>
    <col min="11779" max="11779" width="8.28515625" style="6" customWidth="1"/>
    <col min="11780" max="11780" width="5.140625" style="6" bestFit="1" customWidth="1"/>
    <col min="11781" max="11781" width="5.85546875" style="6" customWidth="1"/>
    <col min="11782" max="11782" width="6.5703125" style="6" customWidth="1"/>
    <col min="11783" max="11783" width="6.7109375" style="6" customWidth="1"/>
    <col min="11784" max="11784" width="10.42578125" style="6" customWidth="1"/>
    <col min="11785" max="11785" width="6" style="6" customWidth="1"/>
    <col min="11786" max="11786" width="5.140625" style="6" bestFit="1" customWidth="1"/>
    <col min="11787" max="11787" width="11" style="6" customWidth="1"/>
    <col min="11788" max="11788" width="6.28515625" style="6" bestFit="1" customWidth="1"/>
    <col min="11789" max="11789" width="10.85546875" style="6" customWidth="1"/>
    <col min="11790" max="11790" width="5.140625" style="6" bestFit="1" customWidth="1"/>
    <col min="11791" max="11791" width="7.140625" style="6" bestFit="1" customWidth="1"/>
    <col min="11792" max="11792" width="9.5703125" style="6" customWidth="1"/>
    <col min="11793" max="11793" width="7" style="6" customWidth="1"/>
    <col min="11794" max="11794" width="9.7109375" style="6" customWidth="1"/>
    <col min="11795" max="11795" width="7.28515625" style="6" customWidth="1"/>
    <col min="11796" max="11815" width="6.42578125" style="6" customWidth="1"/>
    <col min="11816" max="12027" width="9.140625" style="6"/>
    <col min="12028" max="12028" width="4.28515625" style="6" customWidth="1"/>
    <col min="12029" max="12029" width="4.140625" style="6" customWidth="1"/>
    <col min="12030" max="12030" width="1.7109375" style="6" customWidth="1"/>
    <col min="12031" max="12031" width="9.140625" style="6" customWidth="1"/>
    <col min="12032" max="12032" width="7.42578125" style="6" customWidth="1"/>
    <col min="12033" max="12033" width="5.140625" style="6" bestFit="1" customWidth="1"/>
    <col min="12034" max="12034" width="5.7109375" style="6" customWidth="1"/>
    <col min="12035" max="12035" width="8.28515625" style="6" customWidth="1"/>
    <col min="12036" max="12036" width="5.140625" style="6" bestFit="1" customWidth="1"/>
    <col min="12037" max="12037" width="5.85546875" style="6" customWidth="1"/>
    <col min="12038" max="12038" width="6.5703125" style="6" customWidth="1"/>
    <col min="12039" max="12039" width="6.7109375" style="6" customWidth="1"/>
    <col min="12040" max="12040" width="10.42578125" style="6" customWidth="1"/>
    <col min="12041" max="12041" width="6" style="6" customWidth="1"/>
    <col min="12042" max="12042" width="5.140625" style="6" bestFit="1" customWidth="1"/>
    <col min="12043" max="12043" width="11" style="6" customWidth="1"/>
    <col min="12044" max="12044" width="6.28515625" style="6" bestFit="1" customWidth="1"/>
    <col min="12045" max="12045" width="10.85546875" style="6" customWidth="1"/>
    <col min="12046" max="12046" width="5.140625" style="6" bestFit="1" customWidth="1"/>
    <col min="12047" max="12047" width="7.140625" style="6" bestFit="1" customWidth="1"/>
    <col min="12048" max="12048" width="9.5703125" style="6" customWidth="1"/>
    <col min="12049" max="12049" width="7" style="6" customWidth="1"/>
    <col min="12050" max="12050" width="9.7109375" style="6" customWidth="1"/>
    <col min="12051" max="12051" width="7.28515625" style="6" customWidth="1"/>
    <col min="12052" max="12071" width="6.42578125" style="6" customWidth="1"/>
    <col min="12072" max="12283" width="9.140625" style="6"/>
    <col min="12284" max="12284" width="4.28515625" style="6" customWidth="1"/>
    <col min="12285" max="12285" width="4.140625" style="6" customWidth="1"/>
    <col min="12286" max="12286" width="1.7109375" style="6" customWidth="1"/>
    <col min="12287" max="12287" width="9.140625" style="6" customWidth="1"/>
    <col min="12288" max="12288" width="7.42578125" style="6" customWidth="1"/>
    <col min="12289" max="12289" width="5.140625" style="6" bestFit="1" customWidth="1"/>
    <col min="12290" max="12290" width="5.7109375" style="6" customWidth="1"/>
    <col min="12291" max="12291" width="8.28515625" style="6" customWidth="1"/>
    <col min="12292" max="12292" width="5.140625" style="6" bestFit="1" customWidth="1"/>
    <col min="12293" max="12293" width="5.85546875" style="6" customWidth="1"/>
    <col min="12294" max="12294" width="6.5703125" style="6" customWidth="1"/>
    <col min="12295" max="12295" width="6.7109375" style="6" customWidth="1"/>
    <col min="12296" max="12296" width="10.42578125" style="6" customWidth="1"/>
    <col min="12297" max="12297" width="6" style="6" customWidth="1"/>
    <col min="12298" max="12298" width="5.140625" style="6" bestFit="1" customWidth="1"/>
    <col min="12299" max="12299" width="11" style="6" customWidth="1"/>
    <col min="12300" max="12300" width="6.28515625" style="6" bestFit="1" customWidth="1"/>
    <col min="12301" max="12301" width="10.85546875" style="6" customWidth="1"/>
    <col min="12302" max="12302" width="5.140625" style="6" bestFit="1" customWidth="1"/>
    <col min="12303" max="12303" width="7.140625" style="6" bestFit="1" customWidth="1"/>
    <col min="12304" max="12304" width="9.5703125" style="6" customWidth="1"/>
    <col min="12305" max="12305" width="7" style="6" customWidth="1"/>
    <col min="12306" max="12306" width="9.7109375" style="6" customWidth="1"/>
    <col min="12307" max="12307" width="7.28515625" style="6" customWidth="1"/>
    <col min="12308" max="12327" width="6.42578125" style="6" customWidth="1"/>
    <col min="12328" max="12539" width="9.140625" style="6"/>
    <col min="12540" max="12540" width="4.28515625" style="6" customWidth="1"/>
    <col min="12541" max="12541" width="4.140625" style="6" customWidth="1"/>
    <col min="12542" max="12542" width="1.7109375" style="6" customWidth="1"/>
    <col min="12543" max="12543" width="9.140625" style="6" customWidth="1"/>
    <col min="12544" max="12544" width="7.42578125" style="6" customWidth="1"/>
    <col min="12545" max="12545" width="5.140625" style="6" bestFit="1" customWidth="1"/>
    <col min="12546" max="12546" width="5.7109375" style="6" customWidth="1"/>
    <col min="12547" max="12547" width="8.28515625" style="6" customWidth="1"/>
    <col min="12548" max="12548" width="5.140625" style="6" bestFit="1" customWidth="1"/>
    <col min="12549" max="12549" width="5.85546875" style="6" customWidth="1"/>
    <col min="12550" max="12550" width="6.5703125" style="6" customWidth="1"/>
    <col min="12551" max="12551" width="6.7109375" style="6" customWidth="1"/>
    <col min="12552" max="12552" width="10.42578125" style="6" customWidth="1"/>
    <col min="12553" max="12553" width="6" style="6" customWidth="1"/>
    <col min="12554" max="12554" width="5.140625" style="6" bestFit="1" customWidth="1"/>
    <col min="12555" max="12555" width="11" style="6" customWidth="1"/>
    <col min="12556" max="12556" width="6.28515625" style="6" bestFit="1" customWidth="1"/>
    <col min="12557" max="12557" width="10.85546875" style="6" customWidth="1"/>
    <col min="12558" max="12558" width="5.140625" style="6" bestFit="1" customWidth="1"/>
    <col min="12559" max="12559" width="7.140625" style="6" bestFit="1" customWidth="1"/>
    <col min="12560" max="12560" width="9.5703125" style="6" customWidth="1"/>
    <col min="12561" max="12561" width="7" style="6" customWidth="1"/>
    <col min="12562" max="12562" width="9.7109375" style="6" customWidth="1"/>
    <col min="12563" max="12563" width="7.28515625" style="6" customWidth="1"/>
    <col min="12564" max="12583" width="6.42578125" style="6" customWidth="1"/>
    <col min="12584" max="12795" width="9.140625" style="6"/>
    <col min="12796" max="12796" width="4.28515625" style="6" customWidth="1"/>
    <col min="12797" max="12797" width="4.140625" style="6" customWidth="1"/>
    <col min="12798" max="12798" width="1.7109375" style="6" customWidth="1"/>
    <col min="12799" max="12799" width="9.140625" style="6" customWidth="1"/>
    <col min="12800" max="12800" width="7.42578125" style="6" customWidth="1"/>
    <col min="12801" max="12801" width="5.140625" style="6" bestFit="1" customWidth="1"/>
    <col min="12802" max="12802" width="5.7109375" style="6" customWidth="1"/>
    <col min="12803" max="12803" width="8.28515625" style="6" customWidth="1"/>
    <col min="12804" max="12804" width="5.140625" style="6" bestFit="1" customWidth="1"/>
    <col min="12805" max="12805" width="5.85546875" style="6" customWidth="1"/>
    <col min="12806" max="12806" width="6.5703125" style="6" customWidth="1"/>
    <col min="12807" max="12807" width="6.7109375" style="6" customWidth="1"/>
    <col min="12808" max="12808" width="10.42578125" style="6" customWidth="1"/>
    <col min="12809" max="12809" width="6" style="6" customWidth="1"/>
    <col min="12810" max="12810" width="5.140625" style="6" bestFit="1" customWidth="1"/>
    <col min="12811" max="12811" width="11" style="6" customWidth="1"/>
    <col min="12812" max="12812" width="6.28515625" style="6" bestFit="1" customWidth="1"/>
    <col min="12813" max="12813" width="10.85546875" style="6" customWidth="1"/>
    <col min="12814" max="12814" width="5.140625" style="6" bestFit="1" customWidth="1"/>
    <col min="12815" max="12815" width="7.140625" style="6" bestFit="1" customWidth="1"/>
    <col min="12816" max="12816" width="9.5703125" style="6" customWidth="1"/>
    <col min="12817" max="12817" width="7" style="6" customWidth="1"/>
    <col min="12818" max="12818" width="9.7109375" style="6" customWidth="1"/>
    <col min="12819" max="12819" width="7.28515625" style="6" customWidth="1"/>
    <col min="12820" max="12839" width="6.42578125" style="6" customWidth="1"/>
    <col min="12840" max="13051" width="9.140625" style="6"/>
    <col min="13052" max="13052" width="4.28515625" style="6" customWidth="1"/>
    <col min="13053" max="13053" width="4.140625" style="6" customWidth="1"/>
    <col min="13054" max="13054" width="1.7109375" style="6" customWidth="1"/>
    <col min="13055" max="13055" width="9.140625" style="6" customWidth="1"/>
    <col min="13056" max="13056" width="7.42578125" style="6" customWidth="1"/>
    <col min="13057" max="13057" width="5.140625" style="6" bestFit="1" customWidth="1"/>
    <col min="13058" max="13058" width="5.7109375" style="6" customWidth="1"/>
    <col min="13059" max="13059" width="8.28515625" style="6" customWidth="1"/>
    <col min="13060" max="13060" width="5.140625" style="6" bestFit="1" customWidth="1"/>
    <col min="13061" max="13061" width="5.85546875" style="6" customWidth="1"/>
    <col min="13062" max="13062" width="6.5703125" style="6" customWidth="1"/>
    <col min="13063" max="13063" width="6.7109375" style="6" customWidth="1"/>
    <col min="13064" max="13064" width="10.42578125" style="6" customWidth="1"/>
    <col min="13065" max="13065" width="6" style="6" customWidth="1"/>
    <col min="13066" max="13066" width="5.140625" style="6" bestFit="1" customWidth="1"/>
    <col min="13067" max="13067" width="11" style="6" customWidth="1"/>
    <col min="13068" max="13068" width="6.28515625" style="6" bestFit="1" customWidth="1"/>
    <col min="13069" max="13069" width="10.85546875" style="6" customWidth="1"/>
    <col min="13070" max="13070" width="5.140625" style="6" bestFit="1" customWidth="1"/>
    <col min="13071" max="13071" width="7.140625" style="6" bestFit="1" customWidth="1"/>
    <col min="13072" max="13072" width="9.5703125" style="6" customWidth="1"/>
    <col min="13073" max="13073" width="7" style="6" customWidth="1"/>
    <col min="13074" max="13074" width="9.7109375" style="6" customWidth="1"/>
    <col min="13075" max="13075" width="7.28515625" style="6" customWidth="1"/>
    <col min="13076" max="13095" width="6.42578125" style="6" customWidth="1"/>
    <col min="13096" max="13307" width="9.140625" style="6"/>
    <col min="13308" max="13308" width="4.28515625" style="6" customWidth="1"/>
    <col min="13309" max="13309" width="4.140625" style="6" customWidth="1"/>
    <col min="13310" max="13310" width="1.7109375" style="6" customWidth="1"/>
    <col min="13311" max="13311" width="9.140625" style="6" customWidth="1"/>
    <col min="13312" max="13312" width="7.42578125" style="6" customWidth="1"/>
    <col min="13313" max="13313" width="5.140625" style="6" bestFit="1" customWidth="1"/>
    <col min="13314" max="13314" width="5.7109375" style="6" customWidth="1"/>
    <col min="13315" max="13315" width="8.28515625" style="6" customWidth="1"/>
    <col min="13316" max="13316" width="5.140625" style="6" bestFit="1" customWidth="1"/>
    <col min="13317" max="13317" width="5.85546875" style="6" customWidth="1"/>
    <col min="13318" max="13318" width="6.5703125" style="6" customWidth="1"/>
    <col min="13319" max="13319" width="6.7109375" style="6" customWidth="1"/>
    <col min="13320" max="13320" width="10.42578125" style="6" customWidth="1"/>
    <col min="13321" max="13321" width="6" style="6" customWidth="1"/>
    <col min="13322" max="13322" width="5.140625" style="6" bestFit="1" customWidth="1"/>
    <col min="13323" max="13323" width="11" style="6" customWidth="1"/>
    <col min="13324" max="13324" width="6.28515625" style="6" bestFit="1" customWidth="1"/>
    <col min="13325" max="13325" width="10.85546875" style="6" customWidth="1"/>
    <col min="13326" max="13326" width="5.140625" style="6" bestFit="1" customWidth="1"/>
    <col min="13327" max="13327" width="7.140625" style="6" bestFit="1" customWidth="1"/>
    <col min="13328" max="13328" width="9.5703125" style="6" customWidth="1"/>
    <col min="13329" max="13329" width="7" style="6" customWidth="1"/>
    <col min="13330" max="13330" width="9.7109375" style="6" customWidth="1"/>
    <col min="13331" max="13331" width="7.28515625" style="6" customWidth="1"/>
    <col min="13332" max="13351" width="6.42578125" style="6" customWidth="1"/>
    <col min="13352" max="13563" width="9.140625" style="6"/>
    <col min="13564" max="13564" width="4.28515625" style="6" customWidth="1"/>
    <col min="13565" max="13565" width="4.140625" style="6" customWidth="1"/>
    <col min="13566" max="13566" width="1.7109375" style="6" customWidth="1"/>
    <col min="13567" max="13567" width="9.140625" style="6" customWidth="1"/>
    <col min="13568" max="13568" width="7.42578125" style="6" customWidth="1"/>
    <col min="13569" max="13569" width="5.140625" style="6" bestFit="1" customWidth="1"/>
    <col min="13570" max="13570" width="5.7109375" style="6" customWidth="1"/>
    <col min="13571" max="13571" width="8.28515625" style="6" customWidth="1"/>
    <col min="13572" max="13572" width="5.140625" style="6" bestFit="1" customWidth="1"/>
    <col min="13573" max="13573" width="5.85546875" style="6" customWidth="1"/>
    <col min="13574" max="13574" width="6.5703125" style="6" customWidth="1"/>
    <col min="13575" max="13575" width="6.7109375" style="6" customWidth="1"/>
    <col min="13576" max="13576" width="10.42578125" style="6" customWidth="1"/>
    <col min="13577" max="13577" width="6" style="6" customWidth="1"/>
    <col min="13578" max="13578" width="5.140625" style="6" bestFit="1" customWidth="1"/>
    <col min="13579" max="13579" width="11" style="6" customWidth="1"/>
    <col min="13580" max="13580" width="6.28515625" style="6" bestFit="1" customWidth="1"/>
    <col min="13581" max="13581" width="10.85546875" style="6" customWidth="1"/>
    <col min="13582" max="13582" width="5.140625" style="6" bestFit="1" customWidth="1"/>
    <col min="13583" max="13583" width="7.140625" style="6" bestFit="1" customWidth="1"/>
    <col min="13584" max="13584" width="9.5703125" style="6" customWidth="1"/>
    <col min="13585" max="13585" width="7" style="6" customWidth="1"/>
    <col min="13586" max="13586" width="9.7109375" style="6" customWidth="1"/>
    <col min="13587" max="13587" width="7.28515625" style="6" customWidth="1"/>
    <col min="13588" max="13607" width="6.42578125" style="6" customWidth="1"/>
    <col min="13608" max="13819" width="9.140625" style="6"/>
    <col min="13820" max="13820" width="4.28515625" style="6" customWidth="1"/>
    <col min="13821" max="13821" width="4.140625" style="6" customWidth="1"/>
    <col min="13822" max="13822" width="1.7109375" style="6" customWidth="1"/>
    <col min="13823" max="13823" width="9.140625" style="6" customWidth="1"/>
    <col min="13824" max="13824" width="7.42578125" style="6" customWidth="1"/>
    <col min="13825" max="13825" width="5.140625" style="6" bestFit="1" customWidth="1"/>
    <col min="13826" max="13826" width="5.7109375" style="6" customWidth="1"/>
    <col min="13827" max="13827" width="8.28515625" style="6" customWidth="1"/>
    <col min="13828" max="13828" width="5.140625" style="6" bestFit="1" customWidth="1"/>
    <col min="13829" max="13829" width="5.85546875" style="6" customWidth="1"/>
    <col min="13830" max="13830" width="6.5703125" style="6" customWidth="1"/>
    <col min="13831" max="13831" width="6.7109375" style="6" customWidth="1"/>
    <col min="13832" max="13832" width="10.42578125" style="6" customWidth="1"/>
    <col min="13833" max="13833" width="6" style="6" customWidth="1"/>
    <col min="13834" max="13834" width="5.140625" style="6" bestFit="1" customWidth="1"/>
    <col min="13835" max="13835" width="11" style="6" customWidth="1"/>
    <col min="13836" max="13836" width="6.28515625" style="6" bestFit="1" customWidth="1"/>
    <col min="13837" max="13837" width="10.85546875" style="6" customWidth="1"/>
    <col min="13838" max="13838" width="5.140625" style="6" bestFit="1" customWidth="1"/>
    <col min="13839" max="13839" width="7.140625" style="6" bestFit="1" customWidth="1"/>
    <col min="13840" max="13840" width="9.5703125" style="6" customWidth="1"/>
    <col min="13841" max="13841" width="7" style="6" customWidth="1"/>
    <col min="13842" max="13842" width="9.7109375" style="6" customWidth="1"/>
    <col min="13843" max="13843" width="7.28515625" style="6" customWidth="1"/>
    <col min="13844" max="13863" width="6.42578125" style="6" customWidth="1"/>
    <col min="13864" max="14075" width="9.140625" style="6"/>
    <col min="14076" max="14076" width="4.28515625" style="6" customWidth="1"/>
    <col min="14077" max="14077" width="4.140625" style="6" customWidth="1"/>
    <col min="14078" max="14078" width="1.7109375" style="6" customWidth="1"/>
    <col min="14079" max="14079" width="9.140625" style="6" customWidth="1"/>
    <col min="14080" max="14080" width="7.42578125" style="6" customWidth="1"/>
    <col min="14081" max="14081" width="5.140625" style="6" bestFit="1" customWidth="1"/>
    <col min="14082" max="14082" width="5.7109375" style="6" customWidth="1"/>
    <col min="14083" max="14083" width="8.28515625" style="6" customWidth="1"/>
    <col min="14084" max="14084" width="5.140625" style="6" bestFit="1" customWidth="1"/>
    <col min="14085" max="14085" width="5.85546875" style="6" customWidth="1"/>
    <col min="14086" max="14086" width="6.5703125" style="6" customWidth="1"/>
    <col min="14087" max="14087" width="6.7109375" style="6" customWidth="1"/>
    <col min="14088" max="14088" width="10.42578125" style="6" customWidth="1"/>
    <col min="14089" max="14089" width="6" style="6" customWidth="1"/>
    <col min="14090" max="14090" width="5.140625" style="6" bestFit="1" customWidth="1"/>
    <col min="14091" max="14091" width="11" style="6" customWidth="1"/>
    <col min="14092" max="14092" width="6.28515625" style="6" bestFit="1" customWidth="1"/>
    <col min="14093" max="14093" width="10.85546875" style="6" customWidth="1"/>
    <col min="14094" max="14094" width="5.140625" style="6" bestFit="1" customWidth="1"/>
    <col min="14095" max="14095" width="7.140625" style="6" bestFit="1" customWidth="1"/>
    <col min="14096" max="14096" width="9.5703125" style="6" customWidth="1"/>
    <col min="14097" max="14097" width="7" style="6" customWidth="1"/>
    <col min="14098" max="14098" width="9.7109375" style="6" customWidth="1"/>
    <col min="14099" max="14099" width="7.28515625" style="6" customWidth="1"/>
    <col min="14100" max="14119" width="6.42578125" style="6" customWidth="1"/>
    <col min="14120" max="14331" width="9.140625" style="6"/>
    <col min="14332" max="14332" width="4.28515625" style="6" customWidth="1"/>
    <col min="14333" max="14333" width="4.140625" style="6" customWidth="1"/>
    <col min="14334" max="14334" width="1.7109375" style="6" customWidth="1"/>
    <col min="14335" max="14335" width="9.140625" style="6" customWidth="1"/>
    <col min="14336" max="14336" width="7.42578125" style="6" customWidth="1"/>
    <col min="14337" max="14337" width="5.140625" style="6" bestFit="1" customWidth="1"/>
    <col min="14338" max="14338" width="5.7109375" style="6" customWidth="1"/>
    <col min="14339" max="14339" width="8.28515625" style="6" customWidth="1"/>
    <col min="14340" max="14340" width="5.140625" style="6" bestFit="1" customWidth="1"/>
    <col min="14341" max="14341" width="5.85546875" style="6" customWidth="1"/>
    <col min="14342" max="14342" width="6.5703125" style="6" customWidth="1"/>
    <col min="14343" max="14343" width="6.7109375" style="6" customWidth="1"/>
    <col min="14344" max="14344" width="10.42578125" style="6" customWidth="1"/>
    <col min="14345" max="14345" width="6" style="6" customWidth="1"/>
    <col min="14346" max="14346" width="5.140625" style="6" bestFit="1" customWidth="1"/>
    <col min="14347" max="14347" width="11" style="6" customWidth="1"/>
    <col min="14348" max="14348" width="6.28515625" style="6" bestFit="1" customWidth="1"/>
    <col min="14349" max="14349" width="10.85546875" style="6" customWidth="1"/>
    <col min="14350" max="14350" width="5.140625" style="6" bestFit="1" customWidth="1"/>
    <col min="14351" max="14351" width="7.140625" style="6" bestFit="1" customWidth="1"/>
    <col min="14352" max="14352" width="9.5703125" style="6" customWidth="1"/>
    <col min="14353" max="14353" width="7" style="6" customWidth="1"/>
    <col min="14354" max="14354" width="9.7109375" style="6" customWidth="1"/>
    <col min="14355" max="14355" width="7.28515625" style="6" customWidth="1"/>
    <col min="14356" max="14375" width="6.42578125" style="6" customWidth="1"/>
    <col min="14376" max="14587" width="9.140625" style="6"/>
    <col min="14588" max="14588" width="4.28515625" style="6" customWidth="1"/>
    <col min="14589" max="14589" width="4.140625" style="6" customWidth="1"/>
    <col min="14590" max="14590" width="1.7109375" style="6" customWidth="1"/>
    <col min="14591" max="14591" width="9.140625" style="6" customWidth="1"/>
    <col min="14592" max="14592" width="7.42578125" style="6" customWidth="1"/>
    <col min="14593" max="14593" width="5.140625" style="6" bestFit="1" customWidth="1"/>
    <col min="14594" max="14594" width="5.7109375" style="6" customWidth="1"/>
    <col min="14595" max="14595" width="8.28515625" style="6" customWidth="1"/>
    <col min="14596" max="14596" width="5.140625" style="6" bestFit="1" customWidth="1"/>
    <col min="14597" max="14597" width="5.85546875" style="6" customWidth="1"/>
    <col min="14598" max="14598" width="6.5703125" style="6" customWidth="1"/>
    <col min="14599" max="14599" width="6.7109375" style="6" customWidth="1"/>
    <col min="14600" max="14600" width="10.42578125" style="6" customWidth="1"/>
    <col min="14601" max="14601" width="6" style="6" customWidth="1"/>
    <col min="14602" max="14602" width="5.140625" style="6" bestFit="1" customWidth="1"/>
    <col min="14603" max="14603" width="11" style="6" customWidth="1"/>
    <col min="14604" max="14604" width="6.28515625" style="6" bestFit="1" customWidth="1"/>
    <col min="14605" max="14605" width="10.85546875" style="6" customWidth="1"/>
    <col min="14606" max="14606" width="5.140625" style="6" bestFit="1" customWidth="1"/>
    <col min="14607" max="14607" width="7.140625" style="6" bestFit="1" customWidth="1"/>
    <col min="14608" max="14608" width="9.5703125" style="6" customWidth="1"/>
    <col min="14609" max="14609" width="7" style="6" customWidth="1"/>
    <col min="14610" max="14610" width="9.7109375" style="6" customWidth="1"/>
    <col min="14611" max="14611" width="7.28515625" style="6" customWidth="1"/>
    <col min="14612" max="14631" width="6.42578125" style="6" customWidth="1"/>
    <col min="14632" max="14843" width="9.140625" style="6"/>
    <col min="14844" max="14844" width="4.28515625" style="6" customWidth="1"/>
    <col min="14845" max="14845" width="4.140625" style="6" customWidth="1"/>
    <col min="14846" max="14846" width="1.7109375" style="6" customWidth="1"/>
    <col min="14847" max="14847" width="9.140625" style="6" customWidth="1"/>
    <col min="14848" max="14848" width="7.42578125" style="6" customWidth="1"/>
    <col min="14849" max="14849" width="5.140625" style="6" bestFit="1" customWidth="1"/>
    <col min="14850" max="14850" width="5.7109375" style="6" customWidth="1"/>
    <col min="14851" max="14851" width="8.28515625" style="6" customWidth="1"/>
    <col min="14852" max="14852" width="5.140625" style="6" bestFit="1" customWidth="1"/>
    <col min="14853" max="14853" width="5.85546875" style="6" customWidth="1"/>
    <col min="14854" max="14854" width="6.5703125" style="6" customWidth="1"/>
    <col min="14855" max="14855" width="6.7109375" style="6" customWidth="1"/>
    <col min="14856" max="14856" width="10.42578125" style="6" customWidth="1"/>
    <col min="14857" max="14857" width="6" style="6" customWidth="1"/>
    <col min="14858" max="14858" width="5.140625" style="6" bestFit="1" customWidth="1"/>
    <col min="14859" max="14859" width="11" style="6" customWidth="1"/>
    <col min="14860" max="14860" width="6.28515625" style="6" bestFit="1" customWidth="1"/>
    <col min="14861" max="14861" width="10.85546875" style="6" customWidth="1"/>
    <col min="14862" max="14862" width="5.140625" style="6" bestFit="1" customWidth="1"/>
    <col min="14863" max="14863" width="7.140625" style="6" bestFit="1" customWidth="1"/>
    <col min="14864" max="14864" width="9.5703125" style="6" customWidth="1"/>
    <col min="14865" max="14865" width="7" style="6" customWidth="1"/>
    <col min="14866" max="14866" width="9.7109375" style="6" customWidth="1"/>
    <col min="14867" max="14867" width="7.28515625" style="6" customWidth="1"/>
    <col min="14868" max="14887" width="6.42578125" style="6" customWidth="1"/>
    <col min="14888" max="15099" width="9.140625" style="6"/>
    <col min="15100" max="15100" width="4.28515625" style="6" customWidth="1"/>
    <col min="15101" max="15101" width="4.140625" style="6" customWidth="1"/>
    <col min="15102" max="15102" width="1.7109375" style="6" customWidth="1"/>
    <col min="15103" max="15103" width="9.140625" style="6" customWidth="1"/>
    <col min="15104" max="15104" width="7.42578125" style="6" customWidth="1"/>
    <col min="15105" max="15105" width="5.140625" style="6" bestFit="1" customWidth="1"/>
    <col min="15106" max="15106" width="5.7109375" style="6" customWidth="1"/>
    <col min="15107" max="15107" width="8.28515625" style="6" customWidth="1"/>
    <col min="15108" max="15108" width="5.140625" style="6" bestFit="1" customWidth="1"/>
    <col min="15109" max="15109" width="5.85546875" style="6" customWidth="1"/>
    <col min="15110" max="15110" width="6.5703125" style="6" customWidth="1"/>
    <col min="15111" max="15111" width="6.7109375" style="6" customWidth="1"/>
    <col min="15112" max="15112" width="10.42578125" style="6" customWidth="1"/>
    <col min="15113" max="15113" width="6" style="6" customWidth="1"/>
    <col min="15114" max="15114" width="5.140625" style="6" bestFit="1" customWidth="1"/>
    <col min="15115" max="15115" width="11" style="6" customWidth="1"/>
    <col min="15116" max="15116" width="6.28515625" style="6" bestFit="1" customWidth="1"/>
    <col min="15117" max="15117" width="10.85546875" style="6" customWidth="1"/>
    <col min="15118" max="15118" width="5.140625" style="6" bestFit="1" customWidth="1"/>
    <col min="15119" max="15119" width="7.140625" style="6" bestFit="1" customWidth="1"/>
    <col min="15120" max="15120" width="9.5703125" style="6" customWidth="1"/>
    <col min="15121" max="15121" width="7" style="6" customWidth="1"/>
    <col min="15122" max="15122" width="9.7109375" style="6" customWidth="1"/>
    <col min="15123" max="15123" width="7.28515625" style="6" customWidth="1"/>
    <col min="15124" max="15143" width="6.42578125" style="6" customWidth="1"/>
    <col min="15144" max="15355" width="9.140625" style="6"/>
    <col min="15356" max="15356" width="4.28515625" style="6" customWidth="1"/>
    <col min="15357" max="15357" width="4.140625" style="6" customWidth="1"/>
    <col min="15358" max="15358" width="1.7109375" style="6" customWidth="1"/>
    <col min="15359" max="15359" width="9.140625" style="6" customWidth="1"/>
    <col min="15360" max="15360" width="7.42578125" style="6" customWidth="1"/>
    <col min="15361" max="15361" width="5.140625" style="6" bestFit="1" customWidth="1"/>
    <col min="15362" max="15362" width="5.7109375" style="6" customWidth="1"/>
    <col min="15363" max="15363" width="8.28515625" style="6" customWidth="1"/>
    <col min="15364" max="15364" width="5.140625" style="6" bestFit="1" customWidth="1"/>
    <col min="15365" max="15365" width="5.85546875" style="6" customWidth="1"/>
    <col min="15366" max="15366" width="6.5703125" style="6" customWidth="1"/>
    <col min="15367" max="15367" width="6.7109375" style="6" customWidth="1"/>
    <col min="15368" max="15368" width="10.42578125" style="6" customWidth="1"/>
    <col min="15369" max="15369" width="6" style="6" customWidth="1"/>
    <col min="15370" max="15370" width="5.140625" style="6" bestFit="1" customWidth="1"/>
    <col min="15371" max="15371" width="11" style="6" customWidth="1"/>
    <col min="15372" max="15372" width="6.28515625" style="6" bestFit="1" customWidth="1"/>
    <col min="15373" max="15373" width="10.85546875" style="6" customWidth="1"/>
    <col min="15374" max="15374" width="5.140625" style="6" bestFit="1" customWidth="1"/>
    <col min="15375" max="15375" width="7.140625" style="6" bestFit="1" customWidth="1"/>
    <col min="15376" max="15376" width="9.5703125" style="6" customWidth="1"/>
    <col min="15377" max="15377" width="7" style="6" customWidth="1"/>
    <col min="15378" max="15378" width="9.7109375" style="6" customWidth="1"/>
    <col min="15379" max="15379" width="7.28515625" style="6" customWidth="1"/>
    <col min="15380" max="15399" width="6.42578125" style="6" customWidth="1"/>
    <col min="15400" max="15611" width="9.140625" style="6"/>
    <col min="15612" max="15612" width="4.28515625" style="6" customWidth="1"/>
    <col min="15613" max="15613" width="4.140625" style="6" customWidth="1"/>
    <col min="15614" max="15614" width="1.7109375" style="6" customWidth="1"/>
    <col min="15615" max="15615" width="9.140625" style="6" customWidth="1"/>
    <col min="15616" max="15616" width="7.42578125" style="6" customWidth="1"/>
    <col min="15617" max="15617" width="5.140625" style="6" bestFit="1" customWidth="1"/>
    <col min="15618" max="15618" width="5.7109375" style="6" customWidth="1"/>
    <col min="15619" max="15619" width="8.28515625" style="6" customWidth="1"/>
    <col min="15620" max="15620" width="5.140625" style="6" bestFit="1" customWidth="1"/>
    <col min="15621" max="15621" width="5.85546875" style="6" customWidth="1"/>
    <col min="15622" max="15622" width="6.5703125" style="6" customWidth="1"/>
    <col min="15623" max="15623" width="6.7109375" style="6" customWidth="1"/>
    <col min="15624" max="15624" width="10.42578125" style="6" customWidth="1"/>
    <col min="15625" max="15625" width="6" style="6" customWidth="1"/>
    <col min="15626" max="15626" width="5.140625" style="6" bestFit="1" customWidth="1"/>
    <col min="15627" max="15627" width="11" style="6" customWidth="1"/>
    <col min="15628" max="15628" width="6.28515625" style="6" bestFit="1" customWidth="1"/>
    <col min="15629" max="15629" width="10.85546875" style="6" customWidth="1"/>
    <col min="15630" max="15630" width="5.140625" style="6" bestFit="1" customWidth="1"/>
    <col min="15631" max="15631" width="7.140625" style="6" bestFit="1" customWidth="1"/>
    <col min="15632" max="15632" width="9.5703125" style="6" customWidth="1"/>
    <col min="15633" max="15633" width="7" style="6" customWidth="1"/>
    <col min="15634" max="15634" width="9.7109375" style="6" customWidth="1"/>
    <col min="15635" max="15635" width="7.28515625" style="6" customWidth="1"/>
    <col min="15636" max="15655" width="6.42578125" style="6" customWidth="1"/>
    <col min="15656" max="15867" width="9.140625" style="6"/>
    <col min="15868" max="15868" width="4.28515625" style="6" customWidth="1"/>
    <col min="15869" max="15869" width="4.140625" style="6" customWidth="1"/>
    <col min="15870" max="15870" width="1.7109375" style="6" customWidth="1"/>
    <col min="15871" max="15871" width="9.140625" style="6" customWidth="1"/>
    <col min="15872" max="15872" width="7.42578125" style="6" customWidth="1"/>
    <col min="15873" max="15873" width="5.140625" style="6" bestFit="1" customWidth="1"/>
    <col min="15874" max="15874" width="5.7109375" style="6" customWidth="1"/>
    <col min="15875" max="15875" width="8.28515625" style="6" customWidth="1"/>
    <col min="15876" max="15876" width="5.140625" style="6" bestFit="1" customWidth="1"/>
    <col min="15877" max="15877" width="5.85546875" style="6" customWidth="1"/>
    <col min="15878" max="15878" width="6.5703125" style="6" customWidth="1"/>
    <col min="15879" max="15879" width="6.7109375" style="6" customWidth="1"/>
    <col min="15880" max="15880" width="10.42578125" style="6" customWidth="1"/>
    <col min="15881" max="15881" width="6" style="6" customWidth="1"/>
    <col min="15882" max="15882" width="5.140625" style="6" bestFit="1" customWidth="1"/>
    <col min="15883" max="15883" width="11" style="6" customWidth="1"/>
    <col min="15884" max="15884" width="6.28515625" style="6" bestFit="1" customWidth="1"/>
    <col min="15885" max="15885" width="10.85546875" style="6" customWidth="1"/>
    <col min="15886" max="15886" width="5.140625" style="6" bestFit="1" customWidth="1"/>
    <col min="15887" max="15887" width="7.140625" style="6" bestFit="1" customWidth="1"/>
    <col min="15888" max="15888" width="9.5703125" style="6" customWidth="1"/>
    <col min="15889" max="15889" width="7" style="6" customWidth="1"/>
    <col min="15890" max="15890" width="9.7109375" style="6" customWidth="1"/>
    <col min="15891" max="15891" width="7.28515625" style="6" customWidth="1"/>
    <col min="15892" max="15911" width="6.42578125" style="6" customWidth="1"/>
    <col min="15912" max="16123" width="9.140625" style="6"/>
    <col min="16124" max="16124" width="4.28515625" style="6" customWidth="1"/>
    <col min="16125" max="16125" width="4.140625" style="6" customWidth="1"/>
    <col min="16126" max="16126" width="1.7109375" style="6" customWidth="1"/>
    <col min="16127" max="16127" width="9.140625" style="6" customWidth="1"/>
    <col min="16128" max="16128" width="7.42578125" style="6" customWidth="1"/>
    <col min="16129" max="16129" width="5.140625" style="6" bestFit="1" customWidth="1"/>
    <col min="16130" max="16130" width="5.7109375" style="6" customWidth="1"/>
    <col min="16131" max="16131" width="8.28515625" style="6" customWidth="1"/>
    <col min="16132" max="16132" width="5.140625" style="6" bestFit="1" customWidth="1"/>
    <col min="16133" max="16133" width="5.85546875" style="6" customWidth="1"/>
    <col min="16134" max="16134" width="6.5703125" style="6" customWidth="1"/>
    <col min="16135" max="16135" width="6.7109375" style="6" customWidth="1"/>
    <col min="16136" max="16136" width="10.42578125" style="6" customWidth="1"/>
    <col min="16137" max="16137" width="6" style="6" customWidth="1"/>
    <col min="16138" max="16138" width="5.140625" style="6" bestFit="1" customWidth="1"/>
    <col min="16139" max="16139" width="11" style="6" customWidth="1"/>
    <col min="16140" max="16140" width="6.28515625" style="6" bestFit="1" customWidth="1"/>
    <col min="16141" max="16141" width="10.85546875" style="6" customWidth="1"/>
    <col min="16142" max="16142" width="5.140625" style="6" bestFit="1" customWidth="1"/>
    <col min="16143" max="16143" width="7.140625" style="6" bestFit="1" customWidth="1"/>
    <col min="16144" max="16144" width="9.5703125" style="6" customWidth="1"/>
    <col min="16145" max="16145" width="7" style="6" customWidth="1"/>
    <col min="16146" max="16146" width="9.7109375" style="6" customWidth="1"/>
    <col min="16147" max="16147" width="7.28515625" style="6" customWidth="1"/>
    <col min="16148" max="16167" width="6.42578125" style="6" customWidth="1"/>
    <col min="16168" max="16384" width="9.140625" style="6"/>
  </cols>
  <sheetData>
    <row r="1" spans="2:10" ht="15" x14ac:dyDescent="0.25">
      <c r="B1" s="27" t="s">
        <v>231</v>
      </c>
      <c r="C1"/>
      <c r="D1"/>
      <c r="E1"/>
      <c r="F1"/>
      <c r="G1"/>
      <c r="H1"/>
      <c r="I1"/>
      <c r="J1"/>
    </row>
    <row r="2" spans="2:10" ht="15" x14ac:dyDescent="0.25">
      <c r="B2"/>
      <c r="C2"/>
      <c r="D2"/>
      <c r="E2"/>
      <c r="F2"/>
      <c r="G2"/>
      <c r="H2"/>
      <c r="I2"/>
      <c r="J2"/>
    </row>
    <row r="3" spans="2:10" ht="15" x14ac:dyDescent="0.25">
      <c r="B3"/>
      <c r="C3"/>
      <c r="D3"/>
      <c r="E3"/>
      <c r="F3"/>
      <c r="G3"/>
      <c r="H3"/>
      <c r="I3"/>
      <c r="J3"/>
    </row>
    <row r="4" spans="2:10" ht="15" x14ac:dyDescent="0.25">
      <c r="B4"/>
      <c r="C4"/>
      <c r="D4"/>
      <c r="E4"/>
      <c r="F4"/>
      <c r="G4"/>
      <c r="H4"/>
      <c r="I4"/>
      <c r="J4"/>
    </row>
    <row r="5" spans="2:10" ht="15" x14ac:dyDescent="0.25">
      <c r="B5"/>
      <c r="C5"/>
      <c r="D5"/>
      <c r="E5"/>
      <c r="F5"/>
      <c r="G5"/>
      <c r="H5"/>
      <c r="I5"/>
      <c r="J5"/>
    </row>
    <row r="6" spans="2:10" ht="15" x14ac:dyDescent="0.25">
      <c r="B6"/>
      <c r="C6"/>
      <c r="D6"/>
      <c r="E6"/>
      <c r="F6"/>
      <c r="G6"/>
      <c r="H6"/>
      <c r="I6"/>
      <c r="J6"/>
    </row>
    <row r="7" spans="2:10" ht="15" x14ac:dyDescent="0.25">
      <c r="B7"/>
      <c r="C7"/>
      <c r="D7"/>
      <c r="E7"/>
      <c r="F7"/>
      <c r="G7"/>
      <c r="H7"/>
      <c r="I7"/>
      <c r="J7"/>
    </row>
    <row r="8" spans="2:10" ht="15" x14ac:dyDescent="0.25">
      <c r="B8"/>
      <c r="C8"/>
      <c r="D8"/>
      <c r="E8"/>
      <c r="F8"/>
      <c r="G8"/>
      <c r="H8"/>
      <c r="I8"/>
      <c r="J8"/>
    </row>
    <row r="9" spans="2:10" ht="15" x14ac:dyDescent="0.25">
      <c r="B9"/>
      <c r="C9"/>
      <c r="D9"/>
      <c r="E9"/>
      <c r="F9"/>
      <c r="G9"/>
      <c r="H9"/>
      <c r="I9"/>
      <c r="J9"/>
    </row>
    <row r="10" spans="2:10" ht="15" x14ac:dyDescent="0.25">
      <c r="B10"/>
      <c r="C10"/>
      <c r="D10"/>
      <c r="E10"/>
      <c r="F10"/>
      <c r="G10"/>
      <c r="H10"/>
      <c r="I10"/>
      <c r="J10"/>
    </row>
    <row r="11" spans="2:10" ht="15" x14ac:dyDescent="0.25">
      <c r="B11"/>
      <c r="C11"/>
      <c r="D11"/>
      <c r="E11"/>
      <c r="F11"/>
      <c r="G11"/>
      <c r="H11"/>
      <c r="I11"/>
      <c r="J11"/>
    </row>
    <row r="12" spans="2:10" ht="15" x14ac:dyDescent="0.25">
      <c r="B12"/>
      <c r="C12"/>
      <c r="D12"/>
      <c r="E12"/>
      <c r="F12"/>
      <c r="G12"/>
      <c r="H12"/>
      <c r="I12"/>
      <c r="J12"/>
    </row>
    <row r="13" spans="2:10" ht="15" x14ac:dyDescent="0.25">
      <c r="B13"/>
      <c r="C13"/>
      <c r="D13"/>
      <c r="E13"/>
      <c r="F13"/>
      <c r="G13"/>
      <c r="H13"/>
      <c r="I13"/>
      <c r="J13"/>
    </row>
    <row r="14" spans="2:10" ht="15" x14ac:dyDescent="0.25">
      <c r="B14"/>
      <c r="C14"/>
      <c r="D14"/>
      <c r="E14"/>
      <c r="F14"/>
      <c r="G14"/>
      <c r="H14"/>
      <c r="I14"/>
      <c r="J14"/>
    </row>
    <row r="15" spans="2:10" ht="15" x14ac:dyDescent="0.25">
      <c r="B15"/>
      <c r="C15"/>
      <c r="D15"/>
      <c r="E15"/>
      <c r="F15"/>
      <c r="G15"/>
      <c r="H15"/>
      <c r="I15"/>
      <c r="J15"/>
    </row>
    <row r="16" spans="2:10" ht="15" x14ac:dyDescent="0.25">
      <c r="B16"/>
      <c r="C16"/>
      <c r="D16"/>
      <c r="E16"/>
      <c r="F16"/>
      <c r="G16"/>
      <c r="H16"/>
      <c r="I16"/>
      <c r="J16"/>
    </row>
    <row r="17" spans="1:23" ht="15" x14ac:dyDescent="0.25">
      <c r="B17"/>
      <c r="C17"/>
      <c r="D17"/>
      <c r="E17"/>
      <c r="F17"/>
      <c r="G17"/>
      <c r="H17"/>
      <c r="I17"/>
      <c r="J17"/>
    </row>
    <row r="18" spans="1:23" ht="15" x14ac:dyDescent="0.25">
      <c r="B18"/>
      <c r="C18"/>
      <c r="D18"/>
      <c r="E18"/>
      <c r="F18"/>
      <c r="G18"/>
      <c r="H18"/>
      <c r="I18"/>
      <c r="J18"/>
    </row>
    <row r="19" spans="1:23" ht="15" x14ac:dyDescent="0.25">
      <c r="B19"/>
      <c r="C19"/>
      <c r="D19"/>
      <c r="E19"/>
      <c r="F19"/>
      <c r="G19"/>
      <c r="H19"/>
      <c r="I19"/>
      <c r="J19"/>
    </row>
    <row r="20" spans="1:23" ht="15" x14ac:dyDescent="0.25">
      <c r="B20"/>
      <c r="C20"/>
      <c r="D20"/>
      <c r="E20"/>
      <c r="F20"/>
      <c r="G20"/>
      <c r="H20"/>
      <c r="I20"/>
      <c r="J20"/>
    </row>
    <row r="21" spans="1:23" ht="15" x14ac:dyDescent="0.25">
      <c r="B21"/>
      <c r="C21"/>
      <c r="D21"/>
      <c r="E21"/>
      <c r="F21"/>
      <c r="G21"/>
      <c r="H21"/>
      <c r="I21"/>
      <c r="J21"/>
    </row>
    <row r="23" spans="1:23" s="5" customFormat="1" ht="20.25" customHeight="1" x14ac:dyDescent="0.2">
      <c r="A23" s="1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0" t="s">
        <v>1</v>
      </c>
      <c r="S23" s="3"/>
      <c r="T23" s="3"/>
      <c r="U23" s="3"/>
      <c r="V23" s="3"/>
      <c r="W23" s="28"/>
    </row>
    <row r="24" spans="1:23" s="29" customFormat="1" ht="29.25" customHeight="1" x14ac:dyDescent="0.2">
      <c r="A24" s="7" t="s">
        <v>23</v>
      </c>
      <c r="B24" s="7" t="s">
        <v>6</v>
      </c>
      <c r="C24" s="7" t="s">
        <v>7</v>
      </c>
      <c r="D24" s="7" t="s">
        <v>8</v>
      </c>
      <c r="E24" s="7" t="s">
        <v>9</v>
      </c>
      <c r="F24" s="7" t="s">
        <v>10</v>
      </c>
      <c r="G24" s="7" t="s">
        <v>11</v>
      </c>
      <c r="H24" s="7" t="s">
        <v>12</v>
      </c>
      <c r="I24" s="7" t="s">
        <v>13</v>
      </c>
      <c r="J24" s="7" t="s">
        <v>14</v>
      </c>
      <c r="K24" s="7" t="s">
        <v>15</v>
      </c>
      <c r="L24" s="7" t="s">
        <v>16</v>
      </c>
      <c r="M24" s="7" t="s">
        <v>17</v>
      </c>
      <c r="N24" s="7" t="s">
        <v>24</v>
      </c>
      <c r="O24" s="7" t="s">
        <v>25</v>
      </c>
      <c r="P24" s="7" t="s">
        <v>26</v>
      </c>
      <c r="Q24" s="7" t="s">
        <v>27</v>
      </c>
      <c r="R24" s="7" t="s">
        <v>22</v>
      </c>
      <c r="S24" s="7" t="s">
        <v>24</v>
      </c>
      <c r="T24" s="7" t="s">
        <v>25</v>
      </c>
      <c r="U24" s="7" t="s">
        <v>26</v>
      </c>
      <c r="V24" s="7" t="s">
        <v>27</v>
      </c>
      <c r="W24" s="28"/>
    </row>
    <row r="25" spans="1:23" s="5" customFormat="1" ht="12.75" customHeight="1" x14ac:dyDescent="0.2">
      <c r="A25" s="9">
        <v>37226</v>
      </c>
      <c r="B25" s="11">
        <v>5.8178099999999997</v>
      </c>
      <c r="C25" s="11">
        <v>623.80980294000005</v>
      </c>
      <c r="D25" s="12">
        <v>0</v>
      </c>
      <c r="E25" s="12">
        <v>0</v>
      </c>
      <c r="F25" s="12">
        <v>321.16180457999997</v>
      </c>
      <c r="G25" s="12">
        <v>0</v>
      </c>
      <c r="H25" s="12">
        <v>22.274239120000001</v>
      </c>
      <c r="I25" s="12">
        <v>0</v>
      </c>
      <c r="J25" s="12">
        <v>41.975771539999997</v>
      </c>
      <c r="K25" s="11">
        <v>0</v>
      </c>
      <c r="L25" s="12">
        <v>0</v>
      </c>
      <c r="M25" s="12">
        <v>0</v>
      </c>
      <c r="N25" s="16">
        <v>677430.81551989657</v>
      </c>
      <c r="O25" s="14">
        <v>419120.52667110786</v>
      </c>
      <c r="P25" s="14">
        <v>678445.85494807654</v>
      </c>
      <c r="Q25" s="14">
        <v>420135.56609928788</v>
      </c>
      <c r="R25" s="14">
        <v>1315755.4678309301</v>
      </c>
      <c r="S25" s="30">
        <f>N25/$R25</f>
        <v>0.51486072608663791</v>
      </c>
      <c r="T25" s="30">
        <f>O25/$R25</f>
        <v>0.31853983275634262</v>
      </c>
      <c r="U25" s="30">
        <f>P25/$R25</f>
        <v>0.51563217598975186</v>
      </c>
      <c r="V25" s="30">
        <f>Q25/$R25</f>
        <v>0.31931128265945674</v>
      </c>
      <c r="W25" s="28">
        <f t="shared" ref="W25:W88" si="0">N25-P25</f>
        <v>-1015.0394281799672</v>
      </c>
    </row>
    <row r="26" spans="1:23" s="5" customFormat="1" ht="12.75" customHeight="1" x14ac:dyDescent="0.2">
      <c r="A26" s="9">
        <v>37257</v>
      </c>
      <c r="B26" s="11">
        <v>40.285437000000002</v>
      </c>
      <c r="C26" s="11">
        <v>197.12270097000001</v>
      </c>
      <c r="D26" s="12">
        <v>0</v>
      </c>
      <c r="E26" s="12">
        <v>0</v>
      </c>
      <c r="F26" s="12">
        <v>344.47650931999993</v>
      </c>
      <c r="G26" s="12">
        <v>0</v>
      </c>
      <c r="H26" s="12">
        <v>0</v>
      </c>
      <c r="I26" s="12">
        <v>98.832748249999995</v>
      </c>
      <c r="J26" s="12">
        <v>41.649110749999998</v>
      </c>
      <c r="K26" s="11">
        <v>0</v>
      </c>
      <c r="L26" s="12">
        <v>0</v>
      </c>
      <c r="M26" s="12">
        <v>0</v>
      </c>
      <c r="N26" s="16">
        <v>693017.99189730687</v>
      </c>
      <c r="O26" s="14">
        <v>436186.92213856865</v>
      </c>
      <c r="P26" s="14">
        <v>693740.35840359691</v>
      </c>
      <c r="Q26" s="14">
        <v>436909.28864485864</v>
      </c>
      <c r="R26" s="14">
        <v>1325599.6154878575</v>
      </c>
      <c r="S26" s="30">
        <f t="shared" ref="S26:V89" si="1">N26/$R26</f>
        <v>0.52279586068094697</v>
      </c>
      <c r="T26" s="30">
        <f t="shared" si="1"/>
        <v>0.32904876935864208</v>
      </c>
      <c r="U26" s="30">
        <f t="shared" si="1"/>
        <v>0.5233407963446649</v>
      </c>
      <c r="V26" s="30">
        <f t="shared" si="1"/>
        <v>0.32959370502235991</v>
      </c>
      <c r="W26" s="28">
        <f t="shared" si="0"/>
        <v>-722.36650629003998</v>
      </c>
    </row>
    <row r="27" spans="1:23" s="5" customFormat="1" ht="12.75" customHeight="1" x14ac:dyDescent="0.2">
      <c r="A27" s="9">
        <v>37288</v>
      </c>
      <c r="B27" s="11">
        <v>39.499111999999997</v>
      </c>
      <c r="C27" s="11">
        <v>199.74214397</v>
      </c>
      <c r="D27" s="12">
        <v>0</v>
      </c>
      <c r="E27" s="12">
        <v>0</v>
      </c>
      <c r="F27" s="12">
        <v>354.01190637000002</v>
      </c>
      <c r="G27" s="12">
        <v>0</v>
      </c>
      <c r="H27" s="12">
        <v>0</v>
      </c>
      <c r="I27" s="12">
        <v>0</v>
      </c>
      <c r="J27" s="12">
        <v>42.180899400000001</v>
      </c>
      <c r="K27" s="11">
        <v>0</v>
      </c>
      <c r="L27" s="12">
        <v>0</v>
      </c>
      <c r="M27" s="12">
        <v>0</v>
      </c>
      <c r="N27" s="16">
        <v>686807.40586363687</v>
      </c>
      <c r="O27" s="14">
        <v>432360.15385811491</v>
      </c>
      <c r="P27" s="14">
        <v>687442.83992537681</v>
      </c>
      <c r="Q27" s="14">
        <v>432995.58791985491</v>
      </c>
      <c r="R27" s="14">
        <v>1335441.4281422745</v>
      </c>
      <c r="S27" s="30">
        <f t="shared" si="1"/>
        <v>0.51429242150968091</v>
      </c>
      <c r="T27" s="30">
        <f t="shared" si="1"/>
        <v>0.32375823060961112</v>
      </c>
      <c r="U27" s="30">
        <f t="shared" si="1"/>
        <v>0.51476824474561567</v>
      </c>
      <c r="V27" s="30">
        <f t="shared" si="1"/>
        <v>0.32423405384554588</v>
      </c>
      <c r="W27" s="28">
        <f t="shared" si="0"/>
        <v>-635.43406173994299</v>
      </c>
    </row>
    <row r="28" spans="1:23" s="5" customFormat="1" ht="12.75" customHeight="1" x14ac:dyDescent="0.2">
      <c r="A28" s="9">
        <v>37316</v>
      </c>
      <c r="B28" s="11">
        <v>45.394081999999997</v>
      </c>
      <c r="C28" s="11">
        <v>332.67095114999995</v>
      </c>
      <c r="D28" s="12">
        <v>0</v>
      </c>
      <c r="E28" s="12">
        <v>0</v>
      </c>
      <c r="F28" s="12">
        <v>375.43946660999995</v>
      </c>
      <c r="G28" s="12">
        <v>0</v>
      </c>
      <c r="H28" s="12">
        <v>0</v>
      </c>
      <c r="I28" s="12">
        <v>0.29870342</v>
      </c>
      <c r="J28" s="12">
        <v>42.893508020000006</v>
      </c>
      <c r="K28" s="11">
        <v>0</v>
      </c>
      <c r="L28" s="12">
        <v>0</v>
      </c>
      <c r="M28" s="12">
        <v>0</v>
      </c>
      <c r="N28" s="16">
        <v>686333.4553328628</v>
      </c>
      <c r="O28" s="14">
        <v>427755.86318733264</v>
      </c>
      <c r="P28" s="14">
        <v>687130.15204406285</v>
      </c>
      <c r="Q28" s="14">
        <v>428552.55989853264</v>
      </c>
      <c r="R28" s="14">
        <v>1345582.3151331956</v>
      </c>
      <c r="S28" s="30">
        <f t="shared" si="1"/>
        <v>0.51006426557034856</v>
      </c>
      <c r="T28" s="30">
        <f t="shared" si="1"/>
        <v>0.3178964663674182</v>
      </c>
      <c r="U28" s="30">
        <f t="shared" si="1"/>
        <v>0.51065634879130062</v>
      </c>
      <c r="V28" s="30">
        <f t="shared" si="1"/>
        <v>0.31848854958837014</v>
      </c>
      <c r="W28" s="28">
        <f t="shared" si="0"/>
        <v>-796.6967112000566</v>
      </c>
    </row>
    <row r="29" spans="1:23" s="5" customFormat="1" ht="12.75" customHeight="1" x14ac:dyDescent="0.2">
      <c r="A29" s="9">
        <v>37347</v>
      </c>
      <c r="B29" s="11">
        <v>47.591248</v>
      </c>
      <c r="C29" s="11">
        <v>345.16973113</v>
      </c>
      <c r="D29" s="12">
        <v>0</v>
      </c>
      <c r="E29" s="12">
        <v>0</v>
      </c>
      <c r="F29" s="12">
        <v>411.01107036999991</v>
      </c>
      <c r="G29" s="12">
        <v>0</v>
      </c>
      <c r="H29" s="12">
        <v>0</v>
      </c>
      <c r="I29" s="12">
        <v>171.49285674000001</v>
      </c>
      <c r="J29" s="12">
        <v>43.592945450000002</v>
      </c>
      <c r="K29" s="11">
        <v>0</v>
      </c>
      <c r="L29" s="12">
        <v>0</v>
      </c>
      <c r="M29" s="12">
        <v>0</v>
      </c>
      <c r="N29" s="16">
        <v>692103.55254606076</v>
      </c>
      <c r="O29" s="14">
        <v>434538.57568411512</v>
      </c>
      <c r="P29" s="14">
        <v>693122.41039775079</v>
      </c>
      <c r="Q29" s="14">
        <v>435557.43353580509</v>
      </c>
      <c r="R29" s="14">
        <v>1358396.2803005537</v>
      </c>
      <c r="S29" s="30">
        <f t="shared" si="1"/>
        <v>0.50950047683650057</v>
      </c>
      <c r="T29" s="30">
        <f t="shared" si="1"/>
        <v>0.31989087572293023</v>
      </c>
      <c r="U29" s="30">
        <f t="shared" si="1"/>
        <v>0.51025052147845484</v>
      </c>
      <c r="V29" s="30">
        <f t="shared" si="1"/>
        <v>0.32064092036488445</v>
      </c>
      <c r="W29" s="28">
        <f t="shared" si="0"/>
        <v>-1018.8578516900307</v>
      </c>
    </row>
    <row r="30" spans="1:23" s="5" customFormat="1" ht="12.75" customHeight="1" x14ac:dyDescent="0.2">
      <c r="A30" s="9">
        <v>37377</v>
      </c>
      <c r="B30" s="11">
        <v>51.282297999999997</v>
      </c>
      <c r="C30" s="11">
        <v>353.31416282999999</v>
      </c>
      <c r="D30" s="12">
        <v>0</v>
      </c>
      <c r="E30" s="12">
        <v>0</v>
      </c>
      <c r="F30" s="12">
        <v>417.03949031000008</v>
      </c>
      <c r="G30" s="12">
        <v>0</v>
      </c>
      <c r="H30" s="12">
        <v>0</v>
      </c>
      <c r="I30" s="12">
        <v>0</v>
      </c>
      <c r="J30" s="12">
        <v>43.924063239999995</v>
      </c>
      <c r="K30" s="11">
        <v>0</v>
      </c>
      <c r="L30" s="12">
        <v>0</v>
      </c>
      <c r="M30" s="12">
        <v>0</v>
      </c>
      <c r="N30" s="16">
        <v>715143.05315339111</v>
      </c>
      <c r="O30" s="14">
        <v>455035.6590414354</v>
      </c>
      <c r="P30" s="14">
        <v>716008.61316777114</v>
      </c>
      <c r="Q30" s="14">
        <v>455901.21905581543</v>
      </c>
      <c r="R30" s="14">
        <v>1370746.5748779087</v>
      </c>
      <c r="S30" s="30">
        <f t="shared" si="1"/>
        <v>0.52171792091991065</v>
      </c>
      <c r="T30" s="30">
        <f t="shared" si="1"/>
        <v>0.33196191577714873</v>
      </c>
      <c r="U30" s="30">
        <f t="shared" si="1"/>
        <v>0.52234937244438895</v>
      </c>
      <c r="V30" s="30">
        <f t="shared" si="1"/>
        <v>0.33259336730162697</v>
      </c>
      <c r="W30" s="28">
        <f t="shared" si="0"/>
        <v>-865.56001438002568</v>
      </c>
    </row>
    <row r="31" spans="1:23" s="5" customFormat="1" ht="12.75" customHeight="1" x14ac:dyDescent="0.2">
      <c r="A31" s="9">
        <v>37408</v>
      </c>
      <c r="B31" s="11">
        <v>49.104086000000002</v>
      </c>
      <c r="C31" s="11">
        <v>366.61553563999996</v>
      </c>
      <c r="D31" s="12">
        <v>0</v>
      </c>
      <c r="E31" s="12">
        <v>0</v>
      </c>
      <c r="F31" s="12">
        <v>391.12063522000011</v>
      </c>
      <c r="G31" s="12">
        <v>0</v>
      </c>
      <c r="H31" s="12">
        <v>0</v>
      </c>
      <c r="I31" s="12">
        <v>293.87983183</v>
      </c>
      <c r="J31" s="12">
        <v>43.858496119999998</v>
      </c>
      <c r="K31" s="11">
        <v>0</v>
      </c>
      <c r="L31" s="12">
        <v>0</v>
      </c>
      <c r="M31" s="12">
        <v>0</v>
      </c>
      <c r="N31" s="16">
        <v>757614.18596279132</v>
      </c>
      <c r="O31" s="14">
        <v>488729.96929293015</v>
      </c>
      <c r="P31" s="14">
        <v>758758.76454760134</v>
      </c>
      <c r="Q31" s="14">
        <v>489874.54787774017</v>
      </c>
      <c r="R31" s="14">
        <v>1389221.579982667</v>
      </c>
      <c r="S31" s="30">
        <f t="shared" si="1"/>
        <v>0.54535158169098119</v>
      </c>
      <c r="T31" s="30">
        <f t="shared" si="1"/>
        <v>0.35180130825424405</v>
      </c>
      <c r="U31" s="30">
        <f t="shared" si="1"/>
        <v>0.54617548091721135</v>
      </c>
      <c r="V31" s="30">
        <f t="shared" si="1"/>
        <v>0.35262520748047421</v>
      </c>
      <c r="W31" s="28">
        <f t="shared" si="0"/>
        <v>-1144.5785848100204</v>
      </c>
    </row>
    <row r="32" spans="1:23" s="5" customFormat="1" ht="12.75" customHeight="1" x14ac:dyDescent="0.2">
      <c r="A32" s="9">
        <v>37438</v>
      </c>
      <c r="B32" s="11">
        <v>43.047089</v>
      </c>
      <c r="C32" s="11">
        <v>405.56694372999999</v>
      </c>
      <c r="D32" s="12">
        <v>0</v>
      </c>
      <c r="E32" s="12">
        <v>0</v>
      </c>
      <c r="F32" s="12">
        <v>398.24506263000001</v>
      </c>
      <c r="G32" s="12">
        <v>0</v>
      </c>
      <c r="H32" s="12">
        <v>0</v>
      </c>
      <c r="I32" s="12">
        <v>0</v>
      </c>
      <c r="J32" s="12">
        <v>44.537730769999996</v>
      </c>
      <c r="K32" s="11">
        <v>0</v>
      </c>
      <c r="L32" s="12">
        <v>0</v>
      </c>
      <c r="M32" s="12">
        <v>0</v>
      </c>
      <c r="N32" s="16">
        <v>826210.62682534382</v>
      </c>
      <c r="O32" s="14">
        <v>554335.15364244347</v>
      </c>
      <c r="P32" s="14">
        <v>827102.02365147381</v>
      </c>
      <c r="Q32" s="14">
        <v>555226.55046857346</v>
      </c>
      <c r="R32" s="14">
        <v>1405319.22714985</v>
      </c>
      <c r="S32" s="30">
        <f t="shared" si="1"/>
        <v>0.58791668886577075</v>
      </c>
      <c r="T32" s="30">
        <f t="shared" si="1"/>
        <v>0.39445497004029417</v>
      </c>
      <c r="U32" s="30">
        <f t="shared" si="1"/>
        <v>0.58855099088691221</v>
      </c>
      <c r="V32" s="30">
        <f t="shared" si="1"/>
        <v>0.39508927206143557</v>
      </c>
      <c r="W32" s="28">
        <f t="shared" si="0"/>
        <v>-891.39682612998877</v>
      </c>
    </row>
    <row r="33" spans="1:23" s="5" customFormat="1" ht="12.75" customHeight="1" x14ac:dyDescent="0.2">
      <c r="A33" s="9">
        <v>37469</v>
      </c>
      <c r="B33" s="11">
        <v>45.061779000000001</v>
      </c>
      <c r="C33" s="11">
        <v>424.93127676999995</v>
      </c>
      <c r="D33" s="12">
        <v>0</v>
      </c>
      <c r="E33" s="12">
        <v>0</v>
      </c>
      <c r="F33" s="12">
        <v>443.0315104</v>
      </c>
      <c r="G33" s="12">
        <v>0</v>
      </c>
      <c r="H33" s="12">
        <v>0</v>
      </c>
      <c r="I33" s="12">
        <v>0</v>
      </c>
      <c r="J33" s="12">
        <v>45.027952519999992</v>
      </c>
      <c r="K33" s="11">
        <v>0</v>
      </c>
      <c r="L33" s="12">
        <v>0</v>
      </c>
      <c r="M33" s="12">
        <v>0</v>
      </c>
      <c r="N33" s="16">
        <v>793884.63357420545</v>
      </c>
      <c r="O33" s="14">
        <v>505122.8684227175</v>
      </c>
      <c r="P33" s="14">
        <v>794842.68609289546</v>
      </c>
      <c r="Q33" s="14">
        <v>506080.9209414075</v>
      </c>
      <c r="R33" s="14">
        <v>1420054.6843113832</v>
      </c>
      <c r="S33" s="30">
        <f t="shared" si="1"/>
        <v>0.55905215647324047</v>
      </c>
      <c r="T33" s="30">
        <f t="shared" si="1"/>
        <v>0.35570663158486959</v>
      </c>
      <c r="U33" s="30">
        <f t="shared" si="1"/>
        <v>0.55972681536439051</v>
      </c>
      <c r="V33" s="30">
        <f t="shared" si="1"/>
        <v>0.35638129047601969</v>
      </c>
      <c r="W33" s="28">
        <f t="shared" si="0"/>
        <v>-958.05251869000494</v>
      </c>
    </row>
    <row r="34" spans="1:23" s="5" customFormat="1" ht="12.75" customHeight="1" x14ac:dyDescent="0.2">
      <c r="A34" s="9">
        <v>37500</v>
      </c>
      <c r="B34" s="11">
        <v>87.641400829999995</v>
      </c>
      <c r="C34" s="11">
        <v>439.73116733999996</v>
      </c>
      <c r="D34" s="12">
        <v>0</v>
      </c>
      <c r="E34" s="12">
        <v>0</v>
      </c>
      <c r="F34" s="12">
        <v>456.84996202000008</v>
      </c>
      <c r="G34" s="12">
        <v>0</v>
      </c>
      <c r="H34" s="12">
        <v>0</v>
      </c>
      <c r="I34" s="12">
        <v>0</v>
      </c>
      <c r="J34" s="12">
        <v>45.429561490000005</v>
      </c>
      <c r="K34" s="11">
        <v>0</v>
      </c>
      <c r="L34" s="12">
        <v>0</v>
      </c>
      <c r="M34" s="12">
        <v>0</v>
      </c>
      <c r="N34" s="16">
        <v>897021.15383729269</v>
      </c>
      <c r="O34" s="14">
        <v>592218.65716589103</v>
      </c>
      <c r="P34" s="14">
        <v>898050.80592897267</v>
      </c>
      <c r="Q34" s="14">
        <v>593248.309257571</v>
      </c>
      <c r="R34" s="14">
        <v>1436491.6658816314</v>
      </c>
      <c r="S34" s="30">
        <f t="shared" si="1"/>
        <v>0.62445273797447032</v>
      </c>
      <c r="T34" s="30">
        <f t="shared" si="1"/>
        <v>0.41226738117023681</v>
      </c>
      <c r="U34" s="30">
        <f t="shared" si="1"/>
        <v>0.62516952047738028</v>
      </c>
      <c r="V34" s="30">
        <f t="shared" si="1"/>
        <v>0.41298416367314683</v>
      </c>
      <c r="W34" s="28">
        <f t="shared" si="0"/>
        <v>-1029.6520916799782</v>
      </c>
    </row>
    <row r="35" spans="1:23" s="5" customFormat="1" ht="12.75" customHeight="1" x14ac:dyDescent="0.2">
      <c r="A35" s="9">
        <v>37530</v>
      </c>
      <c r="B35" s="11">
        <v>58.84934982</v>
      </c>
      <c r="C35" s="11">
        <v>387.91018244999998</v>
      </c>
      <c r="D35" s="12">
        <v>0</v>
      </c>
      <c r="E35" s="12">
        <v>0</v>
      </c>
      <c r="F35" s="12">
        <v>473.78182194999988</v>
      </c>
      <c r="G35" s="12">
        <v>0</v>
      </c>
      <c r="H35" s="12">
        <v>0</v>
      </c>
      <c r="I35" s="12">
        <v>0</v>
      </c>
      <c r="J35" s="12">
        <v>48.192749570000004</v>
      </c>
      <c r="K35" s="11">
        <v>0</v>
      </c>
      <c r="L35" s="12">
        <v>0</v>
      </c>
      <c r="M35" s="12">
        <v>0</v>
      </c>
      <c r="N35" s="16">
        <v>877834.83365158434</v>
      </c>
      <c r="O35" s="14">
        <v>568153.24984083441</v>
      </c>
      <c r="P35" s="14">
        <v>878803.56775537436</v>
      </c>
      <c r="Q35" s="14">
        <v>569121.98394462443</v>
      </c>
      <c r="R35" s="14">
        <v>1453478.1214231141</v>
      </c>
      <c r="S35" s="30">
        <f t="shared" si="1"/>
        <v>0.60395462491866614</v>
      </c>
      <c r="T35" s="30">
        <f t="shared" si="1"/>
        <v>0.39089219264239783</v>
      </c>
      <c r="U35" s="30">
        <f t="shared" si="1"/>
        <v>0.60462111868249491</v>
      </c>
      <c r="V35" s="30">
        <f t="shared" si="1"/>
        <v>0.39155868640622654</v>
      </c>
      <c r="W35" s="28">
        <f t="shared" si="0"/>
        <v>-968.73410379001871</v>
      </c>
    </row>
    <row r="36" spans="1:23" s="5" customFormat="1" ht="12.75" customHeight="1" x14ac:dyDescent="0.2">
      <c r="A36" s="9">
        <v>37561</v>
      </c>
      <c r="B36" s="11">
        <v>77.715211799999992</v>
      </c>
      <c r="C36" s="11">
        <v>396.78950395999999</v>
      </c>
      <c r="D36" s="12">
        <v>0</v>
      </c>
      <c r="E36" s="12">
        <v>0</v>
      </c>
      <c r="F36" s="12">
        <v>321.16180457999997</v>
      </c>
      <c r="G36" s="12">
        <v>0</v>
      </c>
      <c r="H36" s="12">
        <v>0</v>
      </c>
      <c r="I36" s="12">
        <v>0</v>
      </c>
      <c r="J36" s="12">
        <v>41.975771539999997</v>
      </c>
      <c r="K36" s="11">
        <v>0</v>
      </c>
      <c r="L36" s="12">
        <v>0</v>
      </c>
      <c r="M36" s="12">
        <v>0</v>
      </c>
      <c r="N36" s="16">
        <v>880667.61773510394</v>
      </c>
      <c r="O36" s="14">
        <v>574933.35777610005</v>
      </c>
      <c r="P36" s="14">
        <v>881505.26002698392</v>
      </c>
      <c r="Q36" s="14">
        <v>575771.00006798003</v>
      </c>
      <c r="R36" s="14">
        <v>1471562.7838685128</v>
      </c>
      <c r="S36" s="30">
        <f t="shared" si="1"/>
        <v>0.598457386520719</v>
      </c>
      <c r="T36" s="30">
        <f t="shared" si="1"/>
        <v>0.39069577192261445</v>
      </c>
      <c r="U36" s="30">
        <f t="shared" si="1"/>
        <v>0.59902660606137492</v>
      </c>
      <c r="V36" s="30">
        <f t="shared" si="1"/>
        <v>0.39126499146327037</v>
      </c>
      <c r="W36" s="28">
        <f t="shared" si="0"/>
        <v>-837.64229187997989</v>
      </c>
    </row>
    <row r="37" spans="1:23" s="5" customFormat="1" ht="12.75" customHeight="1" x14ac:dyDescent="0.2">
      <c r="A37" s="9">
        <v>37591</v>
      </c>
      <c r="B37" s="11">
        <v>63.869013000000002</v>
      </c>
      <c r="C37" s="11">
        <v>373.36745377</v>
      </c>
      <c r="D37" s="12">
        <v>0</v>
      </c>
      <c r="E37" s="12">
        <v>40.402901649999997</v>
      </c>
      <c r="F37" s="12">
        <v>423.89336283000006</v>
      </c>
      <c r="G37" s="12">
        <v>0</v>
      </c>
      <c r="H37" s="12">
        <v>0</v>
      </c>
      <c r="I37" s="12">
        <v>0</v>
      </c>
      <c r="J37" s="12">
        <v>46.887286759999995</v>
      </c>
      <c r="K37" s="11">
        <v>0</v>
      </c>
      <c r="L37" s="12">
        <v>0</v>
      </c>
      <c r="M37" s="12">
        <v>0</v>
      </c>
      <c r="N37" s="16">
        <v>892291.82861146098</v>
      </c>
      <c r="O37" s="14">
        <v>566734.44624553341</v>
      </c>
      <c r="P37" s="14">
        <v>893240.24862947094</v>
      </c>
      <c r="Q37" s="14">
        <v>567682.86626354337</v>
      </c>
      <c r="R37" s="14">
        <v>1488787.2551583685</v>
      </c>
      <c r="S37" s="30">
        <f t="shared" si="1"/>
        <v>0.59934139382227869</v>
      </c>
      <c r="T37" s="30">
        <f t="shared" si="1"/>
        <v>0.38066852351261399</v>
      </c>
      <c r="U37" s="30">
        <f t="shared" si="1"/>
        <v>0.59997843582725541</v>
      </c>
      <c r="V37" s="30">
        <f t="shared" si="1"/>
        <v>0.38130556551759076</v>
      </c>
      <c r="W37" s="28">
        <f t="shared" si="0"/>
        <v>-948.42001800995786</v>
      </c>
    </row>
    <row r="38" spans="1:23" s="5" customFormat="1" ht="12.75" customHeight="1" x14ac:dyDescent="0.2">
      <c r="A38" s="9">
        <v>37622</v>
      </c>
      <c r="B38" s="11">
        <v>54.836098999999997</v>
      </c>
      <c r="C38" s="11">
        <v>367.60797635</v>
      </c>
      <c r="D38" s="12">
        <v>0</v>
      </c>
      <c r="E38" s="12">
        <v>0</v>
      </c>
      <c r="F38" s="12">
        <v>456.93956764000001</v>
      </c>
      <c r="G38" s="12">
        <v>0</v>
      </c>
      <c r="H38" s="12">
        <v>0</v>
      </c>
      <c r="I38" s="12">
        <v>0</v>
      </c>
      <c r="J38" s="12">
        <v>46.569744499999999</v>
      </c>
      <c r="K38" s="11">
        <v>0</v>
      </c>
      <c r="L38" s="12">
        <v>0</v>
      </c>
      <c r="M38" s="12">
        <v>0</v>
      </c>
      <c r="N38" s="16">
        <v>900852.65235997224</v>
      </c>
      <c r="O38" s="14">
        <v>581343.01204926753</v>
      </c>
      <c r="P38" s="14">
        <v>901778.60574746225</v>
      </c>
      <c r="Q38" s="14">
        <v>582268.96543675754</v>
      </c>
      <c r="R38" s="14">
        <v>1503589.9108693013</v>
      </c>
      <c r="S38" s="30">
        <f t="shared" si="1"/>
        <v>0.59913454183737092</v>
      </c>
      <c r="T38" s="30">
        <f t="shared" si="1"/>
        <v>0.38663668055152334</v>
      </c>
      <c r="U38" s="30">
        <f t="shared" si="1"/>
        <v>0.59975037024962374</v>
      </c>
      <c r="V38" s="30">
        <f t="shared" si="1"/>
        <v>0.38725250896377617</v>
      </c>
      <c r="W38" s="28">
        <f t="shared" si="0"/>
        <v>-925.95338749000803</v>
      </c>
    </row>
    <row r="39" spans="1:23" s="5" customFormat="1" ht="12.75" customHeight="1" x14ac:dyDescent="0.2">
      <c r="A39" s="9">
        <v>37653</v>
      </c>
      <c r="B39" s="11">
        <v>54.369391999999998</v>
      </c>
      <c r="C39" s="11">
        <v>366.44118288999999</v>
      </c>
      <c r="D39" s="12">
        <v>0</v>
      </c>
      <c r="E39" s="12">
        <v>0</v>
      </c>
      <c r="F39" s="12">
        <v>495.79156882000001</v>
      </c>
      <c r="G39" s="12">
        <v>0</v>
      </c>
      <c r="H39" s="12">
        <v>0</v>
      </c>
      <c r="I39" s="12">
        <v>0</v>
      </c>
      <c r="J39" s="12">
        <v>47.153443010000004</v>
      </c>
      <c r="K39" s="11">
        <v>0</v>
      </c>
      <c r="L39" s="12">
        <v>0</v>
      </c>
      <c r="M39" s="12">
        <v>0</v>
      </c>
      <c r="N39" s="16">
        <v>917116.32095873088</v>
      </c>
      <c r="O39" s="14">
        <v>590805.13247292419</v>
      </c>
      <c r="P39" s="14">
        <v>918080.07654545084</v>
      </c>
      <c r="Q39" s="14">
        <v>591768.88805964414</v>
      </c>
      <c r="R39" s="14">
        <v>1523486.4236797218</v>
      </c>
      <c r="S39" s="30">
        <f t="shared" si="1"/>
        <v>0.60198522724186321</v>
      </c>
      <c r="T39" s="30">
        <f t="shared" si="1"/>
        <v>0.38779809474503557</v>
      </c>
      <c r="U39" s="30">
        <f t="shared" si="1"/>
        <v>0.60261782597837987</v>
      </c>
      <c r="V39" s="30">
        <f t="shared" si="1"/>
        <v>0.38843069348155218</v>
      </c>
      <c r="W39" s="28">
        <f t="shared" si="0"/>
        <v>-963.75558671995532</v>
      </c>
    </row>
    <row r="40" spans="1:23" s="5" customFormat="1" ht="12.75" customHeight="1" x14ac:dyDescent="0.2">
      <c r="A40" s="9">
        <v>37681</v>
      </c>
      <c r="B40" s="11">
        <v>64.798734999999994</v>
      </c>
      <c r="C40" s="11">
        <v>364.47716513</v>
      </c>
      <c r="D40" s="12">
        <v>0</v>
      </c>
      <c r="E40" s="12">
        <v>0</v>
      </c>
      <c r="F40" s="12">
        <v>510.77143273000001</v>
      </c>
      <c r="G40" s="12">
        <v>0</v>
      </c>
      <c r="H40" s="12">
        <v>0</v>
      </c>
      <c r="I40" s="12">
        <v>0</v>
      </c>
      <c r="J40" s="12">
        <v>47.037144679999997</v>
      </c>
      <c r="K40" s="11">
        <v>0</v>
      </c>
      <c r="L40" s="12">
        <v>0</v>
      </c>
      <c r="M40" s="12">
        <v>0</v>
      </c>
      <c r="N40" s="16">
        <v>902497.48145374097</v>
      </c>
      <c r="O40" s="14">
        <v>575592.3809360778</v>
      </c>
      <c r="P40" s="14">
        <v>903484.56593128096</v>
      </c>
      <c r="Q40" s="14">
        <v>576579.46541361779</v>
      </c>
      <c r="R40" s="14">
        <v>1543732.2267729766</v>
      </c>
      <c r="S40" s="30">
        <f t="shared" si="1"/>
        <v>0.58462048391664723</v>
      </c>
      <c r="T40" s="30">
        <f t="shared" si="1"/>
        <v>0.37285765688735939</v>
      </c>
      <c r="U40" s="30">
        <f t="shared" si="1"/>
        <v>0.58525989822725177</v>
      </c>
      <c r="V40" s="30">
        <f t="shared" si="1"/>
        <v>0.37349707119796388</v>
      </c>
      <c r="W40" s="28">
        <f t="shared" si="0"/>
        <v>-987.08447753998917</v>
      </c>
    </row>
    <row r="41" spans="1:23" s="5" customFormat="1" ht="12.75" customHeight="1" x14ac:dyDescent="0.2">
      <c r="A41" s="9">
        <v>37712</v>
      </c>
      <c r="B41" s="11">
        <v>70.959429</v>
      </c>
      <c r="C41" s="11">
        <v>364.73479299000002</v>
      </c>
      <c r="D41" s="12">
        <v>0</v>
      </c>
      <c r="E41" s="12">
        <v>0</v>
      </c>
      <c r="F41" s="12">
        <v>547.25829665000015</v>
      </c>
      <c r="G41" s="12">
        <v>0</v>
      </c>
      <c r="H41" s="12">
        <v>0</v>
      </c>
      <c r="I41" s="12">
        <v>0</v>
      </c>
      <c r="J41" s="12">
        <v>47.048791890000004</v>
      </c>
      <c r="K41" s="11">
        <v>0</v>
      </c>
      <c r="L41" s="12">
        <v>0</v>
      </c>
      <c r="M41" s="12">
        <v>0</v>
      </c>
      <c r="N41" s="16">
        <v>851667.19563729235</v>
      </c>
      <c r="O41" s="14">
        <v>529735.85149279679</v>
      </c>
      <c r="P41" s="14">
        <v>852697.19694782235</v>
      </c>
      <c r="Q41" s="14">
        <v>530765.85280332679</v>
      </c>
      <c r="R41" s="14">
        <v>1564734.3965496027</v>
      </c>
      <c r="S41" s="30">
        <f t="shared" si="1"/>
        <v>0.54428866491035444</v>
      </c>
      <c r="T41" s="30">
        <f t="shared" si="1"/>
        <v>0.3385468183360178</v>
      </c>
      <c r="U41" s="30">
        <f t="shared" si="1"/>
        <v>0.54494692442890358</v>
      </c>
      <c r="V41" s="30">
        <f t="shared" si="1"/>
        <v>0.33920507785456694</v>
      </c>
      <c r="W41" s="28">
        <f t="shared" si="0"/>
        <v>-1030.0013105300022</v>
      </c>
    </row>
    <row r="42" spans="1:23" s="5" customFormat="1" ht="12.75" customHeight="1" x14ac:dyDescent="0.2">
      <c r="A42" s="9">
        <v>37742</v>
      </c>
      <c r="B42" s="11">
        <v>81.689003999999997</v>
      </c>
      <c r="C42" s="11">
        <v>368.28295573000003</v>
      </c>
      <c r="D42" s="12">
        <v>0</v>
      </c>
      <c r="E42" s="12">
        <v>0</v>
      </c>
      <c r="F42" s="12">
        <v>598.70683684000005</v>
      </c>
      <c r="G42" s="12">
        <v>0</v>
      </c>
      <c r="H42" s="12">
        <v>0</v>
      </c>
      <c r="I42" s="12">
        <v>0</v>
      </c>
      <c r="J42" s="12">
        <v>47.660393840000005</v>
      </c>
      <c r="K42" s="11">
        <v>0</v>
      </c>
      <c r="L42" s="12">
        <v>0</v>
      </c>
      <c r="M42" s="12">
        <v>0</v>
      </c>
      <c r="N42" s="16">
        <v>868861.48734749225</v>
      </c>
      <c r="O42" s="14">
        <v>547833.64513434516</v>
      </c>
      <c r="P42" s="14">
        <v>869957.82653790223</v>
      </c>
      <c r="Q42" s="14">
        <v>548929.98432475515</v>
      </c>
      <c r="R42" s="14">
        <v>1580787.7158002185</v>
      </c>
      <c r="S42" s="30">
        <f t="shared" si="1"/>
        <v>0.54963830921956625</v>
      </c>
      <c r="T42" s="30">
        <f t="shared" si="1"/>
        <v>0.34655737747621829</v>
      </c>
      <c r="U42" s="30">
        <f t="shared" si="1"/>
        <v>0.5503318490158664</v>
      </c>
      <c r="V42" s="30">
        <f t="shared" si="1"/>
        <v>0.3472509172725185</v>
      </c>
      <c r="W42" s="28">
        <f t="shared" si="0"/>
        <v>-1096.3391904099844</v>
      </c>
    </row>
    <row r="43" spans="1:23" s="5" customFormat="1" ht="12.75" customHeight="1" x14ac:dyDescent="0.2">
      <c r="A43" s="9">
        <v>37773</v>
      </c>
      <c r="B43" s="11">
        <v>88.135628999999994</v>
      </c>
      <c r="C43" s="11">
        <v>373.41740546</v>
      </c>
      <c r="D43" s="12">
        <v>0</v>
      </c>
      <c r="E43" s="12">
        <v>0</v>
      </c>
      <c r="F43" s="12">
        <v>632.33538249999992</v>
      </c>
      <c r="G43" s="12">
        <v>0</v>
      </c>
      <c r="H43" s="12">
        <v>0</v>
      </c>
      <c r="I43" s="12">
        <v>0</v>
      </c>
      <c r="J43" s="12">
        <v>46.663387510000007</v>
      </c>
      <c r="K43" s="11">
        <v>0</v>
      </c>
      <c r="L43" s="12">
        <v>0</v>
      </c>
      <c r="M43" s="12">
        <v>0</v>
      </c>
      <c r="N43" s="16">
        <v>868249.95487808378</v>
      </c>
      <c r="O43" s="14">
        <v>550408.15267787711</v>
      </c>
      <c r="P43" s="14">
        <v>869390.50668255379</v>
      </c>
      <c r="Q43" s="14">
        <v>551548.70448234712</v>
      </c>
      <c r="R43" s="14">
        <v>1595356.739090553</v>
      </c>
      <c r="S43" s="30">
        <f t="shared" si="1"/>
        <v>0.5442356142695941</v>
      </c>
      <c r="T43" s="30">
        <f t="shared" si="1"/>
        <v>0.34500631688912542</v>
      </c>
      <c r="U43" s="30">
        <f t="shared" si="1"/>
        <v>0.54495053387128789</v>
      </c>
      <c r="V43" s="30">
        <f t="shared" si="1"/>
        <v>0.34572123649081915</v>
      </c>
      <c r="W43" s="28">
        <f t="shared" si="0"/>
        <v>-1140.5518044700148</v>
      </c>
    </row>
    <row r="44" spans="1:23" s="5" customFormat="1" ht="12.75" customHeight="1" x14ac:dyDescent="0.2">
      <c r="A44" s="9">
        <v>37803</v>
      </c>
      <c r="B44" s="11">
        <v>97.970592999999994</v>
      </c>
      <c r="C44" s="11">
        <v>387.88796474999998</v>
      </c>
      <c r="D44" s="12">
        <v>0</v>
      </c>
      <c r="E44" s="12">
        <v>0</v>
      </c>
      <c r="F44" s="12">
        <v>654.05130669000016</v>
      </c>
      <c r="G44" s="12">
        <v>0</v>
      </c>
      <c r="H44" s="12">
        <v>0</v>
      </c>
      <c r="I44" s="12">
        <v>0</v>
      </c>
      <c r="J44" s="12">
        <v>46.362887439999994</v>
      </c>
      <c r="K44" s="11">
        <v>0</v>
      </c>
      <c r="L44" s="12">
        <v>0</v>
      </c>
      <c r="M44" s="12">
        <v>0</v>
      </c>
      <c r="N44" s="16">
        <v>888983.2179276871</v>
      </c>
      <c r="O44" s="14">
        <v>572336.41942218586</v>
      </c>
      <c r="P44" s="14">
        <v>890169.4906795671</v>
      </c>
      <c r="Q44" s="14">
        <v>573522.69217406586</v>
      </c>
      <c r="R44" s="14">
        <v>1614470.7295766994</v>
      </c>
      <c r="S44" s="30">
        <f t="shared" si="1"/>
        <v>0.55063445972834146</v>
      </c>
      <c r="T44" s="30">
        <f t="shared" si="1"/>
        <v>0.35450405444776795</v>
      </c>
      <c r="U44" s="30">
        <f t="shared" si="1"/>
        <v>0.55136923474169275</v>
      </c>
      <c r="V44" s="30">
        <f t="shared" si="1"/>
        <v>0.35523882946111923</v>
      </c>
      <c r="W44" s="28">
        <f t="shared" si="0"/>
        <v>-1186.2727518799948</v>
      </c>
    </row>
    <row r="45" spans="1:23" s="5" customFormat="1" ht="12.75" customHeight="1" x14ac:dyDescent="0.2">
      <c r="A45" s="9">
        <v>37834</v>
      </c>
      <c r="B45" s="11">
        <v>70.800358000000003</v>
      </c>
      <c r="C45" s="11">
        <v>389.19815322000005</v>
      </c>
      <c r="D45" s="12">
        <v>0</v>
      </c>
      <c r="E45" s="12">
        <v>107.24214487</v>
      </c>
      <c r="F45" s="12">
        <v>680.53912844999991</v>
      </c>
      <c r="G45" s="12">
        <v>0</v>
      </c>
      <c r="H45" s="12">
        <v>0</v>
      </c>
      <c r="I45" s="12">
        <v>0</v>
      </c>
      <c r="J45" s="12">
        <v>46.142170819999997</v>
      </c>
      <c r="K45" s="11">
        <v>0</v>
      </c>
      <c r="L45" s="12">
        <v>0</v>
      </c>
      <c r="M45" s="12">
        <v>0</v>
      </c>
      <c r="N45" s="16">
        <v>904329.55634083785</v>
      </c>
      <c r="O45" s="14">
        <v>583769.07931372349</v>
      </c>
      <c r="P45" s="14">
        <v>905623.47829619783</v>
      </c>
      <c r="Q45" s="14">
        <v>585063.00126908347</v>
      </c>
      <c r="R45" s="14">
        <v>1631489.9762567636</v>
      </c>
      <c r="S45" s="30">
        <f t="shared" si="1"/>
        <v>0.55429672845168287</v>
      </c>
      <c r="T45" s="30">
        <f t="shared" si="1"/>
        <v>0.3578134636494083</v>
      </c>
      <c r="U45" s="30">
        <f t="shared" si="1"/>
        <v>0.55508982063992218</v>
      </c>
      <c r="V45" s="30">
        <f t="shared" si="1"/>
        <v>0.35860655583764761</v>
      </c>
      <c r="W45" s="28">
        <f t="shared" si="0"/>
        <v>-1293.9219553599833</v>
      </c>
    </row>
    <row r="46" spans="1:23" s="5" customFormat="1" ht="12.75" customHeight="1" x14ac:dyDescent="0.2">
      <c r="A46" s="9">
        <v>37865</v>
      </c>
      <c r="B46" s="11">
        <v>124.370861</v>
      </c>
      <c r="C46" s="11">
        <v>402.45789745999997</v>
      </c>
      <c r="D46" s="12">
        <v>0</v>
      </c>
      <c r="E46" s="12">
        <v>163.30964059999999</v>
      </c>
      <c r="F46" s="12">
        <v>733.49075153999979</v>
      </c>
      <c r="G46" s="12">
        <v>0</v>
      </c>
      <c r="H46" s="12">
        <v>145.10861580000002</v>
      </c>
      <c r="I46" s="12">
        <v>236.41812833</v>
      </c>
      <c r="J46" s="12">
        <v>45.869248649999996</v>
      </c>
      <c r="K46" s="11">
        <v>0</v>
      </c>
      <c r="L46" s="12">
        <v>0</v>
      </c>
      <c r="M46" s="12">
        <v>0</v>
      </c>
      <c r="N46" s="16">
        <v>905763.09384796571</v>
      </c>
      <c r="O46" s="14">
        <v>559126.36527110927</v>
      </c>
      <c r="P46" s="14">
        <v>907614.11899134575</v>
      </c>
      <c r="Q46" s="14">
        <v>560977.39041448932</v>
      </c>
      <c r="R46" s="14">
        <v>1654911.989037948</v>
      </c>
      <c r="S46" s="30">
        <f t="shared" si="1"/>
        <v>0.54731798418749389</v>
      </c>
      <c r="T46" s="30">
        <f t="shared" si="1"/>
        <v>0.33785867101980865</v>
      </c>
      <c r="U46" s="30">
        <f t="shared" si="1"/>
        <v>0.54843648786360544</v>
      </c>
      <c r="V46" s="30">
        <f t="shared" si="1"/>
        <v>0.33897717469592026</v>
      </c>
      <c r="W46" s="28">
        <f t="shared" si="0"/>
        <v>-1851.025143380044</v>
      </c>
    </row>
    <row r="47" spans="1:23" s="5" customFormat="1" ht="12.75" customHeight="1" x14ac:dyDescent="0.2">
      <c r="A47" s="9">
        <v>37895</v>
      </c>
      <c r="B47" s="11">
        <v>140.97118900000001</v>
      </c>
      <c r="C47" s="11">
        <v>381.70078011999999</v>
      </c>
      <c r="D47" s="12">
        <v>0</v>
      </c>
      <c r="E47" s="12">
        <v>69.364908139999997</v>
      </c>
      <c r="F47" s="12">
        <v>759.48246482999991</v>
      </c>
      <c r="G47" s="12">
        <v>10.582143539999999</v>
      </c>
      <c r="H47" s="12">
        <v>0</v>
      </c>
      <c r="I47" s="12">
        <v>0</v>
      </c>
      <c r="J47" s="12">
        <v>45.458830820000003</v>
      </c>
      <c r="K47" s="11">
        <v>0</v>
      </c>
      <c r="L47" s="12">
        <v>0</v>
      </c>
      <c r="M47" s="12">
        <v>0</v>
      </c>
      <c r="N47" s="16">
        <v>903867.8330004873</v>
      </c>
      <c r="O47" s="14">
        <v>552682.73923145526</v>
      </c>
      <c r="P47" s="14">
        <v>905275.39331693726</v>
      </c>
      <c r="Q47" s="14">
        <v>554090.29954790522</v>
      </c>
      <c r="R47" s="14">
        <v>1676712.4208258295</v>
      </c>
      <c r="S47" s="30">
        <f t="shared" si="1"/>
        <v>0.53907147211046846</v>
      </c>
      <c r="T47" s="30">
        <f t="shared" si="1"/>
        <v>0.32962285742431785</v>
      </c>
      <c r="U47" s="30">
        <f t="shared" si="1"/>
        <v>0.5399109483969009</v>
      </c>
      <c r="V47" s="30">
        <f t="shared" si="1"/>
        <v>0.33046233371075029</v>
      </c>
      <c r="W47" s="28">
        <f t="shared" si="0"/>
        <v>-1407.5603164499626</v>
      </c>
    </row>
    <row r="48" spans="1:23" s="5" customFormat="1" ht="12.75" customHeight="1" x14ac:dyDescent="0.2">
      <c r="A48" s="9">
        <v>37926</v>
      </c>
      <c r="B48" s="11">
        <v>93.239013999999997</v>
      </c>
      <c r="C48" s="11">
        <v>383.09037181999997</v>
      </c>
      <c r="D48" s="12">
        <v>0</v>
      </c>
      <c r="E48" s="12">
        <v>56.067495729999997</v>
      </c>
      <c r="F48" s="12">
        <v>765.94354641999996</v>
      </c>
      <c r="G48" s="12">
        <v>13.96921539</v>
      </c>
      <c r="H48" s="12">
        <v>98.593410349999999</v>
      </c>
      <c r="I48" s="12">
        <v>0</v>
      </c>
      <c r="J48" s="12">
        <v>47.711159270000003</v>
      </c>
      <c r="K48" s="11">
        <v>0</v>
      </c>
      <c r="L48" s="12">
        <v>0</v>
      </c>
      <c r="M48" s="12">
        <v>0</v>
      </c>
      <c r="N48" s="16">
        <v>921084.78626634227</v>
      </c>
      <c r="O48" s="14">
        <v>567124.38824882999</v>
      </c>
      <c r="P48" s="14">
        <v>922543.4004793223</v>
      </c>
      <c r="Q48" s="14">
        <v>568583.00246181001</v>
      </c>
      <c r="R48" s="14">
        <v>1694390.2015893511</v>
      </c>
      <c r="S48" s="30">
        <f t="shared" si="1"/>
        <v>0.5436084234920372</v>
      </c>
      <c r="T48" s="30">
        <f t="shared" si="1"/>
        <v>0.33470707498005059</v>
      </c>
      <c r="U48" s="30">
        <f t="shared" si="1"/>
        <v>0.54446927255243183</v>
      </c>
      <c r="V48" s="30">
        <f t="shared" si="1"/>
        <v>0.33556792404044522</v>
      </c>
      <c r="W48" s="28">
        <f t="shared" si="0"/>
        <v>-1458.6142129800282</v>
      </c>
    </row>
    <row r="49" spans="1:23" s="5" customFormat="1" ht="12.75" customHeight="1" x14ac:dyDescent="0.2">
      <c r="A49" s="9">
        <v>37956</v>
      </c>
      <c r="B49" s="11">
        <v>81.018218000000005</v>
      </c>
      <c r="C49" s="11">
        <v>254.47302994999998</v>
      </c>
      <c r="D49" s="12">
        <v>0</v>
      </c>
      <c r="E49" s="12">
        <v>110.90403453</v>
      </c>
      <c r="F49" s="12">
        <v>749.15957442000013</v>
      </c>
      <c r="G49" s="12">
        <v>0</v>
      </c>
      <c r="H49" s="12">
        <v>0</v>
      </c>
      <c r="I49" s="12">
        <v>0</v>
      </c>
      <c r="J49" s="12">
        <v>45.313282980000004</v>
      </c>
      <c r="K49" s="11">
        <v>0</v>
      </c>
      <c r="L49" s="12">
        <v>0</v>
      </c>
      <c r="M49" s="12">
        <v>0</v>
      </c>
      <c r="N49" s="16">
        <v>932137.53372975031</v>
      </c>
      <c r="O49" s="14">
        <v>584543.82209471904</v>
      </c>
      <c r="P49" s="14">
        <v>933378.40186963032</v>
      </c>
      <c r="Q49" s="14">
        <v>585784.69023459905</v>
      </c>
      <c r="R49" s="14">
        <v>1717950.39642449</v>
      </c>
      <c r="S49" s="30">
        <f t="shared" si="1"/>
        <v>0.5425869895136527</v>
      </c>
      <c r="T49" s="30">
        <f t="shared" si="1"/>
        <v>0.34025651922855843</v>
      </c>
      <c r="U49" s="30">
        <f t="shared" si="1"/>
        <v>0.54330928518788324</v>
      </c>
      <c r="V49" s="30">
        <f t="shared" si="1"/>
        <v>0.34097881490278892</v>
      </c>
      <c r="W49" s="28">
        <f t="shared" si="0"/>
        <v>-1240.8681398800109</v>
      </c>
    </row>
    <row r="50" spans="1:23" s="5" customFormat="1" ht="12.75" customHeight="1" x14ac:dyDescent="0.2">
      <c r="A50" s="9">
        <v>37987</v>
      </c>
      <c r="B50" s="11">
        <v>35.595936000000002</v>
      </c>
      <c r="C50" s="11">
        <v>257.12985466999999</v>
      </c>
      <c r="D50" s="12">
        <v>0</v>
      </c>
      <c r="E50" s="12">
        <v>111.80820856</v>
      </c>
      <c r="F50" s="12">
        <v>772.11787631000004</v>
      </c>
      <c r="G50" s="12">
        <v>0</v>
      </c>
      <c r="H50" s="12">
        <v>0</v>
      </c>
      <c r="I50" s="12">
        <v>0</v>
      </c>
      <c r="J50" s="12">
        <v>45.148488200000003</v>
      </c>
      <c r="K50" s="11">
        <v>0</v>
      </c>
      <c r="L50" s="12">
        <v>0</v>
      </c>
      <c r="M50" s="12">
        <v>0</v>
      </c>
      <c r="N50" s="16">
        <v>937639.09687481553</v>
      </c>
      <c r="O50" s="14">
        <v>598830.99153729004</v>
      </c>
      <c r="P50" s="14">
        <v>938860.89723855548</v>
      </c>
      <c r="Q50" s="14">
        <v>600052.79190103</v>
      </c>
      <c r="R50" s="14">
        <v>1735331.5393900762</v>
      </c>
      <c r="S50" s="30">
        <f t="shared" si="1"/>
        <v>0.54032274271023228</v>
      </c>
      <c r="T50" s="30">
        <f t="shared" si="1"/>
        <v>0.34508160426091461</v>
      </c>
      <c r="U50" s="30">
        <f t="shared" si="1"/>
        <v>0.54102681587204982</v>
      </c>
      <c r="V50" s="30">
        <f t="shared" si="1"/>
        <v>0.34578567742273209</v>
      </c>
      <c r="W50" s="28">
        <f t="shared" si="0"/>
        <v>-1221.8003637399524</v>
      </c>
    </row>
    <row r="51" spans="1:23" s="5" customFormat="1" ht="12.75" customHeight="1" x14ac:dyDescent="0.2">
      <c r="A51" s="9">
        <v>38018</v>
      </c>
      <c r="B51" s="11">
        <v>40.554350999999997</v>
      </c>
      <c r="C51" s="11">
        <v>259.78949862000002</v>
      </c>
      <c r="D51" s="12">
        <v>0</v>
      </c>
      <c r="E51" s="12">
        <v>0</v>
      </c>
      <c r="F51" s="12">
        <v>736.22259993000023</v>
      </c>
      <c r="G51" s="12">
        <v>0</v>
      </c>
      <c r="H51" s="12">
        <v>0</v>
      </c>
      <c r="I51" s="12">
        <v>0</v>
      </c>
      <c r="J51" s="12">
        <v>44.962528420000005</v>
      </c>
      <c r="K51" s="11">
        <v>0</v>
      </c>
      <c r="L51" s="12">
        <v>0</v>
      </c>
      <c r="M51" s="12">
        <v>0</v>
      </c>
      <c r="N51" s="16">
        <v>938830.75383468997</v>
      </c>
      <c r="O51" s="14">
        <v>590507.57258587657</v>
      </c>
      <c r="P51" s="14">
        <v>939912.28281265998</v>
      </c>
      <c r="Q51" s="14">
        <v>591589.10156384658</v>
      </c>
      <c r="R51" s="14">
        <v>1746819.2417065946</v>
      </c>
      <c r="S51" s="30">
        <f t="shared" si="1"/>
        <v>0.53745157565214252</v>
      </c>
      <c r="T51" s="30">
        <f t="shared" si="1"/>
        <v>0.33804732538265769</v>
      </c>
      <c r="U51" s="30">
        <f t="shared" si="1"/>
        <v>0.53807071754853775</v>
      </c>
      <c r="V51" s="30">
        <f t="shared" si="1"/>
        <v>0.33866646727905297</v>
      </c>
      <c r="W51" s="28">
        <f t="shared" si="0"/>
        <v>-1081.5289779700106</v>
      </c>
    </row>
    <row r="52" spans="1:23" s="5" customFormat="1" ht="12.75" customHeight="1" x14ac:dyDescent="0.2">
      <c r="A52" s="9">
        <v>38047</v>
      </c>
      <c r="B52" s="11">
        <v>57.365102999999998</v>
      </c>
      <c r="C52" s="11">
        <v>263.15704871000003</v>
      </c>
      <c r="D52" s="12">
        <v>0</v>
      </c>
      <c r="E52" s="12">
        <v>40.588927149999996</v>
      </c>
      <c r="F52" s="12">
        <v>753.13552562999985</v>
      </c>
      <c r="G52" s="12">
        <v>0</v>
      </c>
      <c r="H52" s="12">
        <v>0</v>
      </c>
      <c r="I52" s="12">
        <v>0</v>
      </c>
      <c r="J52" s="12">
        <v>44.695607459999998</v>
      </c>
      <c r="K52" s="11">
        <v>0</v>
      </c>
      <c r="L52" s="12">
        <v>0</v>
      </c>
      <c r="M52" s="12">
        <v>0</v>
      </c>
      <c r="N52" s="16">
        <v>939065.43801921234</v>
      </c>
      <c r="O52" s="14">
        <v>590587.49447843386</v>
      </c>
      <c r="P52" s="14">
        <v>940224.3802311623</v>
      </c>
      <c r="Q52" s="14">
        <v>591746.43669038382</v>
      </c>
      <c r="R52" s="14">
        <v>1765492.2457365082</v>
      </c>
      <c r="S52" s="30">
        <f t="shared" si="1"/>
        <v>0.53190006372838161</v>
      </c>
      <c r="T52" s="30">
        <f t="shared" si="1"/>
        <v>0.33451718403444997</v>
      </c>
      <c r="U52" s="30">
        <f t="shared" si="1"/>
        <v>0.53255650513431174</v>
      </c>
      <c r="V52" s="30">
        <f t="shared" si="1"/>
        <v>0.33517362544038004</v>
      </c>
      <c r="W52" s="28">
        <f t="shared" si="0"/>
        <v>-1158.942211949965</v>
      </c>
    </row>
    <row r="53" spans="1:23" s="5" customFormat="1" ht="12.75" customHeight="1" x14ac:dyDescent="0.2">
      <c r="A53" s="9">
        <v>38078</v>
      </c>
      <c r="B53" s="11">
        <v>63.688214000000002</v>
      </c>
      <c r="C53" s="11">
        <v>272.64132169999999</v>
      </c>
      <c r="D53" s="12">
        <v>0</v>
      </c>
      <c r="E53" s="12">
        <v>40.900749560000001</v>
      </c>
      <c r="F53" s="12">
        <v>787.38960281000016</v>
      </c>
      <c r="G53" s="12">
        <v>0</v>
      </c>
      <c r="H53" s="12">
        <v>0</v>
      </c>
      <c r="I53" s="12">
        <v>0</v>
      </c>
      <c r="J53" s="12">
        <v>41.80886555</v>
      </c>
      <c r="K53" s="11">
        <v>0</v>
      </c>
      <c r="L53" s="12">
        <v>0</v>
      </c>
      <c r="M53" s="12">
        <v>0</v>
      </c>
      <c r="N53" s="16">
        <v>943701.7493898687</v>
      </c>
      <c r="O53" s="14">
        <v>592558.9000659493</v>
      </c>
      <c r="P53" s="14">
        <v>944908.17814348871</v>
      </c>
      <c r="Q53" s="14">
        <v>593765.32881956932</v>
      </c>
      <c r="R53" s="14">
        <v>1781058.0175177611</v>
      </c>
      <c r="S53" s="30">
        <f t="shared" si="1"/>
        <v>0.52985458087721049</v>
      </c>
      <c r="T53" s="30">
        <f t="shared" si="1"/>
        <v>0.332700503991325</v>
      </c>
      <c r="U53" s="30">
        <f t="shared" si="1"/>
        <v>0.53053194721887598</v>
      </c>
      <c r="V53" s="30">
        <f t="shared" si="1"/>
        <v>0.33337787033299054</v>
      </c>
      <c r="W53" s="28">
        <f t="shared" si="0"/>
        <v>-1206.4287536200136</v>
      </c>
    </row>
    <row r="54" spans="1:23" s="5" customFormat="1" ht="12.75" customHeight="1" x14ac:dyDescent="0.2">
      <c r="A54" s="9">
        <v>38108</v>
      </c>
      <c r="B54" s="11">
        <v>79.707171000000002</v>
      </c>
      <c r="C54" s="11">
        <v>278.69095073</v>
      </c>
      <c r="D54" s="12">
        <v>0</v>
      </c>
      <c r="E54" s="12">
        <v>41.225208100000003</v>
      </c>
      <c r="F54" s="12">
        <v>846.5523413200001</v>
      </c>
      <c r="G54" s="12">
        <v>0</v>
      </c>
      <c r="H54" s="12">
        <v>0</v>
      </c>
      <c r="I54" s="12">
        <v>0</v>
      </c>
      <c r="J54" s="12">
        <v>46.30603515</v>
      </c>
      <c r="K54" s="11">
        <v>0</v>
      </c>
      <c r="L54" s="12">
        <v>0</v>
      </c>
      <c r="M54" s="12">
        <v>0</v>
      </c>
      <c r="N54" s="16">
        <v>964008.41791990714</v>
      </c>
      <c r="O54" s="14">
        <v>609122.88869365002</v>
      </c>
      <c r="P54" s="14">
        <v>965300.89962620719</v>
      </c>
      <c r="Q54" s="14">
        <v>610415.37039995007</v>
      </c>
      <c r="R54" s="14">
        <v>1800951.0784743757</v>
      </c>
      <c r="S54" s="30">
        <f t="shared" si="1"/>
        <v>0.53527740394621903</v>
      </c>
      <c r="T54" s="30">
        <f t="shared" si="1"/>
        <v>0.33822289565447339</v>
      </c>
      <c r="U54" s="30">
        <f t="shared" si="1"/>
        <v>0.53599507014034731</v>
      </c>
      <c r="V54" s="30">
        <f t="shared" si="1"/>
        <v>0.33894056184860172</v>
      </c>
      <c r="W54" s="28">
        <f t="shared" si="0"/>
        <v>-1292.4817063000519</v>
      </c>
    </row>
    <row r="55" spans="1:23" s="5" customFormat="1" ht="12.75" customHeight="1" x14ac:dyDescent="0.2">
      <c r="A55" s="9">
        <v>38139</v>
      </c>
      <c r="B55" s="11">
        <v>92.900502000000003</v>
      </c>
      <c r="C55" s="11">
        <v>292.76155917</v>
      </c>
      <c r="D55" s="12">
        <v>0</v>
      </c>
      <c r="E55" s="12">
        <v>78.848884040000002</v>
      </c>
      <c r="F55" s="12">
        <v>864.97388018000026</v>
      </c>
      <c r="G55" s="12">
        <v>0</v>
      </c>
      <c r="H55" s="12">
        <v>0</v>
      </c>
      <c r="I55" s="12">
        <v>0</v>
      </c>
      <c r="J55" s="12">
        <v>46.751480809999997</v>
      </c>
      <c r="K55" s="11">
        <v>0</v>
      </c>
      <c r="L55" s="12">
        <v>0</v>
      </c>
      <c r="M55" s="12">
        <v>0</v>
      </c>
      <c r="N55" s="16">
        <v>965828.0419998829</v>
      </c>
      <c r="O55" s="14">
        <v>609483.78635514248</v>
      </c>
      <c r="P55" s="14">
        <v>967204.27830608294</v>
      </c>
      <c r="Q55" s="14">
        <v>610860.02266134252</v>
      </c>
      <c r="R55" s="14">
        <v>1828299.8693043047</v>
      </c>
      <c r="S55" s="30">
        <f t="shared" si="1"/>
        <v>0.52826566266035713</v>
      </c>
      <c r="T55" s="30">
        <f t="shared" si="1"/>
        <v>0.3333609527561035</v>
      </c>
      <c r="U55" s="30">
        <f t="shared" si="1"/>
        <v>0.5290184036791068</v>
      </c>
      <c r="V55" s="30">
        <f t="shared" si="1"/>
        <v>0.33411369377485317</v>
      </c>
      <c r="W55" s="28">
        <f t="shared" si="0"/>
        <v>-1376.2363062000368</v>
      </c>
    </row>
    <row r="56" spans="1:23" s="5" customFormat="1" ht="12.75" customHeight="1" x14ac:dyDescent="0.2">
      <c r="A56" s="9">
        <v>38169</v>
      </c>
      <c r="B56" s="11">
        <v>36.192692999999998</v>
      </c>
      <c r="C56" s="11">
        <v>348.48717892000002</v>
      </c>
      <c r="D56" s="12">
        <v>0</v>
      </c>
      <c r="E56" s="12">
        <v>79.474366799999999</v>
      </c>
      <c r="F56" s="12">
        <v>861.74603209999987</v>
      </c>
      <c r="G56" s="12">
        <v>0</v>
      </c>
      <c r="H56" s="12">
        <v>0</v>
      </c>
      <c r="I56" s="12">
        <v>0</v>
      </c>
      <c r="J56" s="12">
        <v>47.177016460000004</v>
      </c>
      <c r="K56" s="11">
        <v>0</v>
      </c>
      <c r="L56" s="12">
        <v>0</v>
      </c>
      <c r="M56" s="12">
        <v>0</v>
      </c>
      <c r="N56" s="16">
        <v>964279.28912418417</v>
      </c>
      <c r="O56" s="14">
        <v>604948.02163867489</v>
      </c>
      <c r="P56" s="14">
        <v>965652.36641146417</v>
      </c>
      <c r="Q56" s="14">
        <v>606321.0989259549</v>
      </c>
      <c r="R56" s="14">
        <v>1853700.1735042741</v>
      </c>
      <c r="S56" s="30">
        <f t="shared" si="1"/>
        <v>0.52019161615618248</v>
      </c>
      <c r="T56" s="30">
        <f t="shared" si="1"/>
        <v>0.32634620759357663</v>
      </c>
      <c r="U56" s="30">
        <f t="shared" si="1"/>
        <v>0.5209323385809338</v>
      </c>
      <c r="V56" s="30">
        <f t="shared" si="1"/>
        <v>0.32708693001832795</v>
      </c>
      <c r="W56" s="28">
        <f t="shared" si="0"/>
        <v>-1373.0772872800007</v>
      </c>
    </row>
    <row r="57" spans="1:23" s="5" customFormat="1" ht="12.75" customHeight="1" x14ac:dyDescent="0.2">
      <c r="A57" s="9">
        <v>38200</v>
      </c>
      <c r="B57" s="11">
        <v>47.976052000000003</v>
      </c>
      <c r="C57" s="11">
        <v>463.44517501000001</v>
      </c>
      <c r="D57" s="12">
        <v>0</v>
      </c>
      <c r="E57" s="12">
        <v>80.104805799999994</v>
      </c>
      <c r="F57" s="12">
        <v>932.03121482000006</v>
      </c>
      <c r="G57" s="12">
        <v>0</v>
      </c>
      <c r="H57" s="12">
        <v>81.424989760000003</v>
      </c>
      <c r="I57" s="12">
        <v>160.38816041999999</v>
      </c>
      <c r="J57" s="12">
        <v>48.934543009999999</v>
      </c>
      <c r="K57" s="11">
        <v>0</v>
      </c>
      <c r="L57" s="12">
        <v>0</v>
      </c>
      <c r="M57" s="12">
        <v>0</v>
      </c>
      <c r="N57" s="16">
        <v>964790.55481061235</v>
      </c>
      <c r="O57" s="14">
        <v>602950.44427632925</v>
      </c>
      <c r="P57" s="14">
        <v>966604.85975143232</v>
      </c>
      <c r="Q57" s="14">
        <v>604764.74921714922</v>
      </c>
      <c r="R57" s="14">
        <v>1878059.7087026951</v>
      </c>
      <c r="S57" s="30">
        <f t="shared" si="1"/>
        <v>0.51371665679205669</v>
      </c>
      <c r="T57" s="30">
        <f t="shared" si="1"/>
        <v>0.3210496671018136</v>
      </c>
      <c r="U57" s="30">
        <f t="shared" si="1"/>
        <v>0.51468270964565488</v>
      </c>
      <c r="V57" s="30">
        <f t="shared" si="1"/>
        <v>0.32201571995541173</v>
      </c>
      <c r="W57" s="28">
        <f t="shared" si="0"/>
        <v>-1814.3049408199731</v>
      </c>
    </row>
    <row r="58" spans="1:23" s="5" customFormat="1" ht="12.75" customHeight="1" x14ac:dyDescent="0.2">
      <c r="A58" s="9">
        <v>38231</v>
      </c>
      <c r="B58" s="11">
        <v>66.116885510000003</v>
      </c>
      <c r="C58" s="11">
        <v>496.17855954000004</v>
      </c>
      <c r="D58" s="12">
        <v>0</v>
      </c>
      <c r="E58" s="12">
        <v>35.367364610000003</v>
      </c>
      <c r="F58" s="12">
        <v>943.28250869000021</v>
      </c>
      <c r="G58" s="12">
        <v>0</v>
      </c>
      <c r="H58" s="12">
        <v>0</v>
      </c>
      <c r="I58" s="12">
        <v>2.7193880099999999</v>
      </c>
      <c r="J58" s="12">
        <v>50.547724939999995</v>
      </c>
      <c r="K58" s="11">
        <v>0</v>
      </c>
      <c r="L58" s="12">
        <v>0</v>
      </c>
      <c r="M58" s="12">
        <v>0</v>
      </c>
      <c r="N58" s="16">
        <v>963305.17282208381</v>
      </c>
      <c r="O58" s="14">
        <v>596913.09390920727</v>
      </c>
      <c r="P58" s="14">
        <v>964899.38525338378</v>
      </c>
      <c r="Q58" s="14">
        <v>598507.30634050723</v>
      </c>
      <c r="R58" s="14">
        <v>1894202.4061157135</v>
      </c>
      <c r="S58" s="30">
        <f t="shared" si="1"/>
        <v>0.50855450806730584</v>
      </c>
      <c r="T58" s="30">
        <f t="shared" si="1"/>
        <v>0.31512635185235999</v>
      </c>
      <c r="U58" s="30">
        <f t="shared" si="1"/>
        <v>0.50939613535388983</v>
      </c>
      <c r="V58" s="30">
        <f t="shared" si="1"/>
        <v>0.31596797913894398</v>
      </c>
      <c r="W58" s="28">
        <f t="shared" si="0"/>
        <v>-1594.2124312999658</v>
      </c>
    </row>
    <row r="59" spans="1:23" s="5" customFormat="1" ht="12.75" customHeight="1" x14ac:dyDescent="0.2">
      <c r="A59" s="9">
        <v>38261</v>
      </c>
      <c r="B59" s="11">
        <v>81.273719510000006</v>
      </c>
      <c r="C59" s="11">
        <v>525.03451902999996</v>
      </c>
      <c r="D59" s="12">
        <v>0</v>
      </c>
      <c r="E59" s="12">
        <v>48.053372500000002</v>
      </c>
      <c r="F59" s="12">
        <v>978.1412138500001</v>
      </c>
      <c r="G59" s="12">
        <v>0</v>
      </c>
      <c r="H59" s="12">
        <v>72.999963659999992</v>
      </c>
      <c r="I59" s="12">
        <v>0</v>
      </c>
      <c r="J59" s="12">
        <v>49.971971509999996</v>
      </c>
      <c r="K59" s="11">
        <v>0</v>
      </c>
      <c r="L59" s="12">
        <v>0</v>
      </c>
      <c r="M59" s="12">
        <v>0</v>
      </c>
      <c r="N59" s="16">
        <v>969433.7497950762</v>
      </c>
      <c r="O59" s="14">
        <v>602683.73200725764</v>
      </c>
      <c r="P59" s="14">
        <v>971189.22455513617</v>
      </c>
      <c r="Q59" s="14">
        <v>604439.20676731761</v>
      </c>
      <c r="R59" s="14">
        <v>1909813.0277665933</v>
      </c>
      <c r="S59" s="30">
        <f t="shared" si="1"/>
        <v>0.50760662729836348</v>
      </c>
      <c r="T59" s="30">
        <f t="shared" si="1"/>
        <v>0.31557211268584678</v>
      </c>
      <c r="U59" s="30">
        <f t="shared" si="1"/>
        <v>0.5085258140116895</v>
      </c>
      <c r="V59" s="30">
        <f t="shared" si="1"/>
        <v>0.31649129939917281</v>
      </c>
      <c r="W59" s="28">
        <f t="shared" si="0"/>
        <v>-1755.4747600599658</v>
      </c>
    </row>
    <row r="60" spans="1:23" s="5" customFormat="1" ht="12.75" customHeight="1" x14ac:dyDescent="0.2">
      <c r="A60" s="9">
        <v>38292</v>
      </c>
      <c r="B60" s="11">
        <v>93.05426451000001</v>
      </c>
      <c r="C60" s="11">
        <v>560.77514761999998</v>
      </c>
      <c r="D60" s="12">
        <v>0</v>
      </c>
      <c r="E60" s="12">
        <v>59.260119979999999</v>
      </c>
      <c r="F60" s="14">
        <v>1014.5821801199999</v>
      </c>
      <c r="G60" s="12">
        <v>0</v>
      </c>
      <c r="H60" s="12">
        <v>264.46374950000001</v>
      </c>
      <c r="I60" s="12">
        <v>0</v>
      </c>
      <c r="J60" s="12">
        <v>54.872345539999998</v>
      </c>
      <c r="K60" s="11">
        <v>0</v>
      </c>
      <c r="L60" s="12">
        <v>0</v>
      </c>
      <c r="M60" s="12">
        <v>0</v>
      </c>
      <c r="N60" s="16">
        <v>967772.28417442378</v>
      </c>
      <c r="O60" s="14">
        <v>598274.32107228087</v>
      </c>
      <c r="P60" s="14">
        <v>969819.29198169382</v>
      </c>
      <c r="Q60" s="14">
        <v>600321.32887955091</v>
      </c>
      <c r="R60" s="14">
        <v>1933090.1576084797</v>
      </c>
      <c r="S60" s="30">
        <f t="shared" si="1"/>
        <v>0.50063484124905078</v>
      </c>
      <c r="T60" s="30">
        <f t="shared" si="1"/>
        <v>0.30949116300526575</v>
      </c>
      <c r="U60" s="30">
        <f t="shared" si="1"/>
        <v>0.5016937715835792</v>
      </c>
      <c r="V60" s="30">
        <f t="shared" si="1"/>
        <v>0.31055009333979422</v>
      </c>
      <c r="W60" s="28">
        <f t="shared" si="0"/>
        <v>-2047.0078072700417</v>
      </c>
    </row>
    <row r="61" spans="1:23" s="5" customFormat="1" ht="12.75" customHeight="1" x14ac:dyDescent="0.2">
      <c r="A61" s="9">
        <v>38322</v>
      </c>
      <c r="B61" s="19">
        <v>77.488404410000001</v>
      </c>
      <c r="C61" s="19">
        <v>423.17008493999998</v>
      </c>
      <c r="D61" s="20">
        <v>0</v>
      </c>
      <c r="E61" s="20">
        <v>71.228809430000013</v>
      </c>
      <c r="F61" s="20">
        <v>445.49244461000001</v>
      </c>
      <c r="G61" s="20">
        <v>0</v>
      </c>
      <c r="H61" s="20">
        <v>0</v>
      </c>
      <c r="I61" s="20">
        <v>0</v>
      </c>
      <c r="J61" s="20">
        <v>53.092661199999995</v>
      </c>
      <c r="K61" s="19">
        <v>0</v>
      </c>
      <c r="L61" s="20">
        <v>0</v>
      </c>
      <c r="M61" s="20">
        <v>0</v>
      </c>
      <c r="N61" s="21">
        <v>982508.82177833992</v>
      </c>
      <c r="O61" s="22">
        <v>610077.76336864242</v>
      </c>
      <c r="P61" s="22">
        <v>983579.29418292991</v>
      </c>
      <c r="Q61" s="22">
        <v>611148.23577323242</v>
      </c>
      <c r="R61" s="22">
        <v>1957751.2129625622</v>
      </c>
      <c r="S61" s="31">
        <f t="shared" si="1"/>
        <v>0.50185581052025541</v>
      </c>
      <c r="T61" s="31">
        <f t="shared" si="1"/>
        <v>0.31162170112791998</v>
      </c>
      <c r="U61" s="31">
        <f t="shared" si="1"/>
        <v>0.50240259726082914</v>
      </c>
      <c r="V61" s="31">
        <f t="shared" si="1"/>
        <v>0.31216848786849372</v>
      </c>
      <c r="W61" s="28">
        <f t="shared" si="0"/>
        <v>-1070.4724045899929</v>
      </c>
    </row>
    <row r="62" spans="1:23" s="5" customFormat="1" ht="12.75" customHeight="1" x14ac:dyDescent="0.2">
      <c r="A62" s="9">
        <v>38353</v>
      </c>
      <c r="B62" s="11">
        <v>114.70689922</v>
      </c>
      <c r="C62" s="11">
        <v>367.08310813999998</v>
      </c>
      <c r="D62" s="12">
        <v>0</v>
      </c>
      <c r="E62" s="12">
        <v>71.79384687999999</v>
      </c>
      <c r="F62" s="12">
        <v>460.10753523</v>
      </c>
      <c r="G62" s="12">
        <v>0</v>
      </c>
      <c r="H62" s="12">
        <v>0</v>
      </c>
      <c r="I62" s="12">
        <v>0</v>
      </c>
      <c r="J62" s="12">
        <v>57.908871950000005</v>
      </c>
      <c r="K62" s="11">
        <v>0</v>
      </c>
      <c r="L62" s="12">
        <v>0</v>
      </c>
      <c r="M62" s="12">
        <v>0</v>
      </c>
      <c r="N62" s="16">
        <v>979822.45399042068</v>
      </c>
      <c r="O62" s="14">
        <v>611296.12327802996</v>
      </c>
      <c r="P62" s="14">
        <v>980894.05425184069</v>
      </c>
      <c r="Q62" s="14">
        <v>612367.72353944997</v>
      </c>
      <c r="R62" s="14">
        <v>1976732.6858951554</v>
      </c>
      <c r="S62" s="30">
        <f t="shared" si="1"/>
        <v>0.49567777220555853</v>
      </c>
      <c r="T62" s="30">
        <f t="shared" si="1"/>
        <v>0.30924572029384284</v>
      </c>
      <c r="U62" s="30">
        <f t="shared" si="1"/>
        <v>0.4962198790210457</v>
      </c>
      <c r="V62" s="30">
        <f t="shared" si="1"/>
        <v>0.30978782710933001</v>
      </c>
      <c r="W62" s="28">
        <f t="shared" si="0"/>
        <v>-1071.6002614200115</v>
      </c>
    </row>
    <row r="63" spans="1:23" s="5" customFormat="1" ht="12.75" customHeight="1" x14ac:dyDescent="0.2">
      <c r="A63" s="9">
        <v>38384</v>
      </c>
      <c r="B63" s="11">
        <v>69.495519329999993</v>
      </c>
      <c r="C63" s="11">
        <v>365.01712136000003</v>
      </c>
      <c r="D63" s="12">
        <v>0</v>
      </c>
      <c r="E63" s="12">
        <v>97.477974110000005</v>
      </c>
      <c r="F63" s="12">
        <v>505.83730207000002</v>
      </c>
      <c r="G63" s="12">
        <v>0</v>
      </c>
      <c r="H63" s="12">
        <v>0</v>
      </c>
      <c r="I63" s="12">
        <v>0</v>
      </c>
      <c r="J63" s="12">
        <v>58.817306269999996</v>
      </c>
      <c r="K63" s="11">
        <v>0</v>
      </c>
      <c r="L63" s="12">
        <v>0</v>
      </c>
      <c r="M63" s="12">
        <v>0</v>
      </c>
      <c r="N63" s="16">
        <v>983722.32127254084</v>
      </c>
      <c r="O63" s="14">
        <v>614329.73051106255</v>
      </c>
      <c r="P63" s="14">
        <v>984818.96649568086</v>
      </c>
      <c r="Q63" s="14">
        <v>615426.37573420256</v>
      </c>
      <c r="R63" s="14">
        <v>1994572.9767942852</v>
      </c>
      <c r="S63" s="30">
        <f t="shared" si="1"/>
        <v>0.49319946310192053</v>
      </c>
      <c r="T63" s="30">
        <f t="shared" si="1"/>
        <v>0.30800062853474769</v>
      </c>
      <c r="U63" s="30">
        <f t="shared" si="1"/>
        <v>0.49374927764162341</v>
      </c>
      <c r="V63" s="30">
        <f t="shared" si="1"/>
        <v>0.30855044307445056</v>
      </c>
      <c r="W63" s="28">
        <f t="shared" si="0"/>
        <v>-1096.6452231400181</v>
      </c>
    </row>
    <row r="64" spans="1:23" s="5" customFormat="1" ht="12.75" customHeight="1" x14ac:dyDescent="0.2">
      <c r="A64" s="9">
        <v>38412</v>
      </c>
      <c r="B64" s="11">
        <v>87.287512329999998</v>
      </c>
      <c r="C64" s="11">
        <v>391.86741519999998</v>
      </c>
      <c r="D64" s="12">
        <v>0</v>
      </c>
      <c r="E64" s="12">
        <v>111.92903674999999</v>
      </c>
      <c r="F64" s="12">
        <v>517.68891285000007</v>
      </c>
      <c r="G64" s="12">
        <v>0</v>
      </c>
      <c r="H64" s="12">
        <v>0</v>
      </c>
      <c r="I64" s="12">
        <v>0</v>
      </c>
      <c r="J64" s="12">
        <v>49.795656569999998</v>
      </c>
      <c r="K64" s="11">
        <v>0</v>
      </c>
      <c r="L64" s="12">
        <v>0</v>
      </c>
      <c r="M64" s="12">
        <v>0</v>
      </c>
      <c r="N64" s="16">
        <v>992405.35907229304</v>
      </c>
      <c r="O64" s="14">
        <v>621544.66307714989</v>
      </c>
      <c r="P64" s="14">
        <v>993563.927605993</v>
      </c>
      <c r="Q64" s="14">
        <v>622703.23161084985</v>
      </c>
      <c r="R64" s="14">
        <v>2012678.0860764624</v>
      </c>
      <c r="S64" s="30">
        <f t="shared" si="1"/>
        <v>0.49307704293978744</v>
      </c>
      <c r="T64" s="30">
        <f t="shared" si="1"/>
        <v>0.30881474160072769</v>
      </c>
      <c r="U64" s="30">
        <f t="shared" si="1"/>
        <v>0.49365267822975994</v>
      </c>
      <c r="V64" s="30">
        <f t="shared" si="1"/>
        <v>0.3093903768907002</v>
      </c>
      <c r="W64" s="28">
        <f t="shared" si="0"/>
        <v>-1158.5685336999595</v>
      </c>
    </row>
    <row r="65" spans="1:23" s="5" customFormat="1" ht="12.75" customHeight="1" x14ac:dyDescent="0.2">
      <c r="A65" s="9">
        <v>38443</v>
      </c>
      <c r="B65" s="11">
        <v>127.83348823999999</v>
      </c>
      <c r="C65" s="11">
        <v>398.60378372000002</v>
      </c>
      <c r="D65" s="12">
        <v>0</v>
      </c>
      <c r="E65" s="12">
        <v>125.91294067</v>
      </c>
      <c r="F65" s="12">
        <v>514.01527405999991</v>
      </c>
      <c r="G65" s="12">
        <v>39.337998810000002</v>
      </c>
      <c r="H65" s="12">
        <v>0</v>
      </c>
      <c r="I65" s="12">
        <v>2.83344321</v>
      </c>
      <c r="J65" s="12">
        <v>50.831662139999999</v>
      </c>
      <c r="K65" s="11">
        <v>0</v>
      </c>
      <c r="L65" s="12">
        <v>0</v>
      </c>
      <c r="M65" s="12">
        <v>0</v>
      </c>
      <c r="N65" s="16">
        <v>981595.3517628517</v>
      </c>
      <c r="O65" s="14">
        <v>606245.75141090306</v>
      </c>
      <c r="P65" s="14">
        <v>982854.72035370173</v>
      </c>
      <c r="Q65" s="14">
        <v>607505.12000175309</v>
      </c>
      <c r="R65" s="14">
        <v>2032903.1373428742</v>
      </c>
      <c r="S65" s="30">
        <f t="shared" si="1"/>
        <v>0.48285397062540591</v>
      </c>
      <c r="T65" s="30">
        <f t="shared" si="1"/>
        <v>0.29821674248744701</v>
      </c>
      <c r="U65" s="30">
        <f t="shared" si="1"/>
        <v>0.48347346329464153</v>
      </c>
      <c r="V65" s="30">
        <f t="shared" si="1"/>
        <v>0.29883623515668267</v>
      </c>
      <c r="W65" s="28">
        <f t="shared" si="0"/>
        <v>-1259.3685908500338</v>
      </c>
    </row>
    <row r="66" spans="1:23" s="5" customFormat="1" ht="12.75" customHeight="1" x14ac:dyDescent="0.2">
      <c r="A66" s="9">
        <v>38473</v>
      </c>
      <c r="B66" s="11">
        <v>122.80116814</v>
      </c>
      <c r="C66" s="11">
        <v>469.90710508000001</v>
      </c>
      <c r="D66" s="12">
        <v>0</v>
      </c>
      <c r="E66" s="12">
        <v>140.21274013999999</v>
      </c>
      <c r="F66" s="12">
        <v>543.61530134000009</v>
      </c>
      <c r="G66" s="12">
        <v>0</v>
      </c>
      <c r="H66" s="12">
        <v>0</v>
      </c>
      <c r="I66" s="12">
        <v>10.4138109</v>
      </c>
      <c r="J66" s="12">
        <v>51.893052529999999</v>
      </c>
      <c r="K66" s="11">
        <v>0</v>
      </c>
      <c r="L66" s="12">
        <v>0</v>
      </c>
      <c r="M66" s="12">
        <v>0</v>
      </c>
      <c r="N66" s="16">
        <v>982568.75349652604</v>
      </c>
      <c r="O66" s="14">
        <v>602959.39949124272</v>
      </c>
      <c r="P66" s="14">
        <v>983907.59667465603</v>
      </c>
      <c r="Q66" s="14">
        <v>604298.2426693727</v>
      </c>
      <c r="R66" s="14">
        <v>2050900.9257859408</v>
      </c>
      <c r="S66" s="30">
        <f t="shared" si="1"/>
        <v>0.47909128185701544</v>
      </c>
      <c r="T66" s="30">
        <f t="shared" si="1"/>
        <v>0.29399733156791968</v>
      </c>
      <c r="U66" s="30">
        <f t="shared" si="1"/>
        <v>0.47974408919709544</v>
      </c>
      <c r="V66" s="30">
        <f t="shared" si="1"/>
        <v>0.29465013890799974</v>
      </c>
      <c r="W66" s="28">
        <f t="shared" si="0"/>
        <v>-1338.8431781299878</v>
      </c>
    </row>
    <row r="67" spans="1:23" s="5" customFormat="1" ht="12.75" customHeight="1" x14ac:dyDescent="0.2">
      <c r="A67" s="9">
        <v>38504</v>
      </c>
      <c r="B67" s="11">
        <v>127.40618227</v>
      </c>
      <c r="C67" s="11">
        <v>489.49235801999998</v>
      </c>
      <c r="D67" s="12">
        <v>0</v>
      </c>
      <c r="E67" s="12">
        <v>153.63781005000001</v>
      </c>
      <c r="F67" s="12">
        <v>508.84596410999995</v>
      </c>
      <c r="G67" s="12">
        <v>0</v>
      </c>
      <c r="H67" s="12">
        <v>0</v>
      </c>
      <c r="I67" s="12">
        <v>0</v>
      </c>
      <c r="J67" s="12">
        <v>52.14143207</v>
      </c>
      <c r="K67" s="11">
        <v>0</v>
      </c>
      <c r="L67" s="12">
        <v>0</v>
      </c>
      <c r="M67" s="12">
        <v>0</v>
      </c>
      <c r="N67" s="16">
        <v>992627.10655021667</v>
      </c>
      <c r="O67" s="14">
        <v>611636.59064678091</v>
      </c>
      <c r="P67" s="14">
        <v>993958.63029673672</v>
      </c>
      <c r="Q67" s="14">
        <v>612968.11439330096</v>
      </c>
      <c r="R67" s="14">
        <v>2066440.5418058389</v>
      </c>
      <c r="S67" s="30">
        <f t="shared" si="1"/>
        <v>0.48035599692734016</v>
      </c>
      <c r="T67" s="30">
        <f t="shared" si="1"/>
        <v>0.29598557435980161</v>
      </c>
      <c r="U67" s="30">
        <f t="shared" si="1"/>
        <v>0.48100035311353673</v>
      </c>
      <c r="V67" s="30">
        <f t="shared" si="1"/>
        <v>0.29662993054599823</v>
      </c>
      <c r="W67" s="28">
        <f t="shared" si="0"/>
        <v>-1331.523746520048</v>
      </c>
    </row>
    <row r="68" spans="1:23" s="5" customFormat="1" ht="12.75" customHeight="1" x14ac:dyDescent="0.2">
      <c r="A68" s="9">
        <v>38534</v>
      </c>
      <c r="B68" s="11">
        <v>42.003808210000003</v>
      </c>
      <c r="C68" s="11">
        <v>517.52442050000002</v>
      </c>
      <c r="D68" s="12">
        <v>0</v>
      </c>
      <c r="E68" s="12">
        <v>165.59529122999999</v>
      </c>
      <c r="F68" s="12">
        <v>562.05806390999999</v>
      </c>
      <c r="G68" s="12">
        <v>0</v>
      </c>
      <c r="H68" s="12">
        <v>0</v>
      </c>
      <c r="I68" s="12">
        <v>0</v>
      </c>
      <c r="J68" s="12">
        <v>50.185958069999998</v>
      </c>
      <c r="K68" s="11">
        <v>0</v>
      </c>
      <c r="L68" s="12">
        <v>0</v>
      </c>
      <c r="M68" s="12">
        <v>0</v>
      </c>
      <c r="N68" s="32">
        <v>1001203.1301065144</v>
      </c>
      <c r="O68" s="14">
        <v>621328.56615371525</v>
      </c>
      <c r="P68" s="33">
        <v>1002540.4976484345</v>
      </c>
      <c r="Q68" s="33">
        <v>622665.93369563529</v>
      </c>
      <c r="R68" s="33">
        <v>2079143.3643423754</v>
      </c>
      <c r="S68" s="30">
        <f t="shared" si="1"/>
        <v>0.48154598055973447</v>
      </c>
      <c r="T68" s="30">
        <f t="shared" si="1"/>
        <v>0.29883873176308789</v>
      </c>
      <c r="U68" s="30">
        <f t="shared" si="1"/>
        <v>0.48218921063460862</v>
      </c>
      <c r="V68" s="30">
        <f t="shared" si="1"/>
        <v>0.29948196183796205</v>
      </c>
      <c r="W68" s="28">
        <f t="shared" si="0"/>
        <v>-1337.3675419200445</v>
      </c>
    </row>
    <row r="69" spans="1:23" s="5" customFormat="1" ht="12.75" customHeight="1" x14ac:dyDescent="0.2">
      <c r="A69" s="9">
        <v>38565</v>
      </c>
      <c r="B69" s="11">
        <v>69.411388470000006</v>
      </c>
      <c r="C69" s="11">
        <v>553.41391096000007</v>
      </c>
      <c r="D69" s="12">
        <v>0</v>
      </c>
      <c r="E69" s="12">
        <v>41.659323979999996</v>
      </c>
      <c r="F69" s="12">
        <v>589.89412462999996</v>
      </c>
      <c r="G69" s="12">
        <v>0</v>
      </c>
      <c r="H69" s="12">
        <v>0</v>
      </c>
      <c r="I69" s="12">
        <v>0</v>
      </c>
      <c r="J69" s="12">
        <v>49.937213550000003</v>
      </c>
      <c r="K69" s="11">
        <v>0</v>
      </c>
      <c r="L69" s="12">
        <v>0</v>
      </c>
      <c r="M69" s="12">
        <v>0</v>
      </c>
      <c r="N69" s="32">
        <v>1006318.7689328778</v>
      </c>
      <c r="O69" s="14">
        <v>628765.38764877222</v>
      </c>
      <c r="P69" s="33">
        <v>1007623.0848944678</v>
      </c>
      <c r="Q69" s="33">
        <v>630069.70361036225</v>
      </c>
      <c r="R69" s="33">
        <v>2097211.0403760159</v>
      </c>
      <c r="S69" s="30">
        <f t="shared" si="1"/>
        <v>0.4798366733528408</v>
      </c>
      <c r="T69" s="30">
        <f t="shared" si="1"/>
        <v>0.29981026017106926</v>
      </c>
      <c r="U69" s="30">
        <f t="shared" si="1"/>
        <v>0.48045860216042335</v>
      </c>
      <c r="V69" s="30">
        <f t="shared" si="1"/>
        <v>0.30043218897865182</v>
      </c>
      <c r="W69" s="28">
        <f t="shared" si="0"/>
        <v>-1304.3159615900367</v>
      </c>
    </row>
    <row r="70" spans="1:23" s="5" customFormat="1" ht="12.75" customHeight="1" x14ac:dyDescent="0.2">
      <c r="A70" s="9">
        <v>38596</v>
      </c>
      <c r="B70" s="11">
        <v>100.89262762999999</v>
      </c>
      <c r="C70" s="11">
        <v>381.01228301999998</v>
      </c>
      <c r="D70" s="12">
        <v>0</v>
      </c>
      <c r="E70" s="12">
        <v>50.724190549999996</v>
      </c>
      <c r="F70" s="12">
        <v>622.76909998999997</v>
      </c>
      <c r="G70" s="12">
        <v>0</v>
      </c>
      <c r="H70" s="12">
        <v>0</v>
      </c>
      <c r="I70" s="12">
        <v>0</v>
      </c>
      <c r="J70" s="12">
        <v>48.863695640000003</v>
      </c>
      <c r="K70" s="11">
        <v>0</v>
      </c>
      <c r="L70" s="12">
        <v>0</v>
      </c>
      <c r="M70" s="12">
        <v>0</v>
      </c>
      <c r="N70" s="32">
        <v>1007390.8116166474</v>
      </c>
      <c r="O70" s="14">
        <v>627770.85611955484</v>
      </c>
      <c r="P70" s="33">
        <v>1008595.0735134775</v>
      </c>
      <c r="Q70" s="33">
        <v>628975.11801638489</v>
      </c>
      <c r="R70" s="33">
        <v>2114047.3778083967</v>
      </c>
      <c r="S70" s="30">
        <f t="shared" si="1"/>
        <v>0.47652234391312237</v>
      </c>
      <c r="T70" s="30">
        <f t="shared" si="1"/>
        <v>0.29695212260112924</v>
      </c>
      <c r="U70" s="30">
        <f t="shared" si="1"/>
        <v>0.47709199145719894</v>
      </c>
      <c r="V70" s="30">
        <f t="shared" si="1"/>
        <v>0.29752177014520581</v>
      </c>
      <c r="W70" s="28">
        <f t="shared" si="0"/>
        <v>-1204.2618968300521</v>
      </c>
    </row>
    <row r="71" spans="1:23" s="5" customFormat="1" ht="12.75" customHeight="1" x14ac:dyDescent="0.2">
      <c r="A71" s="9">
        <v>38626</v>
      </c>
      <c r="B71" s="11">
        <v>135.18888075000001</v>
      </c>
      <c r="C71" s="11">
        <v>404.57686704000002</v>
      </c>
      <c r="D71" s="12">
        <v>0</v>
      </c>
      <c r="E71" s="12">
        <v>58.332527710000001</v>
      </c>
      <c r="F71" s="12">
        <v>566.12149617999989</v>
      </c>
      <c r="G71" s="12">
        <v>0</v>
      </c>
      <c r="H71" s="12">
        <v>8.40368681</v>
      </c>
      <c r="I71" s="12">
        <v>0</v>
      </c>
      <c r="J71" s="12">
        <v>47.625063400000009</v>
      </c>
      <c r="K71" s="11">
        <v>0</v>
      </c>
      <c r="L71" s="12">
        <v>0</v>
      </c>
      <c r="M71" s="12">
        <v>0</v>
      </c>
      <c r="N71" s="32">
        <v>1013662.141834899</v>
      </c>
      <c r="O71" s="14">
        <v>633593.18689621601</v>
      </c>
      <c r="P71" s="33">
        <v>1014882.390356789</v>
      </c>
      <c r="Q71" s="33">
        <v>634813.43541810603</v>
      </c>
      <c r="R71" s="33">
        <v>2132693.8806684585</v>
      </c>
      <c r="S71" s="30">
        <f t="shared" si="1"/>
        <v>0.47529659602023283</v>
      </c>
      <c r="T71" s="30">
        <f t="shared" si="1"/>
        <v>0.29708585589302972</v>
      </c>
      <c r="U71" s="30">
        <f t="shared" si="1"/>
        <v>0.47586875901697173</v>
      </c>
      <c r="V71" s="30">
        <f t="shared" si="1"/>
        <v>0.29765801888976867</v>
      </c>
      <c r="W71" s="28">
        <f t="shared" si="0"/>
        <v>-1220.2485218900256</v>
      </c>
    </row>
    <row r="72" spans="1:23" s="5" customFormat="1" ht="12.75" customHeight="1" x14ac:dyDescent="0.2">
      <c r="A72" s="9">
        <v>38657</v>
      </c>
      <c r="B72" s="11">
        <v>160.25228430000001</v>
      </c>
      <c r="C72" s="11">
        <v>393.65121923000004</v>
      </c>
      <c r="D72" s="12">
        <v>0</v>
      </c>
      <c r="E72" s="12">
        <v>69.104982469999996</v>
      </c>
      <c r="F72" s="12">
        <v>600.54352201999995</v>
      </c>
      <c r="G72" s="12">
        <v>0</v>
      </c>
      <c r="H72" s="12">
        <v>11.737431470000001</v>
      </c>
      <c r="I72" s="12">
        <v>0</v>
      </c>
      <c r="J72" s="12">
        <v>48.920695089999995</v>
      </c>
      <c r="K72" s="11">
        <v>0</v>
      </c>
      <c r="L72" s="12">
        <v>0</v>
      </c>
      <c r="M72" s="12">
        <v>0</v>
      </c>
      <c r="N72" s="32">
        <v>1020018.2424247429</v>
      </c>
      <c r="O72" s="14">
        <v>638869.6167978053</v>
      </c>
      <c r="P72" s="33">
        <v>1021302.4525593229</v>
      </c>
      <c r="Q72" s="33">
        <v>640153.82693238533</v>
      </c>
      <c r="R72" s="33">
        <v>2150566.8347695223</v>
      </c>
      <c r="S72" s="30">
        <f t="shared" si="1"/>
        <v>0.47430204257477027</v>
      </c>
      <c r="T72" s="30">
        <f t="shared" si="1"/>
        <v>0.2970703381400715</v>
      </c>
      <c r="U72" s="30">
        <f t="shared" si="1"/>
        <v>0.47489919217915244</v>
      </c>
      <c r="V72" s="30">
        <f t="shared" si="1"/>
        <v>0.29766748774445367</v>
      </c>
      <c r="W72" s="28">
        <f t="shared" si="0"/>
        <v>-1284.2101345800329</v>
      </c>
    </row>
    <row r="73" spans="1:23" s="5" customFormat="1" ht="12.75" customHeight="1" x14ac:dyDescent="0.2">
      <c r="A73" s="9">
        <v>38687</v>
      </c>
      <c r="B73" s="11">
        <v>77.931495939999991</v>
      </c>
      <c r="C73" s="11">
        <v>309.51650642999999</v>
      </c>
      <c r="D73" s="12">
        <v>0</v>
      </c>
      <c r="E73" s="12">
        <v>84.914392730000003</v>
      </c>
      <c r="F73" s="12">
        <v>544.60205804000009</v>
      </c>
      <c r="G73" s="12">
        <v>0</v>
      </c>
      <c r="H73" s="12">
        <v>2.0166677800000001</v>
      </c>
      <c r="I73" s="12">
        <v>0</v>
      </c>
      <c r="J73" s="12">
        <v>44.691380260000003</v>
      </c>
      <c r="K73" s="11">
        <v>0</v>
      </c>
      <c r="L73" s="12">
        <v>0</v>
      </c>
      <c r="M73" s="12">
        <v>0</v>
      </c>
      <c r="N73" s="32">
        <v>1040046.1149676369</v>
      </c>
      <c r="O73" s="14">
        <v>660185.50606964377</v>
      </c>
      <c r="P73" s="33">
        <v>1041109.7874688169</v>
      </c>
      <c r="Q73" s="33">
        <v>661249.17857082374</v>
      </c>
      <c r="R73" s="33">
        <v>2170584.5000000009</v>
      </c>
      <c r="S73" s="30">
        <f t="shared" si="1"/>
        <v>0.47915486126784579</v>
      </c>
      <c r="T73" s="30">
        <f t="shared" si="1"/>
        <v>0.30415102755485607</v>
      </c>
      <c r="U73" s="30">
        <f t="shared" si="1"/>
        <v>0.47964490093282081</v>
      </c>
      <c r="V73" s="30">
        <f t="shared" si="1"/>
        <v>0.30464106721983109</v>
      </c>
      <c r="W73" s="28">
        <f t="shared" si="0"/>
        <v>-1063.6725011799717</v>
      </c>
    </row>
    <row r="74" spans="1:23" s="5" customFormat="1" ht="12.75" customHeight="1" x14ac:dyDescent="0.2">
      <c r="A74" s="9">
        <v>38718</v>
      </c>
      <c r="B74" s="11">
        <v>86.807332590000001</v>
      </c>
      <c r="C74" s="11">
        <v>326.18115649999999</v>
      </c>
      <c r="D74" s="12">
        <v>0</v>
      </c>
      <c r="E74" s="12">
        <v>67.483953880000001</v>
      </c>
      <c r="F74" s="12">
        <v>559.20912441000007</v>
      </c>
      <c r="G74" s="12">
        <v>0</v>
      </c>
      <c r="H74" s="12">
        <v>0</v>
      </c>
      <c r="I74" s="12">
        <v>0</v>
      </c>
      <c r="J74" s="12">
        <v>43.383873999999999</v>
      </c>
      <c r="K74" s="11">
        <v>0</v>
      </c>
      <c r="L74" s="12">
        <v>0</v>
      </c>
      <c r="M74" s="12">
        <v>0</v>
      </c>
      <c r="N74" s="32">
        <v>1047626.1559215892</v>
      </c>
      <c r="O74" s="14">
        <v>674190.2696130015</v>
      </c>
      <c r="P74" s="33">
        <v>1048709.2213629691</v>
      </c>
      <c r="Q74" s="33">
        <v>675273.33505438152</v>
      </c>
      <c r="R74" s="33">
        <v>2192609.2112416145</v>
      </c>
      <c r="S74" s="30">
        <f t="shared" si="1"/>
        <v>0.47779884830838015</v>
      </c>
      <c r="T74" s="30">
        <f t="shared" si="1"/>
        <v>0.30748309646625355</v>
      </c>
      <c r="U74" s="30">
        <f t="shared" si="1"/>
        <v>0.47829281022180592</v>
      </c>
      <c r="V74" s="30">
        <f t="shared" si="1"/>
        <v>0.30797705837967942</v>
      </c>
      <c r="W74" s="28">
        <f t="shared" si="0"/>
        <v>-1083.0654413799057</v>
      </c>
    </row>
    <row r="75" spans="1:23" s="5" customFormat="1" ht="12.75" customHeight="1" x14ac:dyDescent="0.2">
      <c r="A75" s="9">
        <v>38749</v>
      </c>
      <c r="B75" s="11">
        <v>70.925753200000003</v>
      </c>
      <c r="C75" s="11">
        <v>330.43379563999997</v>
      </c>
      <c r="D75" s="12">
        <v>0</v>
      </c>
      <c r="E75" s="12">
        <v>10.83755689</v>
      </c>
      <c r="F75" s="12">
        <v>582.28128097000001</v>
      </c>
      <c r="G75" s="12">
        <v>0</v>
      </c>
      <c r="H75" s="12">
        <v>0</v>
      </c>
      <c r="I75" s="12">
        <v>0</v>
      </c>
      <c r="J75" s="12">
        <v>42.797840380000004</v>
      </c>
      <c r="K75" s="11">
        <v>0</v>
      </c>
      <c r="L75" s="12">
        <v>0</v>
      </c>
      <c r="M75" s="12">
        <v>0</v>
      </c>
      <c r="N75" s="32">
        <v>1054868.6552050856</v>
      </c>
      <c r="O75" s="14">
        <v>673788.20762490062</v>
      </c>
      <c r="P75" s="33">
        <v>1055905.9314321657</v>
      </c>
      <c r="Q75" s="33">
        <v>674825.48385198065</v>
      </c>
      <c r="R75" s="33">
        <v>2210389.8474053941</v>
      </c>
      <c r="S75" s="30">
        <f t="shared" si="1"/>
        <v>0.47723194912576822</v>
      </c>
      <c r="T75" s="30">
        <f t="shared" si="1"/>
        <v>0.30482776982341309</v>
      </c>
      <c r="U75" s="30">
        <f t="shared" si="1"/>
        <v>0.4777012221041515</v>
      </c>
      <c r="V75" s="30">
        <f t="shared" si="1"/>
        <v>0.30529704280179631</v>
      </c>
      <c r="W75" s="28">
        <f t="shared" si="0"/>
        <v>-1037.2762270800304</v>
      </c>
    </row>
    <row r="76" spans="1:23" s="5" customFormat="1" ht="12.75" customHeight="1" x14ac:dyDescent="0.2">
      <c r="A76" s="9">
        <v>38777</v>
      </c>
      <c r="B76" s="11">
        <v>127.73693634999999</v>
      </c>
      <c r="C76" s="11">
        <v>344.57684983999997</v>
      </c>
      <c r="D76" s="12">
        <v>0</v>
      </c>
      <c r="E76" s="12">
        <v>16.479693439999998</v>
      </c>
      <c r="F76" s="12">
        <v>579.78957027000001</v>
      </c>
      <c r="G76" s="12">
        <v>0</v>
      </c>
      <c r="H76" s="12">
        <v>0</v>
      </c>
      <c r="I76" s="12">
        <v>0</v>
      </c>
      <c r="J76" s="12">
        <v>41.905898260000001</v>
      </c>
      <c r="K76" s="11">
        <v>0</v>
      </c>
      <c r="L76" s="12">
        <v>0</v>
      </c>
      <c r="M76" s="12">
        <v>0</v>
      </c>
      <c r="N76" s="32">
        <v>1060502.6674903366</v>
      </c>
      <c r="O76" s="14">
        <v>681797.82882589148</v>
      </c>
      <c r="P76" s="33">
        <v>1061613.1564384967</v>
      </c>
      <c r="Q76" s="33">
        <v>682908.31777405145</v>
      </c>
      <c r="R76" s="33">
        <v>2225144.6078000069</v>
      </c>
      <c r="S76" s="30">
        <f t="shared" si="1"/>
        <v>0.47659943707607033</v>
      </c>
      <c r="T76" s="30">
        <f t="shared" si="1"/>
        <v>0.30640607645719831</v>
      </c>
      <c r="U76" s="30">
        <f t="shared" si="1"/>
        <v>0.47709850079726285</v>
      </c>
      <c r="V76" s="30">
        <f t="shared" si="1"/>
        <v>0.30690514017839077</v>
      </c>
      <c r="W76" s="28">
        <f t="shared" si="0"/>
        <v>-1110.488948160084</v>
      </c>
    </row>
    <row r="77" spans="1:23" s="5" customFormat="1" ht="12.75" customHeight="1" x14ac:dyDescent="0.2">
      <c r="A77" s="9">
        <v>38808</v>
      </c>
      <c r="B77" s="11">
        <v>112.16330312999999</v>
      </c>
      <c r="C77" s="11">
        <v>333.57936788000001</v>
      </c>
      <c r="D77" s="12">
        <v>0</v>
      </c>
      <c r="E77" s="12">
        <v>16.586514960000002</v>
      </c>
      <c r="F77" s="12">
        <v>596.02559177000001</v>
      </c>
      <c r="G77" s="12">
        <v>0</v>
      </c>
      <c r="H77" s="12">
        <v>0</v>
      </c>
      <c r="I77" s="12">
        <v>0</v>
      </c>
      <c r="J77" s="12">
        <v>41.184120210000003</v>
      </c>
      <c r="K77" s="11">
        <v>0</v>
      </c>
      <c r="L77" s="12">
        <v>0</v>
      </c>
      <c r="M77" s="12">
        <v>0</v>
      </c>
      <c r="N77" s="32">
        <v>1054018.5471074427</v>
      </c>
      <c r="O77" s="14">
        <v>670744.06181963638</v>
      </c>
      <c r="P77" s="33">
        <v>1055118.0860053927</v>
      </c>
      <c r="Q77" s="33">
        <v>671843.60071758635</v>
      </c>
      <c r="R77" s="33">
        <v>2232996.3037984655</v>
      </c>
      <c r="S77" s="30">
        <f t="shared" si="1"/>
        <v>0.47201983510429091</v>
      </c>
      <c r="T77" s="30">
        <f t="shared" si="1"/>
        <v>0.30037849175059494</v>
      </c>
      <c r="U77" s="30">
        <f t="shared" si="1"/>
        <v>0.47251224026236466</v>
      </c>
      <c r="V77" s="30">
        <f t="shared" si="1"/>
        <v>0.30087089690866869</v>
      </c>
      <c r="W77" s="28">
        <f t="shared" si="0"/>
        <v>-1099.5388979499694</v>
      </c>
    </row>
    <row r="78" spans="1:23" s="5" customFormat="1" ht="12.75" customHeight="1" x14ac:dyDescent="0.2">
      <c r="A78" s="9">
        <v>38838</v>
      </c>
      <c r="B78" s="11">
        <v>142.11405916999999</v>
      </c>
      <c r="C78" s="11">
        <v>329.56236369999999</v>
      </c>
      <c r="D78" s="12">
        <v>0</v>
      </c>
      <c r="E78" s="12">
        <v>16.697257390000001</v>
      </c>
      <c r="F78" s="12">
        <v>613.64108443000009</v>
      </c>
      <c r="G78" s="12">
        <v>0</v>
      </c>
      <c r="H78" s="12">
        <v>0</v>
      </c>
      <c r="I78" s="12">
        <v>0</v>
      </c>
      <c r="J78" s="12">
        <v>40.942157359999996</v>
      </c>
      <c r="K78" s="11">
        <v>0</v>
      </c>
      <c r="L78" s="12">
        <v>0</v>
      </c>
      <c r="M78" s="12">
        <v>0</v>
      </c>
      <c r="N78" s="32">
        <v>1061011.1185778254</v>
      </c>
      <c r="O78" s="14">
        <v>692066.70060610515</v>
      </c>
      <c r="P78" s="33">
        <v>1062154.0754998755</v>
      </c>
      <c r="Q78" s="33">
        <v>693209.65752815513</v>
      </c>
      <c r="R78" s="33">
        <v>2253373.9509992073</v>
      </c>
      <c r="S78" s="30">
        <f t="shared" si="1"/>
        <v>0.47085443501614288</v>
      </c>
      <c r="T78" s="30">
        <f t="shared" si="1"/>
        <v>0.30712465647311843</v>
      </c>
      <c r="U78" s="30">
        <f t="shared" si="1"/>
        <v>0.47136165527647439</v>
      </c>
      <c r="V78" s="30">
        <f t="shared" si="1"/>
        <v>0.30763187673344988</v>
      </c>
      <c r="W78" s="28">
        <f t="shared" si="0"/>
        <v>-1142.9569220500998</v>
      </c>
    </row>
    <row r="79" spans="1:23" s="5" customFormat="1" ht="12.75" customHeight="1" x14ac:dyDescent="0.2">
      <c r="A79" s="9">
        <v>38869</v>
      </c>
      <c r="B79" s="11">
        <v>167.55316081000001</v>
      </c>
      <c r="C79" s="11">
        <v>314.87876805000002</v>
      </c>
      <c r="D79" s="12">
        <v>0</v>
      </c>
      <c r="E79" s="12">
        <v>20.208586370000003</v>
      </c>
      <c r="F79" s="12">
        <v>625.56975575000013</v>
      </c>
      <c r="G79" s="12">
        <v>0</v>
      </c>
      <c r="H79" s="12">
        <v>0</v>
      </c>
      <c r="I79" s="12">
        <v>0</v>
      </c>
      <c r="J79" s="12">
        <v>40.402053719999998</v>
      </c>
      <c r="K79" s="11">
        <v>0</v>
      </c>
      <c r="L79" s="12">
        <v>0</v>
      </c>
      <c r="M79" s="12">
        <v>0</v>
      </c>
      <c r="N79" s="32">
        <v>1066702.3330658919</v>
      </c>
      <c r="O79" s="14">
        <v>687061.44125315431</v>
      </c>
      <c r="P79" s="33">
        <v>1067870.9453905919</v>
      </c>
      <c r="Q79" s="33">
        <v>688230.0535778543</v>
      </c>
      <c r="R79" s="33">
        <v>2271564.0525018792</v>
      </c>
      <c r="S79" s="30">
        <f t="shared" si="1"/>
        <v>0.46958937032439652</v>
      </c>
      <c r="T79" s="30">
        <f t="shared" si="1"/>
        <v>0.30246183923206188</v>
      </c>
      <c r="U79" s="30">
        <f t="shared" si="1"/>
        <v>0.4701038230528648</v>
      </c>
      <c r="V79" s="30">
        <f t="shared" si="1"/>
        <v>0.30297629196053011</v>
      </c>
      <c r="W79" s="28">
        <f t="shared" si="0"/>
        <v>-1168.6123246999923</v>
      </c>
    </row>
    <row r="80" spans="1:23" s="5" customFormat="1" ht="12.75" customHeight="1" x14ac:dyDescent="0.2">
      <c r="A80" s="9">
        <v>38899</v>
      </c>
      <c r="B80" s="11">
        <v>84.503614920000004</v>
      </c>
      <c r="C80" s="11">
        <v>326.08831323000004</v>
      </c>
      <c r="D80" s="12">
        <v>0</v>
      </c>
      <c r="E80" s="12">
        <v>17.154082809999998</v>
      </c>
      <c r="F80" s="12">
        <v>681.55820529999994</v>
      </c>
      <c r="G80" s="12">
        <v>0</v>
      </c>
      <c r="H80" s="12">
        <v>9.3811062700000001</v>
      </c>
      <c r="I80" s="12">
        <v>0</v>
      </c>
      <c r="J80" s="12">
        <v>39.178459300000007</v>
      </c>
      <c r="K80" s="11">
        <v>0</v>
      </c>
      <c r="L80" s="12">
        <v>0</v>
      </c>
      <c r="M80" s="12">
        <v>0</v>
      </c>
      <c r="N80" s="32">
        <v>1074058.7842104456</v>
      </c>
      <c r="O80" s="14">
        <v>693152.75125069765</v>
      </c>
      <c r="P80" s="33">
        <v>1075216.6479922757</v>
      </c>
      <c r="Q80" s="33">
        <v>694310.6150325276</v>
      </c>
      <c r="R80" s="33">
        <v>2294464.7890297868</v>
      </c>
      <c r="S80" s="30">
        <f t="shared" si="1"/>
        <v>0.46810863663966301</v>
      </c>
      <c r="T80" s="30">
        <f t="shared" si="1"/>
        <v>0.30209779403230541</v>
      </c>
      <c r="U80" s="30">
        <f t="shared" si="1"/>
        <v>0.46861327013300141</v>
      </c>
      <c r="V80" s="30">
        <f t="shared" si="1"/>
        <v>0.30260242752564376</v>
      </c>
      <c r="W80" s="28">
        <f t="shared" si="0"/>
        <v>-1157.8637818300631</v>
      </c>
    </row>
    <row r="81" spans="1:23" s="5" customFormat="1" ht="12.75" customHeight="1" x14ac:dyDescent="0.2">
      <c r="A81" s="9">
        <v>38930</v>
      </c>
      <c r="B81" s="11">
        <v>88.745690549999992</v>
      </c>
      <c r="C81" s="11">
        <v>391.81059420999998</v>
      </c>
      <c r="D81" s="12">
        <v>0</v>
      </c>
      <c r="E81" s="12">
        <v>20.489876500000001</v>
      </c>
      <c r="F81" s="12">
        <v>680.93448910000006</v>
      </c>
      <c r="G81" s="12">
        <v>0</v>
      </c>
      <c r="H81" s="12">
        <v>0</v>
      </c>
      <c r="I81" s="12">
        <v>0</v>
      </c>
      <c r="J81" s="12">
        <v>38.858831380000005</v>
      </c>
      <c r="K81" s="11">
        <v>0</v>
      </c>
      <c r="L81" s="12">
        <v>0</v>
      </c>
      <c r="M81" s="12">
        <v>0</v>
      </c>
      <c r="N81" s="32">
        <v>1079411.7458727257</v>
      </c>
      <c r="O81" s="14">
        <v>696502.87169953308</v>
      </c>
      <c r="P81" s="33">
        <v>1080632.5853544658</v>
      </c>
      <c r="Q81" s="33">
        <v>697723.7111812731</v>
      </c>
      <c r="R81" s="33">
        <v>2317036.1665671496</v>
      </c>
      <c r="S81" s="30">
        <f t="shared" si="1"/>
        <v>0.46585882492803271</v>
      </c>
      <c r="T81" s="30">
        <f t="shared" si="1"/>
        <v>0.30060077686722109</v>
      </c>
      <c r="U81" s="30">
        <f t="shared" si="1"/>
        <v>0.46638572196112854</v>
      </c>
      <c r="V81" s="30">
        <f t="shared" si="1"/>
        <v>0.30112767390031697</v>
      </c>
      <c r="W81" s="28">
        <f t="shared" si="0"/>
        <v>-1220.8394817400258</v>
      </c>
    </row>
    <row r="82" spans="1:23" s="5" customFormat="1" ht="12.75" customHeight="1" x14ac:dyDescent="0.2">
      <c r="A82" s="9">
        <v>38961</v>
      </c>
      <c r="B82" s="11">
        <v>110.52696924999999</v>
      </c>
      <c r="C82" s="11">
        <v>436.69122289000001</v>
      </c>
      <c r="D82" s="12">
        <v>0</v>
      </c>
      <c r="E82" s="12">
        <v>23.75070083</v>
      </c>
      <c r="F82" s="12">
        <v>712.10480767000013</v>
      </c>
      <c r="G82" s="12">
        <v>0</v>
      </c>
      <c r="H82" s="12">
        <v>0</v>
      </c>
      <c r="I82" s="12">
        <v>0</v>
      </c>
      <c r="J82" s="12">
        <v>39.099530510000001</v>
      </c>
      <c r="K82" s="11">
        <v>0</v>
      </c>
      <c r="L82" s="12">
        <v>0</v>
      </c>
      <c r="M82" s="12">
        <v>0</v>
      </c>
      <c r="N82" s="32">
        <v>1088215.7275179222</v>
      </c>
      <c r="O82" s="14">
        <v>706558.09840500448</v>
      </c>
      <c r="P82" s="33">
        <v>1089537.9007490722</v>
      </c>
      <c r="Q82" s="33">
        <v>707880.2716361545</v>
      </c>
      <c r="R82" s="33">
        <v>2336552.6091618054</v>
      </c>
      <c r="S82" s="30">
        <f t="shared" si="1"/>
        <v>0.4657355983558612</v>
      </c>
      <c r="T82" s="30">
        <f t="shared" si="1"/>
        <v>0.30239340455444269</v>
      </c>
      <c r="U82" s="30">
        <f t="shared" si="1"/>
        <v>0.4663014633083411</v>
      </c>
      <c r="V82" s="30">
        <f t="shared" si="1"/>
        <v>0.30295926950692259</v>
      </c>
      <c r="W82" s="28">
        <f t="shared" si="0"/>
        <v>-1322.1732311500236</v>
      </c>
    </row>
    <row r="83" spans="1:23" s="5" customFormat="1" ht="12.75" customHeight="1" x14ac:dyDescent="0.2">
      <c r="A83" s="9">
        <v>38991</v>
      </c>
      <c r="B83" s="11">
        <v>155.68569894999999</v>
      </c>
      <c r="C83" s="11">
        <v>363.53830436999999</v>
      </c>
      <c r="D83" s="12">
        <v>0</v>
      </c>
      <c r="E83" s="12">
        <v>25.995903010000003</v>
      </c>
      <c r="F83" s="12">
        <v>721.74605567000003</v>
      </c>
      <c r="G83" s="12">
        <v>0</v>
      </c>
      <c r="H83" s="12">
        <v>0</v>
      </c>
      <c r="I83" s="12">
        <v>0</v>
      </c>
      <c r="J83" s="12">
        <v>38.654459129999999</v>
      </c>
      <c r="K83" s="11">
        <v>0</v>
      </c>
      <c r="L83" s="12">
        <v>0</v>
      </c>
      <c r="M83" s="12">
        <v>0</v>
      </c>
      <c r="N83" s="32">
        <v>1090807.28680365</v>
      </c>
      <c r="O83" s="14">
        <v>707126.84236190107</v>
      </c>
      <c r="P83" s="33">
        <v>1092112.9072247799</v>
      </c>
      <c r="Q83" s="33">
        <v>708432.46278303105</v>
      </c>
      <c r="R83" s="33">
        <v>2361641.2678813841</v>
      </c>
      <c r="S83" s="30">
        <f t="shared" si="1"/>
        <v>0.46188525820528509</v>
      </c>
      <c r="T83" s="30">
        <f t="shared" si="1"/>
        <v>0.29942178432385747</v>
      </c>
      <c r="U83" s="30">
        <f t="shared" si="1"/>
        <v>0.4624381027201937</v>
      </c>
      <c r="V83" s="30">
        <f t="shared" si="1"/>
        <v>0.29997462883876602</v>
      </c>
      <c r="W83" s="28">
        <f t="shared" si="0"/>
        <v>-1305.6204211299773</v>
      </c>
    </row>
    <row r="84" spans="1:23" s="5" customFormat="1" ht="12.75" customHeight="1" x14ac:dyDescent="0.2">
      <c r="A84" s="9">
        <v>39022</v>
      </c>
      <c r="B84" s="11">
        <v>243.58083086000002</v>
      </c>
      <c r="C84" s="11">
        <v>420.14424420999995</v>
      </c>
      <c r="D84" s="12">
        <v>0</v>
      </c>
      <c r="E84" s="12">
        <v>28.00221041</v>
      </c>
      <c r="F84" s="12">
        <v>547.83959639</v>
      </c>
      <c r="G84" s="12">
        <v>0</v>
      </c>
      <c r="H84" s="12">
        <v>312.00258801000001</v>
      </c>
      <c r="I84" s="12">
        <v>0</v>
      </c>
      <c r="J84" s="12">
        <v>41.387363459999996</v>
      </c>
      <c r="K84" s="11">
        <v>0</v>
      </c>
      <c r="L84" s="12">
        <v>0</v>
      </c>
      <c r="M84" s="12">
        <v>0</v>
      </c>
      <c r="N84" s="32">
        <v>1098243.7421663846</v>
      </c>
      <c r="O84" s="14">
        <v>717551.52368135704</v>
      </c>
      <c r="P84" s="33">
        <v>1099836.6989997246</v>
      </c>
      <c r="Q84" s="33">
        <v>719144.48051469703</v>
      </c>
      <c r="R84" s="33">
        <v>2386570.8954380634</v>
      </c>
      <c r="S84" s="30">
        <f t="shared" si="1"/>
        <v>0.46017645830914994</v>
      </c>
      <c r="T84" s="30">
        <f t="shared" si="1"/>
        <v>0.30066214460796398</v>
      </c>
      <c r="U84" s="30">
        <f t="shared" si="1"/>
        <v>0.46084392510696637</v>
      </c>
      <c r="V84" s="30">
        <f t="shared" si="1"/>
        <v>0.30132961140578041</v>
      </c>
      <c r="W84" s="28">
        <f t="shared" si="0"/>
        <v>-1592.9568333399948</v>
      </c>
    </row>
    <row r="85" spans="1:23" s="5" customFormat="1" ht="12.75" customHeight="1" x14ac:dyDescent="0.2">
      <c r="A85" s="9">
        <v>39052</v>
      </c>
      <c r="B85" s="11">
        <v>15.011707119999999</v>
      </c>
      <c r="C85" s="11">
        <v>316.96169018000001</v>
      </c>
      <c r="D85" s="12">
        <v>0</v>
      </c>
      <c r="E85" s="12">
        <v>20.927609239999999</v>
      </c>
      <c r="F85" s="12">
        <v>405.3937219</v>
      </c>
      <c r="G85" s="12">
        <v>0</v>
      </c>
      <c r="H85" s="12">
        <v>0</v>
      </c>
      <c r="I85" s="12">
        <v>0</v>
      </c>
      <c r="J85" s="12">
        <v>40.245671760000008</v>
      </c>
      <c r="K85" s="11">
        <v>0</v>
      </c>
      <c r="L85" s="12">
        <v>0</v>
      </c>
      <c r="M85" s="12">
        <v>0</v>
      </c>
      <c r="N85" s="32">
        <v>1120052.6379929525</v>
      </c>
      <c r="O85" s="14">
        <v>727318.55462328997</v>
      </c>
      <c r="P85" s="33">
        <v>1120851.1783931525</v>
      </c>
      <c r="Q85" s="33">
        <v>728117.09502349002</v>
      </c>
      <c r="R85" s="33">
        <v>2409449.9400000009</v>
      </c>
      <c r="S85" s="30">
        <f t="shared" si="1"/>
        <v>0.46485823149865985</v>
      </c>
      <c r="T85" s="30">
        <f t="shared" si="1"/>
        <v>0.30186082829481392</v>
      </c>
      <c r="U85" s="30">
        <f t="shared" si="1"/>
        <v>0.46518965170662652</v>
      </c>
      <c r="V85" s="30">
        <f t="shared" si="1"/>
        <v>0.30219224850278059</v>
      </c>
      <c r="W85" s="28">
        <f t="shared" si="0"/>
        <v>-798.54040020005777</v>
      </c>
    </row>
    <row r="86" spans="1:23" s="5" customFormat="1" ht="12.75" customHeight="1" x14ac:dyDescent="0.2">
      <c r="A86" s="9">
        <v>39083</v>
      </c>
      <c r="B86" s="11">
        <v>156.68781931000001</v>
      </c>
      <c r="C86" s="11">
        <v>281.36617097999999</v>
      </c>
      <c r="D86" s="12">
        <v>0</v>
      </c>
      <c r="E86" s="12">
        <v>8.5475638900000011</v>
      </c>
      <c r="F86" s="12">
        <v>438.99258581000004</v>
      </c>
      <c r="G86" s="12">
        <v>0</v>
      </c>
      <c r="H86" s="12">
        <v>0</v>
      </c>
      <c r="I86" s="12">
        <v>0</v>
      </c>
      <c r="J86" s="12">
        <v>40.015894839999994</v>
      </c>
      <c r="K86" s="11">
        <v>0</v>
      </c>
      <c r="L86" s="12">
        <v>0</v>
      </c>
      <c r="M86" s="12">
        <v>0</v>
      </c>
      <c r="N86" s="32">
        <v>1118604.9606872702</v>
      </c>
      <c r="O86" s="14">
        <v>739728.90867937845</v>
      </c>
      <c r="P86" s="33">
        <v>1119530.5707221001</v>
      </c>
      <c r="Q86" s="33">
        <v>740654.51871420851</v>
      </c>
      <c r="R86" s="33">
        <v>2435015.6960060215</v>
      </c>
      <c r="S86" s="30">
        <f t="shared" si="1"/>
        <v>0.45938305963367554</v>
      </c>
      <c r="T86" s="30">
        <f t="shared" si="1"/>
        <v>0.30378814801592524</v>
      </c>
      <c r="U86" s="30">
        <f t="shared" si="1"/>
        <v>0.45976318450775672</v>
      </c>
      <c r="V86" s="30">
        <f t="shared" si="1"/>
        <v>0.30416827289000642</v>
      </c>
      <c r="W86" s="28">
        <f t="shared" si="0"/>
        <v>-925.61003482993692</v>
      </c>
    </row>
    <row r="87" spans="1:23" s="5" customFormat="1" ht="12.75" customHeight="1" x14ac:dyDescent="0.2">
      <c r="A87" s="9">
        <v>39114</v>
      </c>
      <c r="B87" s="11">
        <v>159.87945221000001</v>
      </c>
      <c r="C87" s="11">
        <v>259.52491688999999</v>
      </c>
      <c r="D87" s="12">
        <v>0</v>
      </c>
      <c r="E87" s="12">
        <v>8.588955519999999</v>
      </c>
      <c r="F87" s="12">
        <v>442.21052323999999</v>
      </c>
      <c r="G87" s="12">
        <v>0</v>
      </c>
      <c r="H87" s="12">
        <v>0</v>
      </c>
      <c r="I87" s="12">
        <v>0</v>
      </c>
      <c r="J87" s="12">
        <v>39.045457630000001</v>
      </c>
      <c r="K87" s="11">
        <v>0</v>
      </c>
      <c r="L87" s="12">
        <v>0</v>
      </c>
      <c r="M87" s="12">
        <v>0</v>
      </c>
      <c r="N87" s="32">
        <v>1127618.5576355825</v>
      </c>
      <c r="O87" s="14">
        <v>747648.61941657343</v>
      </c>
      <c r="P87" s="33">
        <v>1128527.8069410725</v>
      </c>
      <c r="Q87" s="33">
        <v>748557.86872206349</v>
      </c>
      <c r="R87" s="33">
        <v>2459237.3393971068</v>
      </c>
      <c r="S87" s="30">
        <f t="shared" si="1"/>
        <v>0.45852368113116865</v>
      </c>
      <c r="T87" s="30">
        <f t="shared" si="1"/>
        <v>0.30401645560564844</v>
      </c>
      <c r="U87" s="30">
        <f t="shared" si="1"/>
        <v>0.45889340929482481</v>
      </c>
      <c r="V87" s="30">
        <f t="shared" si="1"/>
        <v>0.3043861837693046</v>
      </c>
      <c r="W87" s="28">
        <f t="shared" si="0"/>
        <v>-909.24930548993871</v>
      </c>
    </row>
    <row r="88" spans="1:23" s="5" customFormat="1" ht="12.75" customHeight="1" x14ac:dyDescent="0.2">
      <c r="A88" s="9">
        <v>39142</v>
      </c>
      <c r="B88" s="11">
        <v>197.58628550999998</v>
      </c>
      <c r="C88" s="11">
        <v>260.66884967999999</v>
      </c>
      <c r="D88" s="12">
        <v>0</v>
      </c>
      <c r="E88" s="12">
        <v>8.6350178800000013</v>
      </c>
      <c r="F88" s="12">
        <v>474.41336206000011</v>
      </c>
      <c r="G88" s="12">
        <v>0</v>
      </c>
      <c r="H88" s="12">
        <v>0</v>
      </c>
      <c r="I88" s="12">
        <v>0</v>
      </c>
      <c r="J88" s="12">
        <v>39.903757899999995</v>
      </c>
      <c r="K88" s="11">
        <v>0</v>
      </c>
      <c r="L88" s="12">
        <v>0</v>
      </c>
      <c r="M88" s="12">
        <v>0</v>
      </c>
      <c r="N88" s="32">
        <v>1139113.8566995116</v>
      </c>
      <c r="O88" s="14">
        <v>750319.84537930461</v>
      </c>
      <c r="P88" s="33">
        <v>1140095.0639725416</v>
      </c>
      <c r="Q88" s="33">
        <v>751301.05265233456</v>
      </c>
      <c r="R88" s="33">
        <v>2486602.4795978591</v>
      </c>
      <c r="S88" s="30">
        <f t="shared" si="1"/>
        <v>0.45810050703550032</v>
      </c>
      <c r="T88" s="30">
        <f t="shared" si="1"/>
        <v>0.30174499202648936</v>
      </c>
      <c r="U88" s="30">
        <f t="shared" si="1"/>
        <v>0.45849510459626069</v>
      </c>
      <c r="V88" s="30">
        <f t="shared" si="1"/>
        <v>0.30213958958724968</v>
      </c>
      <c r="W88" s="28">
        <f t="shared" si="0"/>
        <v>-981.2072730299551</v>
      </c>
    </row>
    <row r="89" spans="1:23" s="5" customFormat="1" ht="12.75" customHeight="1" x14ac:dyDescent="0.2">
      <c r="A89" s="9">
        <v>39173</v>
      </c>
      <c r="B89" s="11">
        <v>221.10659938999999</v>
      </c>
      <c r="C89" s="11">
        <v>266.55689015000002</v>
      </c>
      <c r="D89" s="12">
        <v>0</v>
      </c>
      <c r="E89" s="12">
        <v>8.6798292300000011</v>
      </c>
      <c r="F89" s="12">
        <v>400.32178449000008</v>
      </c>
      <c r="G89" s="12">
        <v>0</v>
      </c>
      <c r="H89" s="12">
        <v>0</v>
      </c>
      <c r="I89" s="12">
        <v>0.34016078999999999</v>
      </c>
      <c r="J89" s="12">
        <v>39.500733079999996</v>
      </c>
      <c r="K89" s="11">
        <v>0</v>
      </c>
      <c r="L89" s="12">
        <v>0</v>
      </c>
      <c r="M89" s="12">
        <v>0</v>
      </c>
      <c r="N89" s="32">
        <v>1134706.6811596111</v>
      </c>
      <c r="O89" s="14">
        <v>745927.20450961345</v>
      </c>
      <c r="P89" s="33">
        <v>1135643.187156741</v>
      </c>
      <c r="Q89" s="33">
        <v>746863.7105067434</v>
      </c>
      <c r="R89" s="33">
        <v>2516700.37205709</v>
      </c>
      <c r="S89" s="30">
        <f t="shared" si="1"/>
        <v>0.45087078849681628</v>
      </c>
      <c r="T89" s="30">
        <f t="shared" si="1"/>
        <v>0.29639094617366413</v>
      </c>
      <c r="U89" s="30">
        <f t="shared" si="1"/>
        <v>0.45124290510137038</v>
      </c>
      <c r="V89" s="30">
        <f t="shared" ref="V89:V152" si="2">Q89/$R89</f>
        <v>0.29676306277821823</v>
      </c>
      <c r="W89" s="28">
        <f t="shared" ref="W89:W152" si="3">N89-P89</f>
        <v>-936.50599712994881</v>
      </c>
    </row>
    <row r="90" spans="1:23" s="5" customFormat="1" ht="12.75" customHeight="1" x14ac:dyDescent="0.2">
      <c r="A90" s="9">
        <v>39203</v>
      </c>
      <c r="B90" s="11">
        <v>260.73882393000002</v>
      </c>
      <c r="C90" s="11">
        <v>268.56583701</v>
      </c>
      <c r="D90" s="12">
        <v>0</v>
      </c>
      <c r="E90" s="12">
        <v>8.7263764100000003</v>
      </c>
      <c r="F90" s="12">
        <v>419.27084166000009</v>
      </c>
      <c r="G90" s="12">
        <v>0</v>
      </c>
      <c r="H90" s="12">
        <v>0</v>
      </c>
      <c r="I90" s="12">
        <v>0</v>
      </c>
      <c r="J90" s="12">
        <v>39.763927120000005</v>
      </c>
      <c r="K90" s="11">
        <v>0</v>
      </c>
      <c r="L90" s="12">
        <v>0</v>
      </c>
      <c r="M90" s="12">
        <v>0</v>
      </c>
      <c r="N90" s="32">
        <v>1151502.6346794746</v>
      </c>
      <c r="O90" s="14">
        <v>746223.24826620112</v>
      </c>
      <c r="P90" s="33">
        <v>1152499.7004856046</v>
      </c>
      <c r="Q90" s="33">
        <v>747220.31407233106</v>
      </c>
      <c r="R90" s="33">
        <v>2545363.7384731756</v>
      </c>
      <c r="S90" s="30">
        <f t="shared" ref="S90:V153" si="4">N90/$R90</f>
        <v>0.45239217376853103</v>
      </c>
      <c r="T90" s="30">
        <f t="shared" si="4"/>
        <v>0.29316959182966112</v>
      </c>
      <c r="U90" s="30">
        <f t="shared" si="4"/>
        <v>0.45278389216659704</v>
      </c>
      <c r="V90" s="30">
        <f t="shared" si="2"/>
        <v>0.29356131022772708</v>
      </c>
      <c r="W90" s="28">
        <f t="shared" si="3"/>
        <v>-997.0658061299473</v>
      </c>
    </row>
    <row r="91" spans="1:23" s="5" customFormat="1" ht="12.75" customHeight="1" x14ac:dyDescent="0.2">
      <c r="A91" s="9">
        <v>39234</v>
      </c>
      <c r="B91" s="11">
        <v>280.54871661999999</v>
      </c>
      <c r="C91" s="11">
        <v>271.37457380000001</v>
      </c>
      <c r="D91" s="12">
        <v>0</v>
      </c>
      <c r="E91" s="12">
        <v>8.7716617600000006</v>
      </c>
      <c r="F91" s="12">
        <v>437.02293407000002</v>
      </c>
      <c r="G91" s="12">
        <v>0</v>
      </c>
      <c r="H91" s="12">
        <v>0</v>
      </c>
      <c r="I91" s="12">
        <v>0</v>
      </c>
      <c r="J91" s="12">
        <v>38.996114680000005</v>
      </c>
      <c r="K91" s="11">
        <v>0</v>
      </c>
      <c r="L91" s="12">
        <v>0</v>
      </c>
      <c r="M91" s="12">
        <v>0</v>
      </c>
      <c r="N91" s="32">
        <v>1153731.3160059585</v>
      </c>
      <c r="O91" s="14">
        <v>749832.28930467577</v>
      </c>
      <c r="P91" s="33">
        <v>1154768.0300068886</v>
      </c>
      <c r="Q91" s="33">
        <v>750869.00330560573</v>
      </c>
      <c r="R91" s="33">
        <v>2575280.3233473916</v>
      </c>
      <c r="S91" s="30">
        <f t="shared" si="4"/>
        <v>0.44800222544562435</v>
      </c>
      <c r="T91" s="30">
        <f t="shared" si="4"/>
        <v>0.29116530829934328</v>
      </c>
      <c r="U91" s="30">
        <f t="shared" si="4"/>
        <v>0.44840478900017461</v>
      </c>
      <c r="V91" s="30">
        <f t="shared" si="2"/>
        <v>0.29156787185389355</v>
      </c>
      <c r="W91" s="28">
        <f t="shared" si="3"/>
        <v>-1036.7140009300783</v>
      </c>
    </row>
    <row r="92" spans="1:23" s="5" customFormat="1" ht="12.75" customHeight="1" x14ac:dyDescent="0.2">
      <c r="A92" s="9">
        <v>39264</v>
      </c>
      <c r="B92" s="11">
        <v>424.54058935</v>
      </c>
      <c r="C92" s="11">
        <v>280.75791148000002</v>
      </c>
      <c r="D92" s="12">
        <v>0</v>
      </c>
      <c r="E92" s="12">
        <v>8.8169990600000006</v>
      </c>
      <c r="F92" s="12">
        <v>479.22341625000001</v>
      </c>
      <c r="G92" s="12">
        <v>0</v>
      </c>
      <c r="H92" s="12">
        <v>0</v>
      </c>
      <c r="I92" s="12">
        <v>0</v>
      </c>
      <c r="J92" s="12">
        <v>39.526683990000002</v>
      </c>
      <c r="K92" s="11">
        <v>0</v>
      </c>
      <c r="L92" s="12">
        <v>0</v>
      </c>
      <c r="M92" s="12">
        <v>0</v>
      </c>
      <c r="N92" s="32">
        <v>1164162.3624951225</v>
      </c>
      <c r="O92" s="14">
        <v>753805.99191010115</v>
      </c>
      <c r="P92" s="33">
        <v>1165395.2280952525</v>
      </c>
      <c r="Q92" s="33">
        <v>755038.8575102312</v>
      </c>
      <c r="R92" s="33">
        <v>2602129.7631696607</v>
      </c>
      <c r="S92" s="30">
        <f t="shared" si="4"/>
        <v>0.44738828131194097</v>
      </c>
      <c r="T92" s="30">
        <f t="shared" si="4"/>
        <v>0.28968808649722688</v>
      </c>
      <c r="U92" s="30">
        <f t="shared" si="4"/>
        <v>0.44786207228792529</v>
      </c>
      <c r="V92" s="30">
        <f t="shared" si="2"/>
        <v>0.2901618774732112</v>
      </c>
      <c r="W92" s="28">
        <f t="shared" si="3"/>
        <v>-1232.8656001300551</v>
      </c>
    </row>
    <row r="93" spans="1:23" s="5" customFormat="1" ht="12.75" customHeight="1" x14ac:dyDescent="0.2">
      <c r="A93" s="9">
        <v>39295</v>
      </c>
      <c r="B93" s="11">
        <v>171.86001106000001</v>
      </c>
      <c r="C93" s="11">
        <v>286.84585569000001</v>
      </c>
      <c r="D93" s="12">
        <v>0</v>
      </c>
      <c r="E93" s="12">
        <v>8.8625138200000002</v>
      </c>
      <c r="F93" s="12">
        <v>496.09828973000003</v>
      </c>
      <c r="G93" s="12">
        <v>0</v>
      </c>
      <c r="H93" s="12">
        <v>0</v>
      </c>
      <c r="I93" s="12">
        <v>0</v>
      </c>
      <c r="J93" s="12">
        <v>43.861306249999998</v>
      </c>
      <c r="K93" s="11">
        <v>0</v>
      </c>
      <c r="L93" s="12">
        <v>0</v>
      </c>
      <c r="M93" s="12">
        <v>0</v>
      </c>
      <c r="N93" s="32">
        <v>1158709.1223411188</v>
      </c>
      <c r="O93" s="14">
        <v>765456.68405607354</v>
      </c>
      <c r="P93" s="33">
        <v>1159716.6503176687</v>
      </c>
      <c r="Q93" s="33">
        <v>766464.21203262359</v>
      </c>
      <c r="R93" s="33">
        <v>2627330.9217048371</v>
      </c>
      <c r="S93" s="30">
        <f t="shared" si="4"/>
        <v>0.44102138515130374</v>
      </c>
      <c r="T93" s="30">
        <f t="shared" si="4"/>
        <v>0.29134384166551042</v>
      </c>
      <c r="U93" s="30">
        <f t="shared" si="4"/>
        <v>0.44140486481434371</v>
      </c>
      <c r="V93" s="30">
        <f t="shared" si="2"/>
        <v>0.29172732132855045</v>
      </c>
      <c r="W93" s="28">
        <f t="shared" si="3"/>
        <v>-1007.527976549929</v>
      </c>
    </row>
    <row r="94" spans="1:23" s="5" customFormat="1" ht="12.75" customHeight="1" x14ac:dyDescent="0.2">
      <c r="A94" s="9">
        <v>39326</v>
      </c>
      <c r="B94" s="11">
        <v>189.48895338</v>
      </c>
      <c r="C94" s="11">
        <v>284.67417116000001</v>
      </c>
      <c r="D94" s="12">
        <v>0</v>
      </c>
      <c r="E94" s="12">
        <v>8.9067840599999997</v>
      </c>
      <c r="F94" s="12">
        <v>497.49562341000001</v>
      </c>
      <c r="G94" s="12">
        <v>0</v>
      </c>
      <c r="H94" s="12">
        <v>0</v>
      </c>
      <c r="I94" s="12">
        <v>0</v>
      </c>
      <c r="J94" s="12">
        <v>57.965184119999996</v>
      </c>
      <c r="K94" s="11">
        <v>0</v>
      </c>
      <c r="L94" s="12">
        <v>0</v>
      </c>
      <c r="M94" s="12">
        <v>0</v>
      </c>
      <c r="N94" s="32">
        <v>1181191.0080385718</v>
      </c>
      <c r="O94" s="14">
        <v>763420.6964130532</v>
      </c>
      <c r="P94" s="33">
        <v>1182229.5387547018</v>
      </c>
      <c r="Q94" s="33">
        <v>764459.22712918324</v>
      </c>
      <c r="R94" s="33">
        <v>2649278.5305846627</v>
      </c>
      <c r="S94" s="30">
        <f t="shared" si="4"/>
        <v>0.4458538407352351</v>
      </c>
      <c r="T94" s="30">
        <f t="shared" si="4"/>
        <v>0.28816173444948268</v>
      </c>
      <c r="U94" s="30">
        <f t="shared" si="4"/>
        <v>0.44624584584309396</v>
      </c>
      <c r="V94" s="30">
        <f t="shared" si="2"/>
        <v>0.28855373955734154</v>
      </c>
      <c r="W94" s="28">
        <f t="shared" si="3"/>
        <v>-1038.5307161300443</v>
      </c>
    </row>
    <row r="95" spans="1:23" s="5" customFormat="1" ht="12.75" customHeight="1" x14ac:dyDescent="0.2">
      <c r="A95" s="9">
        <v>39356</v>
      </c>
      <c r="B95" s="11">
        <v>214.50260065999998</v>
      </c>
      <c r="C95" s="11">
        <v>299.76551233999999</v>
      </c>
      <c r="D95" s="12">
        <v>0</v>
      </c>
      <c r="E95" s="12">
        <v>8.9527642100000016</v>
      </c>
      <c r="F95" s="12">
        <v>495.22988418</v>
      </c>
      <c r="G95" s="12">
        <v>0</v>
      </c>
      <c r="H95" s="12">
        <v>0</v>
      </c>
      <c r="I95" s="12">
        <v>0</v>
      </c>
      <c r="J95" s="12">
        <v>59.250730980000007</v>
      </c>
      <c r="K95" s="11">
        <v>0</v>
      </c>
      <c r="L95" s="12">
        <v>0</v>
      </c>
      <c r="M95" s="12">
        <v>0</v>
      </c>
      <c r="N95" s="32">
        <v>1193567.4294166912</v>
      </c>
      <c r="O95" s="14">
        <v>788471.43839054403</v>
      </c>
      <c r="P95" s="33">
        <v>1194645.1309090613</v>
      </c>
      <c r="Q95" s="33">
        <v>789549.13988291402</v>
      </c>
      <c r="R95" s="33">
        <v>2676946.2493154174</v>
      </c>
      <c r="S95" s="30">
        <f t="shared" si="4"/>
        <v>0.44586903069941181</v>
      </c>
      <c r="T95" s="30">
        <f t="shared" si="4"/>
        <v>0.29454137848011774</v>
      </c>
      <c r="U95" s="30">
        <f t="shared" si="4"/>
        <v>0.44627161685243816</v>
      </c>
      <c r="V95" s="30">
        <f t="shared" si="2"/>
        <v>0.29494396463314404</v>
      </c>
      <c r="W95" s="28">
        <f t="shared" si="3"/>
        <v>-1077.7014923701063</v>
      </c>
    </row>
    <row r="96" spans="1:23" s="5" customFormat="1" ht="12.75" customHeight="1" x14ac:dyDescent="0.2">
      <c r="A96" s="9">
        <v>39387</v>
      </c>
      <c r="B96" s="11">
        <v>218.25910099000001</v>
      </c>
      <c r="C96" s="11">
        <v>327.38156744999998</v>
      </c>
      <c r="D96" s="12">
        <v>0</v>
      </c>
      <c r="E96" s="12">
        <v>8.9974824600000005</v>
      </c>
      <c r="F96" s="12">
        <v>488.86328872000001</v>
      </c>
      <c r="G96" s="12">
        <v>0</v>
      </c>
      <c r="H96" s="12">
        <v>0</v>
      </c>
      <c r="I96" s="12">
        <v>0</v>
      </c>
      <c r="J96" s="12">
        <v>67.33588284999999</v>
      </c>
      <c r="K96" s="11">
        <v>0</v>
      </c>
      <c r="L96" s="12">
        <v>0</v>
      </c>
      <c r="M96" s="12">
        <v>0</v>
      </c>
      <c r="N96" s="32">
        <v>1190210.539375728</v>
      </c>
      <c r="O96" s="14">
        <v>794051.19594417221</v>
      </c>
      <c r="P96" s="33">
        <v>1191321.376698198</v>
      </c>
      <c r="Q96" s="33">
        <v>795162.03326664225</v>
      </c>
      <c r="R96" s="33">
        <v>2699160.9801356927</v>
      </c>
      <c r="S96" s="30">
        <f t="shared" si="4"/>
        <v>0.44095574444614766</v>
      </c>
      <c r="T96" s="30">
        <f t="shared" si="4"/>
        <v>0.29418445279401362</v>
      </c>
      <c r="U96" s="30">
        <f t="shared" si="4"/>
        <v>0.44136729356479792</v>
      </c>
      <c r="V96" s="30">
        <f t="shared" si="2"/>
        <v>0.29459600191266389</v>
      </c>
      <c r="W96" s="28">
        <f t="shared" si="3"/>
        <v>-1110.8373224700335</v>
      </c>
    </row>
    <row r="97" spans="1:23" s="5" customFormat="1" ht="12.75" customHeight="1" x14ac:dyDescent="0.2">
      <c r="A97" s="9">
        <v>39417</v>
      </c>
      <c r="B97" s="19">
        <v>246.75201963000001</v>
      </c>
      <c r="C97" s="19">
        <v>320.64559972000001</v>
      </c>
      <c r="D97" s="20">
        <v>0</v>
      </c>
      <c r="E97" s="20">
        <v>28.866977469999998</v>
      </c>
      <c r="F97" s="20">
        <v>336.39302373000004</v>
      </c>
      <c r="G97" s="20">
        <v>0</v>
      </c>
      <c r="H97" s="20">
        <v>0</v>
      </c>
      <c r="I97" s="20">
        <v>0</v>
      </c>
      <c r="J97" s="20">
        <v>63.92190884</v>
      </c>
      <c r="K97" s="19">
        <v>0</v>
      </c>
      <c r="L97" s="20">
        <v>0</v>
      </c>
      <c r="M97" s="20">
        <v>0</v>
      </c>
      <c r="N97" s="34">
        <v>1211762.2503430278</v>
      </c>
      <c r="O97" s="22">
        <v>808095.32066154841</v>
      </c>
      <c r="P97" s="35">
        <v>1212758.8298724177</v>
      </c>
      <c r="Q97" s="35">
        <v>809091.90019093838</v>
      </c>
      <c r="R97" s="35">
        <v>2720262.9300000006</v>
      </c>
      <c r="S97" s="31">
        <f t="shared" si="4"/>
        <v>0.44545776696042666</v>
      </c>
      <c r="T97" s="31">
        <f t="shared" si="4"/>
        <v>0.29706515195630306</v>
      </c>
      <c r="U97" s="31">
        <f t="shared" si="4"/>
        <v>0.44582412107950808</v>
      </c>
      <c r="V97" s="31">
        <f t="shared" si="2"/>
        <v>0.29743150607538449</v>
      </c>
      <c r="W97" s="28">
        <f t="shared" si="3"/>
        <v>-996.57952938997187</v>
      </c>
    </row>
    <row r="98" spans="1:23" s="5" customFormat="1" ht="12.75" customHeight="1" x14ac:dyDescent="0.2">
      <c r="A98" s="9">
        <v>39448</v>
      </c>
      <c r="B98" s="11">
        <v>94.633637969999995</v>
      </c>
      <c r="C98" s="11">
        <v>310.92089654</v>
      </c>
      <c r="D98" s="12">
        <v>0</v>
      </c>
      <c r="E98" s="12">
        <v>30.21328467</v>
      </c>
      <c r="F98" s="12">
        <v>354.71309417999998</v>
      </c>
      <c r="G98" s="12">
        <v>0</v>
      </c>
      <c r="H98" s="12">
        <v>0</v>
      </c>
      <c r="I98" s="12">
        <v>0</v>
      </c>
      <c r="J98" s="12">
        <v>64.513421190000003</v>
      </c>
      <c r="K98" s="11">
        <v>0</v>
      </c>
      <c r="L98" s="12">
        <v>0</v>
      </c>
      <c r="M98" s="12">
        <v>0</v>
      </c>
      <c r="N98" s="32">
        <v>1200436.0775402279</v>
      </c>
      <c r="O98" s="14">
        <v>796209.43459889269</v>
      </c>
      <c r="P98" s="33">
        <v>1201291.071874778</v>
      </c>
      <c r="Q98" s="33">
        <v>797064.42893344269</v>
      </c>
      <c r="R98" s="33">
        <v>2746380.5143819582</v>
      </c>
      <c r="S98" s="30">
        <f t="shared" si="4"/>
        <v>0.43709750752086607</v>
      </c>
      <c r="T98" s="30">
        <f t="shared" si="4"/>
        <v>0.28991227924513241</v>
      </c>
      <c r="U98" s="30">
        <f t="shared" si="4"/>
        <v>0.43740882429946709</v>
      </c>
      <c r="V98" s="30">
        <f t="shared" si="2"/>
        <v>0.29022359602373343</v>
      </c>
      <c r="W98" s="28">
        <f t="shared" si="3"/>
        <v>-854.99433455010876</v>
      </c>
    </row>
    <row r="99" spans="1:23" s="5" customFormat="1" ht="12.75" customHeight="1" x14ac:dyDescent="0.2">
      <c r="A99" s="9">
        <v>39479</v>
      </c>
      <c r="B99" s="11">
        <v>120.18161157999999</v>
      </c>
      <c r="C99" s="11">
        <v>315.84680148000001</v>
      </c>
      <c r="D99" s="12">
        <v>0</v>
      </c>
      <c r="E99" s="12">
        <v>30.35412556</v>
      </c>
      <c r="F99" s="12">
        <v>365.43165695000005</v>
      </c>
      <c r="G99" s="12">
        <v>0</v>
      </c>
      <c r="H99" s="12">
        <v>0</v>
      </c>
      <c r="I99" s="12">
        <v>0</v>
      </c>
      <c r="J99" s="12">
        <v>65.405713059999997</v>
      </c>
      <c r="K99" s="11">
        <v>0</v>
      </c>
      <c r="L99" s="12">
        <v>0</v>
      </c>
      <c r="M99" s="12">
        <v>0</v>
      </c>
      <c r="N99" s="32">
        <v>1216003.8559395343</v>
      </c>
      <c r="O99" s="14">
        <v>808880.55261900171</v>
      </c>
      <c r="P99" s="33">
        <v>1216901.0758481643</v>
      </c>
      <c r="Q99" s="33">
        <v>809777.77252763172</v>
      </c>
      <c r="R99" s="33">
        <v>2776357.9353911811</v>
      </c>
      <c r="S99" s="30">
        <f t="shared" si="4"/>
        <v>0.4379852613521904</v>
      </c>
      <c r="T99" s="30">
        <f t="shared" si="4"/>
        <v>0.29134591844514196</v>
      </c>
      <c r="U99" s="30">
        <f t="shared" si="4"/>
        <v>0.4383084257025765</v>
      </c>
      <c r="V99" s="30">
        <f t="shared" si="2"/>
        <v>0.29166908279552806</v>
      </c>
      <c r="W99" s="28">
        <f t="shared" si="3"/>
        <v>-897.21990863000974</v>
      </c>
    </row>
    <row r="100" spans="1:23" s="5" customFormat="1" ht="12.75" customHeight="1" x14ac:dyDescent="0.2">
      <c r="A100" s="9">
        <v>39508</v>
      </c>
      <c r="B100" s="11">
        <v>156.91782168</v>
      </c>
      <c r="C100" s="11">
        <v>329.7510666</v>
      </c>
      <c r="D100" s="12">
        <v>0</v>
      </c>
      <c r="E100" s="12">
        <v>32.862341270000002</v>
      </c>
      <c r="F100" s="12">
        <v>323.82578391999999</v>
      </c>
      <c r="G100" s="12">
        <v>0</v>
      </c>
      <c r="H100" s="12">
        <v>0</v>
      </c>
      <c r="I100" s="12">
        <v>0</v>
      </c>
      <c r="J100" s="12">
        <v>71.099133549999991</v>
      </c>
      <c r="K100" s="11">
        <v>0</v>
      </c>
      <c r="L100" s="12">
        <v>0</v>
      </c>
      <c r="M100" s="12">
        <v>0</v>
      </c>
      <c r="N100" s="32">
        <v>1204373.1821841949</v>
      </c>
      <c r="O100" s="14">
        <v>796090.23919056123</v>
      </c>
      <c r="P100" s="33">
        <v>1205287.6383312149</v>
      </c>
      <c r="Q100" s="33">
        <v>797004.69533758122</v>
      </c>
      <c r="R100" s="33">
        <v>2800895.1547494275</v>
      </c>
      <c r="S100" s="30">
        <f t="shared" si="4"/>
        <v>0.42999581049721231</v>
      </c>
      <c r="T100" s="30">
        <f t="shared" si="4"/>
        <v>0.2842270757049386</v>
      </c>
      <c r="U100" s="30">
        <f t="shared" si="4"/>
        <v>0.43032229760097601</v>
      </c>
      <c r="V100" s="30">
        <f t="shared" si="2"/>
        <v>0.28455356280870231</v>
      </c>
      <c r="W100" s="28">
        <f t="shared" si="3"/>
        <v>-914.4561470199842</v>
      </c>
    </row>
    <row r="101" spans="1:23" s="5" customFormat="1" ht="12.75" customHeight="1" x14ac:dyDescent="0.2">
      <c r="A101" s="9">
        <v>39539</v>
      </c>
      <c r="B101" s="11">
        <v>190.75449591</v>
      </c>
      <c r="C101" s="11">
        <v>313.40749362000003</v>
      </c>
      <c r="D101" s="12">
        <v>0</v>
      </c>
      <c r="E101" s="12">
        <v>34.230387389999997</v>
      </c>
      <c r="F101" s="12">
        <v>326.48990837000008</v>
      </c>
      <c r="G101" s="12">
        <v>0</v>
      </c>
      <c r="H101" s="12">
        <v>0</v>
      </c>
      <c r="I101" s="12">
        <v>0</v>
      </c>
      <c r="J101" s="12">
        <v>73.362926939999994</v>
      </c>
      <c r="K101" s="11">
        <v>0</v>
      </c>
      <c r="L101" s="12">
        <v>0</v>
      </c>
      <c r="M101" s="12">
        <v>0</v>
      </c>
      <c r="N101" s="32">
        <v>1213886.2548888105</v>
      </c>
      <c r="O101" s="14">
        <v>805928.80634099175</v>
      </c>
      <c r="P101" s="33">
        <v>1214824.5001010404</v>
      </c>
      <c r="Q101" s="33">
        <v>806867.05155322177</v>
      </c>
      <c r="R101" s="33">
        <v>2834561.8390967092</v>
      </c>
      <c r="S101" s="30">
        <f t="shared" si="4"/>
        <v>0.42824476014100299</v>
      </c>
      <c r="T101" s="30">
        <f t="shared" si="4"/>
        <v>0.28432218173014612</v>
      </c>
      <c r="U101" s="30">
        <f t="shared" si="4"/>
        <v>0.42857576199084402</v>
      </c>
      <c r="V101" s="30">
        <f t="shared" si="2"/>
        <v>0.2846531835799872</v>
      </c>
      <c r="W101" s="28">
        <f t="shared" si="3"/>
        <v>-938.24521222990006</v>
      </c>
    </row>
    <row r="102" spans="1:23" s="5" customFormat="1" ht="12.75" customHeight="1" x14ac:dyDescent="0.2">
      <c r="A102" s="9">
        <v>39569</v>
      </c>
      <c r="B102" s="11">
        <v>288.93859436000002</v>
      </c>
      <c r="C102" s="11">
        <v>322.41543854000003</v>
      </c>
      <c r="D102" s="12">
        <v>0</v>
      </c>
      <c r="E102" s="12">
        <v>35.60865682</v>
      </c>
      <c r="F102" s="12">
        <v>296.04339585000002</v>
      </c>
      <c r="G102" s="12">
        <v>0</v>
      </c>
      <c r="H102" s="12">
        <v>0</v>
      </c>
      <c r="I102" s="12">
        <v>0</v>
      </c>
      <c r="J102" s="12">
        <v>69.019671889999998</v>
      </c>
      <c r="K102" s="11">
        <v>0</v>
      </c>
      <c r="L102" s="12">
        <v>0</v>
      </c>
      <c r="M102" s="12">
        <v>0</v>
      </c>
      <c r="N102" s="32">
        <v>1232019.3992891451</v>
      </c>
      <c r="O102" s="14">
        <v>821998.18319912301</v>
      </c>
      <c r="P102" s="33">
        <v>1233031.4250466051</v>
      </c>
      <c r="Q102" s="33">
        <v>823010.20895658305</v>
      </c>
      <c r="R102" s="33">
        <v>2862962.1679012259</v>
      </c>
      <c r="S102" s="30">
        <f t="shared" si="4"/>
        <v>0.43033031071881445</v>
      </c>
      <c r="T102" s="30">
        <f t="shared" si="4"/>
        <v>0.28711458098019915</v>
      </c>
      <c r="U102" s="30">
        <f t="shared" si="4"/>
        <v>0.4306837997620182</v>
      </c>
      <c r="V102" s="30">
        <f t="shared" si="2"/>
        <v>0.28746807002340291</v>
      </c>
      <c r="W102" s="28">
        <f t="shared" si="3"/>
        <v>-1012.0257574599236</v>
      </c>
    </row>
    <row r="103" spans="1:23" s="5" customFormat="1" ht="12.75" customHeight="1" x14ac:dyDescent="0.2">
      <c r="A103" s="9">
        <v>39600</v>
      </c>
      <c r="B103" s="11">
        <v>386.28779564999996</v>
      </c>
      <c r="C103" s="11">
        <v>321.74133911000001</v>
      </c>
      <c r="D103" s="12">
        <v>0</v>
      </c>
      <c r="E103" s="12">
        <v>37.5085446</v>
      </c>
      <c r="F103" s="12">
        <v>316.52248946000003</v>
      </c>
      <c r="G103" s="12">
        <v>0</v>
      </c>
      <c r="H103" s="12">
        <v>0</v>
      </c>
      <c r="I103" s="12">
        <v>0</v>
      </c>
      <c r="J103" s="12">
        <v>71.540958429999989</v>
      </c>
      <c r="K103" s="11">
        <v>0</v>
      </c>
      <c r="L103" s="12">
        <v>0</v>
      </c>
      <c r="M103" s="12">
        <v>0</v>
      </c>
      <c r="N103" s="32">
        <v>1243642.841496438</v>
      </c>
      <c r="O103" s="14">
        <v>857004.49144915177</v>
      </c>
      <c r="P103" s="33">
        <v>1244776.4426236879</v>
      </c>
      <c r="Q103" s="33">
        <v>858138.09257640177</v>
      </c>
      <c r="R103" s="33">
        <v>2899765.6255735136</v>
      </c>
      <c r="S103" s="30">
        <f t="shared" si="4"/>
        <v>0.42887702044901344</v>
      </c>
      <c r="T103" s="30">
        <f t="shared" si="4"/>
        <v>0.29554267554973657</v>
      </c>
      <c r="U103" s="30">
        <f t="shared" si="4"/>
        <v>0.42926794898380688</v>
      </c>
      <c r="V103" s="30">
        <f t="shared" si="2"/>
        <v>0.29593360408453007</v>
      </c>
      <c r="W103" s="28">
        <f t="shared" si="3"/>
        <v>-1133.6011272498872</v>
      </c>
    </row>
    <row r="104" spans="1:23" s="5" customFormat="1" ht="12.75" customHeight="1" x14ac:dyDescent="0.2">
      <c r="A104" s="9">
        <v>39630</v>
      </c>
      <c r="B104" s="11">
        <v>401.79135514000001</v>
      </c>
      <c r="C104" s="11">
        <v>306.45653181</v>
      </c>
      <c r="D104" s="12">
        <v>0</v>
      </c>
      <c r="E104" s="12">
        <v>38.917678130000006</v>
      </c>
      <c r="F104" s="12">
        <v>364.86938684000006</v>
      </c>
      <c r="G104" s="12">
        <v>0</v>
      </c>
      <c r="H104" s="12">
        <v>0</v>
      </c>
      <c r="I104" s="12">
        <v>0</v>
      </c>
      <c r="J104" s="12">
        <v>73.938603680000014</v>
      </c>
      <c r="K104" s="11">
        <v>0</v>
      </c>
      <c r="L104" s="12">
        <v>0</v>
      </c>
      <c r="M104" s="12">
        <v>0</v>
      </c>
      <c r="N104" s="32">
        <v>1256659.7502611214</v>
      </c>
      <c r="O104" s="14">
        <v>864154.11433058826</v>
      </c>
      <c r="P104" s="33">
        <v>1257845.7238167215</v>
      </c>
      <c r="Q104" s="33">
        <v>865340.0878861883</v>
      </c>
      <c r="R104" s="33">
        <v>2944038.565621234</v>
      </c>
      <c r="S104" s="30">
        <f t="shared" si="4"/>
        <v>0.42684894312719318</v>
      </c>
      <c r="T104" s="30">
        <f t="shared" si="4"/>
        <v>0.29352676436432462</v>
      </c>
      <c r="U104" s="30">
        <f t="shared" si="4"/>
        <v>0.42725178212850556</v>
      </c>
      <c r="V104" s="30">
        <f t="shared" si="2"/>
        <v>0.29392960336563706</v>
      </c>
      <c r="W104" s="28">
        <f t="shared" si="3"/>
        <v>-1185.9735556000378</v>
      </c>
    </row>
    <row r="105" spans="1:23" s="5" customFormat="1" ht="12.75" customHeight="1" x14ac:dyDescent="0.2">
      <c r="A105" s="9">
        <v>39661</v>
      </c>
      <c r="B105" s="11">
        <v>492.98636295</v>
      </c>
      <c r="C105" s="11">
        <v>332.09770817000003</v>
      </c>
      <c r="D105" s="12">
        <v>0</v>
      </c>
      <c r="E105" s="12">
        <v>43.263812739999999</v>
      </c>
      <c r="F105" s="12">
        <v>340.92571334000002</v>
      </c>
      <c r="G105" s="12">
        <v>0</v>
      </c>
      <c r="H105" s="12">
        <v>0</v>
      </c>
      <c r="I105" s="12">
        <v>0</v>
      </c>
      <c r="J105" s="12">
        <v>75.982966189999999</v>
      </c>
      <c r="K105" s="11">
        <v>0</v>
      </c>
      <c r="L105" s="12">
        <v>0</v>
      </c>
      <c r="M105" s="12">
        <v>0</v>
      </c>
      <c r="N105" s="32">
        <v>1250139.5496529299</v>
      </c>
      <c r="O105" s="14">
        <v>853494.24036759697</v>
      </c>
      <c r="P105" s="33">
        <v>1251424.8062163198</v>
      </c>
      <c r="Q105" s="33">
        <v>854779.49693098699</v>
      </c>
      <c r="R105" s="33">
        <v>2978255.1059940225</v>
      </c>
      <c r="S105" s="30">
        <f t="shared" si="4"/>
        <v>0.41975569760189607</v>
      </c>
      <c r="T105" s="30">
        <f t="shared" si="4"/>
        <v>0.28657526302896563</v>
      </c>
      <c r="U105" s="30">
        <f t="shared" si="4"/>
        <v>0.42018724443641781</v>
      </c>
      <c r="V105" s="30">
        <f t="shared" si="2"/>
        <v>0.28700680986348742</v>
      </c>
      <c r="W105" s="28">
        <f t="shared" si="3"/>
        <v>-1285.2565633899067</v>
      </c>
    </row>
    <row r="106" spans="1:23" s="5" customFormat="1" ht="12.75" customHeight="1" x14ac:dyDescent="0.2">
      <c r="A106" s="9">
        <v>39692</v>
      </c>
      <c r="B106" s="11">
        <v>599.44576983000002</v>
      </c>
      <c r="C106" s="11">
        <v>357.73144707</v>
      </c>
      <c r="D106" s="12">
        <v>0</v>
      </c>
      <c r="E106" s="12">
        <v>296.22390701</v>
      </c>
      <c r="F106" s="12">
        <v>350.84497713999997</v>
      </c>
      <c r="G106" s="12">
        <v>0</v>
      </c>
      <c r="H106" s="12">
        <v>0</v>
      </c>
      <c r="I106" s="12">
        <v>0</v>
      </c>
      <c r="J106" s="12">
        <v>77.035819970000006</v>
      </c>
      <c r="K106" s="11">
        <v>0</v>
      </c>
      <c r="L106" s="12">
        <v>0</v>
      </c>
      <c r="M106" s="12">
        <v>0</v>
      </c>
      <c r="N106" s="32">
        <v>1206972.4315146701</v>
      </c>
      <c r="O106" s="14">
        <v>808957.67124789557</v>
      </c>
      <c r="P106" s="33">
        <v>1208653.7134356902</v>
      </c>
      <c r="Q106" s="33">
        <v>810638.95316891558</v>
      </c>
      <c r="R106" s="33">
        <v>3020522.3065295196</v>
      </c>
      <c r="S106" s="30">
        <f t="shared" si="4"/>
        <v>0.39959063666092953</v>
      </c>
      <c r="T106" s="30">
        <f t="shared" si="4"/>
        <v>0.26782045922956987</v>
      </c>
      <c r="U106" s="30">
        <f t="shared" si="4"/>
        <v>0.40014725626191233</v>
      </c>
      <c r="V106" s="30">
        <f t="shared" si="2"/>
        <v>0.26837707883055262</v>
      </c>
      <c r="W106" s="28">
        <f t="shared" si="3"/>
        <v>-1681.2819210200105</v>
      </c>
    </row>
    <row r="107" spans="1:23" s="5" customFormat="1" ht="12.75" customHeight="1" x14ac:dyDescent="0.2">
      <c r="A107" s="9">
        <v>39722</v>
      </c>
      <c r="B107" s="11">
        <v>626.16140159999998</v>
      </c>
      <c r="C107" s="11">
        <v>345.42517513999996</v>
      </c>
      <c r="D107" s="12">
        <v>0</v>
      </c>
      <c r="E107" s="12">
        <v>296.76544939999997</v>
      </c>
      <c r="F107" s="12">
        <v>369.78439098000013</v>
      </c>
      <c r="G107" s="12">
        <v>0</v>
      </c>
      <c r="H107" s="12">
        <v>0</v>
      </c>
      <c r="I107" s="12">
        <v>0</v>
      </c>
      <c r="J107" s="12">
        <v>78.214379409999992</v>
      </c>
      <c r="K107" s="11">
        <v>0</v>
      </c>
      <c r="L107" s="12">
        <v>0</v>
      </c>
      <c r="M107" s="12">
        <v>0</v>
      </c>
      <c r="N107" s="32">
        <v>1172000.244009875</v>
      </c>
      <c r="O107" s="14">
        <v>763808.28080467589</v>
      </c>
      <c r="P107" s="33">
        <v>1173716.594806405</v>
      </c>
      <c r="Q107" s="33">
        <v>765524.63160120591</v>
      </c>
      <c r="R107" s="33">
        <v>3059105.3507389892</v>
      </c>
      <c r="S107" s="30">
        <f t="shared" si="4"/>
        <v>0.38311862771471877</v>
      </c>
      <c r="T107" s="30">
        <f t="shared" si="4"/>
        <v>0.24968354902199183</v>
      </c>
      <c r="U107" s="30">
        <f t="shared" si="4"/>
        <v>0.38367969070528085</v>
      </c>
      <c r="V107" s="30">
        <f t="shared" si="2"/>
        <v>0.25024461201255388</v>
      </c>
      <c r="W107" s="28">
        <f t="shared" si="3"/>
        <v>-1716.3507965300232</v>
      </c>
    </row>
    <row r="108" spans="1:23" s="5" customFormat="1" ht="12.75" customHeight="1" x14ac:dyDescent="0.2">
      <c r="A108" s="9">
        <v>39753</v>
      </c>
      <c r="B108" s="11">
        <v>635.47689402000003</v>
      </c>
      <c r="C108" s="11">
        <v>359.75284085000004</v>
      </c>
      <c r="D108" s="12">
        <v>0</v>
      </c>
      <c r="E108" s="12">
        <v>299.77938692999999</v>
      </c>
      <c r="F108" s="12">
        <v>352.94891524999991</v>
      </c>
      <c r="G108" s="12">
        <v>0</v>
      </c>
      <c r="H108" s="12">
        <v>0</v>
      </c>
      <c r="I108" s="12">
        <v>0</v>
      </c>
      <c r="J108" s="12">
        <v>82.276121769999989</v>
      </c>
      <c r="K108" s="11">
        <v>0</v>
      </c>
      <c r="L108" s="12">
        <v>0</v>
      </c>
      <c r="M108" s="12">
        <v>0</v>
      </c>
      <c r="N108" s="32">
        <v>1141380.1285714216</v>
      </c>
      <c r="O108" s="14">
        <v>736065.54932353192</v>
      </c>
      <c r="P108" s="33">
        <v>1143110.3627302416</v>
      </c>
      <c r="Q108" s="33">
        <v>737795.78348235192</v>
      </c>
      <c r="R108" s="33">
        <v>3087863.2961981869</v>
      </c>
      <c r="S108" s="30">
        <f t="shared" si="4"/>
        <v>0.36963428075870525</v>
      </c>
      <c r="T108" s="30">
        <f t="shared" si="4"/>
        <v>0.2383737486791544</v>
      </c>
      <c r="U108" s="30">
        <f t="shared" si="4"/>
        <v>0.37019461455358221</v>
      </c>
      <c r="V108" s="30">
        <f t="shared" si="2"/>
        <v>0.23893408247403136</v>
      </c>
      <c r="W108" s="28">
        <f t="shared" si="3"/>
        <v>-1730.234158820007</v>
      </c>
    </row>
    <row r="109" spans="1:23" s="5" customFormat="1" ht="12.75" customHeight="1" x14ac:dyDescent="0.2">
      <c r="A109" s="9">
        <v>39783</v>
      </c>
      <c r="B109" s="11">
        <v>802.18020555999999</v>
      </c>
      <c r="C109" s="11">
        <v>374.90419427</v>
      </c>
      <c r="D109" s="12">
        <v>0</v>
      </c>
      <c r="E109" s="12">
        <v>316.53466596999999</v>
      </c>
      <c r="F109" s="12">
        <v>300.38071405000005</v>
      </c>
      <c r="G109" s="12">
        <v>0</v>
      </c>
      <c r="H109" s="12">
        <v>0</v>
      </c>
      <c r="I109" s="12">
        <v>0</v>
      </c>
      <c r="J109" s="12">
        <v>82.652892789999996</v>
      </c>
      <c r="K109" s="11">
        <v>0</v>
      </c>
      <c r="L109" s="12">
        <v>0</v>
      </c>
      <c r="M109" s="12">
        <v>433.97778006999999</v>
      </c>
      <c r="N109" s="32">
        <v>1168238.3386617764</v>
      </c>
      <c r="O109" s="14">
        <v>760248.85761660058</v>
      </c>
      <c r="P109" s="33">
        <v>1170548.9691144864</v>
      </c>
      <c r="Q109" s="33">
        <v>762559.48806931055</v>
      </c>
      <c r="R109" s="33">
        <v>3109803.1000000024</v>
      </c>
      <c r="S109" s="30">
        <f t="shared" si="4"/>
        <v>0.37566312113515338</v>
      </c>
      <c r="T109" s="30">
        <f t="shared" si="4"/>
        <v>0.24446848664360776</v>
      </c>
      <c r="U109" s="30">
        <f t="shared" si="4"/>
        <v>0.37640613616806978</v>
      </c>
      <c r="V109" s="30">
        <f t="shared" si="2"/>
        <v>0.24521150167652414</v>
      </c>
      <c r="W109" s="28">
        <f t="shared" si="3"/>
        <v>-2310.630452709971</v>
      </c>
    </row>
    <row r="110" spans="1:23" s="5" customFormat="1" ht="12.75" customHeight="1" x14ac:dyDescent="0.2">
      <c r="A110" s="9">
        <v>39814</v>
      </c>
      <c r="B110" s="11">
        <v>666.00403324000001</v>
      </c>
      <c r="C110" s="11">
        <v>383.31866073999998</v>
      </c>
      <c r="D110" s="12">
        <v>0</v>
      </c>
      <c r="E110" s="12">
        <v>318.62862688999996</v>
      </c>
      <c r="F110" s="12">
        <v>302.49399101999995</v>
      </c>
      <c r="G110" s="12">
        <v>0</v>
      </c>
      <c r="H110" s="12">
        <v>0</v>
      </c>
      <c r="I110" s="12">
        <v>0</v>
      </c>
      <c r="J110" s="12">
        <v>83.403154709999995</v>
      </c>
      <c r="K110" s="11">
        <v>0</v>
      </c>
      <c r="L110" s="12">
        <v>0</v>
      </c>
      <c r="M110" s="12">
        <v>437.06528866999997</v>
      </c>
      <c r="N110" s="32">
        <v>1187934.9674397802</v>
      </c>
      <c r="O110" s="14">
        <v>779974.73513807054</v>
      </c>
      <c r="P110" s="33">
        <v>1190125.8811950502</v>
      </c>
      <c r="Q110" s="33">
        <v>782165.64889334049</v>
      </c>
      <c r="R110" s="33">
        <v>3122486.946758185</v>
      </c>
      <c r="S110" s="30">
        <f t="shared" si="4"/>
        <v>0.38044513482213688</v>
      </c>
      <c r="T110" s="30">
        <f t="shared" si="4"/>
        <v>0.24979279287231371</v>
      </c>
      <c r="U110" s="30">
        <f t="shared" si="4"/>
        <v>0.38114679147999564</v>
      </c>
      <c r="V110" s="30">
        <f t="shared" si="2"/>
        <v>0.25049444953017247</v>
      </c>
      <c r="W110" s="28">
        <f t="shared" si="3"/>
        <v>-2190.913755269954</v>
      </c>
    </row>
    <row r="111" spans="1:23" s="5" customFormat="1" ht="12.75" customHeight="1" x14ac:dyDescent="0.2">
      <c r="A111" s="9">
        <v>39845</v>
      </c>
      <c r="B111" s="11">
        <v>727.93295017999992</v>
      </c>
      <c r="C111" s="11">
        <v>389.29247454</v>
      </c>
      <c r="D111" s="12">
        <v>0</v>
      </c>
      <c r="E111" s="12">
        <v>320.57495442000004</v>
      </c>
      <c r="F111" s="12">
        <v>310.12679505</v>
      </c>
      <c r="G111" s="12">
        <v>0</v>
      </c>
      <c r="H111" s="12">
        <v>0</v>
      </c>
      <c r="I111" s="12">
        <v>0</v>
      </c>
      <c r="J111" s="12">
        <v>84.502363239999994</v>
      </c>
      <c r="K111" s="11">
        <v>0</v>
      </c>
      <c r="L111" s="12">
        <v>0</v>
      </c>
      <c r="M111" s="12">
        <v>439.30292680000002</v>
      </c>
      <c r="N111" s="32">
        <v>1190973.6055006646</v>
      </c>
      <c r="O111" s="14">
        <v>785523.66223929857</v>
      </c>
      <c r="P111" s="33">
        <v>1193245.3379648945</v>
      </c>
      <c r="Q111" s="33">
        <v>787795.39470352861</v>
      </c>
      <c r="R111" s="33">
        <v>3133825.8506899425</v>
      </c>
      <c r="S111" s="30">
        <f t="shared" si="4"/>
        <v>0.38003822236594931</v>
      </c>
      <c r="T111" s="30">
        <f t="shared" si="4"/>
        <v>0.25065964085603476</v>
      </c>
      <c r="U111" s="30">
        <f t="shared" si="4"/>
        <v>0.38076312941964846</v>
      </c>
      <c r="V111" s="30">
        <f t="shared" si="2"/>
        <v>0.25138454790973397</v>
      </c>
      <c r="W111" s="28">
        <f t="shared" si="3"/>
        <v>-2271.7324642299209</v>
      </c>
    </row>
    <row r="112" spans="1:23" s="5" customFormat="1" ht="12.75" customHeight="1" x14ac:dyDescent="0.2">
      <c r="A112" s="9">
        <v>39873</v>
      </c>
      <c r="B112" s="11">
        <v>871.99897938000004</v>
      </c>
      <c r="C112" s="11">
        <v>402.11937982999996</v>
      </c>
      <c r="D112" s="12">
        <v>0</v>
      </c>
      <c r="E112" s="12">
        <v>322.82858463999997</v>
      </c>
      <c r="F112" s="12">
        <v>311.50413116000004</v>
      </c>
      <c r="G112" s="12">
        <v>0</v>
      </c>
      <c r="H112" s="12">
        <v>0</v>
      </c>
      <c r="I112" s="12">
        <v>0</v>
      </c>
      <c r="J112" s="12">
        <v>85.784389010000012</v>
      </c>
      <c r="K112" s="11">
        <v>0</v>
      </c>
      <c r="L112" s="12">
        <v>0</v>
      </c>
      <c r="M112" s="12">
        <v>442.17879399999998</v>
      </c>
      <c r="N112" s="32">
        <v>1199737.6041585957</v>
      </c>
      <c r="O112" s="14">
        <v>784916.13092915004</v>
      </c>
      <c r="P112" s="33">
        <v>1202174.0184166157</v>
      </c>
      <c r="Q112" s="33">
        <v>787352.54518717004</v>
      </c>
      <c r="R112" s="33">
        <v>3153875.1037815702</v>
      </c>
      <c r="S112" s="30">
        <f t="shared" si="4"/>
        <v>0.38040111440052971</v>
      </c>
      <c r="T112" s="30">
        <f t="shared" si="4"/>
        <v>0.24887356192007007</v>
      </c>
      <c r="U112" s="30">
        <f t="shared" si="4"/>
        <v>0.38117362890343404</v>
      </c>
      <c r="V112" s="30">
        <f t="shared" si="2"/>
        <v>0.24964607642297434</v>
      </c>
      <c r="W112" s="28">
        <f t="shared" si="3"/>
        <v>-2436.4142580199987</v>
      </c>
    </row>
    <row r="113" spans="1:23" s="5" customFormat="1" ht="12.75" customHeight="1" x14ac:dyDescent="0.2">
      <c r="A113" s="9">
        <v>39904</v>
      </c>
      <c r="B113" s="16">
        <v>1020.37925501</v>
      </c>
      <c r="C113" s="11">
        <v>418.84097114999997</v>
      </c>
      <c r="D113" s="12">
        <v>0</v>
      </c>
      <c r="E113" s="12">
        <v>324.95408318999995</v>
      </c>
      <c r="F113" s="12">
        <v>317.57307193000003</v>
      </c>
      <c r="G113" s="12">
        <v>0</v>
      </c>
      <c r="H113" s="12">
        <v>0</v>
      </c>
      <c r="I113" s="12">
        <v>0</v>
      </c>
      <c r="J113" s="12">
        <v>86.850165520000004</v>
      </c>
      <c r="K113" s="11">
        <v>0</v>
      </c>
      <c r="L113" s="12">
        <v>0</v>
      </c>
      <c r="M113" s="12">
        <v>444.61037850999998</v>
      </c>
      <c r="N113" s="32">
        <v>1223041.8585532107</v>
      </c>
      <c r="O113" s="14">
        <v>810182.90365885745</v>
      </c>
      <c r="P113" s="33">
        <v>1225655.0664785206</v>
      </c>
      <c r="Q113" s="33">
        <v>812796.11158416746</v>
      </c>
      <c r="R113" s="33">
        <v>3164637.7914044624</v>
      </c>
      <c r="S113" s="30">
        <f t="shared" si="4"/>
        <v>0.38647135601904892</v>
      </c>
      <c r="T113" s="30">
        <f t="shared" si="4"/>
        <v>0.25601125849517814</v>
      </c>
      <c r="U113" s="30">
        <f t="shared" si="4"/>
        <v>0.38729710863200445</v>
      </c>
      <c r="V113" s="30">
        <f t="shared" si="2"/>
        <v>0.25683701110813367</v>
      </c>
      <c r="W113" s="28">
        <f t="shared" si="3"/>
        <v>-2613.2079253098927</v>
      </c>
    </row>
    <row r="114" spans="1:23" s="5" customFormat="1" ht="12.75" customHeight="1" x14ac:dyDescent="0.2">
      <c r="A114" s="9">
        <v>39934</v>
      </c>
      <c r="B114" s="16">
        <v>1175.3564153599998</v>
      </c>
      <c r="C114" s="11">
        <v>431.49054623000001</v>
      </c>
      <c r="D114" s="12">
        <v>0</v>
      </c>
      <c r="E114" s="12">
        <v>291.29711895999998</v>
      </c>
      <c r="F114" s="12">
        <v>311.28445723999999</v>
      </c>
      <c r="G114" s="12">
        <v>0</v>
      </c>
      <c r="H114" s="12">
        <v>0</v>
      </c>
      <c r="I114" s="12">
        <v>0</v>
      </c>
      <c r="J114" s="12">
        <v>88.257933140000006</v>
      </c>
      <c r="K114" s="11">
        <v>0</v>
      </c>
      <c r="L114" s="12">
        <v>0</v>
      </c>
      <c r="M114" s="12">
        <v>447.11835302999998</v>
      </c>
      <c r="N114" s="32">
        <v>1260118.9909997606</v>
      </c>
      <c r="O114" s="14">
        <v>851139.27225668763</v>
      </c>
      <c r="P114" s="33">
        <v>1262863.7958237205</v>
      </c>
      <c r="Q114" s="33">
        <v>853884.07708064758</v>
      </c>
      <c r="R114" s="33">
        <v>3178020.0233389824</v>
      </c>
      <c r="S114" s="30">
        <f t="shared" si="4"/>
        <v>0.39651071476756095</v>
      </c>
      <c r="T114" s="30">
        <f t="shared" si="4"/>
        <v>0.26782061346562547</v>
      </c>
      <c r="U114" s="30">
        <f t="shared" si="4"/>
        <v>0.39737439869774466</v>
      </c>
      <c r="V114" s="30">
        <f t="shared" si="2"/>
        <v>0.26868429739580918</v>
      </c>
      <c r="W114" s="28">
        <f t="shared" si="3"/>
        <v>-2744.8048239599448</v>
      </c>
    </row>
    <row r="115" spans="1:23" s="5" customFormat="1" ht="12.75" customHeight="1" x14ac:dyDescent="0.2">
      <c r="A115" s="9">
        <v>39965</v>
      </c>
      <c r="B115" s="16">
        <v>1313.2767110899999</v>
      </c>
      <c r="C115" s="11">
        <v>430.85944211000003</v>
      </c>
      <c r="D115" s="12">
        <v>0</v>
      </c>
      <c r="E115" s="12">
        <v>293.55800996000005</v>
      </c>
      <c r="F115" s="12">
        <v>327.32630078000011</v>
      </c>
      <c r="G115" s="12">
        <v>0</v>
      </c>
      <c r="H115" s="12">
        <v>1.7126366399999999</v>
      </c>
      <c r="I115" s="12">
        <v>0</v>
      </c>
      <c r="J115" s="12">
        <v>89.882503429999986</v>
      </c>
      <c r="K115" s="11">
        <v>0</v>
      </c>
      <c r="L115" s="12">
        <v>10.140558589999999</v>
      </c>
      <c r="M115" s="12">
        <v>449.63466719999997</v>
      </c>
      <c r="N115" s="32">
        <v>1274406.1647005947</v>
      </c>
      <c r="O115" s="14">
        <v>867950.86684382043</v>
      </c>
      <c r="P115" s="33">
        <v>1277322.5555303947</v>
      </c>
      <c r="Q115" s="33">
        <v>870867.25767362048</v>
      </c>
      <c r="R115" s="33">
        <v>3187927.6154064173</v>
      </c>
      <c r="S115" s="30">
        <f t="shared" si="4"/>
        <v>0.39976006937601855</v>
      </c>
      <c r="T115" s="30">
        <f t="shared" si="4"/>
        <v>0.27226178619904723</v>
      </c>
      <c r="U115" s="30">
        <f t="shared" si="4"/>
        <v>0.40067489279161483</v>
      </c>
      <c r="V115" s="30">
        <f t="shared" si="2"/>
        <v>0.27317660961464357</v>
      </c>
      <c r="W115" s="28">
        <f t="shared" si="3"/>
        <v>-2916.3908297999296</v>
      </c>
    </row>
    <row r="116" spans="1:23" s="5" customFormat="1" ht="12.75" customHeight="1" x14ac:dyDescent="0.2">
      <c r="A116" s="9">
        <v>39995</v>
      </c>
      <c r="B116" s="16">
        <v>1452.25386832</v>
      </c>
      <c r="C116" s="11">
        <v>445.06580888000002</v>
      </c>
      <c r="D116" s="12">
        <v>0</v>
      </c>
      <c r="E116" s="12">
        <v>295.74436652000003</v>
      </c>
      <c r="F116" s="12">
        <v>385.21530090000005</v>
      </c>
      <c r="G116" s="12">
        <v>0</v>
      </c>
      <c r="H116" s="12">
        <v>0</v>
      </c>
      <c r="I116" s="12">
        <v>0</v>
      </c>
      <c r="J116" s="12">
        <v>90.343485110000003</v>
      </c>
      <c r="K116" s="11">
        <v>0</v>
      </c>
      <c r="L116" s="12">
        <v>34.549512130000004</v>
      </c>
      <c r="M116" s="12">
        <v>452.42626481000002</v>
      </c>
      <c r="N116" s="32">
        <v>1299768.7148918791</v>
      </c>
      <c r="O116" s="14">
        <v>905682.49060843105</v>
      </c>
      <c r="P116" s="33">
        <v>1302924.3134985492</v>
      </c>
      <c r="Q116" s="33">
        <v>908838.08921510109</v>
      </c>
      <c r="R116" s="33">
        <v>3195271.2615439971</v>
      </c>
      <c r="S116" s="30">
        <f t="shared" si="4"/>
        <v>0.40677883300080564</v>
      </c>
      <c r="T116" s="30">
        <f t="shared" si="4"/>
        <v>0.28344463317045371</v>
      </c>
      <c r="U116" s="30">
        <f t="shared" si="4"/>
        <v>0.40776641694857513</v>
      </c>
      <c r="V116" s="30">
        <f t="shared" si="2"/>
        <v>0.2844322171182232</v>
      </c>
      <c r="W116" s="28">
        <f t="shared" si="3"/>
        <v>-3155.5986066700425</v>
      </c>
    </row>
    <row r="117" spans="1:23" s="5" customFormat="1" ht="12.75" customHeight="1" x14ac:dyDescent="0.2">
      <c r="A117" s="9">
        <v>40026</v>
      </c>
      <c r="B117" s="16">
        <v>1579.8290629800001</v>
      </c>
      <c r="C117" s="11">
        <v>480.82989375</v>
      </c>
      <c r="D117" s="12">
        <v>0</v>
      </c>
      <c r="E117" s="12">
        <v>297.97217986000004</v>
      </c>
      <c r="F117" s="12">
        <v>397.92641396000005</v>
      </c>
      <c r="G117" s="12">
        <v>0</v>
      </c>
      <c r="H117" s="12">
        <v>0</v>
      </c>
      <c r="I117" s="12">
        <v>0</v>
      </c>
      <c r="J117" s="12">
        <v>91.664999890000004</v>
      </c>
      <c r="K117" s="11">
        <v>0</v>
      </c>
      <c r="L117" s="12">
        <v>69.308276180000007</v>
      </c>
      <c r="M117" s="12">
        <v>454.86989670999998</v>
      </c>
      <c r="N117" s="32">
        <v>1305138.638175254</v>
      </c>
      <c r="O117" s="14">
        <v>912781.60423703177</v>
      </c>
      <c r="P117" s="33">
        <v>1308511.038898584</v>
      </c>
      <c r="Q117" s="33">
        <v>916154.00496036175</v>
      </c>
      <c r="R117" s="33">
        <v>3210276.2887414871</v>
      </c>
      <c r="S117" s="30">
        <f t="shared" si="4"/>
        <v>0.40655025324530641</v>
      </c>
      <c r="T117" s="30">
        <f t="shared" si="4"/>
        <v>0.28433116720768797</v>
      </c>
      <c r="U117" s="30">
        <f t="shared" si="4"/>
        <v>0.40760075495294978</v>
      </c>
      <c r="V117" s="30">
        <f t="shared" si="2"/>
        <v>0.28538166891533134</v>
      </c>
      <c r="W117" s="28">
        <f t="shared" si="3"/>
        <v>-3372.4007233299781</v>
      </c>
    </row>
    <row r="118" spans="1:23" s="5" customFormat="1" ht="12.75" customHeight="1" x14ac:dyDescent="0.2">
      <c r="A118" s="9">
        <v>40057</v>
      </c>
      <c r="B118" s="16">
        <v>1328.1891841900001</v>
      </c>
      <c r="C118" s="11">
        <v>507.95739191000001</v>
      </c>
      <c r="D118" s="12">
        <v>0</v>
      </c>
      <c r="E118" s="12">
        <v>300.13513121000005</v>
      </c>
      <c r="F118" s="12">
        <v>410.69408338000005</v>
      </c>
      <c r="G118" s="12">
        <v>0</v>
      </c>
      <c r="H118" s="12">
        <v>24.37019695</v>
      </c>
      <c r="I118" s="12">
        <v>0</v>
      </c>
      <c r="J118" s="12">
        <v>92.835936860000004</v>
      </c>
      <c r="K118" s="11">
        <v>0</v>
      </c>
      <c r="L118" s="12">
        <v>123.64398189000001</v>
      </c>
      <c r="M118" s="12">
        <v>457.14852174999999</v>
      </c>
      <c r="N118" s="32">
        <v>1341606.5265714265</v>
      </c>
      <c r="O118" s="14">
        <v>950373.5369242219</v>
      </c>
      <c r="P118" s="33">
        <v>1344851.5009995666</v>
      </c>
      <c r="Q118" s="33">
        <v>953618.51135236188</v>
      </c>
      <c r="R118" s="33">
        <v>3228168.2896254412</v>
      </c>
      <c r="S118" s="30">
        <f t="shared" si="4"/>
        <v>0.4155937380597623</v>
      </c>
      <c r="T118" s="30">
        <f t="shared" si="4"/>
        <v>0.29440024548239774</v>
      </c>
      <c r="U118" s="30">
        <f t="shared" si="4"/>
        <v>0.41659894415095922</v>
      </c>
      <c r="V118" s="30">
        <f t="shared" si="2"/>
        <v>0.29540545157359455</v>
      </c>
      <c r="W118" s="28">
        <f t="shared" si="3"/>
        <v>-3244.9744281400926</v>
      </c>
    </row>
    <row r="119" spans="1:23" s="5" customFormat="1" ht="12.75" customHeight="1" x14ac:dyDescent="0.2">
      <c r="A119" s="9">
        <v>40087</v>
      </c>
      <c r="B119" s="16">
        <v>1461.0117000799999</v>
      </c>
      <c r="C119" s="11">
        <v>533.34334153999998</v>
      </c>
      <c r="D119" s="12">
        <v>0</v>
      </c>
      <c r="E119" s="12">
        <v>317.75477610000002</v>
      </c>
      <c r="F119" s="12">
        <v>418.42702449000001</v>
      </c>
      <c r="G119" s="12">
        <v>0</v>
      </c>
      <c r="H119" s="12">
        <v>0</v>
      </c>
      <c r="I119" s="12">
        <v>0</v>
      </c>
      <c r="J119" s="12">
        <v>94.00715581</v>
      </c>
      <c r="K119" s="11">
        <v>0</v>
      </c>
      <c r="L119" s="12">
        <v>137.11608599000002</v>
      </c>
      <c r="M119" s="12">
        <v>459.51046841000004</v>
      </c>
      <c r="N119" s="32">
        <v>1347192.9223893036</v>
      </c>
      <c r="O119" s="14">
        <v>956518.33095288603</v>
      </c>
      <c r="P119" s="33">
        <v>1350614.0929417235</v>
      </c>
      <c r="Q119" s="33">
        <v>959939.50150530599</v>
      </c>
      <c r="R119" s="33">
        <v>3249541.954531366</v>
      </c>
      <c r="S119" s="30">
        <f t="shared" si="4"/>
        <v>0.41457932879146026</v>
      </c>
      <c r="T119" s="30">
        <f t="shared" si="4"/>
        <v>0.2943548181056892</v>
      </c>
      <c r="U119" s="30">
        <f t="shared" si="4"/>
        <v>0.41563214503457702</v>
      </c>
      <c r="V119" s="30">
        <f t="shared" si="2"/>
        <v>0.29540763434880596</v>
      </c>
      <c r="W119" s="28">
        <f t="shared" si="3"/>
        <v>-3421.1705524199642</v>
      </c>
    </row>
    <row r="120" spans="1:23" s="5" customFormat="1" ht="12.75" customHeight="1" x14ac:dyDescent="0.2">
      <c r="A120" s="9">
        <v>40118</v>
      </c>
      <c r="B120" s="16">
        <v>1615.5459621199998</v>
      </c>
      <c r="C120" s="11">
        <v>570.43373946999998</v>
      </c>
      <c r="D120" s="12">
        <v>32.4480334</v>
      </c>
      <c r="E120" s="12">
        <v>274.57691620000003</v>
      </c>
      <c r="F120" s="12">
        <v>427.62878796000018</v>
      </c>
      <c r="G120" s="12">
        <v>0</v>
      </c>
      <c r="H120" s="12">
        <v>11.755464589999999</v>
      </c>
      <c r="I120" s="12">
        <v>61.100372419999999</v>
      </c>
      <c r="J120" s="12">
        <v>98.359415999999996</v>
      </c>
      <c r="K120" s="11">
        <v>0</v>
      </c>
      <c r="L120" s="12">
        <v>221.71369497000001</v>
      </c>
      <c r="M120" s="12">
        <v>461.80800805000001</v>
      </c>
      <c r="N120" s="32">
        <v>1346061.9575168632</v>
      </c>
      <c r="O120" s="14">
        <v>954910.39340036036</v>
      </c>
      <c r="P120" s="33">
        <v>1349837.3279120433</v>
      </c>
      <c r="Q120" s="33">
        <v>958685.76379554032</v>
      </c>
      <c r="R120" s="33">
        <v>3283901.6978492257</v>
      </c>
      <c r="S120" s="30">
        <f t="shared" si="4"/>
        <v>0.40989715325475773</v>
      </c>
      <c r="T120" s="30">
        <f t="shared" si="4"/>
        <v>0.29078531614566111</v>
      </c>
      <c r="U120" s="30">
        <f t="shared" si="4"/>
        <v>0.411046813245388</v>
      </c>
      <c r="V120" s="30">
        <f t="shared" si="2"/>
        <v>0.29193497613629132</v>
      </c>
      <c r="W120" s="28">
        <f t="shared" si="3"/>
        <v>-3775.3703951800708</v>
      </c>
    </row>
    <row r="121" spans="1:23" s="5" customFormat="1" ht="12.75" customHeight="1" x14ac:dyDescent="0.2">
      <c r="A121" s="9">
        <v>40148</v>
      </c>
      <c r="B121" s="16">
        <v>1816.1149573900002</v>
      </c>
      <c r="C121" s="11">
        <v>793.72721296000009</v>
      </c>
      <c r="D121" s="12">
        <v>62.50425384050186</v>
      </c>
      <c r="E121" s="12">
        <v>313.8257875994982</v>
      </c>
      <c r="F121" s="12">
        <v>445.66769582000012</v>
      </c>
      <c r="G121" s="12">
        <v>0</v>
      </c>
      <c r="H121" s="12">
        <v>0</v>
      </c>
      <c r="I121" s="12">
        <v>0</v>
      </c>
      <c r="J121" s="12">
        <v>99.310611809999997</v>
      </c>
      <c r="K121" s="11">
        <v>0</v>
      </c>
      <c r="L121" s="12">
        <v>46.229981950000003</v>
      </c>
      <c r="M121" s="12">
        <v>464.43019516999993</v>
      </c>
      <c r="N121" s="32">
        <v>1362710.7237997989</v>
      </c>
      <c r="O121" s="14">
        <v>971724.23054863338</v>
      </c>
      <c r="P121" s="33">
        <v>1366752.5344963388</v>
      </c>
      <c r="Q121" s="33">
        <v>975766.04124517343</v>
      </c>
      <c r="R121" s="33">
        <v>3333039.350000002</v>
      </c>
      <c r="S121" s="30">
        <f t="shared" si="4"/>
        <v>0.40884927560180112</v>
      </c>
      <c r="T121" s="30">
        <f t="shared" si="4"/>
        <v>0.29154298179786953</v>
      </c>
      <c r="U121" s="30">
        <f t="shared" si="4"/>
        <v>0.41006192576044387</v>
      </c>
      <c r="V121" s="30">
        <f t="shared" si="2"/>
        <v>0.29275563195651227</v>
      </c>
      <c r="W121" s="28">
        <f t="shared" si="3"/>
        <v>-4041.8106965399347</v>
      </c>
    </row>
    <row r="122" spans="1:23" s="5" customFormat="1" ht="12.75" customHeight="1" x14ac:dyDescent="0.2">
      <c r="A122" s="9">
        <v>40179</v>
      </c>
      <c r="B122" s="16">
        <v>1907.1959123499998</v>
      </c>
      <c r="C122" s="11">
        <v>816.29712487000006</v>
      </c>
      <c r="D122" s="12">
        <v>95.997746001919822</v>
      </c>
      <c r="E122" s="12">
        <v>317.23576641808023</v>
      </c>
      <c r="F122" s="12">
        <v>419.05090195999998</v>
      </c>
      <c r="G122" s="12">
        <v>0</v>
      </c>
      <c r="H122" s="12">
        <v>0</v>
      </c>
      <c r="I122" s="12">
        <v>0</v>
      </c>
      <c r="J122" s="12">
        <v>100.08795267999999</v>
      </c>
      <c r="K122" s="11">
        <v>0</v>
      </c>
      <c r="L122" s="12">
        <v>-5.6790999999999992E-4</v>
      </c>
      <c r="M122" s="12">
        <v>466.84105830999999</v>
      </c>
      <c r="N122" s="32">
        <v>1335186.1893528975</v>
      </c>
      <c r="O122" s="14">
        <v>948326.89337215549</v>
      </c>
      <c r="P122" s="33">
        <v>1339308.8952475775</v>
      </c>
      <c r="Q122" s="33">
        <v>952449.59926683549</v>
      </c>
      <c r="R122" s="33">
        <v>3372087.5986442557</v>
      </c>
      <c r="S122" s="30">
        <f t="shared" si="4"/>
        <v>0.39595240345764082</v>
      </c>
      <c r="T122" s="30">
        <f t="shared" si="4"/>
        <v>0.28122842768183998</v>
      </c>
      <c r="U122" s="30">
        <f t="shared" si="4"/>
        <v>0.39717500096558739</v>
      </c>
      <c r="V122" s="30">
        <f t="shared" si="2"/>
        <v>0.28245102518978654</v>
      </c>
      <c r="W122" s="28">
        <f t="shared" si="3"/>
        <v>-4122.7058946799953</v>
      </c>
    </row>
    <row r="123" spans="1:23" s="5" customFormat="1" ht="12.75" customHeight="1" x14ac:dyDescent="0.2">
      <c r="A123" s="9">
        <v>40210</v>
      </c>
      <c r="B123" s="16">
        <v>2063.9446575399998</v>
      </c>
      <c r="C123" s="11">
        <v>829.67358594000007</v>
      </c>
      <c r="D123" s="12">
        <v>132.88142672939546</v>
      </c>
      <c r="E123" s="12">
        <v>327.23869501060454</v>
      </c>
      <c r="F123" s="12">
        <v>412.39301640999997</v>
      </c>
      <c r="G123" s="12">
        <v>0</v>
      </c>
      <c r="H123" s="12">
        <v>0</v>
      </c>
      <c r="I123" s="12">
        <v>0</v>
      </c>
      <c r="J123" s="12">
        <v>101.67619841</v>
      </c>
      <c r="K123" s="11">
        <v>0</v>
      </c>
      <c r="L123" s="12">
        <v>0</v>
      </c>
      <c r="M123" s="12">
        <v>469.01961119999999</v>
      </c>
      <c r="N123" s="32">
        <v>1359154.9861217933</v>
      </c>
      <c r="O123" s="14">
        <v>971834.29341186734</v>
      </c>
      <c r="P123" s="33">
        <v>1363491.8133130332</v>
      </c>
      <c r="Q123" s="33">
        <v>976171.12060310738</v>
      </c>
      <c r="R123" s="33">
        <v>3413806.1116511817</v>
      </c>
      <c r="S123" s="30">
        <f t="shared" si="4"/>
        <v>0.3981347919798528</v>
      </c>
      <c r="T123" s="30">
        <f t="shared" si="4"/>
        <v>0.28467764765404702</v>
      </c>
      <c r="U123" s="30">
        <f t="shared" si="4"/>
        <v>0.39940517086178123</v>
      </c>
      <c r="V123" s="30">
        <f t="shared" si="2"/>
        <v>0.28594802653597551</v>
      </c>
      <c r="W123" s="28">
        <f t="shared" si="3"/>
        <v>-4336.8271912399214</v>
      </c>
    </row>
    <row r="124" spans="1:23" s="5" customFormat="1" ht="12.75" customHeight="1" x14ac:dyDescent="0.2">
      <c r="A124" s="9">
        <v>40238</v>
      </c>
      <c r="B124" s="16">
        <v>2127.2323454900002</v>
      </c>
      <c r="C124" s="11">
        <v>850.64405828999998</v>
      </c>
      <c r="D124" s="12">
        <v>179.63443874624423</v>
      </c>
      <c r="E124" s="12">
        <v>330.89202688375582</v>
      </c>
      <c r="F124" s="12">
        <v>461.70290251000011</v>
      </c>
      <c r="G124" s="12">
        <v>0</v>
      </c>
      <c r="H124" s="12">
        <v>0</v>
      </c>
      <c r="I124" s="12">
        <v>0</v>
      </c>
      <c r="J124" s="12">
        <v>102.45820591999998</v>
      </c>
      <c r="K124" s="11">
        <v>0</v>
      </c>
      <c r="L124" s="12">
        <v>42.038640319999999</v>
      </c>
      <c r="M124" s="12">
        <v>471.80006080999999</v>
      </c>
      <c r="N124" s="32">
        <v>1382153.0673192064</v>
      </c>
      <c r="O124" s="14">
        <v>988477.87335527642</v>
      </c>
      <c r="P124" s="33">
        <v>1386719.4699981764</v>
      </c>
      <c r="Q124" s="33">
        <v>993044.27603424643</v>
      </c>
      <c r="R124" s="33">
        <v>3463308.5270681484</v>
      </c>
      <c r="S124" s="30">
        <f t="shared" si="4"/>
        <v>0.39908459108298483</v>
      </c>
      <c r="T124" s="30">
        <f t="shared" si="4"/>
        <v>0.28541432726239635</v>
      </c>
      <c r="U124" s="30">
        <f t="shared" si="4"/>
        <v>0.40040309985668499</v>
      </c>
      <c r="V124" s="30">
        <f t="shared" si="2"/>
        <v>0.28673283603609656</v>
      </c>
      <c r="W124" s="28">
        <f t="shared" si="3"/>
        <v>-4566.4026789700147</v>
      </c>
    </row>
    <row r="125" spans="1:23" s="5" customFormat="1" ht="12.75" customHeight="1" x14ac:dyDescent="0.2">
      <c r="A125" s="9">
        <v>40269</v>
      </c>
      <c r="B125" s="16">
        <v>2339.7022310000002</v>
      </c>
      <c r="C125" s="11">
        <v>865.95415337999998</v>
      </c>
      <c r="D125" s="12">
        <v>224.96175143170876</v>
      </c>
      <c r="E125" s="12">
        <v>334.80795291829128</v>
      </c>
      <c r="F125" s="12">
        <v>459.65488078000016</v>
      </c>
      <c r="G125" s="12">
        <v>0</v>
      </c>
      <c r="H125" s="12">
        <v>0</v>
      </c>
      <c r="I125" s="12">
        <v>0</v>
      </c>
      <c r="J125" s="12">
        <v>103.73982584999999</v>
      </c>
      <c r="K125" s="11">
        <v>0</v>
      </c>
      <c r="L125" s="12">
        <v>117.39867199</v>
      </c>
      <c r="M125" s="12">
        <v>474.17536962000003</v>
      </c>
      <c r="N125" s="32">
        <v>1385977.8697884935</v>
      </c>
      <c r="O125" s="14">
        <v>993646.49722154404</v>
      </c>
      <c r="P125" s="33">
        <v>1390898.2646254634</v>
      </c>
      <c r="Q125" s="33">
        <v>998566.89205851406</v>
      </c>
      <c r="R125" s="33">
        <v>3510857.2237924384</v>
      </c>
      <c r="S125" s="30">
        <f t="shared" si="4"/>
        <v>0.39476907816016399</v>
      </c>
      <c r="T125" s="30">
        <f t="shared" si="4"/>
        <v>0.28302104981307219</v>
      </c>
      <c r="U125" s="30">
        <f t="shared" si="4"/>
        <v>0.39617055777705795</v>
      </c>
      <c r="V125" s="30">
        <f t="shared" si="2"/>
        <v>0.28442252942996615</v>
      </c>
      <c r="W125" s="28">
        <f t="shared" si="3"/>
        <v>-4920.3948369699065</v>
      </c>
    </row>
    <row r="126" spans="1:23" s="5" customFormat="1" ht="12.75" customHeight="1" x14ac:dyDescent="0.2">
      <c r="A126" s="9">
        <v>40299</v>
      </c>
      <c r="B126" s="16">
        <v>2541.3878899000001</v>
      </c>
      <c r="C126" s="11">
        <v>887.99299209000003</v>
      </c>
      <c r="D126" s="12">
        <v>274.85442099084588</v>
      </c>
      <c r="E126" s="12">
        <v>339.10592159915416</v>
      </c>
      <c r="F126" s="12">
        <v>468.93036071000006</v>
      </c>
      <c r="G126" s="12">
        <v>0</v>
      </c>
      <c r="H126" s="12">
        <v>0</v>
      </c>
      <c r="I126" s="12">
        <v>0</v>
      </c>
      <c r="J126" s="12">
        <v>104.02283837</v>
      </c>
      <c r="K126" s="11">
        <v>0</v>
      </c>
      <c r="L126" s="12">
        <v>194.62115037000001</v>
      </c>
      <c r="M126" s="12">
        <v>476.85678942999999</v>
      </c>
      <c r="N126" s="32">
        <v>1387015.1177693645</v>
      </c>
      <c r="O126" s="14">
        <v>993112.8181657556</v>
      </c>
      <c r="P126" s="33">
        <v>1392302.8901328244</v>
      </c>
      <c r="Q126" s="33">
        <v>998400.59052921564</v>
      </c>
      <c r="R126" s="33">
        <v>3558542.0415221867</v>
      </c>
      <c r="S126" s="30">
        <f t="shared" si="4"/>
        <v>0.38977061436544413</v>
      </c>
      <c r="T126" s="30">
        <f t="shared" si="4"/>
        <v>0.27907856829504984</v>
      </c>
      <c r="U126" s="30">
        <f t="shared" si="4"/>
        <v>0.39125655223037886</v>
      </c>
      <c r="V126" s="30">
        <f t="shared" si="2"/>
        <v>0.28056450615998457</v>
      </c>
      <c r="W126" s="28">
        <f t="shared" si="3"/>
        <v>-5287.7723634599242</v>
      </c>
    </row>
    <row r="127" spans="1:23" s="5" customFormat="1" ht="12.75" customHeight="1" x14ac:dyDescent="0.2">
      <c r="A127" s="9">
        <v>40330</v>
      </c>
      <c r="B127" s="16">
        <v>2753.6595147100002</v>
      </c>
      <c r="C127" s="11">
        <v>875.77931885999999</v>
      </c>
      <c r="D127" s="12">
        <v>489.81702102601224</v>
      </c>
      <c r="E127" s="12">
        <v>178.72459205398769</v>
      </c>
      <c r="F127" s="12">
        <v>482.13648257000006</v>
      </c>
      <c r="G127" s="12">
        <v>0</v>
      </c>
      <c r="H127" s="12">
        <v>8.6123349700000009</v>
      </c>
      <c r="I127" s="12">
        <v>0</v>
      </c>
      <c r="J127" s="12">
        <v>104.60441863999999</v>
      </c>
      <c r="K127" s="11">
        <v>0</v>
      </c>
      <c r="L127" s="12">
        <v>284.23495876999999</v>
      </c>
      <c r="M127" s="12">
        <v>479.52153012999997</v>
      </c>
      <c r="N127" s="32">
        <v>1401395.5070094424</v>
      </c>
      <c r="O127" s="33">
        <v>1002689.1125667584</v>
      </c>
      <c r="P127" s="33">
        <v>1407052.5971811723</v>
      </c>
      <c r="Q127" s="33">
        <v>1008346.2027384884</v>
      </c>
      <c r="R127" s="33">
        <v>3603875.3723402275</v>
      </c>
      <c r="S127" s="30">
        <f t="shared" si="4"/>
        <v>0.38885792715396439</v>
      </c>
      <c r="T127" s="30">
        <f t="shared" si="4"/>
        <v>0.27822524615096444</v>
      </c>
      <c r="U127" s="30">
        <f t="shared" si="4"/>
        <v>0.39042765129457929</v>
      </c>
      <c r="V127" s="30">
        <f t="shared" si="2"/>
        <v>0.27979497029157935</v>
      </c>
      <c r="W127" s="28">
        <f t="shared" si="3"/>
        <v>-5657.090171729913</v>
      </c>
    </row>
    <row r="128" spans="1:23" s="5" customFormat="1" ht="12.75" customHeight="1" x14ac:dyDescent="0.2">
      <c r="A128" s="9">
        <v>40360</v>
      </c>
      <c r="B128" s="16">
        <v>2967.3448835900003</v>
      </c>
      <c r="C128" s="11">
        <v>915.15449877999993</v>
      </c>
      <c r="D128" s="12">
        <v>612.23593578648354</v>
      </c>
      <c r="E128" s="12">
        <v>347.76318622351647</v>
      </c>
      <c r="F128" s="12">
        <v>545.65920774999995</v>
      </c>
      <c r="G128" s="12">
        <v>0</v>
      </c>
      <c r="H128" s="12">
        <v>0</v>
      </c>
      <c r="I128" s="12">
        <v>0</v>
      </c>
      <c r="J128" s="12">
        <v>104.83481097999999</v>
      </c>
      <c r="K128" s="11">
        <v>0</v>
      </c>
      <c r="L128" s="12">
        <v>386.83607839000001</v>
      </c>
      <c r="M128" s="12">
        <v>482.56738301999997</v>
      </c>
      <c r="N128" s="32">
        <v>1423734.5468567163</v>
      </c>
      <c r="O128" s="33">
        <v>1023299.553409318</v>
      </c>
      <c r="P128" s="33">
        <v>1430096.9428412362</v>
      </c>
      <c r="Q128" s="33">
        <v>1029661.9493938379</v>
      </c>
      <c r="R128" s="33">
        <v>3650907.3704975201</v>
      </c>
      <c r="S128" s="30">
        <f t="shared" si="4"/>
        <v>0.38996731562178738</v>
      </c>
      <c r="T128" s="30">
        <f t="shared" si="4"/>
        <v>0.28028636433738657</v>
      </c>
      <c r="U128" s="30">
        <f t="shared" si="4"/>
        <v>0.39171000458616201</v>
      </c>
      <c r="V128" s="30">
        <f t="shared" si="2"/>
        <v>0.2820290533017612</v>
      </c>
      <c r="W128" s="28">
        <f t="shared" si="3"/>
        <v>-6362.3959845199715</v>
      </c>
    </row>
    <row r="129" spans="1:23" s="5" customFormat="1" ht="12.75" customHeight="1" x14ac:dyDescent="0.2">
      <c r="A129" s="9">
        <v>40391</v>
      </c>
      <c r="B129" s="16">
        <v>3168.7178077499998</v>
      </c>
      <c r="C129" s="16">
        <v>1005.9664146499999</v>
      </c>
      <c r="D129" s="12">
        <v>750.46638872155233</v>
      </c>
      <c r="E129" s="12">
        <v>351.0414133084476</v>
      </c>
      <c r="F129" s="12">
        <v>578.77984430000004</v>
      </c>
      <c r="G129" s="12">
        <v>0.10731963</v>
      </c>
      <c r="H129" s="12">
        <v>0</v>
      </c>
      <c r="I129" s="12">
        <v>0</v>
      </c>
      <c r="J129" s="12">
        <v>105.49839369</v>
      </c>
      <c r="K129" s="11">
        <v>0</v>
      </c>
      <c r="L129" s="12">
        <v>495.68782463999997</v>
      </c>
      <c r="M129" s="12">
        <v>485.48151743</v>
      </c>
      <c r="N129" s="32">
        <v>1434610.9651147288</v>
      </c>
      <c r="O129" s="33">
        <v>1034551.5129727599</v>
      </c>
      <c r="P129" s="33">
        <v>1441552.7120388488</v>
      </c>
      <c r="Q129" s="33">
        <v>1041493.2598968799</v>
      </c>
      <c r="R129" s="33">
        <v>3700891.9995977236</v>
      </c>
      <c r="S129" s="30">
        <f t="shared" si="4"/>
        <v>0.38763924082914791</v>
      </c>
      <c r="T129" s="30">
        <f t="shared" si="4"/>
        <v>0.27954112497344225</v>
      </c>
      <c r="U129" s="30">
        <f t="shared" si="4"/>
        <v>0.38951493645195306</v>
      </c>
      <c r="V129" s="30">
        <f t="shared" si="2"/>
        <v>0.2814168205962474</v>
      </c>
      <c r="W129" s="28">
        <f t="shared" si="3"/>
        <v>-6941.7469241200015</v>
      </c>
    </row>
    <row r="130" spans="1:23" s="5" customFormat="1" ht="12.75" customHeight="1" x14ac:dyDescent="0.2">
      <c r="A130" s="9">
        <v>40422</v>
      </c>
      <c r="B130" s="16">
        <v>3384.9994310900001</v>
      </c>
      <c r="C130" s="16">
        <v>1050.9550870099999</v>
      </c>
      <c r="D130" s="12">
        <v>896.61072236029383</v>
      </c>
      <c r="E130" s="12">
        <v>354.97775810970592</v>
      </c>
      <c r="F130" s="12">
        <v>548.35123055000008</v>
      </c>
      <c r="G130" s="12">
        <v>0</v>
      </c>
      <c r="H130" s="12">
        <v>25.488514510000002</v>
      </c>
      <c r="I130" s="12">
        <v>0</v>
      </c>
      <c r="J130" s="12">
        <v>105.77357385000001</v>
      </c>
      <c r="K130" s="11">
        <v>0</v>
      </c>
      <c r="L130" s="12">
        <v>610.94528594000008</v>
      </c>
      <c r="M130" s="12">
        <v>488.25527238000001</v>
      </c>
      <c r="N130" s="32">
        <v>1432956.1866919566</v>
      </c>
      <c r="O130" s="33">
        <v>1019038.6363733178</v>
      </c>
      <c r="P130" s="33">
        <v>1440422.5435677567</v>
      </c>
      <c r="Q130" s="33">
        <v>1026504.9932491177</v>
      </c>
      <c r="R130" s="33">
        <v>3748966.8679928742</v>
      </c>
      <c r="S130" s="30">
        <f t="shared" si="4"/>
        <v>0.38222695402457213</v>
      </c>
      <c r="T130" s="30">
        <f t="shared" si="4"/>
        <v>0.27181852287718183</v>
      </c>
      <c r="U130" s="30">
        <f t="shared" si="4"/>
        <v>0.38421853120802096</v>
      </c>
      <c r="V130" s="30">
        <f t="shared" si="2"/>
        <v>0.27381010006063056</v>
      </c>
      <c r="W130" s="28">
        <f t="shared" si="3"/>
        <v>-7466.356875800062</v>
      </c>
    </row>
    <row r="131" spans="1:23" s="5" customFormat="1" ht="12.75" customHeight="1" x14ac:dyDescent="0.2">
      <c r="A131" s="9">
        <v>40452</v>
      </c>
      <c r="B131" s="16">
        <v>3099.5100164200003</v>
      </c>
      <c r="C131" s="16">
        <v>1072.6346292000001</v>
      </c>
      <c r="D131" s="14">
        <v>1051.0316339941219</v>
      </c>
      <c r="E131" s="12">
        <v>360.3137308858781</v>
      </c>
      <c r="F131" s="12">
        <v>577.03453751000006</v>
      </c>
      <c r="G131" s="12">
        <v>0</v>
      </c>
      <c r="H131" s="12">
        <v>0</v>
      </c>
      <c r="I131" s="12">
        <v>0</v>
      </c>
      <c r="J131" s="12">
        <v>105.96596796999999</v>
      </c>
      <c r="K131" s="11">
        <v>0</v>
      </c>
      <c r="L131" s="12">
        <v>338.63054769999997</v>
      </c>
      <c r="M131" s="12">
        <v>491.02599330000004</v>
      </c>
      <c r="N131" s="32">
        <v>1436288.0144230963</v>
      </c>
      <c r="O131" s="33">
        <v>1019026.2764209702</v>
      </c>
      <c r="P131" s="33">
        <v>1443384.1614800764</v>
      </c>
      <c r="Q131" s="33">
        <v>1026122.4234779503</v>
      </c>
      <c r="R131" s="33">
        <v>3792036.5084256115</v>
      </c>
      <c r="S131" s="30">
        <f t="shared" si="4"/>
        <v>0.37876428964535958</v>
      </c>
      <c r="T131" s="30">
        <f t="shared" si="4"/>
        <v>0.26872797088234057</v>
      </c>
      <c r="U131" s="30">
        <f t="shared" si="4"/>
        <v>0.38063561842640187</v>
      </c>
      <c r="V131" s="30">
        <f t="shared" si="2"/>
        <v>0.27059929966338292</v>
      </c>
      <c r="W131" s="28">
        <f t="shared" si="3"/>
        <v>-7096.1470569800586</v>
      </c>
    </row>
    <row r="132" spans="1:23" s="5" customFormat="1" ht="12.75" customHeight="1" x14ac:dyDescent="0.2">
      <c r="A132" s="9">
        <v>40483</v>
      </c>
      <c r="B132" s="16">
        <v>3289.4842626</v>
      </c>
      <c r="C132" s="16">
        <v>1101.8756135799999</v>
      </c>
      <c r="D132" s="14">
        <v>1224.5169940248966</v>
      </c>
      <c r="E132" s="12">
        <v>365.66102696510336</v>
      </c>
      <c r="F132" s="12">
        <v>595.65963837000015</v>
      </c>
      <c r="G132" s="12">
        <v>0</v>
      </c>
      <c r="H132" s="12">
        <v>0</v>
      </c>
      <c r="I132" s="12">
        <v>0</v>
      </c>
      <c r="J132" s="12">
        <v>109.68957752000001</v>
      </c>
      <c r="K132" s="11">
        <v>0</v>
      </c>
      <c r="L132" s="12">
        <v>465.25649906000001</v>
      </c>
      <c r="M132" s="12">
        <v>493.63862763999998</v>
      </c>
      <c r="N132" s="32">
        <v>1450709.1653944491</v>
      </c>
      <c r="O132" s="33">
        <v>1030095.7876605639</v>
      </c>
      <c r="P132" s="33">
        <v>1458354.9476342092</v>
      </c>
      <c r="Q132" s="33">
        <v>1037741.569900324</v>
      </c>
      <c r="R132" s="33">
        <v>3843654.9398304201</v>
      </c>
      <c r="S132" s="30">
        <f t="shared" si="4"/>
        <v>0.37742960492141725</v>
      </c>
      <c r="T132" s="30">
        <f t="shared" si="4"/>
        <v>0.26799902795280867</v>
      </c>
      <c r="U132" s="30">
        <f t="shared" si="4"/>
        <v>0.37941880071538131</v>
      </c>
      <c r="V132" s="30">
        <f t="shared" si="2"/>
        <v>0.26998822374677278</v>
      </c>
      <c r="W132" s="28">
        <f t="shared" si="3"/>
        <v>-7645.7822397600394</v>
      </c>
    </row>
    <row r="133" spans="1:23" s="5" customFormat="1" ht="12.75" customHeight="1" x14ac:dyDescent="0.2">
      <c r="A133" s="9">
        <v>40513</v>
      </c>
      <c r="B133" s="21">
        <v>3493.43912314</v>
      </c>
      <c r="C133" s="21">
        <v>1305.3272127999999</v>
      </c>
      <c r="D133" s="22">
        <v>1419.1327274292146</v>
      </c>
      <c r="E133" s="20">
        <v>344.1835316407857</v>
      </c>
      <c r="F133" s="20">
        <v>579.63134773000013</v>
      </c>
      <c r="G133" s="20">
        <v>104.99849278000001</v>
      </c>
      <c r="H133" s="20">
        <v>0</v>
      </c>
      <c r="I133" s="20">
        <v>0</v>
      </c>
      <c r="J133" s="20">
        <v>109.26701297999999</v>
      </c>
      <c r="K133" s="19">
        <v>0</v>
      </c>
      <c r="L133" s="20">
        <v>581.85322510000003</v>
      </c>
      <c r="M133" s="20">
        <v>496.86474271999998</v>
      </c>
      <c r="N133" s="34">
        <v>1475820.1770280204</v>
      </c>
      <c r="O133" s="35">
        <v>1044518.1453924662</v>
      </c>
      <c r="P133" s="35">
        <v>1484254.8744443404</v>
      </c>
      <c r="Q133" s="35">
        <v>1052952.8428087863</v>
      </c>
      <c r="R133" s="35">
        <v>3885847.0000000023</v>
      </c>
      <c r="S133" s="31">
        <f t="shared" si="4"/>
        <v>0.3797936915756126</v>
      </c>
      <c r="T133" s="31">
        <f t="shared" si="4"/>
        <v>0.26880063610133531</v>
      </c>
      <c r="U133" s="31">
        <f t="shared" si="4"/>
        <v>0.38196431162738509</v>
      </c>
      <c r="V133" s="31">
        <f t="shared" si="2"/>
        <v>0.27097125615310785</v>
      </c>
      <c r="W133" s="28">
        <f t="shared" si="3"/>
        <v>-8434.6974163199775</v>
      </c>
    </row>
    <row r="134" spans="1:23" s="5" customFormat="1" ht="12.75" customHeight="1" x14ac:dyDescent="0.2">
      <c r="A134" s="9">
        <v>40544</v>
      </c>
      <c r="B134" s="16">
        <v>2723.1438273099998</v>
      </c>
      <c r="C134" s="16">
        <v>1316.1746515999998</v>
      </c>
      <c r="D134" s="14">
        <v>1611.4294145026058</v>
      </c>
      <c r="E134" s="12">
        <v>346.12664466739415</v>
      </c>
      <c r="F134" s="12">
        <v>591.70099182000013</v>
      </c>
      <c r="G134" s="12">
        <v>0</v>
      </c>
      <c r="H134" s="12">
        <v>0</v>
      </c>
      <c r="I134" s="12">
        <v>0</v>
      </c>
      <c r="J134" s="12">
        <v>109.72987904</v>
      </c>
      <c r="K134" s="11">
        <v>0</v>
      </c>
      <c r="L134" s="12">
        <v>638.70971789999999</v>
      </c>
      <c r="M134" s="12">
        <v>499.80249159999994</v>
      </c>
      <c r="N134" s="32">
        <v>1476104.899015252</v>
      </c>
      <c r="O134" s="33">
        <v>1045669.07850787</v>
      </c>
      <c r="P134" s="33">
        <v>1483941.7166336919</v>
      </c>
      <c r="Q134" s="33">
        <v>1053505.8961263099</v>
      </c>
      <c r="R134" s="33">
        <v>3930197.63486329</v>
      </c>
      <c r="S134" s="30">
        <f t="shared" si="4"/>
        <v>0.37558032347312165</v>
      </c>
      <c r="T134" s="30">
        <f t="shared" si="4"/>
        <v>0.26606017703337281</v>
      </c>
      <c r="U134" s="30">
        <f t="shared" si="4"/>
        <v>0.37757432437244598</v>
      </c>
      <c r="V134" s="30">
        <f t="shared" si="2"/>
        <v>0.26805417793269715</v>
      </c>
      <c r="W134" s="28">
        <f t="shared" si="3"/>
        <v>-7836.8176184399053</v>
      </c>
    </row>
    <row r="135" spans="1:23" s="5" customFormat="1" ht="12.75" customHeight="1" x14ac:dyDescent="0.2">
      <c r="A135" s="9">
        <v>40575</v>
      </c>
      <c r="B135" s="16">
        <v>2885.2932095799997</v>
      </c>
      <c r="C135" s="16">
        <v>1324.6684663800002</v>
      </c>
      <c r="D135" s="14">
        <v>1793.565523356491</v>
      </c>
      <c r="E135" s="12">
        <v>348.81044453350876</v>
      </c>
      <c r="F135" s="12">
        <v>612.77240887999994</v>
      </c>
      <c r="G135" s="12">
        <v>0</v>
      </c>
      <c r="H135" s="12">
        <v>0</v>
      </c>
      <c r="I135" s="12">
        <v>0</v>
      </c>
      <c r="J135" s="12">
        <v>110.45515817</v>
      </c>
      <c r="K135" s="11">
        <v>0</v>
      </c>
      <c r="L135" s="12">
        <v>745.09474428999999</v>
      </c>
      <c r="M135" s="12">
        <v>502.40192024999999</v>
      </c>
      <c r="N135" s="32">
        <v>1491400.0075198452</v>
      </c>
      <c r="O135" s="33">
        <v>1062416.8256667114</v>
      </c>
      <c r="P135" s="33">
        <v>1499723.0693952851</v>
      </c>
      <c r="Q135" s="33">
        <v>1070739.8875421514</v>
      </c>
      <c r="R135" s="33">
        <v>3979577.2667268286</v>
      </c>
      <c r="S135" s="30">
        <f t="shared" si="4"/>
        <v>0.37476342524855916</v>
      </c>
      <c r="T135" s="30">
        <f t="shared" si="4"/>
        <v>0.26696725668566829</v>
      </c>
      <c r="U135" s="30">
        <f t="shared" si="4"/>
        <v>0.3768548689667221</v>
      </c>
      <c r="V135" s="30">
        <f t="shared" si="2"/>
        <v>0.26905870040383123</v>
      </c>
      <c r="W135" s="28">
        <f t="shared" si="3"/>
        <v>-8323.0618754399475</v>
      </c>
    </row>
    <row r="136" spans="1:23" s="5" customFormat="1" ht="12.75" customHeight="1" x14ac:dyDescent="0.2">
      <c r="A136" s="9">
        <v>40603</v>
      </c>
      <c r="B136" s="16">
        <v>2913.4807319800002</v>
      </c>
      <c r="C136" s="16">
        <v>1336.46996683</v>
      </c>
      <c r="D136" s="14">
        <v>2001.8282008844214</v>
      </c>
      <c r="E136" s="12">
        <v>351.80507608557843</v>
      </c>
      <c r="F136" s="12">
        <v>691.43997796000008</v>
      </c>
      <c r="G136" s="12">
        <v>0</v>
      </c>
      <c r="H136" s="12">
        <v>0</v>
      </c>
      <c r="I136" s="12">
        <v>0</v>
      </c>
      <c r="J136" s="12">
        <v>110.86355043</v>
      </c>
      <c r="K136" s="11">
        <v>0</v>
      </c>
      <c r="L136" s="12">
        <v>895.65882320000003</v>
      </c>
      <c r="M136" s="12">
        <v>505.59384270000004</v>
      </c>
      <c r="N136" s="32">
        <v>1507304.9635146253</v>
      </c>
      <c r="O136" s="33">
        <v>1073244.1365441966</v>
      </c>
      <c r="P136" s="33">
        <v>1516112.1036846954</v>
      </c>
      <c r="Q136" s="33">
        <v>1082051.2767142667</v>
      </c>
      <c r="R136" s="33">
        <v>4015984.0480581904</v>
      </c>
      <c r="S136" s="30">
        <f t="shared" si="4"/>
        <v>0.37532643194721799</v>
      </c>
      <c r="T136" s="30">
        <f t="shared" si="4"/>
        <v>0.26724312738820061</v>
      </c>
      <c r="U136" s="30">
        <f t="shared" si="4"/>
        <v>0.37751945364866835</v>
      </c>
      <c r="V136" s="30">
        <f t="shared" si="2"/>
        <v>0.26943614908965102</v>
      </c>
      <c r="W136" s="28">
        <f t="shared" si="3"/>
        <v>-8807.1401700701099</v>
      </c>
    </row>
    <row r="137" spans="1:23" s="5" customFormat="1" ht="12.75" customHeight="1" x14ac:dyDescent="0.2">
      <c r="A137" s="9">
        <v>40634</v>
      </c>
      <c r="B137" s="16">
        <v>2933.8844573699998</v>
      </c>
      <c r="C137" s="16">
        <v>1347.69936927</v>
      </c>
      <c r="D137" s="14">
        <v>2203.7992110658397</v>
      </c>
      <c r="E137" s="12">
        <v>376.13320255416011</v>
      </c>
      <c r="F137" s="12">
        <v>715.70645663999994</v>
      </c>
      <c r="G137" s="12">
        <v>0</v>
      </c>
      <c r="H137" s="12">
        <v>0</v>
      </c>
      <c r="I137" s="12">
        <v>0</v>
      </c>
      <c r="J137" s="12">
        <v>111.83654975</v>
      </c>
      <c r="K137" s="11">
        <v>0</v>
      </c>
      <c r="L137" s="14">
        <v>1020.8808683899999</v>
      </c>
      <c r="M137" s="12">
        <v>508.33861494000001</v>
      </c>
      <c r="N137" s="32">
        <v>1518660.0287059445</v>
      </c>
      <c r="O137" s="33">
        <v>1084394.8918111867</v>
      </c>
      <c r="P137" s="33">
        <v>1527878.3074359247</v>
      </c>
      <c r="Q137" s="33">
        <v>1093613.1705411668</v>
      </c>
      <c r="R137" s="33">
        <v>4058133.3984805681</v>
      </c>
      <c r="S137" s="30">
        <f t="shared" si="4"/>
        <v>0.37422624630194656</v>
      </c>
      <c r="T137" s="30">
        <f t="shared" si="4"/>
        <v>0.26721519115591469</v>
      </c>
      <c r="U137" s="30">
        <f t="shared" si="4"/>
        <v>0.3764978026616837</v>
      </c>
      <c r="V137" s="30">
        <f t="shared" si="2"/>
        <v>0.26948674751565177</v>
      </c>
      <c r="W137" s="28">
        <f t="shared" si="3"/>
        <v>-9218.278729980113</v>
      </c>
    </row>
    <row r="138" spans="1:23" s="5" customFormat="1" ht="12.75" customHeight="1" x14ac:dyDescent="0.2">
      <c r="A138" s="9">
        <v>40664</v>
      </c>
      <c r="B138" s="16">
        <v>3003.2752775900003</v>
      </c>
      <c r="C138" s="16">
        <v>1359.8612408900001</v>
      </c>
      <c r="D138" s="14">
        <v>2430.3682448915492</v>
      </c>
      <c r="E138" s="12">
        <v>382.07168219845101</v>
      </c>
      <c r="F138" s="12">
        <v>736.13533107000012</v>
      </c>
      <c r="G138" s="12">
        <v>0</v>
      </c>
      <c r="H138" s="12">
        <v>0</v>
      </c>
      <c r="I138" s="12">
        <v>0</v>
      </c>
      <c r="J138" s="12">
        <v>112.51445712</v>
      </c>
      <c r="K138" s="11">
        <v>0</v>
      </c>
      <c r="L138" s="14">
        <v>1205.5510261500001</v>
      </c>
      <c r="M138" s="12">
        <v>511.73076864999996</v>
      </c>
      <c r="N138" s="32">
        <v>1531599.6960324948</v>
      </c>
      <c r="O138" s="33">
        <v>1098179.3646057234</v>
      </c>
      <c r="P138" s="33">
        <v>1541341.2040610549</v>
      </c>
      <c r="Q138" s="33">
        <v>1107920.8726342835</v>
      </c>
      <c r="R138" s="33">
        <v>4108539.8740748242</v>
      </c>
      <c r="S138" s="30">
        <f t="shared" si="4"/>
        <v>0.37278443022958024</v>
      </c>
      <c r="T138" s="30">
        <f t="shared" si="4"/>
        <v>0.26729188428602396</v>
      </c>
      <c r="U138" s="30">
        <f t="shared" si="4"/>
        <v>0.37515546916972287</v>
      </c>
      <c r="V138" s="30">
        <f t="shared" si="2"/>
        <v>0.26966292322616658</v>
      </c>
      <c r="W138" s="28">
        <f t="shared" si="3"/>
        <v>-9741.5080285600852</v>
      </c>
    </row>
    <row r="139" spans="1:23" s="5" customFormat="1" ht="12.75" customHeight="1" x14ac:dyDescent="0.2">
      <c r="A139" s="9">
        <v>40695</v>
      </c>
      <c r="B139" s="16">
        <v>3054.4956549200001</v>
      </c>
      <c r="C139" s="16">
        <v>1140.83547464</v>
      </c>
      <c r="D139" s="14">
        <v>2468.0438790422663</v>
      </c>
      <c r="E139" s="12">
        <v>499.70352023773336</v>
      </c>
      <c r="F139" s="12">
        <v>759.37223129999995</v>
      </c>
      <c r="G139" s="12">
        <v>0</v>
      </c>
      <c r="H139" s="12">
        <v>0</v>
      </c>
      <c r="I139" s="12">
        <v>0</v>
      </c>
      <c r="J139" s="12">
        <v>116.66182763</v>
      </c>
      <c r="K139" s="11">
        <v>0</v>
      </c>
      <c r="L139" s="14">
        <v>1386.46514396</v>
      </c>
      <c r="M139" s="12">
        <v>514.87174341999992</v>
      </c>
      <c r="N139" s="32">
        <v>1542174.8250714815</v>
      </c>
      <c r="O139" s="33">
        <v>1112485.9344118393</v>
      </c>
      <c r="P139" s="33">
        <v>1552115.2745466316</v>
      </c>
      <c r="Q139" s="33">
        <v>1122426.3838869894</v>
      </c>
      <c r="R139" s="33">
        <v>4158553.0844823415</v>
      </c>
      <c r="S139" s="30">
        <f t="shared" si="4"/>
        <v>0.37084408777324823</v>
      </c>
      <c r="T139" s="30">
        <f t="shared" si="4"/>
        <v>0.26751755041028219</v>
      </c>
      <c r="U139" s="30">
        <f t="shared" si="4"/>
        <v>0.37323445030396663</v>
      </c>
      <c r="V139" s="30">
        <f t="shared" si="2"/>
        <v>0.26990791294100064</v>
      </c>
      <c r="W139" s="28">
        <f t="shared" si="3"/>
        <v>-9940.4494751500897</v>
      </c>
    </row>
    <row r="140" spans="1:23" s="5" customFormat="1" ht="12.75" customHeight="1" x14ac:dyDescent="0.2">
      <c r="A140" s="9">
        <v>40725</v>
      </c>
      <c r="B140" s="16">
        <v>2856.4617363400002</v>
      </c>
      <c r="C140" s="11">
        <v>971.86581953999996</v>
      </c>
      <c r="D140" s="14">
        <v>2672.9011676314212</v>
      </c>
      <c r="E140" s="12">
        <v>389.2142282985792</v>
      </c>
      <c r="F140" s="12">
        <v>795.83472631000006</v>
      </c>
      <c r="G140" s="12">
        <v>0</v>
      </c>
      <c r="H140" s="12">
        <v>0</v>
      </c>
      <c r="I140" s="12">
        <v>0</v>
      </c>
      <c r="J140" s="12">
        <v>121.00129854000001</v>
      </c>
      <c r="K140" s="11">
        <v>0</v>
      </c>
      <c r="L140" s="14">
        <v>1571.1290111300002</v>
      </c>
      <c r="M140" s="12">
        <v>518.19544805999999</v>
      </c>
      <c r="N140" s="32">
        <v>1545332.3362947486</v>
      </c>
      <c r="O140" s="33">
        <v>1117200.9674260186</v>
      </c>
      <c r="P140" s="33">
        <v>1555228.9397305986</v>
      </c>
      <c r="Q140" s="33">
        <v>1127097.5708618686</v>
      </c>
      <c r="R140" s="33">
        <v>4199415.1746218018</v>
      </c>
      <c r="S140" s="30">
        <f t="shared" si="4"/>
        <v>0.3679875106499611</v>
      </c>
      <c r="T140" s="30">
        <f t="shared" si="4"/>
        <v>0.26603727447039893</v>
      </c>
      <c r="U140" s="30">
        <f t="shared" si="4"/>
        <v>0.37034417295276412</v>
      </c>
      <c r="V140" s="30">
        <f t="shared" si="2"/>
        <v>0.26839393677320189</v>
      </c>
      <c r="W140" s="28">
        <f t="shared" si="3"/>
        <v>-9896.6034358500037</v>
      </c>
    </row>
    <row r="141" spans="1:23" s="5" customFormat="1" ht="12.75" customHeight="1" x14ac:dyDescent="0.2">
      <c r="A141" s="9">
        <v>40756</v>
      </c>
      <c r="B141" s="16">
        <v>3072.63949877</v>
      </c>
      <c r="C141" s="16">
        <v>1000.7688457300001</v>
      </c>
      <c r="D141" s="14">
        <v>2907.6726083740268</v>
      </c>
      <c r="E141" s="12">
        <v>391.89605566597317</v>
      </c>
      <c r="F141" s="12">
        <v>820.80027702000018</v>
      </c>
      <c r="G141" s="12">
        <v>0</v>
      </c>
      <c r="H141" s="12">
        <v>0</v>
      </c>
      <c r="I141" s="12">
        <v>0</v>
      </c>
      <c r="J141" s="12">
        <v>125.93440829000001</v>
      </c>
      <c r="K141" s="11">
        <v>0</v>
      </c>
      <c r="L141" s="14">
        <v>1751.7163874600001</v>
      </c>
      <c r="M141" s="12">
        <v>521.90706191000004</v>
      </c>
      <c r="N141" s="32">
        <v>1549401.3340650436</v>
      </c>
      <c r="O141" s="33">
        <v>1111732.3105196857</v>
      </c>
      <c r="P141" s="33">
        <v>1559994.6692082635</v>
      </c>
      <c r="Q141" s="33">
        <v>1122325.6456629056</v>
      </c>
      <c r="R141" s="33">
        <v>4242195.7691651285</v>
      </c>
      <c r="S141" s="30">
        <f t="shared" si="4"/>
        <v>0.36523569829733921</v>
      </c>
      <c r="T141" s="30">
        <f t="shared" si="4"/>
        <v>0.2620653008520813</v>
      </c>
      <c r="U141" s="30">
        <f t="shared" si="4"/>
        <v>0.36773283320568517</v>
      </c>
      <c r="V141" s="30">
        <f t="shared" si="2"/>
        <v>0.26456243576042726</v>
      </c>
      <c r="W141" s="28">
        <f t="shared" si="3"/>
        <v>-10593.335143219912</v>
      </c>
    </row>
    <row r="142" spans="1:23" s="5" customFormat="1" ht="12.75" customHeight="1" x14ac:dyDescent="0.2">
      <c r="A142" s="9">
        <v>40787</v>
      </c>
      <c r="B142" s="16">
        <v>3267.6140101199999</v>
      </c>
      <c r="C142" s="16">
        <v>1017.46046781</v>
      </c>
      <c r="D142" s="14">
        <v>3124.9363192978244</v>
      </c>
      <c r="E142" s="12">
        <v>395.49111783217575</v>
      </c>
      <c r="F142" s="12">
        <v>966.17583801000012</v>
      </c>
      <c r="G142" s="12">
        <v>0</v>
      </c>
      <c r="H142" s="12">
        <v>0</v>
      </c>
      <c r="I142" s="12">
        <v>0</v>
      </c>
      <c r="J142" s="12">
        <v>113.36673972</v>
      </c>
      <c r="K142" s="11">
        <v>0</v>
      </c>
      <c r="L142" s="14">
        <v>1910.76569447</v>
      </c>
      <c r="M142" s="12">
        <v>525.06495077</v>
      </c>
      <c r="N142" s="32">
        <v>1481259.5572885992</v>
      </c>
      <c r="O142" s="33">
        <v>1038258.4863879296</v>
      </c>
      <c r="P142" s="33">
        <v>1492580.4324266291</v>
      </c>
      <c r="Q142" s="33">
        <v>1049579.3615259596</v>
      </c>
      <c r="R142" s="33">
        <v>4272952.2272559898</v>
      </c>
      <c r="S142" s="30">
        <f t="shared" si="4"/>
        <v>0.34665951747366863</v>
      </c>
      <c r="T142" s="30">
        <f t="shared" si="4"/>
        <v>0.24298387418543171</v>
      </c>
      <c r="U142" s="30">
        <f t="shared" si="4"/>
        <v>0.34930894450583089</v>
      </c>
      <c r="V142" s="30">
        <f t="shared" si="2"/>
        <v>0.24563330121759397</v>
      </c>
      <c r="W142" s="28">
        <f t="shared" si="3"/>
        <v>-11320.875138029922</v>
      </c>
    </row>
    <row r="143" spans="1:23" s="5" customFormat="1" ht="12.75" customHeight="1" x14ac:dyDescent="0.2">
      <c r="A143" s="9">
        <v>40817</v>
      </c>
      <c r="B143" s="16">
        <v>2939.6245777499998</v>
      </c>
      <c r="C143" s="16">
        <v>1030.18720289</v>
      </c>
      <c r="D143" s="14">
        <v>3354.3455506493447</v>
      </c>
      <c r="E143" s="12">
        <v>399.58732530065583</v>
      </c>
      <c r="F143" s="12">
        <v>988.09065002000023</v>
      </c>
      <c r="G143" s="12">
        <v>0</v>
      </c>
      <c r="H143" s="12">
        <v>0</v>
      </c>
      <c r="I143" s="12">
        <v>0</v>
      </c>
      <c r="J143" s="12">
        <v>113.35331261</v>
      </c>
      <c r="K143" s="11">
        <v>0</v>
      </c>
      <c r="L143" s="14">
        <v>2017.0210705299999</v>
      </c>
      <c r="M143" s="12">
        <v>528.11386768</v>
      </c>
      <c r="N143" s="32">
        <v>1534974.0538188533</v>
      </c>
      <c r="O143" s="33">
        <v>1092661.3401807761</v>
      </c>
      <c r="P143" s="33">
        <v>1546344.3773762833</v>
      </c>
      <c r="Q143" s="33">
        <v>1104031.663738206</v>
      </c>
      <c r="R143" s="33">
        <v>4306829.9283174481</v>
      </c>
      <c r="S143" s="30">
        <f t="shared" si="4"/>
        <v>0.35640461299072529</v>
      </c>
      <c r="T143" s="30">
        <f t="shared" si="4"/>
        <v>0.25370431578839864</v>
      </c>
      <c r="U143" s="30">
        <f t="shared" si="4"/>
        <v>0.35904468091694408</v>
      </c>
      <c r="V143" s="30">
        <f t="shared" si="2"/>
        <v>0.25634438371461737</v>
      </c>
      <c r="W143" s="28">
        <f t="shared" si="3"/>
        <v>-11370.323557429947</v>
      </c>
    </row>
    <row r="144" spans="1:23" s="5" customFormat="1" ht="12.75" customHeight="1" x14ac:dyDescent="0.2">
      <c r="A144" s="9">
        <v>40848</v>
      </c>
      <c r="B144" s="16">
        <v>3145.4955585600001</v>
      </c>
      <c r="C144" s="16">
        <v>1064.4786648899999</v>
      </c>
      <c r="D144" s="14">
        <v>3579.4278308496041</v>
      </c>
      <c r="E144" s="12">
        <v>403.23854449039555</v>
      </c>
      <c r="F144" s="14">
        <v>1024.3992556400003</v>
      </c>
      <c r="G144" s="12">
        <v>0</v>
      </c>
      <c r="H144" s="12">
        <v>0</v>
      </c>
      <c r="I144" s="12">
        <v>520.10106281000003</v>
      </c>
      <c r="J144" s="12">
        <v>116.41556740999999</v>
      </c>
      <c r="K144" s="11">
        <v>0</v>
      </c>
      <c r="L144" s="14">
        <v>2118.47577903</v>
      </c>
      <c r="M144" s="12">
        <v>531.09609550999994</v>
      </c>
      <c r="N144" s="32">
        <v>1508404.4272347426</v>
      </c>
      <c r="O144" s="33">
        <v>1066589.0282305616</v>
      </c>
      <c r="P144" s="33">
        <v>1520907.5555939325</v>
      </c>
      <c r="Q144" s="33">
        <v>1079092.1565897516</v>
      </c>
      <c r="R144" s="33">
        <v>4340103.201685816</v>
      </c>
      <c r="S144" s="30">
        <f t="shared" si="4"/>
        <v>0.34755035932068079</v>
      </c>
      <c r="T144" s="30">
        <f t="shared" si="4"/>
        <v>0.24575199682262602</v>
      </c>
      <c r="U144" s="30">
        <f t="shared" si="4"/>
        <v>0.35043119596860506</v>
      </c>
      <c r="V144" s="30">
        <f t="shared" si="2"/>
        <v>0.24863283347055029</v>
      </c>
      <c r="W144" s="28">
        <f t="shared" si="3"/>
        <v>-12503.128359189956</v>
      </c>
    </row>
    <row r="145" spans="1:23" s="5" customFormat="1" ht="12.75" customHeight="1" x14ac:dyDescent="0.2">
      <c r="A145" s="9">
        <v>40878</v>
      </c>
      <c r="B145" s="16">
        <v>3519.3637102800003</v>
      </c>
      <c r="C145" s="16">
        <v>1047.43339681</v>
      </c>
      <c r="D145" s="14">
        <v>3814.4969574159986</v>
      </c>
      <c r="E145" s="12">
        <v>408.1170417540016</v>
      </c>
      <c r="F145" s="14">
        <v>1030.0088066900003</v>
      </c>
      <c r="G145" s="12">
        <v>0</v>
      </c>
      <c r="H145" s="12">
        <v>0</v>
      </c>
      <c r="I145" s="12">
        <v>0</v>
      </c>
      <c r="J145" s="12">
        <v>115.33924828999999</v>
      </c>
      <c r="K145" s="11">
        <v>0</v>
      </c>
      <c r="L145" s="14">
        <v>2515.2268060500001</v>
      </c>
      <c r="M145" s="12">
        <v>534.35754198000006</v>
      </c>
      <c r="N145" s="32">
        <v>1508546.9088527835</v>
      </c>
      <c r="O145" s="33">
        <v>1061808.6083816784</v>
      </c>
      <c r="P145" s="33">
        <v>1521531.2523620536</v>
      </c>
      <c r="Q145" s="33">
        <v>1074792.9518909485</v>
      </c>
      <c r="R145" s="33">
        <v>4376382.0000000009</v>
      </c>
      <c r="S145" s="30">
        <f t="shared" si="4"/>
        <v>0.34470183563792722</v>
      </c>
      <c r="T145" s="30">
        <f t="shared" si="4"/>
        <v>0.24262246951515615</v>
      </c>
      <c r="U145" s="30">
        <f t="shared" si="4"/>
        <v>0.34766874837755324</v>
      </c>
      <c r="V145" s="30">
        <f t="shared" si="2"/>
        <v>0.24558938225478219</v>
      </c>
      <c r="W145" s="28">
        <f t="shared" si="3"/>
        <v>-12984.343509270111</v>
      </c>
    </row>
    <row r="146" spans="1:23" s="5" customFormat="1" ht="12.75" customHeight="1" x14ac:dyDescent="0.2">
      <c r="A146" s="9">
        <v>40909</v>
      </c>
      <c r="B146" s="16">
        <v>1667.07249594</v>
      </c>
      <c r="C146" s="16">
        <v>1052.05206486</v>
      </c>
      <c r="D146" s="14">
        <v>3911.6920392242278</v>
      </c>
      <c r="E146" s="12">
        <v>538.48045745577235</v>
      </c>
      <c r="F146" s="12">
        <v>963.10240997000005</v>
      </c>
      <c r="G146" s="12">
        <v>0</v>
      </c>
      <c r="H146" s="12">
        <v>0</v>
      </c>
      <c r="I146" s="12">
        <v>0</v>
      </c>
      <c r="J146" s="12">
        <v>115.69424160999998</v>
      </c>
      <c r="K146" s="11">
        <v>0</v>
      </c>
      <c r="L146" s="14">
        <v>2750.8891446500002</v>
      </c>
      <c r="M146" s="12">
        <v>537.5613568</v>
      </c>
      <c r="N146" s="32">
        <v>1544574.633775712</v>
      </c>
      <c r="O146" s="33">
        <v>1103174.6945449784</v>
      </c>
      <c r="P146" s="33">
        <v>1556111.1779862221</v>
      </c>
      <c r="Q146" s="33">
        <v>1114711.2387554885</v>
      </c>
      <c r="R146" s="33">
        <v>4410802.0855610715</v>
      </c>
      <c r="S146" s="30">
        <f t="shared" si="4"/>
        <v>0.35017999080755308</v>
      </c>
      <c r="T146" s="30">
        <f t="shared" si="4"/>
        <v>0.25010750270483972</v>
      </c>
      <c r="U146" s="30">
        <f t="shared" si="4"/>
        <v>0.35279551151936994</v>
      </c>
      <c r="V146" s="30">
        <f t="shared" si="2"/>
        <v>0.25272302341665664</v>
      </c>
      <c r="W146" s="28">
        <f t="shared" si="3"/>
        <v>-11536.544210510096</v>
      </c>
    </row>
    <row r="147" spans="1:23" s="5" customFormat="1" ht="12.75" customHeight="1" x14ac:dyDescent="0.2">
      <c r="A147" s="9">
        <v>40940</v>
      </c>
      <c r="B147" s="16">
        <v>1904.2143874000001</v>
      </c>
      <c r="C147" s="16">
        <v>1058.15494102</v>
      </c>
      <c r="D147" s="14">
        <v>4129.10826237318</v>
      </c>
      <c r="E147" s="12">
        <v>536.42817571682019</v>
      </c>
      <c r="F147" s="12">
        <v>994.48057421000021</v>
      </c>
      <c r="G147" s="12">
        <v>0</v>
      </c>
      <c r="H147" s="12">
        <v>0</v>
      </c>
      <c r="I147" s="12">
        <v>88.394713190000004</v>
      </c>
      <c r="J147" s="12">
        <v>116.13829918</v>
      </c>
      <c r="K147" s="11">
        <v>0</v>
      </c>
      <c r="L147" s="14">
        <v>2984.7845491599996</v>
      </c>
      <c r="M147" s="12">
        <v>540.18074511999998</v>
      </c>
      <c r="N147" s="32">
        <v>1563593.4123490334</v>
      </c>
      <c r="O147" s="33">
        <v>1122851.5306609392</v>
      </c>
      <c r="P147" s="33">
        <v>1575945.2969964035</v>
      </c>
      <c r="Q147" s="33">
        <v>1135203.4153083093</v>
      </c>
      <c r="R147" s="33">
        <v>4443532.3434432838</v>
      </c>
      <c r="S147" s="30">
        <f t="shared" si="4"/>
        <v>0.35188073170125911</v>
      </c>
      <c r="T147" s="30">
        <f t="shared" si="4"/>
        <v>0.25269345283775835</v>
      </c>
      <c r="U147" s="30">
        <f t="shared" si="4"/>
        <v>0.35466047621366176</v>
      </c>
      <c r="V147" s="30">
        <f t="shared" si="2"/>
        <v>0.25547319735016094</v>
      </c>
      <c r="W147" s="28">
        <f t="shared" si="3"/>
        <v>-12351.884647370083</v>
      </c>
    </row>
    <row r="148" spans="1:23" s="5" customFormat="1" ht="12.75" customHeight="1" x14ac:dyDescent="0.2">
      <c r="A148" s="9">
        <v>40969</v>
      </c>
      <c r="B148" s="16">
        <v>2024.3756416900001</v>
      </c>
      <c r="C148" s="16">
        <v>1064.6606261499999</v>
      </c>
      <c r="D148" s="14">
        <v>4361.5827560104863</v>
      </c>
      <c r="E148" s="12">
        <v>532.21569129951286</v>
      </c>
      <c r="F148" s="14">
        <v>1039.20155692</v>
      </c>
      <c r="G148" s="12">
        <v>0</v>
      </c>
      <c r="H148" s="12">
        <v>0</v>
      </c>
      <c r="I148" s="12">
        <v>0</v>
      </c>
      <c r="J148" s="12">
        <v>115.76125228000001</v>
      </c>
      <c r="K148" s="11">
        <v>0</v>
      </c>
      <c r="L148" s="14">
        <v>3143.8012174099999</v>
      </c>
      <c r="M148" s="12">
        <v>543.55160255999999</v>
      </c>
      <c r="N148" s="32">
        <v>1538168.3753128406</v>
      </c>
      <c r="O148" s="33">
        <v>1088494.9709165082</v>
      </c>
      <c r="P148" s="33">
        <v>1550993.5256571607</v>
      </c>
      <c r="Q148" s="33">
        <v>1101320.1212608283</v>
      </c>
      <c r="R148" s="33">
        <v>4489308.6569351312</v>
      </c>
      <c r="S148" s="30">
        <f t="shared" si="4"/>
        <v>0.34262923154919678</v>
      </c>
      <c r="T148" s="30">
        <f t="shared" si="4"/>
        <v>0.24246382997858473</v>
      </c>
      <c r="U148" s="30">
        <f t="shared" si="4"/>
        <v>0.34548605234820945</v>
      </c>
      <c r="V148" s="30">
        <f t="shared" si="2"/>
        <v>0.24532065077759746</v>
      </c>
      <c r="W148" s="28">
        <f t="shared" si="3"/>
        <v>-12825.150344320107</v>
      </c>
    </row>
    <row r="149" spans="1:23" s="5" customFormat="1" ht="12.75" customHeight="1" x14ac:dyDescent="0.2">
      <c r="A149" s="9">
        <v>41000</v>
      </c>
      <c r="B149" s="16">
        <v>1314.2223536199999</v>
      </c>
      <c r="C149" s="16">
        <v>1068.8401104100001</v>
      </c>
      <c r="D149" s="14">
        <v>4255.9704386085305</v>
      </c>
      <c r="E149" s="12">
        <v>685.81258743147089</v>
      </c>
      <c r="F149" s="14">
        <v>1017.5610701600001</v>
      </c>
      <c r="G149" s="12">
        <v>0</v>
      </c>
      <c r="H149" s="12">
        <v>0</v>
      </c>
      <c r="I149" s="12">
        <v>0</v>
      </c>
      <c r="J149" s="12">
        <v>115.67854972999999</v>
      </c>
      <c r="K149" s="11">
        <v>301.62634136000003</v>
      </c>
      <c r="L149" s="14">
        <v>3258.60724149</v>
      </c>
      <c r="M149" s="12">
        <v>546.38714788999994</v>
      </c>
      <c r="N149" s="32">
        <v>1514599.9402193371</v>
      </c>
      <c r="O149" s="33">
        <v>1061936.5573892349</v>
      </c>
      <c r="P149" s="33">
        <v>1527164.6460600372</v>
      </c>
      <c r="Q149" s="33">
        <v>1074501.263229935</v>
      </c>
      <c r="R149" s="33">
        <v>4522628.9335394436</v>
      </c>
      <c r="S149" s="30">
        <f t="shared" si="4"/>
        <v>0.33489370064990048</v>
      </c>
      <c r="T149" s="30">
        <f t="shared" si="4"/>
        <v>0.23480514828753712</v>
      </c>
      <c r="U149" s="30">
        <f t="shared" si="4"/>
        <v>0.33767188697147138</v>
      </c>
      <c r="V149" s="30">
        <f t="shared" si="2"/>
        <v>0.23758333460910802</v>
      </c>
      <c r="W149" s="28">
        <f t="shared" si="3"/>
        <v>-12564.705840700073</v>
      </c>
    </row>
    <row r="150" spans="1:23" s="5" customFormat="1" ht="12.75" customHeight="1" x14ac:dyDescent="0.2">
      <c r="A150" s="9">
        <v>41030</v>
      </c>
      <c r="B150" s="16">
        <v>1401.3193882600001</v>
      </c>
      <c r="C150" s="16">
        <v>1073.3311582599999</v>
      </c>
      <c r="D150" s="14">
        <v>4531.6477931700001</v>
      </c>
      <c r="E150" s="12">
        <v>406.66312481999972</v>
      </c>
      <c r="F150" s="14">
        <v>1007.2506720100001</v>
      </c>
      <c r="G150" s="12">
        <v>0</v>
      </c>
      <c r="H150" s="12">
        <v>0</v>
      </c>
      <c r="I150" s="12">
        <v>65.681643340000008</v>
      </c>
      <c r="J150" s="12">
        <v>115.83365913</v>
      </c>
      <c r="K150" s="11">
        <v>594.42423487999997</v>
      </c>
      <c r="L150" s="14">
        <v>3328.1550817800003</v>
      </c>
      <c r="M150" s="12">
        <v>549.46174343000007</v>
      </c>
      <c r="N150" s="32">
        <v>1492214.3533825264</v>
      </c>
      <c r="O150" s="33">
        <v>1035849.4680333374</v>
      </c>
      <c r="P150" s="33">
        <v>1505288.1218816065</v>
      </c>
      <c r="Q150" s="33">
        <v>1048923.2365324174</v>
      </c>
      <c r="R150" s="33">
        <v>4557288.3690521279</v>
      </c>
      <c r="S150" s="30">
        <f t="shared" si="4"/>
        <v>0.32743470075668979</v>
      </c>
      <c r="T150" s="30">
        <f t="shared" si="4"/>
        <v>0.2272951334542791</v>
      </c>
      <c r="U150" s="30">
        <f t="shared" si="4"/>
        <v>0.33030346117743958</v>
      </c>
      <c r="V150" s="30">
        <f t="shared" si="2"/>
        <v>0.23016389387502886</v>
      </c>
      <c r="W150" s="28">
        <f t="shared" si="3"/>
        <v>-13073.768499080092</v>
      </c>
    </row>
    <row r="151" spans="1:23" s="5" customFormat="1" ht="12.75" customHeight="1" x14ac:dyDescent="0.2">
      <c r="A151" s="9">
        <v>41061</v>
      </c>
      <c r="B151" s="16">
        <v>1669.7813458000001</v>
      </c>
      <c r="C151" s="16">
        <v>1080.3381827400001</v>
      </c>
      <c r="D151" s="14">
        <v>4758.6486398100005</v>
      </c>
      <c r="E151" s="12">
        <v>369.62947917999935</v>
      </c>
      <c r="F151" s="12">
        <v>989.88193595000007</v>
      </c>
      <c r="G151" s="12">
        <v>0</v>
      </c>
      <c r="H151" s="12">
        <v>0</v>
      </c>
      <c r="I151" s="12">
        <v>0</v>
      </c>
      <c r="J151" s="12">
        <v>119.53459756999999</v>
      </c>
      <c r="K151" s="11">
        <v>861.78825958000004</v>
      </c>
      <c r="L151" s="14">
        <v>3425.0409002299998</v>
      </c>
      <c r="M151" s="12">
        <v>552.22078137999995</v>
      </c>
      <c r="N151" s="32">
        <v>1503397.4132741662</v>
      </c>
      <c r="O151" s="33">
        <v>1044473.6205743331</v>
      </c>
      <c r="P151" s="33">
        <v>1517224.2773964063</v>
      </c>
      <c r="Q151" s="33">
        <v>1058300.4846965731</v>
      </c>
      <c r="R151" s="33">
        <v>4585714.5895596407</v>
      </c>
      <c r="S151" s="30">
        <f t="shared" si="4"/>
        <v>0.32784365095398038</v>
      </c>
      <c r="T151" s="30">
        <f t="shared" si="4"/>
        <v>0.22776681805542381</v>
      </c>
      <c r="U151" s="30">
        <f t="shared" si="4"/>
        <v>0.33085885476839128</v>
      </c>
      <c r="V151" s="30">
        <f t="shared" si="2"/>
        <v>0.23078202186983471</v>
      </c>
      <c r="W151" s="28">
        <f t="shared" si="3"/>
        <v>-13826.864122240106</v>
      </c>
    </row>
    <row r="152" spans="1:23" s="5" customFormat="1" ht="12.75" customHeight="1" x14ac:dyDescent="0.2">
      <c r="A152" s="9">
        <v>41091</v>
      </c>
      <c r="B152" s="16">
        <v>1744.9452282</v>
      </c>
      <c r="C152" s="16">
        <v>1097.1444953299999</v>
      </c>
      <c r="D152" s="14">
        <v>4963.5135609700001</v>
      </c>
      <c r="E152" s="12">
        <v>366.49020389000032</v>
      </c>
      <c r="F152" s="14">
        <v>1065.81542803</v>
      </c>
      <c r="G152" s="12">
        <v>135.05074305000002</v>
      </c>
      <c r="H152" s="12">
        <v>0</v>
      </c>
      <c r="I152" s="12">
        <v>16.769077279999998</v>
      </c>
      <c r="J152" s="12">
        <v>119.67078312000001</v>
      </c>
      <c r="K152" s="16">
        <v>1143.1873365899999</v>
      </c>
      <c r="L152" s="14">
        <v>3490.7752285199999</v>
      </c>
      <c r="M152" s="12">
        <v>555.15023463</v>
      </c>
      <c r="N152" s="32">
        <v>1504539.1949595953</v>
      </c>
      <c r="O152" s="33">
        <v>1041538.1665087861</v>
      </c>
      <c r="P152" s="33">
        <v>1519237.7072792053</v>
      </c>
      <c r="Q152" s="33">
        <v>1056236.6788283961</v>
      </c>
      <c r="R152" s="33">
        <v>4627761.9344309606</v>
      </c>
      <c r="S152" s="30">
        <f t="shared" si="4"/>
        <v>0.32511162334555066</v>
      </c>
      <c r="T152" s="30">
        <f t="shared" si="4"/>
        <v>0.22506303938403779</v>
      </c>
      <c r="U152" s="30">
        <f t="shared" si="4"/>
        <v>0.32828778333992109</v>
      </c>
      <c r="V152" s="30">
        <f t="shared" si="2"/>
        <v>0.22823919937840823</v>
      </c>
      <c r="W152" s="28">
        <f t="shared" si="3"/>
        <v>-14698.512319609988</v>
      </c>
    </row>
    <row r="153" spans="1:23" s="5" customFormat="1" ht="12.75" customHeight="1" x14ac:dyDescent="0.2">
      <c r="A153" s="9">
        <v>41122</v>
      </c>
      <c r="B153" s="16">
        <v>1995.7926762300001</v>
      </c>
      <c r="C153" s="16">
        <v>1132.4684724900001</v>
      </c>
      <c r="D153" s="14">
        <v>5176.6799729900004</v>
      </c>
      <c r="E153" s="12">
        <v>364.73439489000032</v>
      </c>
      <c r="F153" s="14">
        <v>1038.28778242</v>
      </c>
      <c r="G153" s="12">
        <v>12.819178449999999</v>
      </c>
      <c r="H153" s="12">
        <v>0</v>
      </c>
      <c r="I153" s="12">
        <v>0</v>
      </c>
      <c r="J153" s="12">
        <v>119.73872095</v>
      </c>
      <c r="K153" s="16">
        <v>1420.6432664400002</v>
      </c>
      <c r="L153" s="14">
        <v>3660.8352003600003</v>
      </c>
      <c r="M153" s="12">
        <v>558.08781534000002</v>
      </c>
      <c r="N153" s="32">
        <v>1522821.3076098533</v>
      </c>
      <c r="O153" s="33">
        <v>1058907.702942315</v>
      </c>
      <c r="P153" s="33">
        <v>1538301.3950904133</v>
      </c>
      <c r="Q153" s="33">
        <v>1074387.790422875</v>
      </c>
      <c r="R153" s="33">
        <v>4671484.3209553827</v>
      </c>
      <c r="S153" s="30">
        <f t="shared" si="4"/>
        <v>0.3259823223164357</v>
      </c>
      <c r="T153" s="30">
        <f t="shared" si="4"/>
        <v>0.22667478475572703</v>
      </c>
      <c r="U153" s="30">
        <f t="shared" si="4"/>
        <v>0.3292960629643748</v>
      </c>
      <c r="V153" s="30">
        <f t="shared" si="4"/>
        <v>0.2299885254036661</v>
      </c>
      <c r="W153" s="28">
        <f t="shared" ref="W153:W191" si="5">N153-P153</f>
        <v>-15480.087480559945</v>
      </c>
    </row>
    <row r="154" spans="1:23" s="5" customFormat="1" ht="12.75" customHeight="1" x14ac:dyDescent="0.2">
      <c r="A154" s="9">
        <v>41153</v>
      </c>
      <c r="B154" s="16">
        <v>2261.1039317199998</v>
      </c>
      <c r="C154" s="16">
        <v>1140.1164312000001</v>
      </c>
      <c r="D154" s="14">
        <v>5390.7772771200016</v>
      </c>
      <c r="E154" s="12">
        <v>363.61758692999933</v>
      </c>
      <c r="F154" s="14">
        <v>1075.6647044000003</v>
      </c>
      <c r="G154" s="12">
        <v>182.96746757</v>
      </c>
      <c r="H154" s="12">
        <v>0</v>
      </c>
      <c r="I154" s="12">
        <v>8.8494349499999991</v>
      </c>
      <c r="J154" s="12">
        <v>119.60432888999999</v>
      </c>
      <c r="K154" s="16">
        <v>1697.22023797</v>
      </c>
      <c r="L154" s="14">
        <v>3758.2439613400002</v>
      </c>
      <c r="M154" s="12">
        <v>560.88123838000001</v>
      </c>
      <c r="N154" s="32">
        <v>1534581.0425637865</v>
      </c>
      <c r="O154" s="33">
        <v>1049294.6077833392</v>
      </c>
      <c r="P154" s="33">
        <v>1551140.0891642566</v>
      </c>
      <c r="Q154" s="33">
        <v>1065853.6543838093</v>
      </c>
      <c r="R154" s="33">
        <v>4703830.7075301604</v>
      </c>
      <c r="S154" s="30">
        <f t="shared" ref="S154:V193" si="6">N154/$R154</f>
        <v>0.32624070422159152</v>
      </c>
      <c r="T154" s="30">
        <f t="shared" si="6"/>
        <v>0.22307235804714837</v>
      </c>
      <c r="U154" s="30">
        <f t="shared" si="6"/>
        <v>0.32976103639978011</v>
      </c>
      <c r="V154" s="30">
        <f t="shared" si="6"/>
        <v>0.22659269022533698</v>
      </c>
      <c r="W154" s="28">
        <f t="shared" si="5"/>
        <v>-16559.046600470087</v>
      </c>
    </row>
    <row r="155" spans="1:23" s="5" customFormat="1" ht="12.75" customHeight="1" x14ac:dyDescent="0.2">
      <c r="A155" s="9">
        <v>41183</v>
      </c>
      <c r="B155" s="16">
        <v>2487.8209966100003</v>
      </c>
      <c r="C155" s="16">
        <v>1098.64520945</v>
      </c>
      <c r="D155" s="14">
        <v>5614.8638652400005</v>
      </c>
      <c r="E155" s="12">
        <v>363.21784541999915</v>
      </c>
      <c r="F155" s="14">
        <v>1092.9434360700002</v>
      </c>
      <c r="G155" s="12">
        <v>18.31887025</v>
      </c>
      <c r="H155" s="12">
        <v>0</v>
      </c>
      <c r="I155" s="12">
        <v>0</v>
      </c>
      <c r="J155" s="12">
        <v>120.07762142</v>
      </c>
      <c r="K155" s="16">
        <v>2002.45225033</v>
      </c>
      <c r="L155" s="14">
        <v>3879.9519857300002</v>
      </c>
      <c r="M155" s="12">
        <v>563.77914028000009</v>
      </c>
      <c r="N155" s="32">
        <v>1541195.6652242674</v>
      </c>
      <c r="O155" s="33">
        <v>1054999.3700580252</v>
      </c>
      <c r="P155" s="33">
        <v>1558437.7364450675</v>
      </c>
      <c r="Q155" s="33">
        <v>1072241.4412788253</v>
      </c>
      <c r="R155" s="33">
        <v>4748391.7691259449</v>
      </c>
      <c r="S155" s="30">
        <f t="shared" si="6"/>
        <v>0.32457213729606843</v>
      </c>
      <c r="T155" s="30">
        <f t="shared" si="6"/>
        <v>0.22218035523472046</v>
      </c>
      <c r="U155" s="30">
        <f t="shared" si="6"/>
        <v>0.32820327643941122</v>
      </c>
      <c r="V155" s="30">
        <f t="shared" si="6"/>
        <v>0.22581149437806328</v>
      </c>
      <c r="W155" s="28">
        <f t="shared" si="5"/>
        <v>-17242.071220800048</v>
      </c>
    </row>
    <row r="156" spans="1:23" s="5" customFormat="1" ht="12.75" customHeight="1" x14ac:dyDescent="0.2">
      <c r="A156" s="9">
        <v>41214</v>
      </c>
      <c r="B156" s="16">
        <v>2765.0557843699999</v>
      </c>
      <c r="C156" s="16">
        <v>1129.4596403599999</v>
      </c>
      <c r="D156" s="14">
        <v>5826.3565820399999</v>
      </c>
      <c r="E156" s="12">
        <v>364.54256011999991</v>
      </c>
      <c r="F156" s="14">
        <v>1120.84936122</v>
      </c>
      <c r="G156" s="12">
        <v>0</v>
      </c>
      <c r="H156" s="12">
        <v>338.75203835000002</v>
      </c>
      <c r="I156" s="12">
        <v>0</v>
      </c>
      <c r="J156" s="12">
        <v>122.95750953999999</v>
      </c>
      <c r="K156" s="16">
        <v>2254.1251452800002</v>
      </c>
      <c r="L156" s="14">
        <v>3942.7791858699998</v>
      </c>
      <c r="M156" s="12">
        <v>566.5980204</v>
      </c>
      <c r="N156" s="32">
        <v>1535545.9461985924</v>
      </c>
      <c r="O156" s="33">
        <v>1050451.3814507346</v>
      </c>
      <c r="P156" s="33">
        <v>1553977.4220261425</v>
      </c>
      <c r="Q156" s="33">
        <v>1068882.8572782846</v>
      </c>
      <c r="R156" s="33">
        <v>4782942.8485754132</v>
      </c>
      <c r="S156" s="30">
        <f t="shared" si="6"/>
        <v>0.32104626687227733</v>
      </c>
      <c r="T156" s="30">
        <f t="shared" si="6"/>
        <v>0.21962448950516075</v>
      </c>
      <c r="U156" s="30">
        <f t="shared" si="6"/>
        <v>0.32489985166538016</v>
      </c>
      <c r="V156" s="30">
        <f t="shared" si="6"/>
        <v>0.22347807429826358</v>
      </c>
      <c r="W156" s="28">
        <f t="shared" si="5"/>
        <v>-18431.47582755005</v>
      </c>
    </row>
    <row r="157" spans="1:23" s="5" customFormat="1" ht="12.75" customHeight="1" x14ac:dyDescent="0.2">
      <c r="A157" s="9">
        <v>41244</v>
      </c>
      <c r="B157" s="16">
        <v>3228.1362501799999</v>
      </c>
      <c r="C157" s="16">
        <v>1149.6086351700001</v>
      </c>
      <c r="D157" s="14">
        <v>6149.1216309300007</v>
      </c>
      <c r="E157" s="12">
        <v>350.66341681999876</v>
      </c>
      <c r="F157" s="14">
        <v>1022.2556271100001</v>
      </c>
      <c r="G157" s="12">
        <v>0</v>
      </c>
      <c r="H157" s="12">
        <v>0</v>
      </c>
      <c r="I157" s="12">
        <v>496.99339350999998</v>
      </c>
      <c r="J157" s="12">
        <v>122.75256803000001</v>
      </c>
      <c r="K157" s="16">
        <v>2533.7700821799999</v>
      </c>
      <c r="L157" s="14">
        <v>4114.0889560599999</v>
      </c>
      <c r="M157" s="12">
        <v>569.52545917999998</v>
      </c>
      <c r="N157" s="32">
        <v>1550083.0781581325</v>
      </c>
      <c r="O157" s="33">
        <v>1061857.9565747001</v>
      </c>
      <c r="P157" s="33">
        <v>1569819.9941773026</v>
      </c>
      <c r="Q157" s="33">
        <v>1081594.8725938702</v>
      </c>
      <c r="R157" s="33">
        <v>4814760.0000000009</v>
      </c>
      <c r="S157" s="30">
        <f t="shared" si="6"/>
        <v>0.32194399682603747</v>
      </c>
      <c r="T157" s="30">
        <f t="shared" si="6"/>
        <v>0.22054224023101876</v>
      </c>
      <c r="U157" s="30">
        <f t="shared" si="6"/>
        <v>0.32604324912919902</v>
      </c>
      <c r="V157" s="30">
        <f t="shared" si="6"/>
        <v>0.22464149253418031</v>
      </c>
      <c r="W157" s="28">
        <f t="shared" si="5"/>
        <v>-19736.916019170079</v>
      </c>
    </row>
    <row r="158" spans="1:23" s="5" customFormat="1" ht="12.75" customHeight="1" x14ac:dyDescent="0.2">
      <c r="A158" s="9">
        <v>41275</v>
      </c>
      <c r="B158" s="16">
        <v>3498.2222375799997</v>
      </c>
      <c r="C158" s="16">
        <v>1138.2493457400001</v>
      </c>
      <c r="D158" s="14">
        <v>6405.0835600800001</v>
      </c>
      <c r="E158" s="12">
        <v>346.40803614000032</v>
      </c>
      <c r="F158" s="14">
        <v>1009.03747989</v>
      </c>
      <c r="G158" s="12">
        <v>0</v>
      </c>
      <c r="H158" s="12">
        <v>0</v>
      </c>
      <c r="I158" s="12">
        <v>0</v>
      </c>
      <c r="J158" s="12">
        <v>123.68877786</v>
      </c>
      <c r="K158" s="16">
        <v>2811.7584799800002</v>
      </c>
      <c r="L158" s="14">
        <v>4220.0392281599998</v>
      </c>
      <c r="M158" s="12">
        <v>572.46800739000003</v>
      </c>
      <c r="N158" s="32">
        <v>1563259.5250305375</v>
      </c>
      <c r="O158" s="33">
        <v>1079725.5091921589</v>
      </c>
      <c r="P158" s="33">
        <v>1583384.4801833576</v>
      </c>
      <c r="Q158" s="33">
        <v>1099850.464344979</v>
      </c>
      <c r="R158" s="33">
        <v>4861593.1370208086</v>
      </c>
      <c r="S158" s="30">
        <f t="shared" si="6"/>
        <v>0.32155293151259162</v>
      </c>
      <c r="T158" s="30">
        <f t="shared" si="6"/>
        <v>0.22209293924045159</v>
      </c>
      <c r="U158" s="30">
        <f t="shared" si="6"/>
        <v>0.32569251180769476</v>
      </c>
      <c r="V158" s="30">
        <f t="shared" si="6"/>
        <v>0.22623251953555476</v>
      </c>
      <c r="W158" s="28">
        <f t="shared" si="5"/>
        <v>-20124.955152820097</v>
      </c>
    </row>
    <row r="159" spans="1:23" s="5" customFormat="1" ht="12.75" customHeight="1" x14ac:dyDescent="0.2">
      <c r="A159" s="9">
        <v>41306</v>
      </c>
      <c r="B159" s="16">
        <v>3792.3648462900001</v>
      </c>
      <c r="C159" s="16">
        <v>1150.05133284</v>
      </c>
      <c r="D159" s="14">
        <v>6646.194560410001</v>
      </c>
      <c r="E159" s="12">
        <v>343.21533914999867</v>
      </c>
      <c r="F159" s="14">
        <v>1057.2805439500003</v>
      </c>
      <c r="G159" s="12">
        <v>0</v>
      </c>
      <c r="H159" s="12">
        <v>0</v>
      </c>
      <c r="I159" s="12">
        <v>0</v>
      </c>
      <c r="J159" s="12">
        <v>124.19066240000001</v>
      </c>
      <c r="K159" s="16">
        <v>3138.83103368</v>
      </c>
      <c r="L159" s="14">
        <v>4344.63654331</v>
      </c>
      <c r="M159" s="12">
        <v>575.13947728999995</v>
      </c>
      <c r="N159" s="32">
        <v>1593717.742031855</v>
      </c>
      <c r="O159" s="33">
        <v>1112299.9982782374</v>
      </c>
      <c r="P159" s="33">
        <v>1614889.6463711751</v>
      </c>
      <c r="Q159" s="33">
        <v>1133471.9026175574</v>
      </c>
      <c r="R159" s="33">
        <v>4892857.299627441</v>
      </c>
      <c r="S159" s="30">
        <f t="shared" si="6"/>
        <v>0.32572332370151202</v>
      </c>
      <c r="T159" s="30">
        <f t="shared" si="6"/>
        <v>0.22733137922557681</v>
      </c>
      <c r="U159" s="30">
        <f t="shared" si="6"/>
        <v>0.33005042809937218</v>
      </c>
      <c r="V159" s="30">
        <f t="shared" si="6"/>
        <v>0.23165848362343694</v>
      </c>
      <c r="W159" s="28">
        <f t="shared" si="5"/>
        <v>-21171.904339320026</v>
      </c>
    </row>
    <row r="160" spans="1:23" s="5" customFormat="1" ht="12.75" customHeight="1" x14ac:dyDescent="0.2">
      <c r="A160" s="9">
        <v>41334</v>
      </c>
      <c r="B160" s="16">
        <v>3779.8186528000001</v>
      </c>
      <c r="C160" s="16">
        <v>1005.93586683</v>
      </c>
      <c r="D160" s="14">
        <v>6969.3437273199997</v>
      </c>
      <c r="E160" s="12">
        <v>340.57472927000043</v>
      </c>
      <c r="F160" s="14">
        <v>1085.16271495</v>
      </c>
      <c r="G160" s="12">
        <v>0</v>
      </c>
      <c r="H160" s="12">
        <v>0</v>
      </c>
      <c r="I160" s="12">
        <v>0</v>
      </c>
      <c r="J160" s="12">
        <v>124.13621959999999</v>
      </c>
      <c r="K160" s="16">
        <v>3438.9753701100003</v>
      </c>
      <c r="L160" s="14">
        <v>4472.0441728999995</v>
      </c>
      <c r="M160" s="12">
        <v>578.11107895999999</v>
      </c>
      <c r="N160" s="32">
        <v>1596279.8662374595</v>
      </c>
      <c r="O160" s="33">
        <v>1102030.542317624</v>
      </c>
      <c r="P160" s="33">
        <v>1618073.9687701995</v>
      </c>
      <c r="Q160" s="33">
        <v>1123824.644850364</v>
      </c>
      <c r="R160" s="33">
        <v>4926941.97898601</v>
      </c>
      <c r="S160" s="30">
        <f t="shared" si="6"/>
        <v>0.32398998669880463</v>
      </c>
      <c r="T160" s="30">
        <f t="shared" si="6"/>
        <v>0.22367434952916324</v>
      </c>
      <c r="U160" s="30">
        <f t="shared" si="6"/>
        <v>0.32841344096834835</v>
      </c>
      <c r="V160" s="30">
        <f t="shared" si="6"/>
        <v>0.22809780379870698</v>
      </c>
      <c r="W160" s="28">
        <f t="shared" si="5"/>
        <v>-21794.102532739984</v>
      </c>
    </row>
    <row r="161" spans="1:23" s="5" customFormat="1" ht="12.75" customHeight="1" x14ac:dyDescent="0.2">
      <c r="A161" s="9">
        <v>41365</v>
      </c>
      <c r="B161" s="16">
        <v>3533.7087824299997</v>
      </c>
      <c r="C161" s="16">
        <v>1016.02534852</v>
      </c>
      <c r="D161" s="14">
        <v>7291.9637286800007</v>
      </c>
      <c r="E161" s="12">
        <v>322.3779038699999</v>
      </c>
      <c r="F161" s="14">
        <v>1089.2664320500003</v>
      </c>
      <c r="G161" s="12">
        <v>0</v>
      </c>
      <c r="H161" s="12">
        <v>0</v>
      </c>
      <c r="I161" s="12">
        <v>0</v>
      </c>
      <c r="J161" s="12">
        <v>124.94883833</v>
      </c>
      <c r="K161" s="16">
        <v>3749.60949506</v>
      </c>
      <c r="L161" s="14">
        <v>4093.15209989</v>
      </c>
      <c r="M161" s="12">
        <v>581.00161836999996</v>
      </c>
      <c r="N161" s="32">
        <v>1602821.3406341833</v>
      </c>
      <c r="O161" s="33">
        <v>1112520.5259073104</v>
      </c>
      <c r="P161" s="33">
        <v>1624623.3948813833</v>
      </c>
      <c r="Q161" s="33">
        <v>1134322.5801545104</v>
      </c>
      <c r="R161" s="33">
        <v>4983825.300033954</v>
      </c>
      <c r="S161" s="30">
        <f t="shared" si="6"/>
        <v>0.32160463983825105</v>
      </c>
      <c r="T161" s="30">
        <f t="shared" si="6"/>
        <v>0.22322622863600997</v>
      </c>
      <c r="U161" s="30">
        <f t="shared" si="6"/>
        <v>0.32597920213421505</v>
      </c>
      <c r="V161" s="30">
        <f t="shared" si="6"/>
        <v>0.22760079093197397</v>
      </c>
      <c r="W161" s="28">
        <f t="shared" si="5"/>
        <v>-21802.054247200023</v>
      </c>
    </row>
    <row r="162" spans="1:23" s="5" customFormat="1" ht="12.75" customHeight="1" x14ac:dyDescent="0.2">
      <c r="A162" s="9">
        <v>41395</v>
      </c>
      <c r="B162" s="16">
        <v>3856.4923920400001</v>
      </c>
      <c r="C162" s="16">
        <v>1039.4452097999999</v>
      </c>
      <c r="D162" s="14">
        <v>7670.9155905239295</v>
      </c>
      <c r="E162" s="12">
        <v>288.53307401607134</v>
      </c>
      <c r="F162" s="14">
        <v>1097.9123805800002</v>
      </c>
      <c r="G162" s="12">
        <v>17.806510129999999</v>
      </c>
      <c r="H162" s="12">
        <v>0</v>
      </c>
      <c r="I162" s="12">
        <v>4.66856896</v>
      </c>
      <c r="J162" s="12">
        <v>125.09837036999998</v>
      </c>
      <c r="K162" s="16">
        <v>4104.8090743399998</v>
      </c>
      <c r="L162" s="14">
        <v>4226.8014182300003</v>
      </c>
      <c r="M162" s="12">
        <v>584.00347614000009</v>
      </c>
      <c r="N162" s="32">
        <v>1583776.4143381703</v>
      </c>
      <c r="O162" s="33">
        <v>1091595.2058164056</v>
      </c>
      <c r="P162" s="33">
        <v>1606792.9004033003</v>
      </c>
      <c r="Q162" s="33">
        <v>1114611.6918815356</v>
      </c>
      <c r="R162" s="33">
        <v>5022416.4615529953</v>
      </c>
      <c r="S162" s="30">
        <f t="shared" si="6"/>
        <v>0.3153415146796581</v>
      </c>
      <c r="T162" s="30">
        <f t="shared" si="6"/>
        <v>0.21734462169209887</v>
      </c>
      <c r="U162" s="30">
        <f t="shared" si="6"/>
        <v>0.31992426607857594</v>
      </c>
      <c r="V162" s="30">
        <f t="shared" si="6"/>
        <v>0.22192737309101671</v>
      </c>
      <c r="W162" s="28">
        <f t="shared" si="5"/>
        <v>-23016.486065129982</v>
      </c>
    </row>
    <row r="163" spans="1:23" s="5" customFormat="1" ht="12.75" customHeight="1" x14ac:dyDescent="0.2">
      <c r="A163" s="9">
        <v>41426</v>
      </c>
      <c r="B163" s="16">
        <v>4158.0150623199997</v>
      </c>
      <c r="C163" s="16">
        <v>1043.62810362</v>
      </c>
      <c r="D163" s="14">
        <v>8012.9271415300009</v>
      </c>
      <c r="E163" s="12">
        <v>307.19075748999978</v>
      </c>
      <c r="F163" s="14">
        <v>1081.9270558699998</v>
      </c>
      <c r="G163" s="12">
        <v>0</v>
      </c>
      <c r="H163" s="12">
        <v>0</v>
      </c>
      <c r="I163" s="12">
        <v>0</v>
      </c>
      <c r="J163" s="12">
        <v>125.24925787000001</v>
      </c>
      <c r="K163" s="16">
        <v>4459.7467095600005</v>
      </c>
      <c r="L163" s="14">
        <v>4057.3623490800001</v>
      </c>
      <c r="M163" s="12">
        <v>586.92347738000001</v>
      </c>
      <c r="N163" s="32">
        <v>1580271.0201837106</v>
      </c>
      <c r="O163" s="33">
        <v>1087256.0704965873</v>
      </c>
      <c r="P163" s="33">
        <v>1604103.9900984305</v>
      </c>
      <c r="Q163" s="33">
        <v>1111089.0404113072</v>
      </c>
      <c r="R163" s="33">
        <v>5066419.2493123105</v>
      </c>
      <c r="S163" s="30">
        <f t="shared" si="6"/>
        <v>0.31191082743462423</v>
      </c>
      <c r="T163" s="30">
        <f t="shared" si="6"/>
        <v>0.21460049336504591</v>
      </c>
      <c r="U163" s="30">
        <f t="shared" si="6"/>
        <v>0.31661493278831265</v>
      </c>
      <c r="V163" s="30">
        <f t="shared" si="6"/>
        <v>0.21930459871873428</v>
      </c>
      <c r="W163" s="28">
        <f t="shared" si="5"/>
        <v>-23832.969914719928</v>
      </c>
    </row>
    <row r="164" spans="1:23" s="5" customFormat="1" ht="12.75" customHeight="1" x14ac:dyDescent="0.2">
      <c r="A164" s="9">
        <v>41456</v>
      </c>
      <c r="B164" s="16">
        <v>4483.0974558600001</v>
      </c>
      <c r="C164" s="16">
        <v>1082.8360613699999</v>
      </c>
      <c r="D164" s="14">
        <v>8408.1333135200002</v>
      </c>
      <c r="E164" s="12">
        <v>264.85171542999842</v>
      </c>
      <c r="F164" s="14">
        <v>1144.53319491</v>
      </c>
      <c r="G164" s="12">
        <v>0</v>
      </c>
      <c r="H164" s="12">
        <v>207.13841661000001</v>
      </c>
      <c r="I164" s="12">
        <v>0</v>
      </c>
      <c r="J164" s="12">
        <v>125.76639450999998</v>
      </c>
      <c r="K164" s="16">
        <v>4820.89534688</v>
      </c>
      <c r="L164" s="14">
        <v>4182.7198438000005</v>
      </c>
      <c r="M164" s="12">
        <v>590.07387098999993</v>
      </c>
      <c r="N164" s="32">
        <v>1573789.3525526151</v>
      </c>
      <c r="O164" s="33">
        <v>1074798.8494888775</v>
      </c>
      <c r="P164" s="33">
        <v>1599099.3981664951</v>
      </c>
      <c r="Q164" s="33">
        <v>1100108.8951027575</v>
      </c>
      <c r="R164" s="33">
        <v>5110635.7810038934</v>
      </c>
      <c r="S164" s="30">
        <f t="shared" si="6"/>
        <v>0.30794394670079039</v>
      </c>
      <c r="T164" s="30">
        <f t="shared" si="6"/>
        <v>0.21030628977394128</v>
      </c>
      <c r="U164" s="30">
        <f t="shared" si="6"/>
        <v>0.31289637271947807</v>
      </c>
      <c r="V164" s="30">
        <f t="shared" si="6"/>
        <v>0.21525871579262898</v>
      </c>
      <c r="W164" s="28">
        <f t="shared" si="5"/>
        <v>-25310.045613880036</v>
      </c>
    </row>
    <row r="165" spans="1:23" s="5" customFormat="1" ht="12.75" customHeight="1" x14ac:dyDescent="0.2">
      <c r="A165" s="9">
        <v>41487</v>
      </c>
      <c r="B165" s="16">
        <v>4801.8324038100009</v>
      </c>
      <c r="C165" s="16">
        <v>1090.2199968699999</v>
      </c>
      <c r="D165" s="14">
        <v>8555.9675033399999</v>
      </c>
      <c r="E165" s="12">
        <v>259.51821060999964</v>
      </c>
      <c r="F165" s="14">
        <v>1180.5794910699999</v>
      </c>
      <c r="G165" s="12">
        <v>0</v>
      </c>
      <c r="H165" s="14">
        <v>1497.06813631</v>
      </c>
      <c r="I165" s="12">
        <v>576.25578636</v>
      </c>
      <c r="J165" s="12">
        <v>126.34337561000001</v>
      </c>
      <c r="K165" s="16">
        <v>5159.5710177199999</v>
      </c>
      <c r="L165" s="14">
        <v>4328.3211982100001</v>
      </c>
      <c r="M165" s="12">
        <v>593.12797519000003</v>
      </c>
      <c r="N165" s="32">
        <v>1573100.1559264315</v>
      </c>
      <c r="O165" s="33">
        <v>1070029.333242699</v>
      </c>
      <c r="P165" s="33">
        <v>1601268.9610215316</v>
      </c>
      <c r="Q165" s="33">
        <v>1098198.1383377991</v>
      </c>
      <c r="R165" s="33">
        <v>5144131.2344340533</v>
      </c>
      <c r="S165" s="30">
        <f t="shared" si="6"/>
        <v>0.30580482577822504</v>
      </c>
      <c r="T165" s="30">
        <f t="shared" si="6"/>
        <v>0.20800972690589248</v>
      </c>
      <c r="U165" s="30">
        <f t="shared" si="6"/>
        <v>0.31128073683324292</v>
      </c>
      <c r="V165" s="30">
        <f t="shared" si="6"/>
        <v>0.21348563796091036</v>
      </c>
      <c r="W165" s="28">
        <f t="shared" si="5"/>
        <v>-28168.805095100077</v>
      </c>
    </row>
    <row r="166" spans="1:23" s="5" customFormat="1" ht="12.75" customHeight="1" x14ac:dyDescent="0.2">
      <c r="A166" s="9">
        <v>41518</v>
      </c>
      <c r="B166" s="16">
        <v>5188.3104071499993</v>
      </c>
      <c r="C166" s="16">
        <v>1126.18282047</v>
      </c>
      <c r="D166" s="14">
        <v>9023.1704811199997</v>
      </c>
      <c r="E166" s="12">
        <v>246.39727001000213</v>
      </c>
      <c r="F166" s="14">
        <v>1176.5798736599997</v>
      </c>
      <c r="G166" s="12">
        <v>0</v>
      </c>
      <c r="H166" s="12">
        <v>89.503233870000003</v>
      </c>
      <c r="I166" s="14">
        <v>1519.61667971</v>
      </c>
      <c r="J166" s="12">
        <v>126.56958931</v>
      </c>
      <c r="K166" s="16">
        <v>5523.6395453999994</v>
      </c>
      <c r="L166" s="14">
        <v>4422.2436427399998</v>
      </c>
      <c r="M166" s="12">
        <v>596.13844747999997</v>
      </c>
      <c r="N166" s="32">
        <v>1635596.7216101005</v>
      </c>
      <c r="O166" s="33">
        <v>1111910.2497380562</v>
      </c>
      <c r="P166" s="33">
        <v>1664635.0736010205</v>
      </c>
      <c r="Q166" s="33">
        <v>1140948.6017289762</v>
      </c>
      <c r="R166" s="33">
        <v>5190105.868101351</v>
      </c>
      <c r="S166" s="30">
        <f t="shared" si="6"/>
        <v>0.31513744867181986</v>
      </c>
      <c r="T166" s="30">
        <f t="shared" si="6"/>
        <v>0.21423652580420602</v>
      </c>
      <c r="U166" s="30">
        <f t="shared" si="6"/>
        <v>0.32073239273055115</v>
      </c>
      <c r="V166" s="30">
        <f t="shared" si="6"/>
        <v>0.21983146986293731</v>
      </c>
      <c r="W166" s="28">
        <f t="shared" si="5"/>
        <v>-29038.351990920026</v>
      </c>
    </row>
    <row r="167" spans="1:23" s="5" customFormat="1" ht="12.75" customHeight="1" x14ac:dyDescent="0.2">
      <c r="A167" s="9">
        <v>41548</v>
      </c>
      <c r="B167" s="16">
        <v>5563.0467530900005</v>
      </c>
      <c r="C167" s="16">
        <v>1163.7805213800002</v>
      </c>
      <c r="D167" s="14">
        <v>9734.8540504899993</v>
      </c>
      <c r="E167" s="12">
        <v>232.58164626000024</v>
      </c>
      <c r="F167" s="14">
        <v>1113.1200469100002</v>
      </c>
      <c r="G167" s="12">
        <v>1.19918378</v>
      </c>
      <c r="H167" s="14">
        <v>1583.63083366</v>
      </c>
      <c r="I167" s="14">
        <v>1289.78297092</v>
      </c>
      <c r="J167" s="12">
        <v>127.22564061000001</v>
      </c>
      <c r="K167" s="16">
        <v>5900.2998192799996</v>
      </c>
      <c r="L167" s="14">
        <v>4549.5685624200005</v>
      </c>
      <c r="M167" s="12">
        <v>599.74807065000005</v>
      </c>
      <c r="N167" s="32">
        <v>1654964.4860863753</v>
      </c>
      <c r="O167" s="33">
        <v>1129924.3074009665</v>
      </c>
      <c r="P167" s="33">
        <v>1686823.3241858254</v>
      </c>
      <c r="Q167" s="33">
        <v>1161783.1455004166</v>
      </c>
      <c r="R167" s="33">
        <v>5235251.2353630243</v>
      </c>
      <c r="S167" s="30">
        <f t="shared" si="6"/>
        <v>0.31611940128249</v>
      </c>
      <c r="T167" s="30">
        <f t="shared" si="6"/>
        <v>0.21583000635548583</v>
      </c>
      <c r="U167" s="30">
        <f t="shared" si="6"/>
        <v>0.32220484716983355</v>
      </c>
      <c r="V167" s="30">
        <f t="shared" si="6"/>
        <v>0.22191545224282935</v>
      </c>
      <c r="W167" s="28">
        <f t="shared" si="5"/>
        <v>-31858.838099450106</v>
      </c>
    </row>
    <row r="168" spans="1:23" s="5" customFormat="1" ht="12.75" customHeight="1" x14ac:dyDescent="0.2">
      <c r="A168" s="9">
        <v>41579</v>
      </c>
      <c r="B168" s="16">
        <v>5949.1394888900004</v>
      </c>
      <c r="C168" s="16">
        <v>1255.0880677100001</v>
      </c>
      <c r="D168" s="14">
        <v>10204.190326589998</v>
      </c>
      <c r="E168" s="12">
        <v>219.25549637000276</v>
      </c>
      <c r="F168" s="14">
        <v>1182.8987167400001</v>
      </c>
      <c r="G168" s="12">
        <v>226.45937119999999</v>
      </c>
      <c r="H168" s="12">
        <v>351.71684075999997</v>
      </c>
      <c r="I168" s="12">
        <v>653.88750637999999</v>
      </c>
      <c r="J168" s="12">
        <v>130.44454604999999</v>
      </c>
      <c r="K168" s="16">
        <v>6259.0711000000001</v>
      </c>
      <c r="L168" s="14">
        <v>4693.92045452</v>
      </c>
      <c r="M168" s="12">
        <v>602.89566735000005</v>
      </c>
      <c r="N168" s="32">
        <v>1614086.6710601957</v>
      </c>
      <c r="O168" s="33">
        <v>1086565.7163001786</v>
      </c>
      <c r="P168" s="33">
        <v>1645815.6386427556</v>
      </c>
      <c r="Q168" s="33">
        <v>1118294.6838827385</v>
      </c>
      <c r="R168" s="33">
        <v>5279039.4791962132</v>
      </c>
      <c r="S168" s="30">
        <f t="shared" si="6"/>
        <v>0.30575385492399398</v>
      </c>
      <c r="T168" s="30">
        <f t="shared" si="6"/>
        <v>0.20582640470527777</v>
      </c>
      <c r="U168" s="30">
        <f t="shared" si="6"/>
        <v>0.31176422247430274</v>
      </c>
      <c r="V168" s="30">
        <f t="shared" si="6"/>
        <v>0.21183677225558656</v>
      </c>
      <c r="W168" s="28">
        <f t="shared" si="5"/>
        <v>-31728.967582559912</v>
      </c>
    </row>
    <row r="169" spans="1:23" s="5" customFormat="1" ht="12.75" customHeight="1" x14ac:dyDescent="0.2">
      <c r="A169" s="9">
        <v>41609</v>
      </c>
      <c r="B169" s="21">
        <v>6333.2838864399992</v>
      </c>
      <c r="C169" s="21">
        <v>1373.70241599</v>
      </c>
      <c r="D169" s="22">
        <v>10672.309755530001</v>
      </c>
      <c r="E169" s="20">
        <v>337.55696368999861</v>
      </c>
      <c r="F169" s="22">
        <v>1249.8326509400001</v>
      </c>
      <c r="G169" s="20">
        <v>480.68131219999998</v>
      </c>
      <c r="H169" s="20">
        <v>620.01934677999998</v>
      </c>
      <c r="I169" s="22">
        <v>1872.22771214</v>
      </c>
      <c r="J169" s="20">
        <v>180.53262654</v>
      </c>
      <c r="K169" s="21">
        <v>6629.2315219399998</v>
      </c>
      <c r="L169" s="22">
        <v>5715.2593754199997</v>
      </c>
      <c r="M169" s="20">
        <v>606.29575518999991</v>
      </c>
      <c r="N169" s="34">
        <v>1626334.8656840401</v>
      </c>
      <c r="O169" s="35">
        <v>1090393.2579484466</v>
      </c>
      <c r="P169" s="35">
        <v>1662405.7990068402</v>
      </c>
      <c r="Q169" s="35">
        <v>1126464.1912712466</v>
      </c>
      <c r="R169" s="35">
        <v>5331619.0000000121</v>
      </c>
      <c r="S169" s="31">
        <f t="shared" si="6"/>
        <v>0.30503583727270017</v>
      </c>
      <c r="T169" s="31">
        <f t="shared" si="6"/>
        <v>0.20451447448672608</v>
      </c>
      <c r="U169" s="31">
        <f t="shared" si="6"/>
        <v>0.3118013119479911</v>
      </c>
      <c r="V169" s="31">
        <f t="shared" si="6"/>
        <v>0.21127994916201703</v>
      </c>
      <c r="W169" s="28">
        <f t="shared" si="5"/>
        <v>-36070.933322800091</v>
      </c>
    </row>
    <row r="170" spans="1:23" s="5" customFormat="1" ht="12.75" customHeight="1" x14ac:dyDescent="0.2">
      <c r="A170" s="9">
        <v>41640</v>
      </c>
      <c r="B170" s="16">
        <v>6750.2252021300001</v>
      </c>
      <c r="C170" s="16">
        <v>1396.1997901300001</v>
      </c>
      <c r="D170" s="14">
        <v>11189.001760430003</v>
      </c>
      <c r="E170" s="12">
        <v>311.86024626999665</v>
      </c>
      <c r="F170" s="14">
        <v>1272.5729078100003</v>
      </c>
      <c r="G170" s="12">
        <v>0</v>
      </c>
      <c r="H170" s="12">
        <v>0</v>
      </c>
      <c r="I170" s="12">
        <v>36.250580340000006</v>
      </c>
      <c r="J170" s="12">
        <v>198.96515244</v>
      </c>
      <c r="K170" s="16">
        <v>6999.0842540000003</v>
      </c>
      <c r="L170" s="14">
        <v>5852.9659176399991</v>
      </c>
      <c r="M170" s="12">
        <v>610.09763932999999</v>
      </c>
      <c r="N170" s="32">
        <v>1613202.9739370525</v>
      </c>
      <c r="O170" s="33">
        <v>1079746.7256745854</v>
      </c>
      <c r="P170" s="33">
        <v>1647820.1973875726</v>
      </c>
      <c r="Q170" s="33">
        <v>1114363.9491251055</v>
      </c>
      <c r="R170" s="33">
        <v>5377598.8752252152</v>
      </c>
      <c r="S170" s="15">
        <f t="shared" si="6"/>
        <v>0.29998573924305411</v>
      </c>
      <c r="T170" s="30">
        <f t="shared" si="6"/>
        <v>0.20078602936507892</v>
      </c>
      <c r="U170" s="30">
        <f t="shared" si="6"/>
        <v>0.30642304039803664</v>
      </c>
      <c r="V170" s="30">
        <f t="shared" si="6"/>
        <v>0.20722333052006145</v>
      </c>
      <c r="W170" s="28">
        <f t="shared" si="5"/>
        <v>-34617.223450520076</v>
      </c>
    </row>
    <row r="171" spans="1:23" s="5" customFormat="1" ht="12.75" customHeight="1" x14ac:dyDescent="0.2">
      <c r="A171" s="9">
        <v>41671</v>
      </c>
      <c r="B171" s="16">
        <v>7121.9177257199999</v>
      </c>
      <c r="C171" s="16">
        <v>1425.1474402599999</v>
      </c>
      <c r="D171" s="14">
        <v>11676.571030749999</v>
      </c>
      <c r="E171" s="12">
        <v>288.19027787000084</v>
      </c>
      <c r="F171" s="14">
        <v>1321.9863393400003</v>
      </c>
      <c r="G171" s="12">
        <v>773.71166620000008</v>
      </c>
      <c r="H171" s="12">
        <v>19.559203350000001</v>
      </c>
      <c r="I171" s="14">
        <v>1373.5239829899999</v>
      </c>
      <c r="J171" s="12">
        <v>209.94760647000001</v>
      </c>
      <c r="K171" s="16">
        <v>7418.4187245499998</v>
      </c>
      <c r="L171" s="14">
        <v>6023.8567568299995</v>
      </c>
      <c r="M171" s="12">
        <v>613.28877152999996</v>
      </c>
      <c r="N171" s="32">
        <v>1649536.1701577471</v>
      </c>
      <c r="O171" s="33">
        <v>1118690.9117198058</v>
      </c>
      <c r="P171" s="33">
        <v>1687802.2896836072</v>
      </c>
      <c r="Q171" s="33">
        <v>1156957.0312456659</v>
      </c>
      <c r="R171" s="33">
        <v>5434579.3918938274</v>
      </c>
      <c r="S171" s="30">
        <f t="shared" si="6"/>
        <v>0.30352600472047225</v>
      </c>
      <c r="T171" s="30">
        <f t="shared" si="6"/>
        <v>0.20584682475858862</v>
      </c>
      <c r="U171" s="30">
        <f t="shared" si="6"/>
        <v>0.31056723399811192</v>
      </c>
      <c r="V171" s="30">
        <f t="shared" si="6"/>
        <v>0.21288805403622829</v>
      </c>
      <c r="W171" s="28">
        <f t="shared" si="5"/>
        <v>-38266.119525860064</v>
      </c>
    </row>
    <row r="172" spans="1:23" s="5" customFormat="1" ht="12.75" customHeight="1" x14ac:dyDescent="0.2">
      <c r="A172" s="9">
        <v>41699</v>
      </c>
      <c r="B172" s="16">
        <v>7535.8057834399997</v>
      </c>
      <c r="C172" s="16">
        <v>1676.2580682</v>
      </c>
      <c r="D172" s="14">
        <v>12218.401889979999</v>
      </c>
      <c r="E172" s="12">
        <v>261.87388987999918</v>
      </c>
      <c r="F172" s="14">
        <v>1350.79160996</v>
      </c>
      <c r="G172" s="12">
        <v>203.90956815999999</v>
      </c>
      <c r="H172" s="12">
        <v>13.315673039999998</v>
      </c>
      <c r="I172" s="14">
        <v>1427.3895977499999</v>
      </c>
      <c r="J172" s="12">
        <v>223.85454659000001</v>
      </c>
      <c r="K172" s="16">
        <v>7794.6823892600005</v>
      </c>
      <c r="L172" s="14">
        <v>6165.8201244900001</v>
      </c>
      <c r="M172" s="12">
        <v>616.62937898999996</v>
      </c>
      <c r="N172" s="32">
        <v>1685681.2849941973</v>
      </c>
      <c r="O172" s="33">
        <v>1133663.1184131252</v>
      </c>
      <c r="P172" s="33">
        <v>1725170.0175139373</v>
      </c>
      <c r="Q172" s="33">
        <v>1173151.8509328652</v>
      </c>
      <c r="R172" s="33">
        <v>5475874.3049932318</v>
      </c>
      <c r="S172" s="30">
        <f t="shared" si="6"/>
        <v>0.30783783394317354</v>
      </c>
      <c r="T172" s="30">
        <f t="shared" si="6"/>
        <v>0.20702869629045045</v>
      </c>
      <c r="U172" s="30">
        <f t="shared" si="6"/>
        <v>0.31504923623627068</v>
      </c>
      <c r="V172" s="30">
        <f t="shared" si="6"/>
        <v>0.21424009858354759</v>
      </c>
      <c r="W172" s="28">
        <f t="shared" si="5"/>
        <v>-39488.732519740006</v>
      </c>
    </row>
    <row r="173" spans="1:23" s="5" customFormat="1" ht="12.75" customHeight="1" x14ac:dyDescent="0.2">
      <c r="A173" s="9">
        <v>41730</v>
      </c>
      <c r="B173" s="16">
        <v>7060.7486093400003</v>
      </c>
      <c r="C173" s="16">
        <v>1709.8116309300001</v>
      </c>
      <c r="D173" s="14">
        <v>12762.395093680001</v>
      </c>
      <c r="E173" s="12">
        <v>236.29572073000145</v>
      </c>
      <c r="F173" s="14">
        <v>1296.3230880000001</v>
      </c>
      <c r="G173" s="12">
        <v>227.52879639</v>
      </c>
      <c r="H173" s="12">
        <v>0</v>
      </c>
      <c r="I173" s="14">
        <v>1644.06595552</v>
      </c>
      <c r="J173" s="12">
        <v>238.39555517000002</v>
      </c>
      <c r="K173" s="16">
        <v>8231.6789535799999</v>
      </c>
      <c r="L173" s="14">
        <v>6318.5159095499994</v>
      </c>
      <c r="M173" s="12">
        <v>619.99141005000013</v>
      </c>
      <c r="N173" s="32">
        <v>1695977.5913689185</v>
      </c>
      <c r="O173" s="33">
        <v>1134444.2141998513</v>
      </c>
      <c r="P173" s="33">
        <v>1736323.3420918586</v>
      </c>
      <c r="Q173" s="33">
        <v>1174789.9649227913</v>
      </c>
      <c r="R173" s="33">
        <v>5512656.0491225934</v>
      </c>
      <c r="S173" s="30">
        <f t="shared" si="6"/>
        <v>0.30765162496195536</v>
      </c>
      <c r="T173" s="30">
        <f t="shared" si="6"/>
        <v>0.20578904326534428</v>
      </c>
      <c r="U173" s="30">
        <f t="shared" si="6"/>
        <v>0.31497037482833989</v>
      </c>
      <c r="V173" s="30">
        <f t="shared" si="6"/>
        <v>0.21310779313172887</v>
      </c>
      <c r="W173" s="28">
        <f t="shared" si="5"/>
        <v>-40345.75072294008</v>
      </c>
    </row>
    <row r="174" spans="1:23" s="5" customFormat="1" ht="12.75" customHeight="1" x14ac:dyDescent="0.2">
      <c r="A174" s="9">
        <v>41760</v>
      </c>
      <c r="B174" s="16">
        <v>7506.7261383699997</v>
      </c>
      <c r="C174" s="16">
        <v>1760.5893887899999</v>
      </c>
      <c r="D174" s="14">
        <v>13327.721621750003</v>
      </c>
      <c r="E174" s="12">
        <v>209.75167207999803</v>
      </c>
      <c r="F174" s="14">
        <v>1332.1246796399998</v>
      </c>
      <c r="G174" s="14">
        <v>1000.97716039</v>
      </c>
      <c r="H174" s="12">
        <v>0</v>
      </c>
      <c r="I174" s="14">
        <v>2591.1858347500001</v>
      </c>
      <c r="J174" s="12">
        <v>250.86766857999999</v>
      </c>
      <c r="K174" s="16">
        <v>8529.9977047200009</v>
      </c>
      <c r="L174" s="14">
        <v>6507.1265117000012</v>
      </c>
      <c r="M174" s="12">
        <v>623.58543368999995</v>
      </c>
      <c r="N174" s="32">
        <v>1725869.1629351699</v>
      </c>
      <c r="O174" s="33">
        <v>1163040.7208185734</v>
      </c>
      <c r="P174" s="33">
        <v>1769509.8167496298</v>
      </c>
      <c r="Q174" s="33">
        <v>1206681.3746330333</v>
      </c>
      <c r="R174" s="33">
        <v>5553620.4980144892</v>
      </c>
      <c r="S174" s="30">
        <f t="shared" si="6"/>
        <v>0.31076469188922734</v>
      </c>
      <c r="T174" s="30">
        <f t="shared" si="6"/>
        <v>0.20942027299747606</v>
      </c>
      <c r="U174" s="30">
        <f t="shared" si="6"/>
        <v>0.31862274661768097</v>
      </c>
      <c r="V174" s="30">
        <f t="shared" si="6"/>
        <v>0.21727832772592973</v>
      </c>
      <c r="W174" s="28">
        <f t="shared" si="5"/>
        <v>-43640.653814459918</v>
      </c>
    </row>
    <row r="175" spans="1:23" s="5" customFormat="1" ht="12.75" customHeight="1" x14ac:dyDescent="0.2">
      <c r="A175" s="9">
        <v>41791</v>
      </c>
      <c r="B175" s="16">
        <v>7943.7354062299992</v>
      </c>
      <c r="C175" s="16">
        <v>1796.22385966</v>
      </c>
      <c r="D175" s="14">
        <v>13879.64288689</v>
      </c>
      <c r="E175" s="12">
        <v>232.74240260000039</v>
      </c>
      <c r="F175" s="14">
        <v>1439.73464274</v>
      </c>
      <c r="G175" s="14">
        <v>1782.2203513900001</v>
      </c>
      <c r="H175" s="12">
        <v>82.329648590000005</v>
      </c>
      <c r="I175" s="14">
        <v>1823.1804681600001</v>
      </c>
      <c r="J175" s="12">
        <v>226.14196612999999</v>
      </c>
      <c r="K175" s="16">
        <v>8848.7738427000004</v>
      </c>
      <c r="L175" s="14">
        <v>6689.5306961199994</v>
      </c>
      <c r="M175" s="12">
        <v>626.98018667999997</v>
      </c>
      <c r="N175" s="32">
        <v>1755146.996113552</v>
      </c>
      <c r="O175" s="33">
        <v>1192936.897883534</v>
      </c>
      <c r="P175" s="33">
        <v>1800518.2324714421</v>
      </c>
      <c r="Q175" s="33">
        <v>1238308.134241424</v>
      </c>
      <c r="R175" s="33">
        <v>5575454.4460636005</v>
      </c>
      <c r="S175" s="30">
        <f t="shared" si="6"/>
        <v>0.31479891246402819</v>
      </c>
      <c r="T175" s="30">
        <f t="shared" si="6"/>
        <v>0.21396227149264485</v>
      </c>
      <c r="U175" s="30">
        <f t="shared" si="6"/>
        <v>0.3229365874816984</v>
      </c>
      <c r="V175" s="30">
        <f t="shared" si="6"/>
        <v>0.22209994651031509</v>
      </c>
      <c r="W175" s="28">
        <f t="shared" si="5"/>
        <v>-45371.236357890069</v>
      </c>
    </row>
    <row r="176" spans="1:23" s="5" customFormat="1" ht="12.75" customHeight="1" x14ac:dyDescent="0.2">
      <c r="A176" s="9">
        <v>41821</v>
      </c>
      <c r="B176" s="16">
        <v>8404.7156908699999</v>
      </c>
      <c r="C176" s="16">
        <v>1842.7282482600001</v>
      </c>
      <c r="D176" s="14">
        <v>14440.406727950001</v>
      </c>
      <c r="E176" s="12">
        <v>205.93263251000022</v>
      </c>
      <c r="F176" s="14">
        <v>1543.1216866299999</v>
      </c>
      <c r="G176" s="14">
        <v>2018.3573173900002</v>
      </c>
      <c r="H176" s="12">
        <v>900.22675355999991</v>
      </c>
      <c r="I176" s="14">
        <v>2667.2308916500001</v>
      </c>
      <c r="J176" s="12">
        <v>238.71783586000001</v>
      </c>
      <c r="K176" s="16">
        <v>9182.4395492000003</v>
      </c>
      <c r="L176" s="14">
        <v>6859.6212277200002</v>
      </c>
      <c r="M176" s="12">
        <v>630.86962203999997</v>
      </c>
      <c r="N176" s="32">
        <v>1772880.4035539571</v>
      </c>
      <c r="O176" s="33">
        <v>1209179.8041731352</v>
      </c>
      <c r="P176" s="33">
        <v>1821814.7717375972</v>
      </c>
      <c r="Q176" s="33">
        <v>1258114.1723567753</v>
      </c>
      <c r="R176" s="33">
        <v>5606011.0749554299</v>
      </c>
      <c r="S176" s="30">
        <f t="shared" si="6"/>
        <v>0.31624632556903259</v>
      </c>
      <c r="T176" s="30">
        <f t="shared" si="6"/>
        <v>0.21569343834782714</v>
      </c>
      <c r="U176" s="30">
        <f t="shared" si="6"/>
        <v>0.32497523593495242</v>
      </c>
      <c r="V176" s="30">
        <f t="shared" si="6"/>
        <v>0.22442234871374703</v>
      </c>
      <c r="W176" s="28">
        <f t="shared" si="5"/>
        <v>-48934.368183640065</v>
      </c>
    </row>
    <row r="177" spans="1:23" s="5" customFormat="1" ht="12.75" customHeight="1" x14ac:dyDescent="0.2">
      <c r="A177" s="9">
        <v>41852</v>
      </c>
      <c r="B177" s="16">
        <v>8871.0624265699989</v>
      </c>
      <c r="C177" s="16">
        <v>1910.93382649</v>
      </c>
      <c r="D177" s="14">
        <v>15008.661810680003</v>
      </c>
      <c r="E177" s="12">
        <v>179.0855988999958</v>
      </c>
      <c r="F177" s="14">
        <v>1556.8422749800002</v>
      </c>
      <c r="G177" s="12">
        <v>0</v>
      </c>
      <c r="H177" s="12">
        <v>0</v>
      </c>
      <c r="I177" s="12">
        <v>0</v>
      </c>
      <c r="J177" s="12">
        <v>249.10085113999997</v>
      </c>
      <c r="K177" s="16">
        <v>9485.1864753099999</v>
      </c>
      <c r="L177" s="14">
        <v>7044.5258387199992</v>
      </c>
      <c r="M177" s="12">
        <v>634.53992349999999</v>
      </c>
      <c r="N177" s="32">
        <v>1812495.4843023319</v>
      </c>
      <c r="O177" s="33">
        <v>1246139.4375791224</v>
      </c>
      <c r="P177" s="33">
        <v>1857435.423328622</v>
      </c>
      <c r="Q177" s="33">
        <v>1291079.3766054125</v>
      </c>
      <c r="R177" s="33">
        <v>5637627.4315700801</v>
      </c>
      <c r="S177" s="30">
        <f t="shared" si="6"/>
        <v>0.32149969225574587</v>
      </c>
      <c r="T177" s="30">
        <f t="shared" si="6"/>
        <v>0.22103969315192443</v>
      </c>
      <c r="U177" s="30">
        <f t="shared" si="6"/>
        <v>0.32947111987698802</v>
      </c>
      <c r="V177" s="30">
        <f t="shared" si="6"/>
        <v>0.22901112077316657</v>
      </c>
      <c r="W177" s="28">
        <f t="shared" si="5"/>
        <v>-44939.939026290085</v>
      </c>
    </row>
    <row r="178" spans="1:23" s="5" customFormat="1" ht="12.75" customHeight="1" x14ac:dyDescent="0.2">
      <c r="A178" s="9">
        <v>41883</v>
      </c>
      <c r="B178" s="16">
        <v>9349.8504644500008</v>
      </c>
      <c r="C178" s="16">
        <v>1986.8412887300001</v>
      </c>
      <c r="D178" s="14">
        <v>15566.433210079997</v>
      </c>
      <c r="E178" s="12">
        <v>152.51932597000504</v>
      </c>
      <c r="F178" s="14">
        <v>1630.0901008000003</v>
      </c>
      <c r="G178" s="12">
        <v>0</v>
      </c>
      <c r="H178" s="12">
        <v>0</v>
      </c>
      <c r="I178" s="12">
        <v>0</v>
      </c>
      <c r="J178" s="12">
        <v>281.75858538</v>
      </c>
      <c r="K178" s="16">
        <v>9807.526174229999</v>
      </c>
      <c r="L178" s="14">
        <v>7275.86877766</v>
      </c>
      <c r="M178" s="12">
        <v>640.93671234999988</v>
      </c>
      <c r="N178" s="32">
        <v>1822791.4494430376</v>
      </c>
      <c r="O178" s="33">
        <v>1245574.9370940712</v>
      </c>
      <c r="P178" s="33">
        <v>1869483.2740826877</v>
      </c>
      <c r="Q178" s="33">
        <v>1292266.7617337212</v>
      </c>
      <c r="R178" s="33">
        <v>5683321.011681091</v>
      </c>
      <c r="S178" s="30">
        <f t="shared" si="6"/>
        <v>0.32072646357589207</v>
      </c>
      <c r="T178" s="30">
        <f t="shared" si="6"/>
        <v>0.21916322068276728</v>
      </c>
      <c r="U178" s="30">
        <f t="shared" si="6"/>
        <v>0.32894205170538238</v>
      </c>
      <c r="V178" s="30">
        <f t="shared" si="6"/>
        <v>0.22737880881225761</v>
      </c>
      <c r="W178" s="28">
        <f t="shared" si="5"/>
        <v>-46691.824639650062</v>
      </c>
    </row>
    <row r="179" spans="1:23" s="5" customFormat="1" ht="12.75" customHeight="1" x14ac:dyDescent="0.2">
      <c r="A179" s="9">
        <v>41913</v>
      </c>
      <c r="B179" s="16">
        <v>9862.8621772499991</v>
      </c>
      <c r="C179" s="16">
        <v>2003.62013546</v>
      </c>
      <c r="D179" s="14">
        <v>16151.28027619</v>
      </c>
      <c r="E179" s="12">
        <v>125.6378784300003</v>
      </c>
      <c r="F179" s="14">
        <v>1707.8873132799997</v>
      </c>
      <c r="G179" s="12">
        <v>0</v>
      </c>
      <c r="H179" s="12">
        <v>0</v>
      </c>
      <c r="I179" s="12">
        <v>0</v>
      </c>
      <c r="J179" s="12">
        <v>250.93100074</v>
      </c>
      <c r="K179" s="16">
        <v>10142.43814624</v>
      </c>
      <c r="L179" s="14">
        <v>7490.5125851799994</v>
      </c>
      <c r="M179" s="12">
        <v>644.89674912999999</v>
      </c>
      <c r="N179" s="32">
        <v>1842091.091180309</v>
      </c>
      <c r="O179" s="33">
        <v>1270256.7648803201</v>
      </c>
      <c r="P179" s="33">
        <v>1890471.1574422088</v>
      </c>
      <c r="Q179" s="33">
        <v>1318636.8311422199</v>
      </c>
      <c r="R179" s="33">
        <v>5717452.6907400591</v>
      </c>
      <c r="S179" s="30">
        <f t="shared" si="6"/>
        <v>0.32218737798456032</v>
      </c>
      <c r="T179" s="30">
        <f t="shared" si="6"/>
        <v>0.22217180160276934</v>
      </c>
      <c r="U179" s="30">
        <f t="shared" si="6"/>
        <v>0.33064919986202962</v>
      </c>
      <c r="V179" s="30">
        <f t="shared" si="6"/>
        <v>0.23063362348023861</v>
      </c>
      <c r="W179" s="28">
        <f t="shared" si="5"/>
        <v>-48380.06626189989</v>
      </c>
    </row>
    <row r="180" spans="1:23" s="5" customFormat="1" ht="12.75" customHeight="1" x14ac:dyDescent="0.2">
      <c r="A180" s="9">
        <v>41944</v>
      </c>
      <c r="B180" s="16">
        <v>10376.554130139999</v>
      </c>
      <c r="C180" s="16">
        <v>2067.7570516700002</v>
      </c>
      <c r="D180" s="14">
        <v>16722.51266932</v>
      </c>
      <c r="E180" s="12">
        <v>99.533884199998852</v>
      </c>
      <c r="F180" s="14">
        <v>1772.28124069</v>
      </c>
      <c r="G180" s="12">
        <v>0</v>
      </c>
      <c r="H180" s="12">
        <v>0</v>
      </c>
      <c r="I180" s="12">
        <v>0</v>
      </c>
      <c r="J180" s="12">
        <v>264.28658089999999</v>
      </c>
      <c r="K180" s="16">
        <v>10470.07403677</v>
      </c>
      <c r="L180" s="14">
        <v>7637.3921012800001</v>
      </c>
      <c r="M180" s="12">
        <v>645.75591454999994</v>
      </c>
      <c r="N180" s="32">
        <v>1848901.9146765613</v>
      </c>
      <c r="O180" s="33">
        <v>1271354.0644587986</v>
      </c>
      <c r="P180" s="33">
        <v>1898958.0622860813</v>
      </c>
      <c r="Q180" s="33">
        <v>1321410.2120683186</v>
      </c>
      <c r="R180" s="33">
        <v>5747307.9135828707</v>
      </c>
      <c r="S180" s="30">
        <f t="shared" si="6"/>
        <v>0.32169877488327508</v>
      </c>
      <c r="T180" s="30">
        <f t="shared" si="6"/>
        <v>0.22120862211926223</v>
      </c>
      <c r="U180" s="30">
        <f t="shared" si="6"/>
        <v>0.33040826954793712</v>
      </c>
      <c r="V180" s="30">
        <f t="shared" si="6"/>
        <v>0.22991811678392426</v>
      </c>
      <c r="W180" s="28">
        <f t="shared" si="5"/>
        <v>-50056.147609520005</v>
      </c>
    </row>
    <row r="181" spans="1:23" s="5" customFormat="1" ht="12.75" customHeight="1" x14ac:dyDescent="0.2">
      <c r="A181" s="9">
        <v>41974</v>
      </c>
      <c r="B181" s="16">
        <v>10914.593751660001</v>
      </c>
      <c r="C181" s="16">
        <v>2265.7464418099999</v>
      </c>
      <c r="D181" s="14">
        <v>17319.856518650002</v>
      </c>
      <c r="E181" s="12">
        <v>201.15679425999832</v>
      </c>
      <c r="F181" s="14">
        <v>1847.03233772</v>
      </c>
      <c r="G181" s="12">
        <v>0</v>
      </c>
      <c r="H181" s="12">
        <v>0</v>
      </c>
      <c r="I181" s="12">
        <v>0</v>
      </c>
      <c r="J181" s="12">
        <v>268.83059156000002</v>
      </c>
      <c r="K181" s="16">
        <v>10724.473852180001</v>
      </c>
      <c r="L181" s="14">
        <v>7890.4639782499999</v>
      </c>
      <c r="M181" s="12">
        <v>803.55974902000003</v>
      </c>
      <c r="N181" s="32">
        <v>1883146.9851680684</v>
      </c>
      <c r="O181" s="33">
        <v>1272707.4376988816</v>
      </c>
      <c r="P181" s="33">
        <v>1935382.6991831784</v>
      </c>
      <c r="Q181" s="33">
        <v>1324943.1517139915</v>
      </c>
      <c r="R181" s="33">
        <v>5778952.9999999991</v>
      </c>
      <c r="S181" s="30">
        <f t="shared" si="6"/>
        <v>0.32586300410611901</v>
      </c>
      <c r="T181" s="30">
        <f t="shared" si="6"/>
        <v>0.22023149136165007</v>
      </c>
      <c r="U181" s="30">
        <f t="shared" si="6"/>
        <v>0.33490196220373808</v>
      </c>
      <c r="V181" s="30">
        <f t="shared" si="6"/>
        <v>0.22927044945926914</v>
      </c>
      <c r="W181" s="28">
        <f t="shared" si="5"/>
        <v>-52235.71401510993</v>
      </c>
    </row>
    <row r="182" spans="1:23" s="5" customFormat="1" ht="12.75" customHeight="1" x14ac:dyDescent="0.2">
      <c r="A182" s="9">
        <v>42005</v>
      </c>
      <c r="B182" s="16">
        <v>11564.321397379999</v>
      </c>
      <c r="C182" s="16">
        <v>2278.62963739</v>
      </c>
      <c r="D182" s="14">
        <v>17980.915944569999</v>
      </c>
      <c r="E182" s="12">
        <v>196.13148543000031</v>
      </c>
      <c r="F182" s="14">
        <v>1925.3562688600002</v>
      </c>
      <c r="G182" s="12">
        <v>0</v>
      </c>
      <c r="H182" s="12">
        <v>0</v>
      </c>
      <c r="I182" s="12">
        <v>0</v>
      </c>
      <c r="J182" s="12">
        <v>192.13456875</v>
      </c>
      <c r="K182" s="16">
        <v>10735.76684593</v>
      </c>
      <c r="L182" s="14">
        <v>8085.5868004900003</v>
      </c>
      <c r="M182" s="12">
        <v>808.07222729</v>
      </c>
      <c r="N182" s="32">
        <v>1885008.8780320939</v>
      </c>
      <c r="O182" s="33">
        <v>1296392.7508323826</v>
      </c>
      <c r="P182" s="33">
        <v>1938775.793208184</v>
      </c>
      <c r="Q182" s="33">
        <v>1350159.6660084727</v>
      </c>
      <c r="R182" s="33">
        <v>5799146.0958433934</v>
      </c>
      <c r="S182" s="30">
        <f t="shared" si="6"/>
        <v>0.32504938604378258</v>
      </c>
      <c r="T182" s="30">
        <f t="shared" si="6"/>
        <v>0.22354890347763223</v>
      </c>
      <c r="U182" s="30">
        <f t="shared" si="6"/>
        <v>0.33432090883135784</v>
      </c>
      <c r="V182" s="30">
        <f t="shared" si="6"/>
        <v>0.23282042626520749</v>
      </c>
      <c r="W182" s="28">
        <f t="shared" si="5"/>
        <v>-53766.915176090086</v>
      </c>
    </row>
    <row r="183" spans="1:23" s="5" customFormat="1" ht="12.75" customHeight="1" x14ac:dyDescent="0.2">
      <c r="A183" s="9">
        <v>42036</v>
      </c>
      <c r="B183" s="16">
        <v>12099.883348059999</v>
      </c>
      <c r="C183" s="16">
        <v>2151.0613579999999</v>
      </c>
      <c r="D183" s="14">
        <v>18584.866208030002</v>
      </c>
      <c r="E183" s="12">
        <v>169.88107746999739</v>
      </c>
      <c r="F183" s="14">
        <v>2003.32325952</v>
      </c>
      <c r="G183" s="12">
        <v>0</v>
      </c>
      <c r="H183" s="12">
        <v>0</v>
      </c>
      <c r="I183" s="12">
        <v>0</v>
      </c>
      <c r="J183" s="12">
        <v>191.86764755000002</v>
      </c>
      <c r="K183" s="16">
        <v>10793.46325791</v>
      </c>
      <c r="L183" s="14">
        <v>8105.7315395100004</v>
      </c>
      <c r="M183" s="12">
        <v>811.62892244999989</v>
      </c>
      <c r="N183" s="32">
        <v>1877063.3379917399</v>
      </c>
      <c r="O183" s="33">
        <v>1280795.8768082233</v>
      </c>
      <c r="P183" s="33">
        <v>1931975.0446102398</v>
      </c>
      <c r="Q183" s="33">
        <v>1335707.5834267233</v>
      </c>
      <c r="R183" s="33">
        <v>5809646.7343529789</v>
      </c>
      <c r="S183" s="30">
        <f t="shared" si="6"/>
        <v>0.32309422996281179</v>
      </c>
      <c r="T183" s="30">
        <f t="shared" si="6"/>
        <v>0.22046019928109548</v>
      </c>
      <c r="U183" s="30">
        <f t="shared" si="6"/>
        <v>0.33254604504371882</v>
      </c>
      <c r="V183" s="30">
        <f t="shared" si="6"/>
        <v>0.22991201436200254</v>
      </c>
      <c r="W183" s="28">
        <f t="shared" si="5"/>
        <v>-54911.706618499942</v>
      </c>
    </row>
    <row r="184" spans="1:23" s="24" customFormat="1" ht="12.75" customHeight="1" x14ac:dyDescent="0.2">
      <c r="A184" s="9">
        <v>42064</v>
      </c>
      <c r="B184" s="16">
        <v>12715.115717930001</v>
      </c>
      <c r="C184" s="16">
        <v>2175.3614372399998</v>
      </c>
      <c r="D184" s="14">
        <v>19256.155363079997</v>
      </c>
      <c r="E184" s="12">
        <v>162.81199281000139</v>
      </c>
      <c r="F184" s="14">
        <v>2267.6943540300003</v>
      </c>
      <c r="G184" s="12">
        <v>0</v>
      </c>
      <c r="H184" s="12">
        <v>0</v>
      </c>
      <c r="I184" s="12">
        <v>0</v>
      </c>
      <c r="J184" s="12">
        <v>176.84126038000002</v>
      </c>
      <c r="K184" s="16">
        <v>10826.029619969999</v>
      </c>
      <c r="L184" s="14">
        <v>8160.9536905300001</v>
      </c>
      <c r="M184" s="12">
        <v>816.44199227000001</v>
      </c>
      <c r="N184" s="32">
        <v>1847658.0682381487</v>
      </c>
      <c r="O184" s="33">
        <v>1255235.7059233116</v>
      </c>
      <c r="P184" s="33">
        <v>1904215.4736663888</v>
      </c>
      <c r="Q184" s="33">
        <v>1311793.1113515517</v>
      </c>
      <c r="R184" s="33">
        <v>5848445.1315456806</v>
      </c>
      <c r="S184" s="30">
        <f t="shared" si="6"/>
        <v>0.31592295502135159</v>
      </c>
      <c r="T184" s="30">
        <f t="shared" si="6"/>
        <v>0.21462725180625342</v>
      </c>
      <c r="U184" s="30">
        <f t="shared" si="6"/>
        <v>0.32559345789111049</v>
      </c>
      <c r="V184" s="30">
        <f t="shared" si="6"/>
        <v>0.22429775467601232</v>
      </c>
      <c r="W184" s="28">
        <f t="shared" si="5"/>
        <v>-56557.405428240076</v>
      </c>
    </row>
    <row r="185" spans="1:23" s="24" customFormat="1" ht="12.75" customHeight="1" x14ac:dyDescent="0.2">
      <c r="A185" s="9">
        <v>42095</v>
      </c>
      <c r="B185" s="16">
        <v>12473.161916061001</v>
      </c>
      <c r="C185" s="16">
        <v>2191.9971959</v>
      </c>
      <c r="D185" s="14">
        <v>18848.00998631</v>
      </c>
      <c r="E185" s="12">
        <v>182.84279559999467</v>
      </c>
      <c r="F185" s="14">
        <v>2479.1298049800002</v>
      </c>
      <c r="G185" s="12">
        <v>0</v>
      </c>
      <c r="H185" s="12">
        <v>0</v>
      </c>
      <c r="I185" s="12">
        <v>0</v>
      </c>
      <c r="J185" s="12">
        <v>175.77666501000002</v>
      </c>
      <c r="K185" s="16">
        <v>10854.73425265</v>
      </c>
      <c r="L185" s="14">
        <v>8213.3882255200006</v>
      </c>
      <c r="M185" s="12">
        <v>821.03123688999995</v>
      </c>
      <c r="N185" s="32">
        <v>1897703.2708873893</v>
      </c>
      <c r="O185" s="33">
        <v>1307305.1715791314</v>
      </c>
      <c r="P185" s="33">
        <v>1953943.3429663102</v>
      </c>
      <c r="Q185" s="33">
        <v>1363545.2436580523</v>
      </c>
      <c r="R185" s="33">
        <v>5865486.0875764489</v>
      </c>
      <c r="S185" s="30">
        <f t="shared" si="6"/>
        <v>0.32353725548968071</v>
      </c>
      <c r="T185" s="30">
        <f t="shared" si="6"/>
        <v>0.22288096025802609</v>
      </c>
      <c r="U185" s="30">
        <f t="shared" si="6"/>
        <v>0.33312556091555867</v>
      </c>
      <c r="V185" s="30">
        <f t="shared" si="6"/>
        <v>0.23246926568390403</v>
      </c>
      <c r="W185" s="28">
        <f t="shared" si="5"/>
        <v>-56240.072078920901</v>
      </c>
    </row>
    <row r="186" spans="1:23" s="24" customFormat="1" ht="12.75" customHeight="1" x14ac:dyDescent="0.2">
      <c r="A186" s="9">
        <v>42125</v>
      </c>
      <c r="B186" s="16">
        <v>12928.335192770999</v>
      </c>
      <c r="C186" s="16">
        <v>2182.4198951900003</v>
      </c>
      <c r="D186" s="14">
        <v>19576.019743270001</v>
      </c>
      <c r="E186" s="12">
        <v>180.02390716999818</v>
      </c>
      <c r="F186" s="14">
        <v>2473.2281683400001</v>
      </c>
      <c r="G186" s="12">
        <v>0</v>
      </c>
      <c r="H186" s="12">
        <v>0</v>
      </c>
      <c r="I186" s="12">
        <v>0</v>
      </c>
      <c r="J186" s="12">
        <v>174.48696509999999</v>
      </c>
      <c r="K186" s="16">
        <v>10866.15979725</v>
      </c>
      <c r="L186" s="14">
        <v>8261.2533651400008</v>
      </c>
      <c r="M186" s="12">
        <v>825.87658444999988</v>
      </c>
      <c r="N186" s="32">
        <v>1903666.0599919613</v>
      </c>
      <c r="O186" s="33">
        <v>1307041.552451743</v>
      </c>
      <c r="P186" s="33">
        <v>1961133.8636106423</v>
      </c>
      <c r="Q186" s="33">
        <v>1364509.356070424</v>
      </c>
      <c r="R186" s="33">
        <v>5876380.1816669265</v>
      </c>
      <c r="S186" s="30">
        <f t="shared" si="6"/>
        <v>0.32395216121839771</v>
      </c>
      <c r="T186" s="30">
        <f t="shared" si="6"/>
        <v>0.22242290526563249</v>
      </c>
      <c r="U186" s="30">
        <f t="shared" si="6"/>
        <v>0.33373161759155212</v>
      </c>
      <c r="V186" s="30">
        <f t="shared" si="6"/>
        <v>0.23220236163878691</v>
      </c>
      <c r="W186" s="28">
        <f t="shared" si="5"/>
        <v>-57467.803618680919</v>
      </c>
    </row>
    <row r="187" spans="1:23" s="24" customFormat="1" ht="12.75" customHeight="1" x14ac:dyDescent="0.2">
      <c r="A187" s="9">
        <v>42156</v>
      </c>
      <c r="B187" s="16">
        <v>13459.427913510999</v>
      </c>
      <c r="C187" s="16">
        <v>2132.2199031199998</v>
      </c>
      <c r="D187" s="14">
        <v>18751.001794149997</v>
      </c>
      <c r="E187" s="12">
        <v>345.02893545000074</v>
      </c>
      <c r="F187" s="14">
        <v>2570.7732825900002</v>
      </c>
      <c r="G187" s="12">
        <v>0</v>
      </c>
      <c r="H187" s="12">
        <v>0</v>
      </c>
      <c r="I187" s="12">
        <v>0</v>
      </c>
      <c r="J187" s="12">
        <v>175.19062713000002</v>
      </c>
      <c r="K187" s="16">
        <v>10879.411472700001</v>
      </c>
      <c r="L187" s="14">
        <v>8324.9822544500003</v>
      </c>
      <c r="M187" s="12">
        <v>831.05121737000002</v>
      </c>
      <c r="N187" s="32">
        <v>1962809.1075737088</v>
      </c>
      <c r="O187" s="33">
        <v>1353481.5280087555</v>
      </c>
      <c r="P187" s="33">
        <v>2020278.1949741798</v>
      </c>
      <c r="Q187" s="33">
        <v>1410950.6154092266</v>
      </c>
      <c r="R187" s="33">
        <v>5907393.8066970389</v>
      </c>
      <c r="S187" s="30">
        <f t="shared" si="6"/>
        <v>0.33226312174220207</v>
      </c>
      <c r="T187" s="30">
        <f t="shared" si="6"/>
        <v>0.22911652283522274</v>
      </c>
      <c r="U187" s="30">
        <f t="shared" si="6"/>
        <v>0.34199145360579308</v>
      </c>
      <c r="V187" s="30">
        <f t="shared" si="6"/>
        <v>0.23884485469881378</v>
      </c>
      <c r="W187" s="28">
        <f t="shared" si="5"/>
        <v>-57469.087400471093</v>
      </c>
    </row>
    <row r="188" spans="1:23" s="24" customFormat="1" ht="12.75" customHeight="1" x14ac:dyDescent="0.2">
      <c r="A188" s="9">
        <v>42186</v>
      </c>
      <c r="B188" s="16">
        <v>10936.418986799999</v>
      </c>
      <c r="C188" s="16">
        <v>2147.74974621</v>
      </c>
      <c r="D188" s="14">
        <v>17918.96531688</v>
      </c>
      <c r="E188" s="12">
        <v>332.0653224799957</v>
      </c>
      <c r="F188" s="14">
        <v>2649.0160768699998</v>
      </c>
      <c r="G188" s="12">
        <v>0</v>
      </c>
      <c r="H188" s="12">
        <v>0</v>
      </c>
      <c r="I188" s="12">
        <v>0</v>
      </c>
      <c r="J188" s="12">
        <v>175.8186484</v>
      </c>
      <c r="K188" s="16">
        <v>10904.069105590001</v>
      </c>
      <c r="L188" s="14">
        <v>8379.0225898799999</v>
      </c>
      <c r="M188" s="12">
        <v>678.88511177999999</v>
      </c>
      <c r="N188" s="32">
        <v>1950817.7881124672</v>
      </c>
      <c r="O188" s="33">
        <v>1343208.6525624054</v>
      </c>
      <c r="P188" s="33">
        <v>2004939.7990173572</v>
      </c>
      <c r="Q188" s="33">
        <v>1397330.6634672955</v>
      </c>
      <c r="R188" s="33">
        <v>5928913.8495958345</v>
      </c>
      <c r="S188" s="30">
        <f t="shared" si="6"/>
        <v>0.32903459851174116</v>
      </c>
      <c r="T188" s="30">
        <f t="shared" si="6"/>
        <v>0.22655222974001724</v>
      </c>
      <c r="U188" s="30">
        <f t="shared" si="6"/>
        <v>0.33816308515834331</v>
      </c>
      <c r="V188" s="30">
        <f t="shared" si="6"/>
        <v>0.23568071638661936</v>
      </c>
      <c r="W188" s="28">
        <f t="shared" si="5"/>
        <v>-54122.010904890019</v>
      </c>
    </row>
    <row r="189" spans="1:23" s="24" customFormat="1" ht="12.75" customHeight="1" x14ac:dyDescent="0.2">
      <c r="A189" s="9">
        <v>42217</v>
      </c>
      <c r="B189" s="16">
        <v>11320.87571174</v>
      </c>
      <c r="C189" s="16">
        <v>2127.3202043199999</v>
      </c>
      <c r="D189" s="14">
        <v>18658.409906820001</v>
      </c>
      <c r="E189" s="12">
        <v>372.66345909999848</v>
      </c>
      <c r="F189" s="14">
        <v>2762.9888780000001</v>
      </c>
      <c r="G189" s="12">
        <v>0</v>
      </c>
      <c r="H189" s="12">
        <v>0</v>
      </c>
      <c r="I189" s="12">
        <v>0</v>
      </c>
      <c r="J189" s="12">
        <v>177.54454169000002</v>
      </c>
      <c r="K189" s="16">
        <v>10915.502519270001</v>
      </c>
      <c r="L189" s="14">
        <v>8300.6062844200005</v>
      </c>
      <c r="M189" s="12">
        <v>683.67442413000003</v>
      </c>
      <c r="N189" s="32">
        <v>1929929.3246923224</v>
      </c>
      <c r="O189" s="33">
        <v>1318563.8060724642</v>
      </c>
      <c r="P189" s="33">
        <v>1985248.9106218123</v>
      </c>
      <c r="Q189" s="33">
        <v>1373883.3920019541</v>
      </c>
      <c r="R189" s="33">
        <v>5944753.8114324491</v>
      </c>
      <c r="S189" s="30">
        <f t="shared" si="6"/>
        <v>0.32464411242410829</v>
      </c>
      <c r="T189" s="30">
        <f t="shared" si="6"/>
        <v>0.22180292874983545</v>
      </c>
      <c r="U189" s="30">
        <f t="shared" si="6"/>
        <v>0.33394972669918627</v>
      </c>
      <c r="V189" s="30">
        <f t="shared" si="6"/>
        <v>0.2311085430249134</v>
      </c>
      <c r="W189" s="28">
        <f t="shared" si="5"/>
        <v>-55319.585929489927</v>
      </c>
    </row>
    <row r="190" spans="1:23" s="24" customFormat="1" ht="12.75" customHeight="1" x14ac:dyDescent="0.2">
      <c r="A190" s="9">
        <v>42248</v>
      </c>
      <c r="B190" s="16">
        <v>11764.707684430001</v>
      </c>
      <c r="C190" s="16">
        <v>1816.5272001300002</v>
      </c>
      <c r="D190" s="14">
        <v>19367.032385329992</v>
      </c>
      <c r="E190" s="12">
        <v>386.0053285200043</v>
      </c>
      <c r="F190" s="14">
        <v>2708.0302900400002</v>
      </c>
      <c r="G190" s="12">
        <v>0</v>
      </c>
      <c r="H190" s="12">
        <v>0</v>
      </c>
      <c r="I190" s="12">
        <v>0</v>
      </c>
      <c r="J190" s="12">
        <v>179.08727857000002</v>
      </c>
      <c r="K190" s="16">
        <v>10912.47584017</v>
      </c>
      <c r="L190" s="14">
        <v>8561.1126492799995</v>
      </c>
      <c r="M190" s="12">
        <v>688.41026106000004</v>
      </c>
      <c r="N190" s="32">
        <v>1906018.8717797094</v>
      </c>
      <c r="O190" s="33">
        <v>1297564.086421222</v>
      </c>
      <c r="P190" s="33">
        <v>1962402.2606972393</v>
      </c>
      <c r="Q190" s="33">
        <v>1353947.4753387519</v>
      </c>
      <c r="R190" s="33">
        <v>5955149.4266591398</v>
      </c>
      <c r="S190" s="30">
        <f t="shared" si="6"/>
        <v>0.32006230830197535</v>
      </c>
      <c r="T190" s="30">
        <f t="shared" si="6"/>
        <v>0.21788942534547956</v>
      </c>
      <c r="U190" s="30">
        <f t="shared" si="6"/>
        <v>0.32953031403582328</v>
      </c>
      <c r="V190" s="30">
        <f t="shared" si="6"/>
        <v>0.22735743107932749</v>
      </c>
      <c r="W190" s="28">
        <f t="shared" si="5"/>
        <v>-56383.388917529956</v>
      </c>
    </row>
    <row r="191" spans="1:23" s="24" customFormat="1" ht="12.75" customHeight="1" x14ac:dyDescent="0.2">
      <c r="A191" s="9">
        <v>42278</v>
      </c>
      <c r="B191" s="16">
        <v>11829.178595469999</v>
      </c>
      <c r="C191" s="16">
        <v>1843.1586369300001</v>
      </c>
      <c r="D191" s="14">
        <v>20156.053699010001</v>
      </c>
      <c r="E191" s="12">
        <v>402.72271410999679</v>
      </c>
      <c r="F191" s="14">
        <v>2332.9929364</v>
      </c>
      <c r="G191" s="12">
        <v>0</v>
      </c>
      <c r="H191" s="12">
        <v>0</v>
      </c>
      <c r="I191" s="12">
        <v>0</v>
      </c>
      <c r="J191" s="12">
        <v>180.83742697</v>
      </c>
      <c r="K191" s="16">
        <v>10921.629132170001</v>
      </c>
      <c r="L191" s="14">
        <v>8561.2187584200001</v>
      </c>
      <c r="M191" s="12">
        <v>693.26900836000004</v>
      </c>
      <c r="N191" s="32">
        <v>1972513.5635557151</v>
      </c>
      <c r="O191" s="33">
        <v>1355761.5954643919</v>
      </c>
      <c r="P191" s="33">
        <v>2029434.6244635552</v>
      </c>
      <c r="Q191" s="33">
        <v>1412682.6563722319</v>
      </c>
      <c r="R191" s="33">
        <v>5971068.7940196153</v>
      </c>
      <c r="S191" s="30">
        <f t="shared" si="6"/>
        <v>0.33034514114647384</v>
      </c>
      <c r="T191" s="30">
        <f t="shared" si="6"/>
        <v>0.22705509553369552</v>
      </c>
      <c r="U191" s="30">
        <f t="shared" si="6"/>
        <v>0.33987795057664655</v>
      </c>
      <c r="V191" s="30">
        <f t="shared" si="6"/>
        <v>0.2365879049638682</v>
      </c>
      <c r="W191" s="28">
        <f t="shared" si="5"/>
        <v>-56921.06090784003</v>
      </c>
    </row>
    <row r="192" spans="1:23" s="24" customFormat="1" ht="12.75" customHeight="1" x14ac:dyDescent="0.2">
      <c r="A192" s="9">
        <v>42309</v>
      </c>
      <c r="B192" s="16">
        <v>12475.951375620001</v>
      </c>
      <c r="C192" s="16">
        <v>1882.8556071500002</v>
      </c>
      <c r="D192" s="14">
        <v>20915.351835329999</v>
      </c>
      <c r="E192" s="12">
        <v>420.1555134699974</v>
      </c>
      <c r="F192" s="14">
        <v>2368.4614950100004</v>
      </c>
      <c r="G192" s="12">
        <v>0</v>
      </c>
      <c r="H192" s="12">
        <v>0</v>
      </c>
      <c r="I192" s="12">
        <v>0</v>
      </c>
      <c r="J192" s="12">
        <v>185.31616127999999</v>
      </c>
      <c r="K192" s="16">
        <v>10937.234428850001</v>
      </c>
      <c r="L192" s="14">
        <v>8800.7378661100011</v>
      </c>
      <c r="M192" s="12">
        <v>697.59378874000004</v>
      </c>
      <c r="N192" s="32">
        <v>2027510.0009607207</v>
      </c>
      <c r="O192" s="33">
        <v>1411361.6629791206</v>
      </c>
      <c r="P192" s="33">
        <v>2086193.6590322808</v>
      </c>
      <c r="Q192" s="33">
        <v>1470045.3210506807</v>
      </c>
      <c r="R192" s="33">
        <v>5986574.8391149472</v>
      </c>
      <c r="S192" s="30">
        <f t="shared" si="6"/>
        <v>0.33867613041658173</v>
      </c>
      <c r="T192" s="30">
        <f t="shared" si="6"/>
        <v>0.23575445073493406</v>
      </c>
      <c r="U192" s="30">
        <f t="shared" si="6"/>
        <v>0.34847867354827938</v>
      </c>
      <c r="V192" s="30">
        <f t="shared" si="6"/>
        <v>0.24555699386663168</v>
      </c>
      <c r="W192" s="28">
        <f>N192-P192</f>
        <v>-58683.658071560087</v>
      </c>
    </row>
    <row r="193" spans="1:23" s="24" customFormat="1" ht="12.75" customHeight="1" x14ac:dyDescent="0.2">
      <c r="A193" s="9">
        <v>42339</v>
      </c>
      <c r="B193" s="16">
        <v>3384.9820502600001</v>
      </c>
      <c r="C193" s="16">
        <v>1021.56473592</v>
      </c>
      <c r="D193" s="14">
        <v>3852.028934859999</v>
      </c>
      <c r="E193" s="12">
        <v>438.81963208000087</v>
      </c>
      <c r="F193" s="14">
        <v>1723.5969125700001</v>
      </c>
      <c r="G193" s="12">
        <v>0</v>
      </c>
      <c r="H193" s="12">
        <v>0</v>
      </c>
      <c r="I193" s="12">
        <v>0</v>
      </c>
      <c r="J193" s="12">
        <v>187.41281320000002</v>
      </c>
      <c r="K193" s="11">
        <v>0</v>
      </c>
      <c r="L193" s="12">
        <v>0</v>
      </c>
      <c r="M193" s="12">
        <v>702.7494901099999</v>
      </c>
      <c r="N193" s="32">
        <v>2136888.0084514609</v>
      </c>
      <c r="O193" s="33">
        <v>1500582.4442345563</v>
      </c>
      <c r="P193" s="33">
        <v>2136888.0084514609</v>
      </c>
      <c r="Q193" s="33">
        <v>1500582.4442345563</v>
      </c>
      <c r="R193" s="33">
        <v>6000570.4600999895</v>
      </c>
      <c r="S193" s="30">
        <f t="shared" si="6"/>
        <v>0.35611414325694846</v>
      </c>
      <c r="T193" s="30">
        <f t="shared" si="6"/>
        <v>0.25007329789933863</v>
      </c>
      <c r="U193" s="30">
        <f t="shared" si="6"/>
        <v>0.35611414325694846</v>
      </c>
      <c r="V193" s="30">
        <f t="shared" si="6"/>
        <v>0.25007329789933863</v>
      </c>
      <c r="W193" s="28">
        <f>N193-P193</f>
        <v>0</v>
      </c>
    </row>
    <row r="194" spans="1:23" s="24" customFormat="1" ht="12.75" customHeight="1" x14ac:dyDescent="0.2">
      <c r="A194" s="36"/>
      <c r="B194" s="37"/>
      <c r="C194" s="37"/>
      <c r="D194" s="37"/>
      <c r="E194" s="38"/>
      <c r="F194" s="37"/>
      <c r="G194" s="37"/>
      <c r="H194" s="37"/>
      <c r="I194" s="37"/>
      <c r="J194" s="37"/>
      <c r="K194" s="36"/>
      <c r="L194" s="37"/>
      <c r="M194" s="37"/>
      <c r="N194" s="36"/>
      <c r="O194" s="37"/>
      <c r="P194" s="37"/>
      <c r="Q194" s="37"/>
      <c r="R194" s="37"/>
      <c r="S194" s="37"/>
      <c r="T194" s="37"/>
      <c r="U194" s="37"/>
      <c r="V194" s="37"/>
    </row>
    <row r="195" spans="1:23" s="24" customFormat="1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 x14ac:dyDescent="0.25">
      <c r="N197" s="39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showGridLines="0" workbookViewId="0">
      <pane xSplit="1" ySplit="28" topLeftCell="B32" activePane="bottomRight" state="frozen"/>
      <selection activeCell="Q11" sqref="Q11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" style="6" bestFit="1" customWidth="1"/>
    <col min="2" max="2" width="7" style="6" customWidth="1"/>
    <col min="3" max="3" width="9.140625" style="6" customWidth="1"/>
    <col min="4" max="4" width="13.7109375" style="6" customWidth="1"/>
    <col min="5" max="5" width="5.7109375" style="6" customWidth="1"/>
    <col min="6" max="6" width="11.5703125" style="6" customWidth="1"/>
    <col min="7" max="7" width="5.85546875" style="6" customWidth="1"/>
    <col min="8" max="8" width="6.5703125" style="6" customWidth="1"/>
    <col min="9" max="9" width="6.7109375" style="6" customWidth="1"/>
    <col min="10" max="10" width="10.42578125" style="6" customWidth="1"/>
    <col min="11" max="11" width="6.7109375" style="6" customWidth="1"/>
    <col min="12" max="12" width="14.5703125" style="6" customWidth="1"/>
    <col min="13" max="13" width="6.28515625" style="6" bestFit="1" customWidth="1"/>
    <col min="14" max="14" width="10.85546875" style="6" customWidth="1"/>
    <col min="15" max="15" width="9.28515625" style="6" customWidth="1"/>
    <col min="16" max="16" width="10.85546875" style="6" customWidth="1"/>
    <col min="17" max="18" width="9.7109375" style="6" customWidth="1"/>
    <col min="19" max="19" width="15.42578125" style="6" customWidth="1"/>
    <col min="20" max="20" width="8.85546875" style="6" customWidth="1"/>
    <col min="21" max="21" width="9.42578125" style="6" customWidth="1"/>
    <col min="22" max="22" width="10.140625" style="6" customWidth="1"/>
    <col min="23" max="23" width="8.7109375" style="6" customWidth="1"/>
    <col min="24" max="27" width="9.7109375" style="6" customWidth="1"/>
    <col min="28" max="40" width="6.42578125" style="5" customWidth="1"/>
    <col min="41" max="254" width="9.140625" style="5"/>
    <col min="255" max="255" width="4.28515625" style="5" customWidth="1"/>
    <col min="256" max="256" width="4.140625" style="5" customWidth="1"/>
    <col min="257" max="257" width="1.7109375" style="5" customWidth="1"/>
    <col min="258" max="258" width="9.140625" style="5" customWidth="1"/>
    <col min="259" max="259" width="7.42578125" style="5" customWidth="1"/>
    <col min="260" max="260" width="5.5703125" style="5" customWidth="1"/>
    <col min="261" max="261" width="5.7109375" style="5" customWidth="1"/>
    <col min="262" max="262" width="8.28515625" style="5" customWidth="1"/>
    <col min="263" max="263" width="6.28515625" style="5" customWidth="1"/>
    <col min="264" max="264" width="5.85546875" style="5" customWidth="1"/>
    <col min="265" max="265" width="6.5703125" style="5" customWidth="1"/>
    <col min="266" max="266" width="6.710937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28515625" style="5" bestFit="1" customWidth="1"/>
    <col min="272" max="272" width="10.85546875" style="5" customWidth="1"/>
    <col min="273" max="273" width="6.285156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7109375" style="5" customWidth="1"/>
    <col min="278" max="278" width="7.28515625" style="5" customWidth="1"/>
    <col min="279" max="296" width="6.42578125" style="5" customWidth="1"/>
    <col min="297" max="510" width="9.140625" style="5"/>
    <col min="511" max="511" width="4.28515625" style="5" customWidth="1"/>
    <col min="512" max="512" width="4.140625" style="5" customWidth="1"/>
    <col min="513" max="513" width="1.7109375" style="5" customWidth="1"/>
    <col min="514" max="514" width="9.140625" style="5" customWidth="1"/>
    <col min="515" max="515" width="7.42578125" style="5" customWidth="1"/>
    <col min="516" max="516" width="5.5703125" style="5" customWidth="1"/>
    <col min="517" max="517" width="5.7109375" style="5" customWidth="1"/>
    <col min="518" max="518" width="8.28515625" style="5" customWidth="1"/>
    <col min="519" max="519" width="6.28515625" style="5" customWidth="1"/>
    <col min="520" max="520" width="5.85546875" style="5" customWidth="1"/>
    <col min="521" max="521" width="6.5703125" style="5" customWidth="1"/>
    <col min="522" max="522" width="6.710937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28515625" style="5" bestFit="1" customWidth="1"/>
    <col min="528" max="528" width="10.85546875" style="5" customWidth="1"/>
    <col min="529" max="529" width="6.285156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7109375" style="5" customWidth="1"/>
    <col min="534" max="534" width="7.28515625" style="5" customWidth="1"/>
    <col min="535" max="552" width="6.42578125" style="5" customWidth="1"/>
    <col min="553" max="766" width="9.140625" style="5"/>
    <col min="767" max="767" width="4.28515625" style="5" customWidth="1"/>
    <col min="768" max="768" width="4.140625" style="5" customWidth="1"/>
    <col min="769" max="769" width="1.7109375" style="5" customWidth="1"/>
    <col min="770" max="770" width="9.140625" style="5" customWidth="1"/>
    <col min="771" max="771" width="7.42578125" style="5" customWidth="1"/>
    <col min="772" max="772" width="5.5703125" style="5" customWidth="1"/>
    <col min="773" max="773" width="5.7109375" style="5" customWidth="1"/>
    <col min="774" max="774" width="8.28515625" style="5" customWidth="1"/>
    <col min="775" max="775" width="6.28515625" style="5" customWidth="1"/>
    <col min="776" max="776" width="5.85546875" style="5" customWidth="1"/>
    <col min="777" max="777" width="6.5703125" style="5" customWidth="1"/>
    <col min="778" max="778" width="6.710937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28515625" style="5" bestFit="1" customWidth="1"/>
    <col min="784" max="784" width="10.85546875" style="5" customWidth="1"/>
    <col min="785" max="785" width="6.285156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7109375" style="5" customWidth="1"/>
    <col min="790" max="790" width="7.28515625" style="5" customWidth="1"/>
    <col min="791" max="808" width="6.42578125" style="5" customWidth="1"/>
    <col min="809" max="1022" width="9.140625" style="5"/>
    <col min="1023" max="1023" width="4.28515625" style="5" customWidth="1"/>
    <col min="1024" max="1024" width="4.140625" style="5" customWidth="1"/>
    <col min="1025" max="1025" width="1.7109375" style="5" customWidth="1"/>
    <col min="1026" max="1026" width="9.140625" style="5" customWidth="1"/>
    <col min="1027" max="1027" width="7.42578125" style="5" customWidth="1"/>
    <col min="1028" max="1028" width="5.5703125" style="5" customWidth="1"/>
    <col min="1029" max="1029" width="5.7109375" style="5" customWidth="1"/>
    <col min="1030" max="1030" width="8.28515625" style="5" customWidth="1"/>
    <col min="1031" max="1031" width="6.28515625" style="5" customWidth="1"/>
    <col min="1032" max="1032" width="5.85546875" style="5" customWidth="1"/>
    <col min="1033" max="1033" width="6.5703125" style="5" customWidth="1"/>
    <col min="1034" max="1034" width="6.710937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28515625" style="5" bestFit="1" customWidth="1"/>
    <col min="1040" max="1040" width="10.85546875" style="5" customWidth="1"/>
    <col min="1041" max="1041" width="6.285156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7109375" style="5" customWidth="1"/>
    <col min="1046" max="1046" width="7.28515625" style="5" customWidth="1"/>
    <col min="1047" max="1064" width="6.42578125" style="5" customWidth="1"/>
    <col min="1065" max="1278" width="9.140625" style="5"/>
    <col min="1279" max="1279" width="4.28515625" style="5" customWidth="1"/>
    <col min="1280" max="1280" width="4.140625" style="5" customWidth="1"/>
    <col min="1281" max="1281" width="1.7109375" style="5" customWidth="1"/>
    <col min="1282" max="1282" width="9.140625" style="5" customWidth="1"/>
    <col min="1283" max="1283" width="7.42578125" style="5" customWidth="1"/>
    <col min="1284" max="1284" width="5.5703125" style="5" customWidth="1"/>
    <col min="1285" max="1285" width="5.7109375" style="5" customWidth="1"/>
    <col min="1286" max="1286" width="8.28515625" style="5" customWidth="1"/>
    <col min="1287" max="1287" width="6.28515625" style="5" customWidth="1"/>
    <col min="1288" max="1288" width="5.85546875" style="5" customWidth="1"/>
    <col min="1289" max="1289" width="6.5703125" style="5" customWidth="1"/>
    <col min="1290" max="1290" width="6.710937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28515625" style="5" bestFit="1" customWidth="1"/>
    <col min="1296" max="1296" width="10.85546875" style="5" customWidth="1"/>
    <col min="1297" max="1297" width="6.285156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7109375" style="5" customWidth="1"/>
    <col min="1302" max="1302" width="7.28515625" style="5" customWidth="1"/>
    <col min="1303" max="1320" width="6.42578125" style="5" customWidth="1"/>
    <col min="1321" max="1534" width="9.140625" style="5"/>
    <col min="1535" max="1535" width="4.28515625" style="5" customWidth="1"/>
    <col min="1536" max="1536" width="4.140625" style="5" customWidth="1"/>
    <col min="1537" max="1537" width="1.7109375" style="5" customWidth="1"/>
    <col min="1538" max="1538" width="9.140625" style="5" customWidth="1"/>
    <col min="1539" max="1539" width="7.42578125" style="5" customWidth="1"/>
    <col min="1540" max="1540" width="5.5703125" style="5" customWidth="1"/>
    <col min="1541" max="1541" width="5.7109375" style="5" customWidth="1"/>
    <col min="1542" max="1542" width="8.28515625" style="5" customWidth="1"/>
    <col min="1543" max="1543" width="6.28515625" style="5" customWidth="1"/>
    <col min="1544" max="1544" width="5.85546875" style="5" customWidth="1"/>
    <col min="1545" max="1545" width="6.5703125" style="5" customWidth="1"/>
    <col min="1546" max="1546" width="6.710937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28515625" style="5" bestFit="1" customWidth="1"/>
    <col min="1552" max="1552" width="10.85546875" style="5" customWidth="1"/>
    <col min="1553" max="1553" width="6.285156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7109375" style="5" customWidth="1"/>
    <col min="1558" max="1558" width="7.28515625" style="5" customWidth="1"/>
    <col min="1559" max="1576" width="6.42578125" style="5" customWidth="1"/>
    <col min="1577" max="1790" width="9.140625" style="5"/>
    <col min="1791" max="1791" width="4.28515625" style="5" customWidth="1"/>
    <col min="1792" max="1792" width="4.140625" style="5" customWidth="1"/>
    <col min="1793" max="1793" width="1.7109375" style="5" customWidth="1"/>
    <col min="1794" max="1794" width="9.140625" style="5" customWidth="1"/>
    <col min="1795" max="1795" width="7.42578125" style="5" customWidth="1"/>
    <col min="1796" max="1796" width="5.5703125" style="5" customWidth="1"/>
    <col min="1797" max="1797" width="5.7109375" style="5" customWidth="1"/>
    <col min="1798" max="1798" width="8.28515625" style="5" customWidth="1"/>
    <col min="1799" max="1799" width="6.28515625" style="5" customWidth="1"/>
    <col min="1800" max="1800" width="5.85546875" style="5" customWidth="1"/>
    <col min="1801" max="1801" width="6.5703125" style="5" customWidth="1"/>
    <col min="1802" max="1802" width="6.710937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28515625" style="5" bestFit="1" customWidth="1"/>
    <col min="1808" max="1808" width="10.85546875" style="5" customWidth="1"/>
    <col min="1809" max="1809" width="6.285156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7109375" style="5" customWidth="1"/>
    <col min="1814" max="1814" width="7.28515625" style="5" customWidth="1"/>
    <col min="1815" max="1832" width="6.42578125" style="5" customWidth="1"/>
    <col min="1833" max="2046" width="9.140625" style="5"/>
    <col min="2047" max="2047" width="4.28515625" style="5" customWidth="1"/>
    <col min="2048" max="2048" width="4.140625" style="5" customWidth="1"/>
    <col min="2049" max="2049" width="1.7109375" style="5" customWidth="1"/>
    <col min="2050" max="2050" width="9.140625" style="5" customWidth="1"/>
    <col min="2051" max="2051" width="7.42578125" style="5" customWidth="1"/>
    <col min="2052" max="2052" width="5.5703125" style="5" customWidth="1"/>
    <col min="2053" max="2053" width="5.7109375" style="5" customWidth="1"/>
    <col min="2054" max="2054" width="8.28515625" style="5" customWidth="1"/>
    <col min="2055" max="2055" width="6.28515625" style="5" customWidth="1"/>
    <col min="2056" max="2056" width="5.85546875" style="5" customWidth="1"/>
    <col min="2057" max="2057" width="6.5703125" style="5" customWidth="1"/>
    <col min="2058" max="2058" width="6.710937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28515625" style="5" bestFit="1" customWidth="1"/>
    <col min="2064" max="2064" width="10.85546875" style="5" customWidth="1"/>
    <col min="2065" max="2065" width="6.285156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7109375" style="5" customWidth="1"/>
    <col min="2070" max="2070" width="7.28515625" style="5" customWidth="1"/>
    <col min="2071" max="2088" width="6.42578125" style="5" customWidth="1"/>
    <col min="2089" max="2302" width="9.140625" style="5"/>
    <col min="2303" max="2303" width="4.28515625" style="5" customWidth="1"/>
    <col min="2304" max="2304" width="4.140625" style="5" customWidth="1"/>
    <col min="2305" max="2305" width="1.7109375" style="5" customWidth="1"/>
    <col min="2306" max="2306" width="9.140625" style="5" customWidth="1"/>
    <col min="2307" max="2307" width="7.42578125" style="5" customWidth="1"/>
    <col min="2308" max="2308" width="5.5703125" style="5" customWidth="1"/>
    <col min="2309" max="2309" width="5.7109375" style="5" customWidth="1"/>
    <col min="2310" max="2310" width="8.28515625" style="5" customWidth="1"/>
    <col min="2311" max="2311" width="6.28515625" style="5" customWidth="1"/>
    <col min="2312" max="2312" width="5.85546875" style="5" customWidth="1"/>
    <col min="2313" max="2313" width="6.5703125" style="5" customWidth="1"/>
    <col min="2314" max="2314" width="6.710937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28515625" style="5" bestFit="1" customWidth="1"/>
    <col min="2320" max="2320" width="10.85546875" style="5" customWidth="1"/>
    <col min="2321" max="2321" width="6.285156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7109375" style="5" customWidth="1"/>
    <col min="2326" max="2326" width="7.28515625" style="5" customWidth="1"/>
    <col min="2327" max="2344" width="6.42578125" style="5" customWidth="1"/>
    <col min="2345" max="2558" width="9.140625" style="5"/>
    <col min="2559" max="2559" width="4.28515625" style="5" customWidth="1"/>
    <col min="2560" max="2560" width="4.140625" style="5" customWidth="1"/>
    <col min="2561" max="2561" width="1.7109375" style="5" customWidth="1"/>
    <col min="2562" max="2562" width="9.140625" style="5" customWidth="1"/>
    <col min="2563" max="2563" width="7.42578125" style="5" customWidth="1"/>
    <col min="2564" max="2564" width="5.5703125" style="5" customWidth="1"/>
    <col min="2565" max="2565" width="5.7109375" style="5" customWidth="1"/>
    <col min="2566" max="2566" width="8.28515625" style="5" customWidth="1"/>
    <col min="2567" max="2567" width="6.28515625" style="5" customWidth="1"/>
    <col min="2568" max="2568" width="5.85546875" style="5" customWidth="1"/>
    <col min="2569" max="2569" width="6.5703125" style="5" customWidth="1"/>
    <col min="2570" max="2570" width="6.710937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28515625" style="5" bestFit="1" customWidth="1"/>
    <col min="2576" max="2576" width="10.85546875" style="5" customWidth="1"/>
    <col min="2577" max="2577" width="6.285156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7109375" style="5" customWidth="1"/>
    <col min="2582" max="2582" width="7.28515625" style="5" customWidth="1"/>
    <col min="2583" max="2600" width="6.42578125" style="5" customWidth="1"/>
    <col min="2601" max="2814" width="9.140625" style="5"/>
    <col min="2815" max="2815" width="4.28515625" style="5" customWidth="1"/>
    <col min="2816" max="2816" width="4.140625" style="5" customWidth="1"/>
    <col min="2817" max="2817" width="1.7109375" style="5" customWidth="1"/>
    <col min="2818" max="2818" width="9.140625" style="5" customWidth="1"/>
    <col min="2819" max="2819" width="7.42578125" style="5" customWidth="1"/>
    <col min="2820" max="2820" width="5.5703125" style="5" customWidth="1"/>
    <col min="2821" max="2821" width="5.7109375" style="5" customWidth="1"/>
    <col min="2822" max="2822" width="8.28515625" style="5" customWidth="1"/>
    <col min="2823" max="2823" width="6.28515625" style="5" customWidth="1"/>
    <col min="2824" max="2824" width="5.85546875" style="5" customWidth="1"/>
    <col min="2825" max="2825" width="6.5703125" style="5" customWidth="1"/>
    <col min="2826" max="2826" width="6.710937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28515625" style="5" bestFit="1" customWidth="1"/>
    <col min="2832" max="2832" width="10.85546875" style="5" customWidth="1"/>
    <col min="2833" max="2833" width="6.285156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7109375" style="5" customWidth="1"/>
    <col min="2838" max="2838" width="7.28515625" style="5" customWidth="1"/>
    <col min="2839" max="2856" width="6.42578125" style="5" customWidth="1"/>
    <col min="2857" max="3070" width="9.140625" style="5"/>
    <col min="3071" max="3071" width="4.28515625" style="5" customWidth="1"/>
    <col min="3072" max="3072" width="4.140625" style="5" customWidth="1"/>
    <col min="3073" max="3073" width="1.7109375" style="5" customWidth="1"/>
    <col min="3074" max="3074" width="9.140625" style="5" customWidth="1"/>
    <col min="3075" max="3075" width="7.42578125" style="5" customWidth="1"/>
    <col min="3076" max="3076" width="5.5703125" style="5" customWidth="1"/>
    <col min="3077" max="3077" width="5.7109375" style="5" customWidth="1"/>
    <col min="3078" max="3078" width="8.28515625" style="5" customWidth="1"/>
    <col min="3079" max="3079" width="6.28515625" style="5" customWidth="1"/>
    <col min="3080" max="3080" width="5.85546875" style="5" customWidth="1"/>
    <col min="3081" max="3081" width="6.5703125" style="5" customWidth="1"/>
    <col min="3082" max="3082" width="6.710937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28515625" style="5" bestFit="1" customWidth="1"/>
    <col min="3088" max="3088" width="10.85546875" style="5" customWidth="1"/>
    <col min="3089" max="3089" width="6.285156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7109375" style="5" customWidth="1"/>
    <col min="3094" max="3094" width="7.28515625" style="5" customWidth="1"/>
    <col min="3095" max="3112" width="6.42578125" style="5" customWidth="1"/>
    <col min="3113" max="3326" width="9.140625" style="5"/>
    <col min="3327" max="3327" width="4.28515625" style="5" customWidth="1"/>
    <col min="3328" max="3328" width="4.140625" style="5" customWidth="1"/>
    <col min="3329" max="3329" width="1.7109375" style="5" customWidth="1"/>
    <col min="3330" max="3330" width="9.140625" style="5" customWidth="1"/>
    <col min="3331" max="3331" width="7.42578125" style="5" customWidth="1"/>
    <col min="3332" max="3332" width="5.5703125" style="5" customWidth="1"/>
    <col min="3333" max="3333" width="5.7109375" style="5" customWidth="1"/>
    <col min="3334" max="3334" width="8.28515625" style="5" customWidth="1"/>
    <col min="3335" max="3335" width="6.28515625" style="5" customWidth="1"/>
    <col min="3336" max="3336" width="5.85546875" style="5" customWidth="1"/>
    <col min="3337" max="3337" width="6.5703125" style="5" customWidth="1"/>
    <col min="3338" max="3338" width="6.710937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28515625" style="5" bestFit="1" customWidth="1"/>
    <col min="3344" max="3344" width="10.85546875" style="5" customWidth="1"/>
    <col min="3345" max="3345" width="6.285156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7109375" style="5" customWidth="1"/>
    <col min="3350" max="3350" width="7.28515625" style="5" customWidth="1"/>
    <col min="3351" max="3368" width="6.42578125" style="5" customWidth="1"/>
    <col min="3369" max="3582" width="9.140625" style="5"/>
    <col min="3583" max="3583" width="4.28515625" style="5" customWidth="1"/>
    <col min="3584" max="3584" width="4.140625" style="5" customWidth="1"/>
    <col min="3585" max="3585" width="1.7109375" style="5" customWidth="1"/>
    <col min="3586" max="3586" width="9.140625" style="5" customWidth="1"/>
    <col min="3587" max="3587" width="7.42578125" style="5" customWidth="1"/>
    <col min="3588" max="3588" width="5.5703125" style="5" customWidth="1"/>
    <col min="3589" max="3589" width="5.7109375" style="5" customWidth="1"/>
    <col min="3590" max="3590" width="8.28515625" style="5" customWidth="1"/>
    <col min="3591" max="3591" width="6.28515625" style="5" customWidth="1"/>
    <col min="3592" max="3592" width="5.85546875" style="5" customWidth="1"/>
    <col min="3593" max="3593" width="6.5703125" style="5" customWidth="1"/>
    <col min="3594" max="3594" width="6.710937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28515625" style="5" bestFit="1" customWidth="1"/>
    <col min="3600" max="3600" width="10.85546875" style="5" customWidth="1"/>
    <col min="3601" max="3601" width="6.285156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7109375" style="5" customWidth="1"/>
    <col min="3606" max="3606" width="7.28515625" style="5" customWidth="1"/>
    <col min="3607" max="3624" width="6.42578125" style="5" customWidth="1"/>
    <col min="3625" max="3838" width="9.140625" style="5"/>
    <col min="3839" max="3839" width="4.28515625" style="5" customWidth="1"/>
    <col min="3840" max="3840" width="4.140625" style="5" customWidth="1"/>
    <col min="3841" max="3841" width="1.7109375" style="5" customWidth="1"/>
    <col min="3842" max="3842" width="9.140625" style="5" customWidth="1"/>
    <col min="3843" max="3843" width="7.42578125" style="5" customWidth="1"/>
    <col min="3844" max="3844" width="5.5703125" style="5" customWidth="1"/>
    <col min="3845" max="3845" width="5.7109375" style="5" customWidth="1"/>
    <col min="3846" max="3846" width="8.28515625" style="5" customWidth="1"/>
    <col min="3847" max="3847" width="6.28515625" style="5" customWidth="1"/>
    <col min="3848" max="3848" width="5.85546875" style="5" customWidth="1"/>
    <col min="3849" max="3849" width="6.5703125" style="5" customWidth="1"/>
    <col min="3850" max="3850" width="6.710937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28515625" style="5" bestFit="1" customWidth="1"/>
    <col min="3856" max="3856" width="10.85546875" style="5" customWidth="1"/>
    <col min="3857" max="3857" width="6.285156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7109375" style="5" customWidth="1"/>
    <col min="3862" max="3862" width="7.28515625" style="5" customWidth="1"/>
    <col min="3863" max="3880" width="6.42578125" style="5" customWidth="1"/>
    <col min="3881" max="4094" width="9.140625" style="5"/>
    <col min="4095" max="4095" width="4.28515625" style="5" customWidth="1"/>
    <col min="4096" max="4096" width="4.140625" style="5" customWidth="1"/>
    <col min="4097" max="4097" width="1.7109375" style="5" customWidth="1"/>
    <col min="4098" max="4098" width="9.140625" style="5" customWidth="1"/>
    <col min="4099" max="4099" width="7.42578125" style="5" customWidth="1"/>
    <col min="4100" max="4100" width="5.5703125" style="5" customWidth="1"/>
    <col min="4101" max="4101" width="5.7109375" style="5" customWidth="1"/>
    <col min="4102" max="4102" width="8.28515625" style="5" customWidth="1"/>
    <col min="4103" max="4103" width="6.28515625" style="5" customWidth="1"/>
    <col min="4104" max="4104" width="5.85546875" style="5" customWidth="1"/>
    <col min="4105" max="4105" width="6.5703125" style="5" customWidth="1"/>
    <col min="4106" max="4106" width="6.710937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28515625" style="5" bestFit="1" customWidth="1"/>
    <col min="4112" max="4112" width="10.85546875" style="5" customWidth="1"/>
    <col min="4113" max="4113" width="6.285156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7109375" style="5" customWidth="1"/>
    <col min="4118" max="4118" width="7.28515625" style="5" customWidth="1"/>
    <col min="4119" max="4136" width="6.42578125" style="5" customWidth="1"/>
    <col min="4137" max="4350" width="9.140625" style="5"/>
    <col min="4351" max="4351" width="4.28515625" style="5" customWidth="1"/>
    <col min="4352" max="4352" width="4.140625" style="5" customWidth="1"/>
    <col min="4353" max="4353" width="1.7109375" style="5" customWidth="1"/>
    <col min="4354" max="4354" width="9.140625" style="5" customWidth="1"/>
    <col min="4355" max="4355" width="7.42578125" style="5" customWidth="1"/>
    <col min="4356" max="4356" width="5.5703125" style="5" customWidth="1"/>
    <col min="4357" max="4357" width="5.7109375" style="5" customWidth="1"/>
    <col min="4358" max="4358" width="8.28515625" style="5" customWidth="1"/>
    <col min="4359" max="4359" width="6.28515625" style="5" customWidth="1"/>
    <col min="4360" max="4360" width="5.85546875" style="5" customWidth="1"/>
    <col min="4361" max="4361" width="6.5703125" style="5" customWidth="1"/>
    <col min="4362" max="4362" width="6.710937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28515625" style="5" bestFit="1" customWidth="1"/>
    <col min="4368" max="4368" width="10.85546875" style="5" customWidth="1"/>
    <col min="4369" max="4369" width="6.285156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7109375" style="5" customWidth="1"/>
    <col min="4374" max="4374" width="7.28515625" style="5" customWidth="1"/>
    <col min="4375" max="4392" width="6.42578125" style="5" customWidth="1"/>
    <col min="4393" max="4606" width="9.140625" style="5"/>
    <col min="4607" max="4607" width="4.28515625" style="5" customWidth="1"/>
    <col min="4608" max="4608" width="4.140625" style="5" customWidth="1"/>
    <col min="4609" max="4609" width="1.7109375" style="5" customWidth="1"/>
    <col min="4610" max="4610" width="9.140625" style="5" customWidth="1"/>
    <col min="4611" max="4611" width="7.42578125" style="5" customWidth="1"/>
    <col min="4612" max="4612" width="5.5703125" style="5" customWidth="1"/>
    <col min="4613" max="4613" width="5.7109375" style="5" customWidth="1"/>
    <col min="4614" max="4614" width="8.28515625" style="5" customWidth="1"/>
    <col min="4615" max="4615" width="6.28515625" style="5" customWidth="1"/>
    <col min="4616" max="4616" width="5.85546875" style="5" customWidth="1"/>
    <col min="4617" max="4617" width="6.5703125" style="5" customWidth="1"/>
    <col min="4618" max="4618" width="6.710937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28515625" style="5" bestFit="1" customWidth="1"/>
    <col min="4624" max="4624" width="10.85546875" style="5" customWidth="1"/>
    <col min="4625" max="4625" width="6.285156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7109375" style="5" customWidth="1"/>
    <col min="4630" max="4630" width="7.28515625" style="5" customWidth="1"/>
    <col min="4631" max="4648" width="6.42578125" style="5" customWidth="1"/>
    <col min="4649" max="4862" width="9.140625" style="5"/>
    <col min="4863" max="4863" width="4.28515625" style="5" customWidth="1"/>
    <col min="4864" max="4864" width="4.140625" style="5" customWidth="1"/>
    <col min="4865" max="4865" width="1.7109375" style="5" customWidth="1"/>
    <col min="4866" max="4866" width="9.140625" style="5" customWidth="1"/>
    <col min="4867" max="4867" width="7.42578125" style="5" customWidth="1"/>
    <col min="4868" max="4868" width="5.5703125" style="5" customWidth="1"/>
    <col min="4869" max="4869" width="5.7109375" style="5" customWidth="1"/>
    <col min="4870" max="4870" width="8.28515625" style="5" customWidth="1"/>
    <col min="4871" max="4871" width="6.28515625" style="5" customWidth="1"/>
    <col min="4872" max="4872" width="5.85546875" style="5" customWidth="1"/>
    <col min="4873" max="4873" width="6.5703125" style="5" customWidth="1"/>
    <col min="4874" max="4874" width="6.710937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28515625" style="5" bestFit="1" customWidth="1"/>
    <col min="4880" max="4880" width="10.85546875" style="5" customWidth="1"/>
    <col min="4881" max="4881" width="6.285156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7109375" style="5" customWidth="1"/>
    <col min="4886" max="4886" width="7.28515625" style="5" customWidth="1"/>
    <col min="4887" max="4904" width="6.42578125" style="5" customWidth="1"/>
    <col min="4905" max="5118" width="9.140625" style="5"/>
    <col min="5119" max="5119" width="4.28515625" style="5" customWidth="1"/>
    <col min="5120" max="5120" width="4.140625" style="5" customWidth="1"/>
    <col min="5121" max="5121" width="1.7109375" style="5" customWidth="1"/>
    <col min="5122" max="5122" width="9.140625" style="5" customWidth="1"/>
    <col min="5123" max="5123" width="7.42578125" style="5" customWidth="1"/>
    <col min="5124" max="5124" width="5.5703125" style="5" customWidth="1"/>
    <col min="5125" max="5125" width="5.7109375" style="5" customWidth="1"/>
    <col min="5126" max="5126" width="8.28515625" style="5" customWidth="1"/>
    <col min="5127" max="5127" width="6.28515625" style="5" customWidth="1"/>
    <col min="5128" max="5128" width="5.85546875" style="5" customWidth="1"/>
    <col min="5129" max="5129" width="6.5703125" style="5" customWidth="1"/>
    <col min="5130" max="5130" width="6.710937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28515625" style="5" bestFit="1" customWidth="1"/>
    <col min="5136" max="5136" width="10.85546875" style="5" customWidth="1"/>
    <col min="5137" max="5137" width="6.285156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7109375" style="5" customWidth="1"/>
    <col min="5142" max="5142" width="7.28515625" style="5" customWidth="1"/>
    <col min="5143" max="5160" width="6.42578125" style="5" customWidth="1"/>
    <col min="5161" max="5374" width="9.140625" style="5"/>
    <col min="5375" max="5375" width="4.28515625" style="5" customWidth="1"/>
    <col min="5376" max="5376" width="4.140625" style="5" customWidth="1"/>
    <col min="5377" max="5377" width="1.7109375" style="5" customWidth="1"/>
    <col min="5378" max="5378" width="9.140625" style="5" customWidth="1"/>
    <col min="5379" max="5379" width="7.42578125" style="5" customWidth="1"/>
    <col min="5380" max="5380" width="5.5703125" style="5" customWidth="1"/>
    <col min="5381" max="5381" width="5.7109375" style="5" customWidth="1"/>
    <col min="5382" max="5382" width="8.28515625" style="5" customWidth="1"/>
    <col min="5383" max="5383" width="6.28515625" style="5" customWidth="1"/>
    <col min="5384" max="5384" width="5.85546875" style="5" customWidth="1"/>
    <col min="5385" max="5385" width="6.5703125" style="5" customWidth="1"/>
    <col min="5386" max="5386" width="6.710937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28515625" style="5" bestFit="1" customWidth="1"/>
    <col min="5392" max="5392" width="10.85546875" style="5" customWidth="1"/>
    <col min="5393" max="5393" width="6.285156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7109375" style="5" customWidth="1"/>
    <col min="5398" max="5398" width="7.28515625" style="5" customWidth="1"/>
    <col min="5399" max="5416" width="6.42578125" style="5" customWidth="1"/>
    <col min="5417" max="5630" width="9.140625" style="5"/>
    <col min="5631" max="5631" width="4.28515625" style="5" customWidth="1"/>
    <col min="5632" max="5632" width="4.140625" style="5" customWidth="1"/>
    <col min="5633" max="5633" width="1.7109375" style="5" customWidth="1"/>
    <col min="5634" max="5634" width="9.140625" style="5" customWidth="1"/>
    <col min="5635" max="5635" width="7.42578125" style="5" customWidth="1"/>
    <col min="5636" max="5636" width="5.5703125" style="5" customWidth="1"/>
    <col min="5637" max="5637" width="5.7109375" style="5" customWidth="1"/>
    <col min="5638" max="5638" width="8.28515625" style="5" customWidth="1"/>
    <col min="5639" max="5639" width="6.28515625" style="5" customWidth="1"/>
    <col min="5640" max="5640" width="5.85546875" style="5" customWidth="1"/>
    <col min="5641" max="5641" width="6.5703125" style="5" customWidth="1"/>
    <col min="5642" max="5642" width="6.710937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28515625" style="5" bestFit="1" customWidth="1"/>
    <col min="5648" max="5648" width="10.85546875" style="5" customWidth="1"/>
    <col min="5649" max="5649" width="6.285156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7109375" style="5" customWidth="1"/>
    <col min="5654" max="5654" width="7.28515625" style="5" customWidth="1"/>
    <col min="5655" max="5672" width="6.42578125" style="5" customWidth="1"/>
    <col min="5673" max="5886" width="9.140625" style="5"/>
    <col min="5887" max="5887" width="4.28515625" style="5" customWidth="1"/>
    <col min="5888" max="5888" width="4.140625" style="5" customWidth="1"/>
    <col min="5889" max="5889" width="1.7109375" style="5" customWidth="1"/>
    <col min="5890" max="5890" width="9.140625" style="5" customWidth="1"/>
    <col min="5891" max="5891" width="7.42578125" style="5" customWidth="1"/>
    <col min="5892" max="5892" width="5.5703125" style="5" customWidth="1"/>
    <col min="5893" max="5893" width="5.7109375" style="5" customWidth="1"/>
    <col min="5894" max="5894" width="8.28515625" style="5" customWidth="1"/>
    <col min="5895" max="5895" width="6.28515625" style="5" customWidth="1"/>
    <col min="5896" max="5896" width="5.85546875" style="5" customWidth="1"/>
    <col min="5897" max="5897" width="6.5703125" style="5" customWidth="1"/>
    <col min="5898" max="5898" width="6.710937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28515625" style="5" bestFit="1" customWidth="1"/>
    <col min="5904" max="5904" width="10.85546875" style="5" customWidth="1"/>
    <col min="5905" max="5905" width="6.285156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7109375" style="5" customWidth="1"/>
    <col min="5910" max="5910" width="7.28515625" style="5" customWidth="1"/>
    <col min="5911" max="5928" width="6.42578125" style="5" customWidth="1"/>
    <col min="5929" max="6142" width="9.140625" style="5"/>
    <col min="6143" max="6143" width="4.28515625" style="5" customWidth="1"/>
    <col min="6144" max="6144" width="4.140625" style="5" customWidth="1"/>
    <col min="6145" max="6145" width="1.7109375" style="5" customWidth="1"/>
    <col min="6146" max="6146" width="9.140625" style="5" customWidth="1"/>
    <col min="6147" max="6147" width="7.42578125" style="5" customWidth="1"/>
    <col min="6148" max="6148" width="5.5703125" style="5" customWidth="1"/>
    <col min="6149" max="6149" width="5.7109375" style="5" customWidth="1"/>
    <col min="6150" max="6150" width="8.28515625" style="5" customWidth="1"/>
    <col min="6151" max="6151" width="6.28515625" style="5" customWidth="1"/>
    <col min="6152" max="6152" width="5.85546875" style="5" customWidth="1"/>
    <col min="6153" max="6153" width="6.5703125" style="5" customWidth="1"/>
    <col min="6154" max="6154" width="6.710937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28515625" style="5" bestFit="1" customWidth="1"/>
    <col min="6160" max="6160" width="10.85546875" style="5" customWidth="1"/>
    <col min="6161" max="6161" width="6.285156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7109375" style="5" customWidth="1"/>
    <col min="6166" max="6166" width="7.28515625" style="5" customWidth="1"/>
    <col min="6167" max="6184" width="6.42578125" style="5" customWidth="1"/>
    <col min="6185" max="6398" width="9.140625" style="5"/>
    <col min="6399" max="6399" width="4.28515625" style="5" customWidth="1"/>
    <col min="6400" max="6400" width="4.140625" style="5" customWidth="1"/>
    <col min="6401" max="6401" width="1.7109375" style="5" customWidth="1"/>
    <col min="6402" max="6402" width="9.140625" style="5" customWidth="1"/>
    <col min="6403" max="6403" width="7.42578125" style="5" customWidth="1"/>
    <col min="6404" max="6404" width="5.5703125" style="5" customWidth="1"/>
    <col min="6405" max="6405" width="5.7109375" style="5" customWidth="1"/>
    <col min="6406" max="6406" width="8.28515625" style="5" customWidth="1"/>
    <col min="6407" max="6407" width="6.28515625" style="5" customWidth="1"/>
    <col min="6408" max="6408" width="5.85546875" style="5" customWidth="1"/>
    <col min="6409" max="6409" width="6.5703125" style="5" customWidth="1"/>
    <col min="6410" max="6410" width="6.710937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28515625" style="5" bestFit="1" customWidth="1"/>
    <col min="6416" max="6416" width="10.85546875" style="5" customWidth="1"/>
    <col min="6417" max="6417" width="6.285156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7109375" style="5" customWidth="1"/>
    <col min="6422" max="6422" width="7.28515625" style="5" customWidth="1"/>
    <col min="6423" max="6440" width="6.42578125" style="5" customWidth="1"/>
    <col min="6441" max="6654" width="9.140625" style="5"/>
    <col min="6655" max="6655" width="4.28515625" style="5" customWidth="1"/>
    <col min="6656" max="6656" width="4.140625" style="5" customWidth="1"/>
    <col min="6657" max="6657" width="1.7109375" style="5" customWidth="1"/>
    <col min="6658" max="6658" width="9.140625" style="5" customWidth="1"/>
    <col min="6659" max="6659" width="7.42578125" style="5" customWidth="1"/>
    <col min="6660" max="6660" width="5.5703125" style="5" customWidth="1"/>
    <col min="6661" max="6661" width="5.7109375" style="5" customWidth="1"/>
    <col min="6662" max="6662" width="8.28515625" style="5" customWidth="1"/>
    <col min="6663" max="6663" width="6.28515625" style="5" customWidth="1"/>
    <col min="6664" max="6664" width="5.85546875" style="5" customWidth="1"/>
    <col min="6665" max="6665" width="6.5703125" style="5" customWidth="1"/>
    <col min="6666" max="6666" width="6.710937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28515625" style="5" bestFit="1" customWidth="1"/>
    <col min="6672" max="6672" width="10.85546875" style="5" customWidth="1"/>
    <col min="6673" max="6673" width="6.285156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7109375" style="5" customWidth="1"/>
    <col min="6678" max="6678" width="7.28515625" style="5" customWidth="1"/>
    <col min="6679" max="6696" width="6.42578125" style="5" customWidth="1"/>
    <col min="6697" max="6910" width="9.140625" style="5"/>
    <col min="6911" max="6911" width="4.28515625" style="5" customWidth="1"/>
    <col min="6912" max="6912" width="4.140625" style="5" customWidth="1"/>
    <col min="6913" max="6913" width="1.7109375" style="5" customWidth="1"/>
    <col min="6914" max="6914" width="9.140625" style="5" customWidth="1"/>
    <col min="6915" max="6915" width="7.42578125" style="5" customWidth="1"/>
    <col min="6916" max="6916" width="5.5703125" style="5" customWidth="1"/>
    <col min="6917" max="6917" width="5.7109375" style="5" customWidth="1"/>
    <col min="6918" max="6918" width="8.28515625" style="5" customWidth="1"/>
    <col min="6919" max="6919" width="6.28515625" style="5" customWidth="1"/>
    <col min="6920" max="6920" width="5.85546875" style="5" customWidth="1"/>
    <col min="6921" max="6921" width="6.5703125" style="5" customWidth="1"/>
    <col min="6922" max="6922" width="6.710937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28515625" style="5" bestFit="1" customWidth="1"/>
    <col min="6928" max="6928" width="10.85546875" style="5" customWidth="1"/>
    <col min="6929" max="6929" width="6.285156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7109375" style="5" customWidth="1"/>
    <col min="6934" max="6934" width="7.28515625" style="5" customWidth="1"/>
    <col min="6935" max="6952" width="6.42578125" style="5" customWidth="1"/>
    <col min="6953" max="7166" width="9.140625" style="5"/>
    <col min="7167" max="7167" width="4.28515625" style="5" customWidth="1"/>
    <col min="7168" max="7168" width="4.140625" style="5" customWidth="1"/>
    <col min="7169" max="7169" width="1.7109375" style="5" customWidth="1"/>
    <col min="7170" max="7170" width="9.140625" style="5" customWidth="1"/>
    <col min="7171" max="7171" width="7.42578125" style="5" customWidth="1"/>
    <col min="7172" max="7172" width="5.5703125" style="5" customWidth="1"/>
    <col min="7173" max="7173" width="5.7109375" style="5" customWidth="1"/>
    <col min="7174" max="7174" width="8.28515625" style="5" customWidth="1"/>
    <col min="7175" max="7175" width="6.28515625" style="5" customWidth="1"/>
    <col min="7176" max="7176" width="5.85546875" style="5" customWidth="1"/>
    <col min="7177" max="7177" width="6.5703125" style="5" customWidth="1"/>
    <col min="7178" max="7178" width="6.710937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28515625" style="5" bestFit="1" customWidth="1"/>
    <col min="7184" max="7184" width="10.85546875" style="5" customWidth="1"/>
    <col min="7185" max="7185" width="6.285156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7109375" style="5" customWidth="1"/>
    <col min="7190" max="7190" width="7.28515625" style="5" customWidth="1"/>
    <col min="7191" max="7208" width="6.42578125" style="5" customWidth="1"/>
    <col min="7209" max="7422" width="9.140625" style="5"/>
    <col min="7423" max="7423" width="4.28515625" style="5" customWidth="1"/>
    <col min="7424" max="7424" width="4.140625" style="5" customWidth="1"/>
    <col min="7425" max="7425" width="1.7109375" style="5" customWidth="1"/>
    <col min="7426" max="7426" width="9.140625" style="5" customWidth="1"/>
    <col min="7427" max="7427" width="7.42578125" style="5" customWidth="1"/>
    <col min="7428" max="7428" width="5.5703125" style="5" customWidth="1"/>
    <col min="7429" max="7429" width="5.7109375" style="5" customWidth="1"/>
    <col min="7430" max="7430" width="8.28515625" style="5" customWidth="1"/>
    <col min="7431" max="7431" width="6.28515625" style="5" customWidth="1"/>
    <col min="7432" max="7432" width="5.85546875" style="5" customWidth="1"/>
    <col min="7433" max="7433" width="6.5703125" style="5" customWidth="1"/>
    <col min="7434" max="7434" width="6.710937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28515625" style="5" bestFit="1" customWidth="1"/>
    <col min="7440" max="7440" width="10.85546875" style="5" customWidth="1"/>
    <col min="7441" max="7441" width="6.285156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7109375" style="5" customWidth="1"/>
    <col min="7446" max="7446" width="7.28515625" style="5" customWidth="1"/>
    <col min="7447" max="7464" width="6.42578125" style="5" customWidth="1"/>
    <col min="7465" max="7678" width="9.140625" style="5"/>
    <col min="7679" max="7679" width="4.28515625" style="5" customWidth="1"/>
    <col min="7680" max="7680" width="4.140625" style="5" customWidth="1"/>
    <col min="7681" max="7681" width="1.7109375" style="5" customWidth="1"/>
    <col min="7682" max="7682" width="9.140625" style="5" customWidth="1"/>
    <col min="7683" max="7683" width="7.42578125" style="5" customWidth="1"/>
    <col min="7684" max="7684" width="5.5703125" style="5" customWidth="1"/>
    <col min="7685" max="7685" width="5.7109375" style="5" customWidth="1"/>
    <col min="7686" max="7686" width="8.28515625" style="5" customWidth="1"/>
    <col min="7687" max="7687" width="6.28515625" style="5" customWidth="1"/>
    <col min="7688" max="7688" width="5.85546875" style="5" customWidth="1"/>
    <col min="7689" max="7689" width="6.5703125" style="5" customWidth="1"/>
    <col min="7690" max="7690" width="6.710937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28515625" style="5" bestFit="1" customWidth="1"/>
    <col min="7696" max="7696" width="10.85546875" style="5" customWidth="1"/>
    <col min="7697" max="7697" width="6.285156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7109375" style="5" customWidth="1"/>
    <col min="7702" max="7702" width="7.28515625" style="5" customWidth="1"/>
    <col min="7703" max="7720" width="6.42578125" style="5" customWidth="1"/>
    <col min="7721" max="7934" width="9.140625" style="5"/>
    <col min="7935" max="7935" width="4.28515625" style="5" customWidth="1"/>
    <col min="7936" max="7936" width="4.140625" style="5" customWidth="1"/>
    <col min="7937" max="7937" width="1.7109375" style="5" customWidth="1"/>
    <col min="7938" max="7938" width="9.140625" style="5" customWidth="1"/>
    <col min="7939" max="7939" width="7.42578125" style="5" customWidth="1"/>
    <col min="7940" max="7940" width="5.5703125" style="5" customWidth="1"/>
    <col min="7941" max="7941" width="5.7109375" style="5" customWidth="1"/>
    <col min="7942" max="7942" width="8.28515625" style="5" customWidth="1"/>
    <col min="7943" max="7943" width="6.28515625" style="5" customWidth="1"/>
    <col min="7944" max="7944" width="5.85546875" style="5" customWidth="1"/>
    <col min="7945" max="7945" width="6.5703125" style="5" customWidth="1"/>
    <col min="7946" max="7946" width="6.710937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28515625" style="5" bestFit="1" customWidth="1"/>
    <col min="7952" max="7952" width="10.85546875" style="5" customWidth="1"/>
    <col min="7953" max="7953" width="6.285156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7109375" style="5" customWidth="1"/>
    <col min="7958" max="7958" width="7.28515625" style="5" customWidth="1"/>
    <col min="7959" max="7976" width="6.42578125" style="5" customWidth="1"/>
    <col min="7977" max="8190" width="9.140625" style="5"/>
    <col min="8191" max="8191" width="4.28515625" style="5" customWidth="1"/>
    <col min="8192" max="8192" width="4.140625" style="5" customWidth="1"/>
    <col min="8193" max="8193" width="1.7109375" style="5" customWidth="1"/>
    <col min="8194" max="8194" width="9.140625" style="5" customWidth="1"/>
    <col min="8195" max="8195" width="7.42578125" style="5" customWidth="1"/>
    <col min="8196" max="8196" width="5.5703125" style="5" customWidth="1"/>
    <col min="8197" max="8197" width="5.7109375" style="5" customWidth="1"/>
    <col min="8198" max="8198" width="8.28515625" style="5" customWidth="1"/>
    <col min="8199" max="8199" width="6.28515625" style="5" customWidth="1"/>
    <col min="8200" max="8200" width="5.85546875" style="5" customWidth="1"/>
    <col min="8201" max="8201" width="6.5703125" style="5" customWidth="1"/>
    <col min="8202" max="8202" width="6.710937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28515625" style="5" bestFit="1" customWidth="1"/>
    <col min="8208" max="8208" width="10.85546875" style="5" customWidth="1"/>
    <col min="8209" max="8209" width="6.285156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7109375" style="5" customWidth="1"/>
    <col min="8214" max="8214" width="7.28515625" style="5" customWidth="1"/>
    <col min="8215" max="8232" width="6.42578125" style="5" customWidth="1"/>
    <col min="8233" max="8446" width="9.140625" style="5"/>
    <col min="8447" max="8447" width="4.28515625" style="5" customWidth="1"/>
    <col min="8448" max="8448" width="4.140625" style="5" customWidth="1"/>
    <col min="8449" max="8449" width="1.7109375" style="5" customWidth="1"/>
    <col min="8450" max="8450" width="9.140625" style="5" customWidth="1"/>
    <col min="8451" max="8451" width="7.42578125" style="5" customWidth="1"/>
    <col min="8452" max="8452" width="5.5703125" style="5" customWidth="1"/>
    <col min="8453" max="8453" width="5.7109375" style="5" customWidth="1"/>
    <col min="8454" max="8454" width="8.28515625" style="5" customWidth="1"/>
    <col min="8455" max="8455" width="6.28515625" style="5" customWidth="1"/>
    <col min="8456" max="8456" width="5.85546875" style="5" customWidth="1"/>
    <col min="8457" max="8457" width="6.5703125" style="5" customWidth="1"/>
    <col min="8458" max="8458" width="6.710937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28515625" style="5" bestFit="1" customWidth="1"/>
    <col min="8464" max="8464" width="10.85546875" style="5" customWidth="1"/>
    <col min="8465" max="8465" width="6.285156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7109375" style="5" customWidth="1"/>
    <col min="8470" max="8470" width="7.28515625" style="5" customWidth="1"/>
    <col min="8471" max="8488" width="6.42578125" style="5" customWidth="1"/>
    <col min="8489" max="8702" width="9.140625" style="5"/>
    <col min="8703" max="8703" width="4.28515625" style="5" customWidth="1"/>
    <col min="8704" max="8704" width="4.140625" style="5" customWidth="1"/>
    <col min="8705" max="8705" width="1.7109375" style="5" customWidth="1"/>
    <col min="8706" max="8706" width="9.140625" style="5" customWidth="1"/>
    <col min="8707" max="8707" width="7.42578125" style="5" customWidth="1"/>
    <col min="8708" max="8708" width="5.5703125" style="5" customWidth="1"/>
    <col min="8709" max="8709" width="5.7109375" style="5" customWidth="1"/>
    <col min="8710" max="8710" width="8.28515625" style="5" customWidth="1"/>
    <col min="8711" max="8711" width="6.28515625" style="5" customWidth="1"/>
    <col min="8712" max="8712" width="5.85546875" style="5" customWidth="1"/>
    <col min="8713" max="8713" width="6.5703125" style="5" customWidth="1"/>
    <col min="8714" max="8714" width="6.710937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28515625" style="5" bestFit="1" customWidth="1"/>
    <col min="8720" max="8720" width="10.85546875" style="5" customWidth="1"/>
    <col min="8721" max="8721" width="6.285156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7109375" style="5" customWidth="1"/>
    <col min="8726" max="8726" width="7.28515625" style="5" customWidth="1"/>
    <col min="8727" max="8744" width="6.42578125" style="5" customWidth="1"/>
    <col min="8745" max="8958" width="9.140625" style="5"/>
    <col min="8959" max="8959" width="4.28515625" style="5" customWidth="1"/>
    <col min="8960" max="8960" width="4.140625" style="5" customWidth="1"/>
    <col min="8961" max="8961" width="1.7109375" style="5" customWidth="1"/>
    <col min="8962" max="8962" width="9.140625" style="5" customWidth="1"/>
    <col min="8963" max="8963" width="7.42578125" style="5" customWidth="1"/>
    <col min="8964" max="8964" width="5.5703125" style="5" customWidth="1"/>
    <col min="8965" max="8965" width="5.7109375" style="5" customWidth="1"/>
    <col min="8966" max="8966" width="8.28515625" style="5" customWidth="1"/>
    <col min="8967" max="8967" width="6.28515625" style="5" customWidth="1"/>
    <col min="8968" max="8968" width="5.85546875" style="5" customWidth="1"/>
    <col min="8969" max="8969" width="6.5703125" style="5" customWidth="1"/>
    <col min="8970" max="8970" width="6.710937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28515625" style="5" bestFit="1" customWidth="1"/>
    <col min="8976" max="8976" width="10.85546875" style="5" customWidth="1"/>
    <col min="8977" max="8977" width="6.285156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7109375" style="5" customWidth="1"/>
    <col min="8982" max="8982" width="7.28515625" style="5" customWidth="1"/>
    <col min="8983" max="9000" width="6.42578125" style="5" customWidth="1"/>
    <col min="9001" max="9214" width="9.140625" style="5"/>
    <col min="9215" max="9215" width="4.28515625" style="5" customWidth="1"/>
    <col min="9216" max="9216" width="4.140625" style="5" customWidth="1"/>
    <col min="9217" max="9217" width="1.7109375" style="5" customWidth="1"/>
    <col min="9218" max="9218" width="9.140625" style="5" customWidth="1"/>
    <col min="9219" max="9219" width="7.42578125" style="5" customWidth="1"/>
    <col min="9220" max="9220" width="5.5703125" style="5" customWidth="1"/>
    <col min="9221" max="9221" width="5.7109375" style="5" customWidth="1"/>
    <col min="9222" max="9222" width="8.28515625" style="5" customWidth="1"/>
    <col min="9223" max="9223" width="6.28515625" style="5" customWidth="1"/>
    <col min="9224" max="9224" width="5.85546875" style="5" customWidth="1"/>
    <col min="9225" max="9225" width="6.5703125" style="5" customWidth="1"/>
    <col min="9226" max="9226" width="6.710937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28515625" style="5" bestFit="1" customWidth="1"/>
    <col min="9232" max="9232" width="10.85546875" style="5" customWidth="1"/>
    <col min="9233" max="9233" width="6.285156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7109375" style="5" customWidth="1"/>
    <col min="9238" max="9238" width="7.28515625" style="5" customWidth="1"/>
    <col min="9239" max="9256" width="6.42578125" style="5" customWidth="1"/>
    <col min="9257" max="9470" width="9.140625" style="5"/>
    <col min="9471" max="9471" width="4.28515625" style="5" customWidth="1"/>
    <col min="9472" max="9472" width="4.140625" style="5" customWidth="1"/>
    <col min="9473" max="9473" width="1.7109375" style="5" customWidth="1"/>
    <col min="9474" max="9474" width="9.140625" style="5" customWidth="1"/>
    <col min="9475" max="9475" width="7.42578125" style="5" customWidth="1"/>
    <col min="9476" max="9476" width="5.5703125" style="5" customWidth="1"/>
    <col min="9477" max="9477" width="5.7109375" style="5" customWidth="1"/>
    <col min="9478" max="9478" width="8.28515625" style="5" customWidth="1"/>
    <col min="9479" max="9479" width="6.28515625" style="5" customWidth="1"/>
    <col min="9480" max="9480" width="5.85546875" style="5" customWidth="1"/>
    <col min="9481" max="9481" width="6.5703125" style="5" customWidth="1"/>
    <col min="9482" max="9482" width="6.710937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28515625" style="5" bestFit="1" customWidth="1"/>
    <col min="9488" max="9488" width="10.85546875" style="5" customWidth="1"/>
    <col min="9489" max="9489" width="6.285156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7109375" style="5" customWidth="1"/>
    <col min="9494" max="9494" width="7.28515625" style="5" customWidth="1"/>
    <col min="9495" max="9512" width="6.42578125" style="5" customWidth="1"/>
    <col min="9513" max="9726" width="9.140625" style="5"/>
    <col min="9727" max="9727" width="4.28515625" style="5" customWidth="1"/>
    <col min="9728" max="9728" width="4.140625" style="5" customWidth="1"/>
    <col min="9729" max="9729" width="1.7109375" style="5" customWidth="1"/>
    <col min="9730" max="9730" width="9.140625" style="5" customWidth="1"/>
    <col min="9731" max="9731" width="7.42578125" style="5" customWidth="1"/>
    <col min="9732" max="9732" width="5.5703125" style="5" customWidth="1"/>
    <col min="9733" max="9733" width="5.7109375" style="5" customWidth="1"/>
    <col min="9734" max="9734" width="8.28515625" style="5" customWidth="1"/>
    <col min="9735" max="9735" width="6.28515625" style="5" customWidth="1"/>
    <col min="9736" max="9736" width="5.85546875" style="5" customWidth="1"/>
    <col min="9737" max="9737" width="6.5703125" style="5" customWidth="1"/>
    <col min="9738" max="9738" width="6.710937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28515625" style="5" bestFit="1" customWidth="1"/>
    <col min="9744" max="9744" width="10.85546875" style="5" customWidth="1"/>
    <col min="9745" max="9745" width="6.285156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7109375" style="5" customWidth="1"/>
    <col min="9750" max="9750" width="7.28515625" style="5" customWidth="1"/>
    <col min="9751" max="9768" width="6.42578125" style="5" customWidth="1"/>
    <col min="9769" max="9982" width="9.140625" style="5"/>
    <col min="9983" max="9983" width="4.28515625" style="5" customWidth="1"/>
    <col min="9984" max="9984" width="4.140625" style="5" customWidth="1"/>
    <col min="9985" max="9985" width="1.7109375" style="5" customWidth="1"/>
    <col min="9986" max="9986" width="9.140625" style="5" customWidth="1"/>
    <col min="9987" max="9987" width="7.42578125" style="5" customWidth="1"/>
    <col min="9988" max="9988" width="5.5703125" style="5" customWidth="1"/>
    <col min="9989" max="9989" width="5.7109375" style="5" customWidth="1"/>
    <col min="9990" max="9990" width="8.28515625" style="5" customWidth="1"/>
    <col min="9991" max="9991" width="6.28515625" style="5" customWidth="1"/>
    <col min="9992" max="9992" width="5.85546875" style="5" customWidth="1"/>
    <col min="9993" max="9993" width="6.5703125" style="5" customWidth="1"/>
    <col min="9994" max="9994" width="6.710937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28515625" style="5" bestFit="1" customWidth="1"/>
    <col min="10000" max="10000" width="10.85546875" style="5" customWidth="1"/>
    <col min="10001" max="10001" width="6.285156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7109375" style="5" customWidth="1"/>
    <col min="10006" max="10006" width="7.28515625" style="5" customWidth="1"/>
    <col min="10007" max="10024" width="6.42578125" style="5" customWidth="1"/>
    <col min="10025" max="10238" width="9.140625" style="5"/>
    <col min="10239" max="10239" width="4.28515625" style="5" customWidth="1"/>
    <col min="10240" max="10240" width="4.140625" style="5" customWidth="1"/>
    <col min="10241" max="10241" width="1.7109375" style="5" customWidth="1"/>
    <col min="10242" max="10242" width="9.140625" style="5" customWidth="1"/>
    <col min="10243" max="10243" width="7.42578125" style="5" customWidth="1"/>
    <col min="10244" max="10244" width="5.5703125" style="5" customWidth="1"/>
    <col min="10245" max="10245" width="5.7109375" style="5" customWidth="1"/>
    <col min="10246" max="10246" width="8.28515625" style="5" customWidth="1"/>
    <col min="10247" max="10247" width="6.28515625" style="5" customWidth="1"/>
    <col min="10248" max="10248" width="5.85546875" style="5" customWidth="1"/>
    <col min="10249" max="10249" width="6.5703125" style="5" customWidth="1"/>
    <col min="10250" max="10250" width="6.710937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28515625" style="5" bestFit="1" customWidth="1"/>
    <col min="10256" max="10256" width="10.85546875" style="5" customWidth="1"/>
    <col min="10257" max="10257" width="6.285156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7109375" style="5" customWidth="1"/>
    <col min="10262" max="10262" width="7.28515625" style="5" customWidth="1"/>
    <col min="10263" max="10280" width="6.42578125" style="5" customWidth="1"/>
    <col min="10281" max="10494" width="9.140625" style="5"/>
    <col min="10495" max="10495" width="4.28515625" style="5" customWidth="1"/>
    <col min="10496" max="10496" width="4.140625" style="5" customWidth="1"/>
    <col min="10497" max="10497" width="1.7109375" style="5" customWidth="1"/>
    <col min="10498" max="10498" width="9.140625" style="5" customWidth="1"/>
    <col min="10499" max="10499" width="7.42578125" style="5" customWidth="1"/>
    <col min="10500" max="10500" width="5.5703125" style="5" customWidth="1"/>
    <col min="10501" max="10501" width="5.7109375" style="5" customWidth="1"/>
    <col min="10502" max="10502" width="8.28515625" style="5" customWidth="1"/>
    <col min="10503" max="10503" width="6.28515625" style="5" customWidth="1"/>
    <col min="10504" max="10504" width="5.85546875" style="5" customWidth="1"/>
    <col min="10505" max="10505" width="6.5703125" style="5" customWidth="1"/>
    <col min="10506" max="10506" width="6.710937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28515625" style="5" bestFit="1" customWidth="1"/>
    <col min="10512" max="10512" width="10.85546875" style="5" customWidth="1"/>
    <col min="10513" max="10513" width="6.285156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7109375" style="5" customWidth="1"/>
    <col min="10518" max="10518" width="7.28515625" style="5" customWidth="1"/>
    <col min="10519" max="10536" width="6.42578125" style="5" customWidth="1"/>
    <col min="10537" max="10750" width="9.140625" style="5"/>
    <col min="10751" max="10751" width="4.28515625" style="5" customWidth="1"/>
    <col min="10752" max="10752" width="4.140625" style="5" customWidth="1"/>
    <col min="10753" max="10753" width="1.7109375" style="5" customWidth="1"/>
    <col min="10754" max="10754" width="9.140625" style="5" customWidth="1"/>
    <col min="10755" max="10755" width="7.42578125" style="5" customWidth="1"/>
    <col min="10756" max="10756" width="5.5703125" style="5" customWidth="1"/>
    <col min="10757" max="10757" width="5.7109375" style="5" customWidth="1"/>
    <col min="10758" max="10758" width="8.28515625" style="5" customWidth="1"/>
    <col min="10759" max="10759" width="6.28515625" style="5" customWidth="1"/>
    <col min="10760" max="10760" width="5.85546875" style="5" customWidth="1"/>
    <col min="10761" max="10761" width="6.5703125" style="5" customWidth="1"/>
    <col min="10762" max="10762" width="6.710937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28515625" style="5" bestFit="1" customWidth="1"/>
    <col min="10768" max="10768" width="10.85546875" style="5" customWidth="1"/>
    <col min="10769" max="10769" width="6.285156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7109375" style="5" customWidth="1"/>
    <col min="10774" max="10774" width="7.28515625" style="5" customWidth="1"/>
    <col min="10775" max="10792" width="6.42578125" style="5" customWidth="1"/>
    <col min="10793" max="11006" width="9.140625" style="5"/>
    <col min="11007" max="11007" width="4.28515625" style="5" customWidth="1"/>
    <col min="11008" max="11008" width="4.140625" style="5" customWidth="1"/>
    <col min="11009" max="11009" width="1.7109375" style="5" customWidth="1"/>
    <col min="11010" max="11010" width="9.140625" style="5" customWidth="1"/>
    <col min="11011" max="11011" width="7.42578125" style="5" customWidth="1"/>
    <col min="11012" max="11012" width="5.5703125" style="5" customWidth="1"/>
    <col min="11013" max="11013" width="5.7109375" style="5" customWidth="1"/>
    <col min="11014" max="11014" width="8.28515625" style="5" customWidth="1"/>
    <col min="11015" max="11015" width="6.28515625" style="5" customWidth="1"/>
    <col min="11016" max="11016" width="5.85546875" style="5" customWidth="1"/>
    <col min="11017" max="11017" width="6.5703125" style="5" customWidth="1"/>
    <col min="11018" max="11018" width="6.710937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28515625" style="5" bestFit="1" customWidth="1"/>
    <col min="11024" max="11024" width="10.85546875" style="5" customWidth="1"/>
    <col min="11025" max="11025" width="6.285156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7109375" style="5" customWidth="1"/>
    <col min="11030" max="11030" width="7.28515625" style="5" customWidth="1"/>
    <col min="11031" max="11048" width="6.42578125" style="5" customWidth="1"/>
    <col min="11049" max="11262" width="9.140625" style="5"/>
    <col min="11263" max="11263" width="4.28515625" style="5" customWidth="1"/>
    <col min="11264" max="11264" width="4.140625" style="5" customWidth="1"/>
    <col min="11265" max="11265" width="1.7109375" style="5" customWidth="1"/>
    <col min="11266" max="11266" width="9.140625" style="5" customWidth="1"/>
    <col min="11267" max="11267" width="7.42578125" style="5" customWidth="1"/>
    <col min="11268" max="11268" width="5.5703125" style="5" customWidth="1"/>
    <col min="11269" max="11269" width="5.7109375" style="5" customWidth="1"/>
    <col min="11270" max="11270" width="8.28515625" style="5" customWidth="1"/>
    <col min="11271" max="11271" width="6.28515625" style="5" customWidth="1"/>
    <col min="11272" max="11272" width="5.85546875" style="5" customWidth="1"/>
    <col min="11273" max="11273" width="6.5703125" style="5" customWidth="1"/>
    <col min="11274" max="11274" width="6.710937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28515625" style="5" bestFit="1" customWidth="1"/>
    <col min="11280" max="11280" width="10.85546875" style="5" customWidth="1"/>
    <col min="11281" max="11281" width="6.285156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7109375" style="5" customWidth="1"/>
    <col min="11286" max="11286" width="7.28515625" style="5" customWidth="1"/>
    <col min="11287" max="11304" width="6.42578125" style="5" customWidth="1"/>
    <col min="11305" max="11518" width="9.140625" style="5"/>
    <col min="11519" max="11519" width="4.28515625" style="5" customWidth="1"/>
    <col min="11520" max="11520" width="4.140625" style="5" customWidth="1"/>
    <col min="11521" max="11521" width="1.7109375" style="5" customWidth="1"/>
    <col min="11522" max="11522" width="9.140625" style="5" customWidth="1"/>
    <col min="11523" max="11523" width="7.42578125" style="5" customWidth="1"/>
    <col min="11524" max="11524" width="5.5703125" style="5" customWidth="1"/>
    <col min="11525" max="11525" width="5.7109375" style="5" customWidth="1"/>
    <col min="11526" max="11526" width="8.28515625" style="5" customWidth="1"/>
    <col min="11527" max="11527" width="6.28515625" style="5" customWidth="1"/>
    <col min="11528" max="11528" width="5.85546875" style="5" customWidth="1"/>
    <col min="11529" max="11529" width="6.5703125" style="5" customWidth="1"/>
    <col min="11530" max="11530" width="6.710937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28515625" style="5" bestFit="1" customWidth="1"/>
    <col min="11536" max="11536" width="10.85546875" style="5" customWidth="1"/>
    <col min="11537" max="11537" width="6.285156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7109375" style="5" customWidth="1"/>
    <col min="11542" max="11542" width="7.28515625" style="5" customWidth="1"/>
    <col min="11543" max="11560" width="6.42578125" style="5" customWidth="1"/>
    <col min="11561" max="11774" width="9.140625" style="5"/>
    <col min="11775" max="11775" width="4.28515625" style="5" customWidth="1"/>
    <col min="11776" max="11776" width="4.140625" style="5" customWidth="1"/>
    <col min="11777" max="11777" width="1.7109375" style="5" customWidth="1"/>
    <col min="11778" max="11778" width="9.140625" style="5" customWidth="1"/>
    <col min="11779" max="11779" width="7.42578125" style="5" customWidth="1"/>
    <col min="11780" max="11780" width="5.5703125" style="5" customWidth="1"/>
    <col min="11781" max="11781" width="5.7109375" style="5" customWidth="1"/>
    <col min="11782" max="11782" width="8.28515625" style="5" customWidth="1"/>
    <col min="11783" max="11783" width="6.28515625" style="5" customWidth="1"/>
    <col min="11784" max="11784" width="5.85546875" style="5" customWidth="1"/>
    <col min="11785" max="11785" width="6.5703125" style="5" customWidth="1"/>
    <col min="11786" max="11786" width="6.710937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28515625" style="5" bestFit="1" customWidth="1"/>
    <col min="11792" max="11792" width="10.85546875" style="5" customWidth="1"/>
    <col min="11793" max="11793" width="6.285156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7109375" style="5" customWidth="1"/>
    <col min="11798" max="11798" width="7.28515625" style="5" customWidth="1"/>
    <col min="11799" max="11816" width="6.42578125" style="5" customWidth="1"/>
    <col min="11817" max="12030" width="9.140625" style="5"/>
    <col min="12031" max="12031" width="4.28515625" style="5" customWidth="1"/>
    <col min="12032" max="12032" width="4.140625" style="5" customWidth="1"/>
    <col min="12033" max="12033" width="1.7109375" style="5" customWidth="1"/>
    <col min="12034" max="12034" width="9.140625" style="5" customWidth="1"/>
    <col min="12035" max="12035" width="7.42578125" style="5" customWidth="1"/>
    <col min="12036" max="12036" width="5.5703125" style="5" customWidth="1"/>
    <col min="12037" max="12037" width="5.7109375" style="5" customWidth="1"/>
    <col min="12038" max="12038" width="8.28515625" style="5" customWidth="1"/>
    <col min="12039" max="12039" width="6.28515625" style="5" customWidth="1"/>
    <col min="12040" max="12040" width="5.85546875" style="5" customWidth="1"/>
    <col min="12041" max="12041" width="6.5703125" style="5" customWidth="1"/>
    <col min="12042" max="12042" width="6.710937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28515625" style="5" bestFit="1" customWidth="1"/>
    <col min="12048" max="12048" width="10.85546875" style="5" customWidth="1"/>
    <col min="12049" max="12049" width="6.285156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7109375" style="5" customWidth="1"/>
    <col min="12054" max="12054" width="7.28515625" style="5" customWidth="1"/>
    <col min="12055" max="12072" width="6.42578125" style="5" customWidth="1"/>
    <col min="12073" max="12286" width="9.140625" style="5"/>
    <col min="12287" max="12287" width="4.28515625" style="5" customWidth="1"/>
    <col min="12288" max="12288" width="4.140625" style="5" customWidth="1"/>
    <col min="12289" max="12289" width="1.7109375" style="5" customWidth="1"/>
    <col min="12290" max="12290" width="9.140625" style="5" customWidth="1"/>
    <col min="12291" max="12291" width="7.42578125" style="5" customWidth="1"/>
    <col min="12292" max="12292" width="5.5703125" style="5" customWidth="1"/>
    <col min="12293" max="12293" width="5.7109375" style="5" customWidth="1"/>
    <col min="12294" max="12294" width="8.28515625" style="5" customWidth="1"/>
    <col min="12295" max="12295" width="6.28515625" style="5" customWidth="1"/>
    <col min="12296" max="12296" width="5.85546875" style="5" customWidth="1"/>
    <col min="12297" max="12297" width="6.5703125" style="5" customWidth="1"/>
    <col min="12298" max="12298" width="6.710937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28515625" style="5" bestFit="1" customWidth="1"/>
    <col min="12304" max="12304" width="10.85546875" style="5" customWidth="1"/>
    <col min="12305" max="12305" width="6.285156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7109375" style="5" customWidth="1"/>
    <col min="12310" max="12310" width="7.28515625" style="5" customWidth="1"/>
    <col min="12311" max="12328" width="6.42578125" style="5" customWidth="1"/>
    <col min="12329" max="12542" width="9.140625" style="5"/>
    <col min="12543" max="12543" width="4.28515625" style="5" customWidth="1"/>
    <col min="12544" max="12544" width="4.140625" style="5" customWidth="1"/>
    <col min="12545" max="12545" width="1.7109375" style="5" customWidth="1"/>
    <col min="12546" max="12546" width="9.140625" style="5" customWidth="1"/>
    <col min="12547" max="12547" width="7.42578125" style="5" customWidth="1"/>
    <col min="12548" max="12548" width="5.5703125" style="5" customWidth="1"/>
    <col min="12549" max="12549" width="5.7109375" style="5" customWidth="1"/>
    <col min="12550" max="12550" width="8.28515625" style="5" customWidth="1"/>
    <col min="12551" max="12551" width="6.28515625" style="5" customWidth="1"/>
    <col min="12552" max="12552" width="5.85546875" style="5" customWidth="1"/>
    <col min="12553" max="12553" width="6.5703125" style="5" customWidth="1"/>
    <col min="12554" max="12554" width="6.710937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28515625" style="5" bestFit="1" customWidth="1"/>
    <col min="12560" max="12560" width="10.85546875" style="5" customWidth="1"/>
    <col min="12561" max="12561" width="6.285156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7109375" style="5" customWidth="1"/>
    <col min="12566" max="12566" width="7.28515625" style="5" customWidth="1"/>
    <col min="12567" max="12584" width="6.42578125" style="5" customWidth="1"/>
    <col min="12585" max="12798" width="9.140625" style="5"/>
    <col min="12799" max="12799" width="4.28515625" style="5" customWidth="1"/>
    <col min="12800" max="12800" width="4.140625" style="5" customWidth="1"/>
    <col min="12801" max="12801" width="1.7109375" style="5" customWidth="1"/>
    <col min="12802" max="12802" width="9.140625" style="5" customWidth="1"/>
    <col min="12803" max="12803" width="7.42578125" style="5" customWidth="1"/>
    <col min="12804" max="12804" width="5.5703125" style="5" customWidth="1"/>
    <col min="12805" max="12805" width="5.7109375" style="5" customWidth="1"/>
    <col min="12806" max="12806" width="8.28515625" style="5" customWidth="1"/>
    <col min="12807" max="12807" width="6.28515625" style="5" customWidth="1"/>
    <col min="12808" max="12808" width="5.85546875" style="5" customWidth="1"/>
    <col min="12809" max="12809" width="6.5703125" style="5" customWidth="1"/>
    <col min="12810" max="12810" width="6.710937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28515625" style="5" bestFit="1" customWidth="1"/>
    <col min="12816" max="12816" width="10.85546875" style="5" customWidth="1"/>
    <col min="12817" max="12817" width="6.285156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7109375" style="5" customWidth="1"/>
    <col min="12822" max="12822" width="7.28515625" style="5" customWidth="1"/>
    <col min="12823" max="12840" width="6.42578125" style="5" customWidth="1"/>
    <col min="12841" max="13054" width="9.140625" style="5"/>
    <col min="13055" max="13055" width="4.28515625" style="5" customWidth="1"/>
    <col min="13056" max="13056" width="4.140625" style="5" customWidth="1"/>
    <col min="13057" max="13057" width="1.7109375" style="5" customWidth="1"/>
    <col min="13058" max="13058" width="9.140625" style="5" customWidth="1"/>
    <col min="13059" max="13059" width="7.42578125" style="5" customWidth="1"/>
    <col min="13060" max="13060" width="5.5703125" style="5" customWidth="1"/>
    <col min="13061" max="13061" width="5.7109375" style="5" customWidth="1"/>
    <col min="13062" max="13062" width="8.28515625" style="5" customWidth="1"/>
    <col min="13063" max="13063" width="6.28515625" style="5" customWidth="1"/>
    <col min="13064" max="13064" width="5.85546875" style="5" customWidth="1"/>
    <col min="13065" max="13065" width="6.5703125" style="5" customWidth="1"/>
    <col min="13066" max="13066" width="6.710937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28515625" style="5" bestFit="1" customWidth="1"/>
    <col min="13072" max="13072" width="10.85546875" style="5" customWidth="1"/>
    <col min="13073" max="13073" width="6.285156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7109375" style="5" customWidth="1"/>
    <col min="13078" max="13078" width="7.28515625" style="5" customWidth="1"/>
    <col min="13079" max="13096" width="6.42578125" style="5" customWidth="1"/>
    <col min="13097" max="13310" width="9.140625" style="5"/>
    <col min="13311" max="13311" width="4.28515625" style="5" customWidth="1"/>
    <col min="13312" max="13312" width="4.140625" style="5" customWidth="1"/>
    <col min="13313" max="13313" width="1.7109375" style="5" customWidth="1"/>
    <col min="13314" max="13314" width="9.140625" style="5" customWidth="1"/>
    <col min="13315" max="13315" width="7.42578125" style="5" customWidth="1"/>
    <col min="13316" max="13316" width="5.5703125" style="5" customWidth="1"/>
    <col min="13317" max="13317" width="5.7109375" style="5" customWidth="1"/>
    <col min="13318" max="13318" width="8.28515625" style="5" customWidth="1"/>
    <col min="13319" max="13319" width="6.28515625" style="5" customWidth="1"/>
    <col min="13320" max="13320" width="5.85546875" style="5" customWidth="1"/>
    <col min="13321" max="13321" width="6.5703125" style="5" customWidth="1"/>
    <col min="13322" max="13322" width="6.710937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28515625" style="5" bestFit="1" customWidth="1"/>
    <col min="13328" max="13328" width="10.85546875" style="5" customWidth="1"/>
    <col min="13329" max="13329" width="6.285156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7109375" style="5" customWidth="1"/>
    <col min="13334" max="13334" width="7.28515625" style="5" customWidth="1"/>
    <col min="13335" max="13352" width="6.42578125" style="5" customWidth="1"/>
    <col min="13353" max="13566" width="9.140625" style="5"/>
    <col min="13567" max="13567" width="4.28515625" style="5" customWidth="1"/>
    <col min="13568" max="13568" width="4.140625" style="5" customWidth="1"/>
    <col min="13569" max="13569" width="1.7109375" style="5" customWidth="1"/>
    <col min="13570" max="13570" width="9.140625" style="5" customWidth="1"/>
    <col min="13571" max="13571" width="7.42578125" style="5" customWidth="1"/>
    <col min="13572" max="13572" width="5.5703125" style="5" customWidth="1"/>
    <col min="13573" max="13573" width="5.7109375" style="5" customWidth="1"/>
    <col min="13574" max="13574" width="8.28515625" style="5" customWidth="1"/>
    <col min="13575" max="13575" width="6.28515625" style="5" customWidth="1"/>
    <col min="13576" max="13576" width="5.85546875" style="5" customWidth="1"/>
    <col min="13577" max="13577" width="6.5703125" style="5" customWidth="1"/>
    <col min="13578" max="13578" width="6.710937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28515625" style="5" bestFit="1" customWidth="1"/>
    <col min="13584" max="13584" width="10.85546875" style="5" customWidth="1"/>
    <col min="13585" max="13585" width="6.285156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7109375" style="5" customWidth="1"/>
    <col min="13590" max="13590" width="7.28515625" style="5" customWidth="1"/>
    <col min="13591" max="13608" width="6.42578125" style="5" customWidth="1"/>
    <col min="13609" max="13822" width="9.140625" style="5"/>
    <col min="13823" max="13823" width="4.28515625" style="5" customWidth="1"/>
    <col min="13824" max="13824" width="4.140625" style="5" customWidth="1"/>
    <col min="13825" max="13825" width="1.7109375" style="5" customWidth="1"/>
    <col min="13826" max="13826" width="9.140625" style="5" customWidth="1"/>
    <col min="13827" max="13827" width="7.42578125" style="5" customWidth="1"/>
    <col min="13828" max="13828" width="5.5703125" style="5" customWidth="1"/>
    <col min="13829" max="13829" width="5.7109375" style="5" customWidth="1"/>
    <col min="13830" max="13830" width="8.28515625" style="5" customWidth="1"/>
    <col min="13831" max="13831" width="6.28515625" style="5" customWidth="1"/>
    <col min="13832" max="13832" width="5.85546875" style="5" customWidth="1"/>
    <col min="13833" max="13833" width="6.5703125" style="5" customWidth="1"/>
    <col min="13834" max="13834" width="6.710937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28515625" style="5" bestFit="1" customWidth="1"/>
    <col min="13840" max="13840" width="10.85546875" style="5" customWidth="1"/>
    <col min="13841" max="13841" width="6.285156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7109375" style="5" customWidth="1"/>
    <col min="13846" max="13846" width="7.28515625" style="5" customWidth="1"/>
    <col min="13847" max="13864" width="6.42578125" style="5" customWidth="1"/>
    <col min="13865" max="14078" width="9.140625" style="5"/>
    <col min="14079" max="14079" width="4.28515625" style="5" customWidth="1"/>
    <col min="14080" max="14080" width="4.140625" style="5" customWidth="1"/>
    <col min="14081" max="14081" width="1.7109375" style="5" customWidth="1"/>
    <col min="14082" max="14082" width="9.140625" style="5" customWidth="1"/>
    <col min="14083" max="14083" width="7.42578125" style="5" customWidth="1"/>
    <col min="14084" max="14084" width="5.5703125" style="5" customWidth="1"/>
    <col min="14085" max="14085" width="5.7109375" style="5" customWidth="1"/>
    <col min="14086" max="14086" width="8.28515625" style="5" customWidth="1"/>
    <col min="14087" max="14087" width="6.28515625" style="5" customWidth="1"/>
    <col min="14088" max="14088" width="5.85546875" style="5" customWidth="1"/>
    <col min="14089" max="14089" width="6.5703125" style="5" customWidth="1"/>
    <col min="14090" max="14090" width="6.710937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28515625" style="5" bestFit="1" customWidth="1"/>
    <col min="14096" max="14096" width="10.85546875" style="5" customWidth="1"/>
    <col min="14097" max="14097" width="6.285156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7109375" style="5" customWidth="1"/>
    <col min="14102" max="14102" width="7.28515625" style="5" customWidth="1"/>
    <col min="14103" max="14120" width="6.42578125" style="5" customWidth="1"/>
    <col min="14121" max="14334" width="9.140625" style="5"/>
    <col min="14335" max="14335" width="4.28515625" style="5" customWidth="1"/>
    <col min="14336" max="14336" width="4.140625" style="5" customWidth="1"/>
    <col min="14337" max="14337" width="1.7109375" style="5" customWidth="1"/>
    <col min="14338" max="14338" width="9.140625" style="5" customWidth="1"/>
    <col min="14339" max="14339" width="7.42578125" style="5" customWidth="1"/>
    <col min="14340" max="14340" width="5.5703125" style="5" customWidth="1"/>
    <col min="14341" max="14341" width="5.7109375" style="5" customWidth="1"/>
    <col min="14342" max="14342" width="8.28515625" style="5" customWidth="1"/>
    <col min="14343" max="14343" width="6.28515625" style="5" customWidth="1"/>
    <col min="14344" max="14344" width="5.85546875" style="5" customWidth="1"/>
    <col min="14345" max="14345" width="6.5703125" style="5" customWidth="1"/>
    <col min="14346" max="14346" width="6.710937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28515625" style="5" bestFit="1" customWidth="1"/>
    <col min="14352" max="14352" width="10.85546875" style="5" customWidth="1"/>
    <col min="14353" max="14353" width="6.285156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7109375" style="5" customWidth="1"/>
    <col min="14358" max="14358" width="7.28515625" style="5" customWidth="1"/>
    <col min="14359" max="14376" width="6.42578125" style="5" customWidth="1"/>
    <col min="14377" max="14590" width="9.140625" style="5"/>
    <col min="14591" max="14591" width="4.28515625" style="5" customWidth="1"/>
    <col min="14592" max="14592" width="4.140625" style="5" customWidth="1"/>
    <col min="14593" max="14593" width="1.7109375" style="5" customWidth="1"/>
    <col min="14594" max="14594" width="9.140625" style="5" customWidth="1"/>
    <col min="14595" max="14595" width="7.42578125" style="5" customWidth="1"/>
    <col min="14596" max="14596" width="5.5703125" style="5" customWidth="1"/>
    <col min="14597" max="14597" width="5.7109375" style="5" customWidth="1"/>
    <col min="14598" max="14598" width="8.28515625" style="5" customWidth="1"/>
    <col min="14599" max="14599" width="6.28515625" style="5" customWidth="1"/>
    <col min="14600" max="14600" width="5.85546875" style="5" customWidth="1"/>
    <col min="14601" max="14601" width="6.5703125" style="5" customWidth="1"/>
    <col min="14602" max="14602" width="6.710937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28515625" style="5" bestFit="1" customWidth="1"/>
    <col min="14608" max="14608" width="10.85546875" style="5" customWidth="1"/>
    <col min="14609" max="14609" width="6.285156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7109375" style="5" customWidth="1"/>
    <col min="14614" max="14614" width="7.28515625" style="5" customWidth="1"/>
    <col min="14615" max="14632" width="6.42578125" style="5" customWidth="1"/>
    <col min="14633" max="14846" width="9.140625" style="5"/>
    <col min="14847" max="14847" width="4.28515625" style="5" customWidth="1"/>
    <col min="14848" max="14848" width="4.140625" style="5" customWidth="1"/>
    <col min="14849" max="14849" width="1.7109375" style="5" customWidth="1"/>
    <col min="14850" max="14850" width="9.140625" style="5" customWidth="1"/>
    <col min="14851" max="14851" width="7.42578125" style="5" customWidth="1"/>
    <col min="14852" max="14852" width="5.5703125" style="5" customWidth="1"/>
    <col min="14853" max="14853" width="5.7109375" style="5" customWidth="1"/>
    <col min="14854" max="14854" width="8.28515625" style="5" customWidth="1"/>
    <col min="14855" max="14855" width="6.28515625" style="5" customWidth="1"/>
    <col min="14856" max="14856" width="5.85546875" style="5" customWidth="1"/>
    <col min="14857" max="14857" width="6.5703125" style="5" customWidth="1"/>
    <col min="14858" max="14858" width="6.710937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28515625" style="5" bestFit="1" customWidth="1"/>
    <col min="14864" max="14864" width="10.85546875" style="5" customWidth="1"/>
    <col min="14865" max="14865" width="6.285156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7109375" style="5" customWidth="1"/>
    <col min="14870" max="14870" width="7.28515625" style="5" customWidth="1"/>
    <col min="14871" max="14888" width="6.42578125" style="5" customWidth="1"/>
    <col min="14889" max="15102" width="9.140625" style="5"/>
    <col min="15103" max="15103" width="4.28515625" style="5" customWidth="1"/>
    <col min="15104" max="15104" width="4.140625" style="5" customWidth="1"/>
    <col min="15105" max="15105" width="1.7109375" style="5" customWidth="1"/>
    <col min="15106" max="15106" width="9.140625" style="5" customWidth="1"/>
    <col min="15107" max="15107" width="7.42578125" style="5" customWidth="1"/>
    <col min="15108" max="15108" width="5.5703125" style="5" customWidth="1"/>
    <col min="15109" max="15109" width="5.7109375" style="5" customWidth="1"/>
    <col min="15110" max="15110" width="8.28515625" style="5" customWidth="1"/>
    <col min="15111" max="15111" width="6.28515625" style="5" customWidth="1"/>
    <col min="15112" max="15112" width="5.85546875" style="5" customWidth="1"/>
    <col min="15113" max="15113" width="6.5703125" style="5" customWidth="1"/>
    <col min="15114" max="15114" width="6.710937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28515625" style="5" bestFit="1" customWidth="1"/>
    <col min="15120" max="15120" width="10.85546875" style="5" customWidth="1"/>
    <col min="15121" max="15121" width="6.285156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7109375" style="5" customWidth="1"/>
    <col min="15126" max="15126" width="7.28515625" style="5" customWidth="1"/>
    <col min="15127" max="15144" width="6.42578125" style="5" customWidth="1"/>
    <col min="15145" max="15358" width="9.140625" style="5"/>
    <col min="15359" max="15359" width="4.28515625" style="5" customWidth="1"/>
    <col min="15360" max="15360" width="4.140625" style="5" customWidth="1"/>
    <col min="15361" max="15361" width="1.7109375" style="5" customWidth="1"/>
    <col min="15362" max="15362" width="9.140625" style="5" customWidth="1"/>
    <col min="15363" max="15363" width="7.42578125" style="5" customWidth="1"/>
    <col min="15364" max="15364" width="5.5703125" style="5" customWidth="1"/>
    <col min="15365" max="15365" width="5.7109375" style="5" customWidth="1"/>
    <col min="15366" max="15366" width="8.28515625" style="5" customWidth="1"/>
    <col min="15367" max="15367" width="6.28515625" style="5" customWidth="1"/>
    <col min="15368" max="15368" width="5.85546875" style="5" customWidth="1"/>
    <col min="15369" max="15369" width="6.5703125" style="5" customWidth="1"/>
    <col min="15370" max="15370" width="6.710937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28515625" style="5" bestFit="1" customWidth="1"/>
    <col min="15376" max="15376" width="10.85546875" style="5" customWidth="1"/>
    <col min="15377" max="15377" width="6.285156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7109375" style="5" customWidth="1"/>
    <col min="15382" max="15382" width="7.28515625" style="5" customWidth="1"/>
    <col min="15383" max="15400" width="6.42578125" style="5" customWidth="1"/>
    <col min="15401" max="15614" width="9.140625" style="5"/>
    <col min="15615" max="15615" width="4.28515625" style="5" customWidth="1"/>
    <col min="15616" max="15616" width="4.140625" style="5" customWidth="1"/>
    <col min="15617" max="15617" width="1.7109375" style="5" customWidth="1"/>
    <col min="15618" max="15618" width="9.140625" style="5" customWidth="1"/>
    <col min="15619" max="15619" width="7.42578125" style="5" customWidth="1"/>
    <col min="15620" max="15620" width="5.5703125" style="5" customWidth="1"/>
    <col min="15621" max="15621" width="5.7109375" style="5" customWidth="1"/>
    <col min="15622" max="15622" width="8.28515625" style="5" customWidth="1"/>
    <col min="15623" max="15623" width="6.28515625" style="5" customWidth="1"/>
    <col min="15624" max="15624" width="5.85546875" style="5" customWidth="1"/>
    <col min="15625" max="15625" width="6.5703125" style="5" customWidth="1"/>
    <col min="15626" max="15626" width="6.710937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28515625" style="5" bestFit="1" customWidth="1"/>
    <col min="15632" max="15632" width="10.85546875" style="5" customWidth="1"/>
    <col min="15633" max="15633" width="6.285156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7109375" style="5" customWidth="1"/>
    <col min="15638" max="15638" width="7.28515625" style="5" customWidth="1"/>
    <col min="15639" max="15656" width="6.42578125" style="5" customWidth="1"/>
    <col min="15657" max="15870" width="9.140625" style="5"/>
    <col min="15871" max="15871" width="4.28515625" style="5" customWidth="1"/>
    <col min="15872" max="15872" width="4.140625" style="5" customWidth="1"/>
    <col min="15873" max="15873" width="1.7109375" style="5" customWidth="1"/>
    <col min="15874" max="15874" width="9.140625" style="5" customWidth="1"/>
    <col min="15875" max="15875" width="7.42578125" style="5" customWidth="1"/>
    <col min="15876" max="15876" width="5.5703125" style="5" customWidth="1"/>
    <col min="15877" max="15877" width="5.7109375" style="5" customWidth="1"/>
    <col min="15878" max="15878" width="8.28515625" style="5" customWidth="1"/>
    <col min="15879" max="15879" width="6.28515625" style="5" customWidth="1"/>
    <col min="15880" max="15880" width="5.85546875" style="5" customWidth="1"/>
    <col min="15881" max="15881" width="6.5703125" style="5" customWidth="1"/>
    <col min="15882" max="15882" width="6.710937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28515625" style="5" bestFit="1" customWidth="1"/>
    <col min="15888" max="15888" width="10.85546875" style="5" customWidth="1"/>
    <col min="15889" max="15889" width="6.285156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7109375" style="5" customWidth="1"/>
    <col min="15894" max="15894" width="7.28515625" style="5" customWidth="1"/>
    <col min="15895" max="15912" width="6.42578125" style="5" customWidth="1"/>
    <col min="15913" max="16126" width="9.140625" style="5"/>
    <col min="16127" max="16127" width="4.28515625" style="5" customWidth="1"/>
    <col min="16128" max="16128" width="4.140625" style="5" customWidth="1"/>
    <col min="16129" max="16129" width="1.7109375" style="5" customWidth="1"/>
    <col min="16130" max="16130" width="9.140625" style="5" customWidth="1"/>
    <col min="16131" max="16131" width="7.42578125" style="5" customWidth="1"/>
    <col min="16132" max="16132" width="5.5703125" style="5" customWidth="1"/>
    <col min="16133" max="16133" width="5.7109375" style="5" customWidth="1"/>
    <col min="16134" max="16134" width="8.28515625" style="5" customWidth="1"/>
    <col min="16135" max="16135" width="6.28515625" style="5" customWidth="1"/>
    <col min="16136" max="16136" width="5.85546875" style="5" customWidth="1"/>
    <col min="16137" max="16137" width="6.5703125" style="5" customWidth="1"/>
    <col min="16138" max="16138" width="6.710937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28515625" style="5" bestFit="1" customWidth="1"/>
    <col min="16144" max="16144" width="10.85546875" style="5" customWidth="1"/>
    <col min="16145" max="16145" width="6.285156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7109375" style="5" customWidth="1"/>
    <col min="16150" max="16150" width="7.28515625" style="5" customWidth="1"/>
    <col min="16151" max="16168" width="6.42578125" style="5" customWidth="1"/>
    <col min="16169" max="16384" width="9.140625" style="5"/>
  </cols>
  <sheetData>
    <row r="1" spans="1:2" ht="15" x14ac:dyDescent="0.25">
      <c r="A1" s="5"/>
      <c r="B1" s="26" t="s">
        <v>232</v>
      </c>
    </row>
    <row r="27" spans="1:27" ht="20.25" customHeight="1" x14ac:dyDescent="0.25">
      <c r="A27" s="1" t="s">
        <v>0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</v>
      </c>
      <c r="S27" s="3"/>
      <c r="T27" s="418" t="s">
        <v>2</v>
      </c>
      <c r="U27" s="419"/>
      <c r="V27" s="419"/>
      <c r="W27" s="420"/>
      <c r="X27" s="418" t="s">
        <v>3</v>
      </c>
      <c r="Y27" s="419"/>
      <c r="Z27" s="419"/>
      <c r="AA27" s="420"/>
    </row>
    <row r="28" spans="1:27" ht="32.25" customHeight="1" x14ac:dyDescent="0.25">
      <c r="A28" s="6" t="s">
        <v>4</v>
      </c>
      <c r="B28" s="6" t="s">
        <v>5</v>
      </c>
      <c r="C28" s="7" t="s">
        <v>6</v>
      </c>
      <c r="D28" s="7" t="s">
        <v>7</v>
      </c>
      <c r="E28" s="8" t="s">
        <v>8</v>
      </c>
      <c r="F28" s="8" t="s">
        <v>9</v>
      </c>
      <c r="G28" s="8" t="s">
        <v>10</v>
      </c>
      <c r="H28" s="8" t="s">
        <v>11</v>
      </c>
      <c r="I28" s="8" t="s">
        <v>12</v>
      </c>
      <c r="J28" s="8" t="s">
        <v>13</v>
      </c>
      <c r="K28" s="8" t="s">
        <v>14</v>
      </c>
      <c r="L28" s="8" t="s">
        <v>15</v>
      </c>
      <c r="M28" s="8" t="s">
        <v>16</v>
      </c>
      <c r="N28" s="7" t="s">
        <v>17</v>
      </c>
      <c r="O28" s="7" t="s">
        <v>18</v>
      </c>
      <c r="P28" s="7" t="s">
        <v>19</v>
      </c>
      <c r="Q28" s="7" t="s">
        <v>20</v>
      </c>
      <c r="R28" s="7" t="s">
        <v>21</v>
      </c>
      <c r="S28" s="7" t="s">
        <v>22</v>
      </c>
      <c r="T28" s="7" t="s">
        <v>18</v>
      </c>
      <c r="U28" s="7" t="s">
        <v>19</v>
      </c>
      <c r="V28" s="7" t="s">
        <v>20</v>
      </c>
      <c r="W28" s="7" t="s">
        <v>21</v>
      </c>
      <c r="X28" s="7" t="s">
        <v>18</v>
      </c>
      <c r="Y28" s="7" t="s">
        <v>19</v>
      </c>
      <c r="Z28" s="7" t="s">
        <v>20</v>
      </c>
      <c r="AA28" s="7" t="s">
        <v>21</v>
      </c>
    </row>
    <row r="29" spans="1:27" ht="12.75" customHeight="1" x14ac:dyDescent="0.25">
      <c r="A29" s="9">
        <v>37257</v>
      </c>
      <c r="B29" s="10" t="str">
        <f>RIGHT(A29,4)</f>
        <v>7257</v>
      </c>
      <c r="C29" s="11">
        <v>34.301810330588694</v>
      </c>
      <c r="D29" s="11">
        <v>-429.64644618056121</v>
      </c>
      <c r="E29" s="12">
        <v>0</v>
      </c>
      <c r="F29" s="12">
        <v>0</v>
      </c>
      <c r="G29" s="12">
        <v>20.917568806787418</v>
      </c>
      <c r="H29" s="12">
        <v>0</v>
      </c>
      <c r="I29" s="12">
        <v>-22.354603938425441</v>
      </c>
      <c r="J29" s="12">
        <v>98.477444443702396</v>
      </c>
      <c r="K29" s="12">
        <v>-0.62783675988930665</v>
      </c>
      <c r="L29" s="11">
        <v>0</v>
      </c>
      <c r="M29" s="12">
        <v>0</v>
      </c>
      <c r="N29" s="12">
        <v>0</v>
      </c>
      <c r="O29" s="13">
        <v>-6509.8194771704957</v>
      </c>
      <c r="P29" s="14">
        <v>-7062.474143868737</v>
      </c>
      <c r="Q29" s="14">
        <v>-6808.7515404682936</v>
      </c>
      <c r="R29" s="14">
        <v>-7361.4062071665348</v>
      </c>
      <c r="S29" s="14">
        <v>1325599.6154878575</v>
      </c>
      <c r="T29" s="14"/>
      <c r="U29" s="14"/>
      <c r="V29" s="14"/>
      <c r="W29" s="14"/>
      <c r="X29" s="15"/>
      <c r="Y29" s="15"/>
      <c r="Z29" s="15"/>
      <c r="AA29" s="15"/>
    </row>
    <row r="30" spans="1:27" ht="12.75" customHeight="1" x14ac:dyDescent="0.25">
      <c r="A30" s="9">
        <v>37288</v>
      </c>
      <c r="B30" s="10" t="str">
        <f t="shared" ref="B30:B93" si="0">RIGHT(A30,4)</f>
        <v>7288</v>
      </c>
      <c r="C30" s="11">
        <v>-1.0500283147204326</v>
      </c>
      <c r="D30" s="11">
        <v>1.3077638536747107</v>
      </c>
      <c r="E30" s="12">
        <v>0</v>
      </c>
      <c r="F30" s="12">
        <v>0</v>
      </c>
      <c r="G30" s="12">
        <v>7.22684786889136</v>
      </c>
      <c r="H30" s="12">
        <v>0</v>
      </c>
      <c r="I30" s="12">
        <v>0</v>
      </c>
      <c r="J30" s="12">
        <v>-99.159944035158929</v>
      </c>
      <c r="K30" s="12">
        <v>0.25472172357531264</v>
      </c>
      <c r="L30" s="11">
        <v>0</v>
      </c>
      <c r="M30" s="12">
        <v>0</v>
      </c>
      <c r="N30" s="12">
        <v>0</v>
      </c>
      <c r="O30" s="13">
        <v>-4655.7367013585426</v>
      </c>
      <c r="P30" s="14">
        <v>-2197.764671575605</v>
      </c>
      <c r="Q30" s="14">
        <v>-4747.1573402622807</v>
      </c>
      <c r="R30" s="14">
        <v>-2289.1853104793431</v>
      </c>
      <c r="S30" s="14">
        <v>1335441.4281422745</v>
      </c>
      <c r="T30" s="14"/>
      <c r="U30" s="14"/>
      <c r="V30" s="14"/>
      <c r="W30" s="14"/>
      <c r="X30" s="15"/>
      <c r="Y30" s="15"/>
      <c r="Z30" s="15"/>
      <c r="AA30" s="15"/>
    </row>
    <row r="31" spans="1:27" ht="12.75" customHeight="1" x14ac:dyDescent="0.25">
      <c r="A31" s="9">
        <v>37316</v>
      </c>
      <c r="B31" s="10" t="str">
        <f t="shared" si="0"/>
        <v>7316</v>
      </c>
      <c r="C31" s="11">
        <v>5.5924693724039019</v>
      </c>
      <c r="D31" s="11">
        <v>131.03226449600814</v>
      </c>
      <c r="E31" s="12">
        <v>0</v>
      </c>
      <c r="F31" s="12">
        <v>0</v>
      </c>
      <c r="G31" s="12">
        <v>18.828114481552934</v>
      </c>
      <c r="H31" s="12">
        <v>0</v>
      </c>
      <c r="I31" s="12">
        <v>0</v>
      </c>
      <c r="J31" s="12">
        <v>0.29764081270027321</v>
      </c>
      <c r="K31" s="12">
        <v>0.40942928451231153</v>
      </c>
      <c r="L31" s="11">
        <v>0</v>
      </c>
      <c r="M31" s="12">
        <v>0</v>
      </c>
      <c r="N31" s="12">
        <v>0</v>
      </c>
      <c r="O31" s="13">
        <v>-4225.3455343843852</v>
      </c>
      <c r="P31" s="14">
        <v>-2371.9951374952825</v>
      </c>
      <c r="Q31" s="14">
        <v>-4069.1856159372078</v>
      </c>
      <c r="R31" s="14">
        <v>-2215.835219048105</v>
      </c>
      <c r="S31" s="14">
        <v>1345582.3151331956</v>
      </c>
      <c r="T31" s="14"/>
      <c r="U31" s="14"/>
      <c r="V31" s="14"/>
      <c r="W31" s="14"/>
      <c r="X31" s="15"/>
      <c r="Y31" s="15"/>
      <c r="Z31" s="15"/>
      <c r="AA31" s="15"/>
    </row>
    <row r="32" spans="1:27" ht="12.75" customHeight="1" x14ac:dyDescent="0.25">
      <c r="A32" s="9">
        <v>37347</v>
      </c>
      <c r="B32" s="10" t="str">
        <f t="shared" si="0"/>
        <v>7347</v>
      </c>
      <c r="C32" s="11">
        <v>1.8774612533424899</v>
      </c>
      <c r="D32" s="11">
        <v>10.168188506106251</v>
      </c>
      <c r="E32" s="12">
        <v>0</v>
      </c>
      <c r="F32" s="12">
        <v>0</v>
      </c>
      <c r="G32" s="12">
        <v>32.867708081402363</v>
      </c>
      <c r="H32" s="12">
        <v>0</v>
      </c>
      <c r="I32" s="12">
        <v>0</v>
      </c>
      <c r="J32" s="12">
        <v>170.60448276418566</v>
      </c>
      <c r="K32" s="12">
        <v>0.40206935571263624</v>
      </c>
      <c r="L32" s="11">
        <v>0</v>
      </c>
      <c r="M32" s="12">
        <v>0</v>
      </c>
      <c r="N32" s="12">
        <v>0</v>
      </c>
      <c r="O32" s="13">
        <v>-7100.2219752574374</v>
      </c>
      <c r="P32" s="14">
        <v>-5789.1182614057498</v>
      </c>
      <c r="Q32" s="14">
        <v>-6884.3020652966879</v>
      </c>
      <c r="R32" s="14">
        <v>-5573.1983514450003</v>
      </c>
      <c r="S32" s="14">
        <v>1358396.2803005537</v>
      </c>
      <c r="T32" s="14"/>
      <c r="U32" s="14"/>
      <c r="V32" s="14"/>
      <c r="W32" s="14"/>
      <c r="X32" s="15"/>
      <c r="Y32" s="15"/>
      <c r="Z32" s="15"/>
      <c r="AA32" s="15"/>
    </row>
    <row r="33" spans="1:27" ht="12.75" customHeight="1" x14ac:dyDescent="0.25">
      <c r="A33" s="9">
        <v>37377</v>
      </c>
      <c r="B33" s="10" t="str">
        <f t="shared" si="0"/>
        <v>7377</v>
      </c>
      <c r="C33" s="11">
        <v>3.3421510732914688</v>
      </c>
      <c r="D33" s="11">
        <v>5.6795527703665272</v>
      </c>
      <c r="E33" s="12">
        <v>0</v>
      </c>
      <c r="F33" s="12">
        <v>0</v>
      </c>
      <c r="G33" s="12">
        <v>3.106290780883759</v>
      </c>
      <c r="H33" s="12">
        <v>0</v>
      </c>
      <c r="I33" s="12">
        <v>0</v>
      </c>
      <c r="J33" s="12">
        <v>-172.09911796820137</v>
      </c>
      <c r="K33" s="12">
        <v>2.2274836356643218E-2</v>
      </c>
      <c r="L33" s="11">
        <v>0</v>
      </c>
      <c r="M33" s="12">
        <v>0</v>
      </c>
      <c r="N33" s="12">
        <v>0</v>
      </c>
      <c r="O33" s="13">
        <v>-3551.2753494977233</v>
      </c>
      <c r="P33" s="14">
        <v>-1891.8839524458911</v>
      </c>
      <c r="Q33" s="14">
        <v>-3711.2241980050262</v>
      </c>
      <c r="R33" s="14">
        <v>-2051.8328009531942</v>
      </c>
      <c r="S33" s="14">
        <v>1370746.5748779087</v>
      </c>
      <c r="T33" s="14"/>
      <c r="U33" s="14"/>
      <c r="V33" s="14"/>
      <c r="W33" s="14"/>
      <c r="X33" s="15"/>
      <c r="Y33" s="15"/>
      <c r="Z33" s="15"/>
      <c r="AA33" s="15"/>
    </row>
    <row r="34" spans="1:27" ht="12.75" customHeight="1" x14ac:dyDescent="0.25">
      <c r="A34" s="9">
        <v>37408</v>
      </c>
      <c r="B34" s="10" t="str">
        <f t="shared" si="0"/>
        <v>7408</v>
      </c>
      <c r="C34" s="11">
        <v>-2.5400097024209098</v>
      </c>
      <c r="D34" s="11">
        <v>10.706896892749223</v>
      </c>
      <c r="E34" s="12">
        <v>0</v>
      </c>
      <c r="F34" s="12">
        <v>0</v>
      </c>
      <c r="G34" s="12">
        <v>-28.831560280422575</v>
      </c>
      <c r="H34" s="12">
        <v>0</v>
      </c>
      <c r="I34" s="12">
        <v>0</v>
      </c>
      <c r="J34" s="12">
        <v>292.82262365315364</v>
      </c>
      <c r="K34" s="12">
        <v>-0.38192804509823686</v>
      </c>
      <c r="L34" s="11">
        <v>0</v>
      </c>
      <c r="M34" s="12">
        <v>0</v>
      </c>
      <c r="N34" s="12">
        <v>0</v>
      </c>
      <c r="O34" s="13">
        <v>-4102.4649877916427</v>
      </c>
      <c r="P34" s="14">
        <v>-1852.1492430466926</v>
      </c>
      <c r="Q34" s="14">
        <v>-3830.6889652736813</v>
      </c>
      <c r="R34" s="14">
        <v>-1580.3732205287315</v>
      </c>
      <c r="S34" s="14">
        <v>1389221.579982667</v>
      </c>
      <c r="T34" s="14"/>
      <c r="U34" s="14"/>
      <c r="V34" s="14"/>
      <c r="W34" s="14"/>
      <c r="X34" s="15"/>
      <c r="Y34" s="15"/>
      <c r="Z34" s="15"/>
      <c r="AA34" s="15"/>
    </row>
    <row r="35" spans="1:27" ht="12.75" customHeight="1" x14ac:dyDescent="0.25">
      <c r="A35" s="9">
        <v>37438</v>
      </c>
      <c r="B35" s="10" t="str">
        <f t="shared" si="0"/>
        <v>7438</v>
      </c>
      <c r="C35" s="11">
        <v>-6.4011800514501864</v>
      </c>
      <c r="D35" s="11">
        <v>36.067945378127483</v>
      </c>
      <c r="E35" s="12">
        <v>0</v>
      </c>
      <c r="F35" s="12">
        <v>0</v>
      </c>
      <c r="G35" s="12">
        <v>4.1765716094920391</v>
      </c>
      <c r="H35" s="12">
        <v>0</v>
      </c>
      <c r="I35" s="12">
        <v>0</v>
      </c>
      <c r="J35" s="12">
        <v>-294.97938255667856</v>
      </c>
      <c r="K35" s="12">
        <v>0.34912151783830098</v>
      </c>
      <c r="L35" s="11">
        <v>0</v>
      </c>
      <c r="M35" s="12">
        <v>0</v>
      </c>
      <c r="N35" s="12">
        <v>0</v>
      </c>
      <c r="O35" s="13">
        <v>-3810.0609969507468</v>
      </c>
      <c r="P35" s="14">
        <v>-2149.5545147835046</v>
      </c>
      <c r="Q35" s="14">
        <v>-4070.8479210534178</v>
      </c>
      <c r="R35" s="14">
        <v>-2410.3414388861756</v>
      </c>
      <c r="S35" s="14">
        <v>1405319.22714985</v>
      </c>
      <c r="T35" s="14"/>
      <c r="U35" s="14"/>
      <c r="V35" s="14"/>
      <c r="W35" s="14"/>
      <c r="X35" s="15"/>
      <c r="Y35" s="15"/>
      <c r="Z35" s="15"/>
      <c r="AA35" s="15"/>
    </row>
    <row r="36" spans="1:27" ht="12.75" customHeight="1" x14ac:dyDescent="0.25">
      <c r="A36" s="9">
        <v>37469</v>
      </c>
      <c r="B36" s="10" t="str">
        <f t="shared" si="0"/>
        <v>7469</v>
      </c>
      <c r="C36" s="11">
        <v>1.6915531937057013</v>
      </c>
      <c r="D36" s="11">
        <v>16.318506587679853</v>
      </c>
      <c r="E36" s="12">
        <v>0</v>
      </c>
      <c r="F36" s="12">
        <v>0</v>
      </c>
      <c r="G36" s="12">
        <v>41.701261335921735</v>
      </c>
      <c r="H36" s="12">
        <v>0</v>
      </c>
      <c r="I36" s="12">
        <v>0</v>
      </c>
      <c r="J36" s="12">
        <v>0</v>
      </c>
      <c r="K36" s="12">
        <v>0.16173163723628706</v>
      </c>
      <c r="L36" s="11">
        <v>0</v>
      </c>
      <c r="M36" s="12">
        <v>0</v>
      </c>
      <c r="N36" s="12">
        <v>0</v>
      </c>
      <c r="O36" s="13">
        <v>-1225.6941068864817</v>
      </c>
      <c r="P36" s="14">
        <v>-1495.3463074415749</v>
      </c>
      <c r="Q36" s="14">
        <v>-1165.8210541319381</v>
      </c>
      <c r="R36" s="14">
        <v>-1435.4732546870314</v>
      </c>
      <c r="S36" s="14">
        <v>1420054.6843113832</v>
      </c>
      <c r="T36" s="14"/>
      <c r="U36" s="14"/>
      <c r="V36" s="14"/>
      <c r="W36" s="14"/>
      <c r="X36" s="15"/>
      <c r="Y36" s="15"/>
      <c r="Z36" s="15"/>
      <c r="AA36" s="15"/>
    </row>
    <row r="37" spans="1:27" ht="12.75" customHeight="1" x14ac:dyDescent="0.25">
      <c r="A37" s="9">
        <v>37500</v>
      </c>
      <c r="B37" s="10" t="str">
        <f t="shared" si="0"/>
        <v>7500</v>
      </c>
      <c r="C37" s="11">
        <v>42.10547988050903</v>
      </c>
      <c r="D37" s="11">
        <v>11.708815748044566</v>
      </c>
      <c r="E37" s="12">
        <v>0</v>
      </c>
      <c r="F37" s="12">
        <v>0</v>
      </c>
      <c r="G37" s="12">
        <v>10.60146245290332</v>
      </c>
      <c r="H37" s="12">
        <v>0</v>
      </c>
      <c r="I37" s="12">
        <v>0</v>
      </c>
      <c r="J37" s="12">
        <v>0</v>
      </c>
      <c r="K37" s="12">
        <v>7.8225802464800764E-2</v>
      </c>
      <c r="L37" s="11">
        <v>0</v>
      </c>
      <c r="M37" s="12">
        <v>0</v>
      </c>
      <c r="N37" s="12">
        <v>0</v>
      </c>
      <c r="O37" s="13">
        <v>-8520.2773667535057</v>
      </c>
      <c r="P37" s="14">
        <v>-6130.7260331215566</v>
      </c>
      <c r="Q37" s="14">
        <v>-8455.7833828695839</v>
      </c>
      <c r="R37" s="14">
        <v>-6066.2320492376348</v>
      </c>
      <c r="S37" s="14">
        <v>1436491.6658816314</v>
      </c>
      <c r="T37" s="14"/>
      <c r="U37" s="14"/>
      <c r="V37" s="14"/>
      <c r="W37" s="14"/>
      <c r="X37" s="15"/>
      <c r="Y37" s="15"/>
      <c r="Z37" s="15"/>
      <c r="AA37" s="15"/>
    </row>
    <row r="38" spans="1:27" ht="12.75" customHeight="1" x14ac:dyDescent="0.25">
      <c r="A38" s="9">
        <v>37530</v>
      </c>
      <c r="B38" s="10" t="str">
        <f t="shared" si="0"/>
        <v>7530</v>
      </c>
      <c r="C38" s="11">
        <v>-29.36731139472565</v>
      </c>
      <c r="D38" s="11">
        <v>-55.070228768843677</v>
      </c>
      <c r="E38" s="12">
        <v>0</v>
      </c>
      <c r="F38" s="12">
        <v>0</v>
      </c>
      <c r="G38" s="12">
        <v>13.27886445688711</v>
      </c>
      <c r="H38" s="12">
        <v>0</v>
      </c>
      <c r="I38" s="12">
        <v>0</v>
      </c>
      <c r="J38" s="12">
        <v>0</v>
      </c>
      <c r="K38" s="12">
        <v>2.3957019427442279</v>
      </c>
      <c r="L38" s="11">
        <v>0</v>
      </c>
      <c r="M38" s="12">
        <v>0</v>
      </c>
      <c r="N38" s="12">
        <v>0</v>
      </c>
      <c r="O38" s="13">
        <v>-6265.129091750433</v>
      </c>
      <c r="P38" s="14">
        <v>-4371.1436087832353</v>
      </c>
      <c r="Q38" s="14">
        <v>-6333.8920655143711</v>
      </c>
      <c r="R38" s="14">
        <v>-4439.9065825471735</v>
      </c>
      <c r="S38" s="14">
        <v>1453478.1214231141</v>
      </c>
      <c r="T38" s="14"/>
      <c r="U38" s="14"/>
      <c r="V38" s="14"/>
      <c r="W38" s="14"/>
      <c r="X38" s="15"/>
      <c r="Y38" s="15"/>
      <c r="Z38" s="15"/>
      <c r="AA38" s="15"/>
    </row>
    <row r="39" spans="1:27" ht="12.75" customHeight="1" x14ac:dyDescent="0.25">
      <c r="A39" s="9">
        <v>37561</v>
      </c>
      <c r="B39" s="10" t="str">
        <f t="shared" si="0"/>
        <v>7561</v>
      </c>
      <c r="C39" s="11">
        <v>18.312900362496489</v>
      </c>
      <c r="D39" s="11">
        <v>5.7011889033398129</v>
      </c>
      <c r="E39" s="12">
        <v>0</v>
      </c>
      <c r="F39" s="12">
        <v>0</v>
      </c>
      <c r="G39" s="12">
        <v>-155.8409648098434</v>
      </c>
      <c r="H39" s="12">
        <v>0</v>
      </c>
      <c r="I39" s="12">
        <v>0</v>
      </c>
      <c r="J39" s="12">
        <v>0</v>
      </c>
      <c r="K39" s="12">
        <v>-6.5822312632124751</v>
      </c>
      <c r="L39" s="11">
        <v>0</v>
      </c>
      <c r="M39" s="12">
        <v>0</v>
      </c>
      <c r="N39" s="12">
        <v>0</v>
      </c>
      <c r="O39" s="13">
        <v>-3768.9789506270572</v>
      </c>
      <c r="P39" s="14">
        <v>-1608.5289302350743</v>
      </c>
      <c r="Q39" s="14">
        <v>-3907.3880574342766</v>
      </c>
      <c r="R39" s="14">
        <v>-1746.9380370422939</v>
      </c>
      <c r="S39" s="14">
        <v>1471562.7838685128</v>
      </c>
      <c r="T39" s="14"/>
      <c r="U39" s="14"/>
      <c r="V39" s="14"/>
      <c r="W39" s="14"/>
      <c r="X39" s="15"/>
      <c r="Y39" s="15"/>
      <c r="Z39" s="15"/>
      <c r="AA39" s="15"/>
    </row>
    <row r="40" spans="1:27" ht="12.75" customHeight="1" x14ac:dyDescent="0.25">
      <c r="A40" s="9">
        <v>37591</v>
      </c>
      <c r="B40" s="10" t="str">
        <f t="shared" si="0"/>
        <v>7591</v>
      </c>
      <c r="C40" s="11">
        <v>-14.456751862003067</v>
      </c>
      <c r="D40" s="11">
        <v>-26.742712512188945</v>
      </c>
      <c r="E40" s="12">
        <v>0</v>
      </c>
      <c r="F40" s="12">
        <v>40.24276949758724</v>
      </c>
      <c r="G40" s="12">
        <v>99.520291928196414</v>
      </c>
      <c r="H40" s="12">
        <v>0</v>
      </c>
      <c r="I40" s="12">
        <v>0</v>
      </c>
      <c r="J40" s="12">
        <v>0</v>
      </c>
      <c r="K40" s="12">
        <v>4.5284378398529022</v>
      </c>
      <c r="L40" s="11">
        <v>0</v>
      </c>
      <c r="M40" s="12">
        <v>0</v>
      </c>
      <c r="N40" s="12">
        <v>0</v>
      </c>
      <c r="O40" s="13">
        <v>6210.5075111988835</v>
      </c>
      <c r="P40" s="14">
        <v>4224.119984795082</v>
      </c>
      <c r="Q40" s="14">
        <v>6313.5995460903277</v>
      </c>
      <c r="R40" s="14">
        <v>4327.2120196865262</v>
      </c>
      <c r="S40" s="14">
        <v>1488787.2551583685</v>
      </c>
      <c r="T40" s="14">
        <f>SUM(O29:O40)</f>
        <v>-47524.497027229561</v>
      </c>
      <c r="U40" s="14">
        <f>SUM(P29:P40)</f>
        <v>-32696.56481940782</v>
      </c>
      <c r="V40" s="14">
        <f>SUM(Q29:Q40)</f>
        <v>-47671.442660156441</v>
      </c>
      <c r="W40" s="14">
        <f>SUM(R29:R40)</f>
        <v>-32843.510452334689</v>
      </c>
      <c r="X40" s="15">
        <f>-T40/$S40</f>
        <v>3.1921617318099747E-2</v>
      </c>
      <c r="Y40" s="15">
        <f>-U40/$S40</f>
        <v>2.1961878506227373E-2</v>
      </c>
      <c r="Z40" s="15">
        <f>-V40/$S40</f>
        <v>3.2020318883698017E-2</v>
      </c>
      <c r="AA40" s="15">
        <f>-W40/$S40</f>
        <v>2.2060580071825632E-2</v>
      </c>
    </row>
    <row r="41" spans="1:27" ht="12.75" customHeight="1" x14ac:dyDescent="0.25">
      <c r="A41" s="9">
        <v>37622</v>
      </c>
      <c r="B41" s="10" t="str">
        <f t="shared" si="0"/>
        <v>7622</v>
      </c>
      <c r="C41" s="11">
        <v>-9.6106104466105773</v>
      </c>
      <c r="D41" s="11">
        <v>-9.3649475408894514</v>
      </c>
      <c r="E41" s="12">
        <v>0</v>
      </c>
      <c r="F41" s="12">
        <v>-40.57896948325179</v>
      </c>
      <c r="G41" s="12">
        <v>28.760682286456063</v>
      </c>
      <c r="H41" s="12">
        <v>0</v>
      </c>
      <c r="I41" s="12">
        <v>0</v>
      </c>
      <c r="J41" s="12">
        <v>0</v>
      </c>
      <c r="K41" s="12">
        <v>-0.7722846625141746</v>
      </c>
      <c r="L41" s="11">
        <v>0</v>
      </c>
      <c r="M41" s="12">
        <v>0</v>
      </c>
      <c r="N41" s="12">
        <v>0</v>
      </c>
      <c r="O41" s="16">
        <v>-7748.7973225915603</v>
      </c>
      <c r="P41" s="14">
        <v>-6756.2657692712892</v>
      </c>
      <c r="Q41" s="14">
        <v>-7780.3634524383706</v>
      </c>
      <c r="R41" s="14">
        <v>-6787.8318991180995</v>
      </c>
      <c r="S41" s="14">
        <v>1503589.9108693013</v>
      </c>
      <c r="T41" s="14">
        <f t="shared" ref="T41:W56" si="1">SUM(O30:O41)</f>
        <v>-48763.474872650637</v>
      </c>
      <c r="U41" s="14">
        <f t="shared" si="1"/>
        <v>-32390.356444810372</v>
      </c>
      <c r="V41" s="14">
        <f t="shared" si="1"/>
        <v>-48643.054572126523</v>
      </c>
      <c r="W41" s="14">
        <f t="shared" si="1"/>
        <v>-32269.936144286261</v>
      </c>
      <c r="X41" s="15">
        <f t="shared" ref="X41:AA104" si="2">-T41/$S41</f>
        <v>3.2431366105973677E-2</v>
      </c>
      <c r="Y41" s="15">
        <f t="shared" si="2"/>
        <v>2.1542015020627445E-2</v>
      </c>
      <c r="Z41" s="15">
        <f t="shared" si="2"/>
        <v>3.2351277579405618E-2</v>
      </c>
      <c r="AA41" s="15">
        <f t="shared" si="2"/>
        <v>2.1461926494059393E-2</v>
      </c>
    </row>
    <row r="42" spans="1:27" ht="12.75" customHeight="1" x14ac:dyDescent="0.25">
      <c r="A42" s="9">
        <v>37653</v>
      </c>
      <c r="B42" s="10" t="str">
        <f t="shared" si="0"/>
        <v>7653</v>
      </c>
      <c r="C42" s="11">
        <v>-0.92309641571769352</v>
      </c>
      <c r="D42" s="11">
        <v>-4.2344998992553791</v>
      </c>
      <c r="E42" s="12">
        <v>0</v>
      </c>
      <c r="F42" s="12">
        <v>0</v>
      </c>
      <c r="G42" s="12">
        <v>34.870740999990957</v>
      </c>
      <c r="H42" s="12">
        <v>0</v>
      </c>
      <c r="I42" s="12">
        <v>0</v>
      </c>
      <c r="J42" s="12">
        <v>0</v>
      </c>
      <c r="K42" s="12">
        <v>0.19202102400893079</v>
      </c>
      <c r="L42" s="11">
        <v>0</v>
      </c>
      <c r="M42" s="12">
        <v>0</v>
      </c>
      <c r="N42" s="12">
        <v>0</v>
      </c>
      <c r="O42" s="16">
        <v>-6958.5012223306412</v>
      </c>
      <c r="P42" s="14">
        <v>-4583.3753753356905</v>
      </c>
      <c r="Q42" s="14">
        <v>-6928.5960566216145</v>
      </c>
      <c r="R42" s="14">
        <v>-4553.4702096266637</v>
      </c>
      <c r="S42" s="14">
        <v>1523486.4236797218</v>
      </c>
      <c r="T42" s="14">
        <f t="shared" si="1"/>
        <v>-51066.239393622731</v>
      </c>
      <c r="U42" s="14">
        <f t="shared" si="1"/>
        <v>-34775.96714857046</v>
      </c>
      <c r="V42" s="14">
        <f t="shared" si="1"/>
        <v>-50824.49328848585</v>
      </c>
      <c r="W42" s="14">
        <f t="shared" si="1"/>
        <v>-34534.221043433579</v>
      </c>
      <c r="X42" s="15">
        <f t="shared" si="2"/>
        <v>3.351932685444018E-2</v>
      </c>
      <c r="Y42" s="15">
        <f t="shared" si="2"/>
        <v>2.2826568460370681E-2</v>
      </c>
      <c r="Z42" s="15">
        <f t="shared" si="2"/>
        <v>3.3360647327416247E-2</v>
      </c>
      <c r="AA42" s="15">
        <f t="shared" si="2"/>
        <v>2.2667888933346748E-2</v>
      </c>
    </row>
    <row r="43" spans="1:27" ht="12.75" customHeight="1" x14ac:dyDescent="0.25">
      <c r="A43" s="9">
        <v>37681</v>
      </c>
      <c r="B43" s="10" t="str">
        <f t="shared" si="0"/>
        <v>7681</v>
      </c>
      <c r="C43" s="11">
        <v>9.8530945518906972</v>
      </c>
      <c r="D43" s="11">
        <v>-5.4992118858918868</v>
      </c>
      <c r="E43" s="12">
        <v>0</v>
      </c>
      <c r="F43" s="12">
        <v>0</v>
      </c>
      <c r="G43" s="12">
        <v>10.111680708204885</v>
      </c>
      <c r="H43" s="12">
        <v>0</v>
      </c>
      <c r="I43" s="12">
        <v>0</v>
      </c>
      <c r="J43" s="12">
        <v>0</v>
      </c>
      <c r="K43" s="12">
        <v>-0.57186336504067281</v>
      </c>
      <c r="L43" s="11">
        <v>0</v>
      </c>
      <c r="M43" s="12">
        <v>0</v>
      </c>
      <c r="N43" s="12">
        <v>0</v>
      </c>
      <c r="O43" s="16">
        <v>-4621.3391665702447</v>
      </c>
      <c r="P43" s="14">
        <v>-3466.4129172357807</v>
      </c>
      <c r="Q43" s="14">
        <v>-4607.445466561082</v>
      </c>
      <c r="R43" s="14">
        <v>-3452.5192172266175</v>
      </c>
      <c r="S43" s="14">
        <v>1543732.2267729766</v>
      </c>
      <c r="T43" s="14">
        <f t="shared" si="1"/>
        <v>-51462.233025808593</v>
      </c>
      <c r="U43" s="14">
        <f t="shared" si="1"/>
        <v>-35870.384928310959</v>
      </c>
      <c r="V43" s="14">
        <f t="shared" si="1"/>
        <v>-51362.753139109722</v>
      </c>
      <c r="W43" s="14">
        <f t="shared" si="1"/>
        <v>-35770.905041612088</v>
      </c>
      <c r="X43" s="15">
        <f t="shared" si="2"/>
        <v>3.333624325080356E-2</v>
      </c>
      <c r="Y43" s="15">
        <f t="shared" si="2"/>
        <v>2.3236144394869918E-2</v>
      </c>
      <c r="Z43" s="15">
        <f t="shared" si="2"/>
        <v>3.3271802096454646E-2</v>
      </c>
      <c r="AA43" s="15">
        <f t="shared" si="2"/>
        <v>2.3171703240521004E-2</v>
      </c>
    </row>
    <row r="44" spans="1:27" ht="12.75" customHeight="1" x14ac:dyDescent="0.25">
      <c r="A44" s="9">
        <v>37712</v>
      </c>
      <c r="B44" s="10" t="str">
        <f t="shared" si="0"/>
        <v>7712</v>
      </c>
      <c r="C44" s="11">
        <v>5.5599702475082076</v>
      </c>
      <c r="D44" s="11">
        <v>-2.9694236755146344</v>
      </c>
      <c r="E44" s="12">
        <v>0</v>
      </c>
      <c r="F44" s="12">
        <v>0</v>
      </c>
      <c r="G44" s="12">
        <v>31.805017221428226</v>
      </c>
      <c r="H44" s="12">
        <v>0</v>
      </c>
      <c r="I44" s="12">
        <v>0</v>
      </c>
      <c r="J44" s="12">
        <v>0</v>
      </c>
      <c r="K44" s="12">
        <v>-0.4047205098127758</v>
      </c>
      <c r="L44" s="11">
        <v>0</v>
      </c>
      <c r="M44" s="12">
        <v>0</v>
      </c>
      <c r="N44" s="12">
        <v>0</v>
      </c>
      <c r="O44" s="16">
        <v>-11478.356909135799</v>
      </c>
      <c r="P44" s="14">
        <v>-10330.595546519371</v>
      </c>
      <c r="Q44" s="14">
        <v>-11444.366065852189</v>
      </c>
      <c r="R44" s="14">
        <v>-10296.604703235762</v>
      </c>
      <c r="S44" s="14">
        <v>1564734.3965496027</v>
      </c>
      <c r="T44" s="14">
        <f t="shared" si="1"/>
        <v>-55840.367959686955</v>
      </c>
      <c r="U44" s="14">
        <f t="shared" si="1"/>
        <v>-40411.862213424582</v>
      </c>
      <c r="V44" s="14">
        <f t="shared" si="1"/>
        <v>-55922.817139665225</v>
      </c>
      <c r="W44" s="14">
        <f t="shared" si="1"/>
        <v>-40494.311393402852</v>
      </c>
      <c r="X44" s="15">
        <f t="shared" si="2"/>
        <v>3.5686802873906652E-2</v>
      </c>
      <c r="Y44" s="15">
        <f t="shared" si="2"/>
        <v>2.5826659337544324E-2</v>
      </c>
      <c r="Z44" s="15">
        <f t="shared" si="2"/>
        <v>3.5739494998627677E-2</v>
      </c>
      <c r="AA44" s="15">
        <f t="shared" si="2"/>
        <v>2.5879351462265349E-2</v>
      </c>
    </row>
    <row r="45" spans="1:27" ht="12.75" customHeight="1" x14ac:dyDescent="0.25">
      <c r="A45" s="9">
        <v>37742</v>
      </c>
      <c r="B45" s="10" t="str">
        <f t="shared" si="0"/>
        <v>7742</v>
      </c>
      <c r="C45" s="11">
        <v>9.9691667586463009</v>
      </c>
      <c r="D45" s="11">
        <v>-0.1039129531964615</v>
      </c>
      <c r="E45" s="12">
        <v>0</v>
      </c>
      <c r="F45" s="12">
        <v>0</v>
      </c>
      <c r="G45" s="12">
        <v>45.739628219437634</v>
      </c>
      <c r="H45" s="12">
        <v>0</v>
      </c>
      <c r="I45" s="12">
        <v>0</v>
      </c>
      <c r="J45" s="12">
        <v>0</v>
      </c>
      <c r="K45" s="12">
        <v>0.13973926691980487</v>
      </c>
      <c r="L45" s="11">
        <v>0</v>
      </c>
      <c r="M45" s="12">
        <v>0</v>
      </c>
      <c r="N45" s="12">
        <v>0</v>
      </c>
      <c r="O45" s="16">
        <v>-4788.3071049148248</v>
      </c>
      <c r="P45" s="14">
        <v>-3387.2559459379554</v>
      </c>
      <c r="Q45" s="14">
        <v>-4732.5624836230172</v>
      </c>
      <c r="R45" s="14">
        <v>-3331.5113246461483</v>
      </c>
      <c r="S45" s="14">
        <v>1580787.7158002185</v>
      </c>
      <c r="T45" s="14">
        <f t="shared" si="1"/>
        <v>-57077.39971510406</v>
      </c>
      <c r="U45" s="14">
        <f t="shared" si="1"/>
        <v>-41907.234206916641</v>
      </c>
      <c r="V45" s="14">
        <f t="shared" si="1"/>
        <v>-56944.155425283221</v>
      </c>
      <c r="W45" s="14">
        <f t="shared" si="1"/>
        <v>-41773.989917095809</v>
      </c>
      <c r="X45" s="15">
        <f t="shared" si="2"/>
        <v>3.6106935260570787E-2</v>
      </c>
      <c r="Y45" s="15">
        <f t="shared" si="2"/>
        <v>2.6510349105099522E-2</v>
      </c>
      <c r="Z45" s="15">
        <f t="shared" si="2"/>
        <v>3.6022645454615788E-2</v>
      </c>
      <c r="AA45" s="15">
        <f t="shared" si="2"/>
        <v>2.6426059299144534E-2</v>
      </c>
    </row>
    <row r="46" spans="1:27" ht="12.75" customHeight="1" x14ac:dyDescent="0.25">
      <c r="A46" s="9">
        <v>37773</v>
      </c>
      <c r="B46" s="10" t="str">
        <f t="shared" si="0"/>
        <v>7773</v>
      </c>
      <c r="C46" s="11">
        <v>5.6418167741738179</v>
      </c>
      <c r="D46" s="11">
        <v>1.6192325909603482</v>
      </c>
      <c r="E46" s="12">
        <v>0</v>
      </c>
      <c r="F46" s="12">
        <v>0</v>
      </c>
      <c r="G46" s="12">
        <v>27.794422083149538</v>
      </c>
      <c r="H46" s="12">
        <v>0</v>
      </c>
      <c r="I46" s="12">
        <v>0</v>
      </c>
      <c r="J46" s="12">
        <v>0</v>
      </c>
      <c r="K46" s="12">
        <v>-1.4440633017783486</v>
      </c>
      <c r="L46" s="11">
        <v>0</v>
      </c>
      <c r="M46" s="12">
        <v>0</v>
      </c>
      <c r="N46" s="12">
        <v>0</v>
      </c>
      <c r="O46" s="16">
        <v>-1603.6373005047533</v>
      </c>
      <c r="P46" s="12">
        <v>-900.96411904027377</v>
      </c>
      <c r="Q46" s="14">
        <v>-1570.025892358248</v>
      </c>
      <c r="R46" s="14">
        <v>-867.3527108937684</v>
      </c>
      <c r="S46" s="14">
        <v>1595356.739090553</v>
      </c>
      <c r="T46" s="14">
        <f t="shared" si="1"/>
        <v>-54578.572027817165</v>
      </c>
      <c r="U46" s="14">
        <f t="shared" si="1"/>
        <v>-40956.049082910227</v>
      </c>
      <c r="V46" s="14">
        <f t="shared" si="1"/>
        <v>-54683.492352367786</v>
      </c>
      <c r="W46" s="14">
        <f t="shared" si="1"/>
        <v>-41060.969407460841</v>
      </c>
      <c r="X46" s="15">
        <f t="shared" si="2"/>
        <v>3.4210888819092684E-2</v>
      </c>
      <c r="Y46" s="15">
        <f t="shared" si="2"/>
        <v>2.5672031890658874E-2</v>
      </c>
      <c r="Z46" s="15">
        <f t="shared" si="2"/>
        <v>3.427665487754205E-2</v>
      </c>
      <c r="AA46" s="15">
        <f t="shared" si="2"/>
        <v>2.5737797949108236E-2</v>
      </c>
    </row>
    <row r="47" spans="1:27" ht="12.75" customHeight="1" x14ac:dyDescent="0.25">
      <c r="A47" s="9">
        <v>37803</v>
      </c>
      <c r="B47" s="10" t="str">
        <f t="shared" si="0"/>
        <v>7803</v>
      </c>
      <c r="C47" s="11">
        <v>8.9282351648603857</v>
      </c>
      <c r="D47" s="11">
        <v>10.761094656826691</v>
      </c>
      <c r="E47" s="12">
        <v>0</v>
      </c>
      <c r="F47" s="12">
        <v>0</v>
      </c>
      <c r="G47" s="12">
        <v>15.447965450853859</v>
      </c>
      <c r="H47" s="12">
        <v>0</v>
      </c>
      <c r="I47" s="12">
        <v>0</v>
      </c>
      <c r="J47" s="12">
        <v>0</v>
      </c>
      <c r="K47" s="12">
        <v>-0.75379566894703354</v>
      </c>
      <c r="L47" s="11">
        <v>0</v>
      </c>
      <c r="M47" s="12">
        <v>0</v>
      </c>
      <c r="N47" s="12">
        <v>0</v>
      </c>
      <c r="O47" s="16">
        <v>-4439.9310686130802</v>
      </c>
      <c r="P47" s="14">
        <v>-3355.7236758307899</v>
      </c>
      <c r="Q47" s="14">
        <v>-4405.5475690094863</v>
      </c>
      <c r="R47" s="14">
        <v>-3321.340176227196</v>
      </c>
      <c r="S47" s="14">
        <v>1614470.7295766994</v>
      </c>
      <c r="T47" s="14">
        <f t="shared" si="1"/>
        <v>-55208.442099479493</v>
      </c>
      <c r="U47" s="14">
        <f t="shared" si="1"/>
        <v>-42162.218243957512</v>
      </c>
      <c r="V47" s="14">
        <f t="shared" si="1"/>
        <v>-55018.192000323863</v>
      </c>
      <c r="W47" s="14">
        <f t="shared" si="1"/>
        <v>-41971.968144801867</v>
      </c>
      <c r="X47" s="15">
        <f t="shared" si="2"/>
        <v>3.4196000638521754E-2</v>
      </c>
      <c r="Y47" s="15">
        <f t="shared" si="2"/>
        <v>2.6115195197755049E-2</v>
      </c>
      <c r="Z47" s="15">
        <f t="shared" si="2"/>
        <v>3.4078160100647452E-2</v>
      </c>
      <c r="AA47" s="15">
        <f t="shared" si="2"/>
        <v>2.5997354659880741E-2</v>
      </c>
    </row>
    <row r="48" spans="1:27" ht="12.75" customHeight="1" x14ac:dyDescent="0.25">
      <c r="A48" s="9">
        <v>37834</v>
      </c>
      <c r="B48" s="10" t="str">
        <f t="shared" si="0"/>
        <v>7834</v>
      </c>
      <c r="C48" s="11">
        <v>-27.928551816150321</v>
      </c>
      <c r="D48" s="11">
        <v>-2.1801175630665912</v>
      </c>
      <c r="E48" s="12">
        <v>0</v>
      </c>
      <c r="F48" s="12">
        <v>106.73693813872731</v>
      </c>
      <c r="G48" s="12">
        <v>20.493712542845319</v>
      </c>
      <c r="H48" s="12">
        <v>0</v>
      </c>
      <c r="I48" s="12">
        <v>0</v>
      </c>
      <c r="J48" s="12">
        <v>0</v>
      </c>
      <c r="K48" s="12">
        <v>-0.63620971409560101</v>
      </c>
      <c r="L48" s="11">
        <v>0</v>
      </c>
      <c r="M48" s="12">
        <v>0</v>
      </c>
      <c r="N48" s="12">
        <v>0</v>
      </c>
      <c r="O48" s="16">
        <v>-3954.714626474482</v>
      </c>
      <c r="P48" s="14">
        <v>-2620.1552611277029</v>
      </c>
      <c r="Q48" s="14">
        <v>-3858.2288548862221</v>
      </c>
      <c r="R48" s="14">
        <v>-2523.669489539443</v>
      </c>
      <c r="S48" s="14">
        <v>1631489.9762567636</v>
      </c>
      <c r="T48" s="14">
        <f t="shared" si="1"/>
        <v>-57937.46261906749</v>
      </c>
      <c r="U48" s="14">
        <f t="shared" si="1"/>
        <v>-43287.027197643634</v>
      </c>
      <c r="V48" s="14">
        <f t="shared" si="1"/>
        <v>-57710.59980107814</v>
      </c>
      <c r="W48" s="14">
        <f t="shared" si="1"/>
        <v>-43060.164379654278</v>
      </c>
      <c r="X48" s="15">
        <f t="shared" si="2"/>
        <v>3.5511994227508087E-2</v>
      </c>
      <c r="Y48" s="15">
        <f t="shared" si="2"/>
        <v>2.6532205424246585E-2</v>
      </c>
      <c r="Z48" s="15">
        <f t="shared" si="2"/>
        <v>3.5372941691917362E-2</v>
      </c>
      <c r="AA48" s="15">
        <f t="shared" si="2"/>
        <v>2.639315288865586E-2</v>
      </c>
    </row>
    <row r="49" spans="1:27" ht="12.75" customHeight="1" x14ac:dyDescent="0.25">
      <c r="A49" s="9">
        <v>37865</v>
      </c>
      <c r="B49" s="10" t="str">
        <f t="shared" si="0"/>
        <v>7865</v>
      </c>
      <c r="C49" s="11">
        <v>52.804448396999987</v>
      </c>
      <c r="D49" s="11">
        <v>10.150890188649903</v>
      </c>
      <c r="E49" s="12">
        <v>0</v>
      </c>
      <c r="F49" s="12">
        <v>54.79056281098638</v>
      </c>
      <c r="G49" s="12">
        <v>47.398916394493583</v>
      </c>
      <c r="H49" s="12">
        <v>0</v>
      </c>
      <c r="I49" s="12">
        <v>144.53987069015466</v>
      </c>
      <c r="J49" s="12">
        <v>235.49150068886939</v>
      </c>
      <c r="K49" s="12">
        <v>-0.63426741346451976</v>
      </c>
      <c r="L49" s="11">
        <v>0</v>
      </c>
      <c r="M49" s="12">
        <v>0</v>
      </c>
      <c r="N49" s="12">
        <v>0</v>
      </c>
      <c r="O49" s="16">
        <v>-6070.8029859350099</v>
      </c>
      <c r="P49" s="14">
        <v>-4139.6849618753931</v>
      </c>
      <c r="Q49" s="14">
        <v>-5526.2610641783203</v>
      </c>
      <c r="R49" s="14">
        <v>-3595.1430401187035</v>
      </c>
      <c r="S49" s="14">
        <v>1654911.989037948</v>
      </c>
      <c r="T49" s="14">
        <f t="shared" si="1"/>
        <v>-55487.988238249003</v>
      </c>
      <c r="U49" s="14">
        <f t="shared" si="1"/>
        <v>-41295.986126397467</v>
      </c>
      <c r="V49" s="14">
        <f t="shared" si="1"/>
        <v>-54781.077482386871</v>
      </c>
      <c r="W49" s="14">
        <f t="shared" si="1"/>
        <v>-40589.075370535335</v>
      </c>
      <c r="X49" s="15">
        <f t="shared" si="2"/>
        <v>3.3529268387562955E-2</v>
      </c>
      <c r="Y49" s="15">
        <f t="shared" si="2"/>
        <v>2.495358448058867E-2</v>
      </c>
      <c r="Z49" s="15">
        <f t="shared" si="2"/>
        <v>3.3102109263365008E-2</v>
      </c>
      <c r="AA49" s="15">
        <f t="shared" si="2"/>
        <v>2.4526425356390723E-2</v>
      </c>
    </row>
    <row r="50" spans="1:27" ht="12.75" customHeight="1" x14ac:dyDescent="0.25">
      <c r="A50" s="9">
        <v>37895</v>
      </c>
      <c r="B50" s="10" t="str">
        <f t="shared" si="0"/>
        <v>7895</v>
      </c>
      <c r="C50" s="11">
        <v>15.580582660065978</v>
      </c>
      <c r="D50" s="11">
        <v>-23.771260760002807</v>
      </c>
      <c r="E50" s="12">
        <v>0</v>
      </c>
      <c r="F50" s="12">
        <v>-94.957370448316027</v>
      </c>
      <c r="G50" s="12">
        <v>20.253517609629018</v>
      </c>
      <c r="H50" s="12">
        <v>10.541548208726171</v>
      </c>
      <c r="I50" s="12">
        <v>-145.66742672724234</v>
      </c>
      <c r="J50" s="12">
        <v>-237.32857070987265</v>
      </c>
      <c r="K50" s="12">
        <v>-0.76144921190426851</v>
      </c>
      <c r="L50" s="11">
        <v>0</v>
      </c>
      <c r="M50" s="12">
        <v>0</v>
      </c>
      <c r="N50" s="12">
        <v>0</v>
      </c>
      <c r="O50" s="16">
        <v>-6850.8817874195038</v>
      </c>
      <c r="P50" s="14">
        <v>-4723.7013219018218</v>
      </c>
      <c r="Q50" s="14">
        <v>-7306.9922167984205</v>
      </c>
      <c r="R50" s="14">
        <v>-5179.8117512807385</v>
      </c>
      <c r="S50" s="14">
        <v>1676712.4208258295</v>
      </c>
      <c r="T50" s="14">
        <f t="shared" si="1"/>
        <v>-56073.740933918067</v>
      </c>
      <c r="U50" s="14">
        <f t="shared" si="1"/>
        <v>-41648.543839516053</v>
      </c>
      <c r="V50" s="14">
        <f t="shared" si="1"/>
        <v>-55754.177633670915</v>
      </c>
      <c r="W50" s="14">
        <f t="shared" si="1"/>
        <v>-41328.980539268909</v>
      </c>
      <c r="X50" s="15">
        <f t="shared" si="2"/>
        <v>3.3442670452873559E-2</v>
      </c>
      <c r="Y50" s="15">
        <f t="shared" si="2"/>
        <v>2.483940795226109E-2</v>
      </c>
      <c r="Z50" s="15">
        <f t="shared" si="2"/>
        <v>3.325208124015111E-2</v>
      </c>
      <c r="AA50" s="15">
        <f t="shared" si="2"/>
        <v>2.4648818739538642E-2</v>
      </c>
    </row>
    <row r="51" spans="1:27" ht="12.75" customHeight="1" x14ac:dyDescent="0.25">
      <c r="A51" s="9">
        <v>37926</v>
      </c>
      <c r="B51" s="10" t="str">
        <f t="shared" si="0"/>
        <v>7926</v>
      </c>
      <c r="C51" s="11">
        <v>-48.546011719797541</v>
      </c>
      <c r="D51" s="11">
        <v>-1.2669660420665032</v>
      </c>
      <c r="E51" s="12">
        <v>0</v>
      </c>
      <c r="F51" s="12">
        <v>-13.842961825717039</v>
      </c>
      <c r="G51" s="12">
        <v>1.1624255488765287</v>
      </c>
      <c r="H51" s="12">
        <v>3.3018110821079967</v>
      </c>
      <c r="I51" s="12">
        <v>98.251532682558008</v>
      </c>
      <c r="J51" s="12">
        <v>0</v>
      </c>
      <c r="K51" s="12">
        <v>1.9287082735019456</v>
      </c>
      <c r="L51" s="11">
        <v>0</v>
      </c>
      <c r="M51" s="12">
        <v>0</v>
      </c>
      <c r="N51" s="12">
        <v>0</v>
      </c>
      <c r="O51" s="16">
        <v>-4643.1669134773829</v>
      </c>
      <c r="P51" s="14">
        <v>-2209.495878065904</v>
      </c>
      <c r="Q51" s="14">
        <v>-4602.1783754779199</v>
      </c>
      <c r="R51" s="14">
        <v>-2168.5073400664405</v>
      </c>
      <c r="S51" s="14">
        <v>1694390.2015893511</v>
      </c>
      <c r="T51" s="14">
        <f t="shared" si="1"/>
        <v>-56947.92889676839</v>
      </c>
      <c r="U51" s="14">
        <f t="shared" si="1"/>
        <v>-42249.510787346888</v>
      </c>
      <c r="V51" s="14">
        <f t="shared" si="1"/>
        <v>-56448.967951714556</v>
      </c>
      <c r="W51" s="14">
        <f t="shared" si="1"/>
        <v>-41750.549842293054</v>
      </c>
      <c r="X51" s="15">
        <f t="shared" si="2"/>
        <v>3.3609689694469903E-2</v>
      </c>
      <c r="Y51" s="15">
        <f t="shared" si="2"/>
        <v>2.4934935735414734E-2</v>
      </c>
      <c r="Z51" s="15">
        <f t="shared" si="2"/>
        <v>3.3315211513124304E-2</v>
      </c>
      <c r="AA51" s="15">
        <f t="shared" si="2"/>
        <v>2.4640457554069139E-2</v>
      </c>
    </row>
    <row r="52" spans="1:27" ht="12.75" customHeight="1" x14ac:dyDescent="0.25">
      <c r="A52" s="9">
        <v>37956</v>
      </c>
      <c r="B52" s="10" t="str">
        <f t="shared" si="0"/>
        <v>7956</v>
      </c>
      <c r="C52" s="11">
        <v>-12.763663689467355</v>
      </c>
      <c r="D52" s="11">
        <v>-130.60396532998342</v>
      </c>
      <c r="E52" s="12">
        <v>0</v>
      </c>
      <c r="F52" s="12">
        <v>54.111006960300656</v>
      </c>
      <c r="G52" s="12">
        <v>-21.503574626464278</v>
      </c>
      <c r="H52" s="12">
        <v>-14.012797037563281</v>
      </c>
      <c r="I52" s="12">
        <v>-98.901005525675473</v>
      </c>
      <c r="J52" s="12">
        <v>0</v>
      </c>
      <c r="K52" s="12">
        <v>-2.6876575246457932</v>
      </c>
      <c r="L52" s="11">
        <v>0</v>
      </c>
      <c r="M52" s="12">
        <v>0</v>
      </c>
      <c r="N52" s="12">
        <v>0</v>
      </c>
      <c r="O52" s="16">
        <v>7567.2773657947682</v>
      </c>
      <c r="P52" s="14">
        <v>7535.0574109203699</v>
      </c>
      <c r="Q52" s="14">
        <v>7340.9157090212693</v>
      </c>
      <c r="R52" s="14">
        <v>7308.695754146871</v>
      </c>
      <c r="S52" s="14">
        <v>1717950.39642449</v>
      </c>
      <c r="T52" s="14">
        <f t="shared" si="1"/>
        <v>-55591.159042172505</v>
      </c>
      <c r="U52" s="14">
        <f t="shared" si="1"/>
        <v>-38938.573361221599</v>
      </c>
      <c r="V52" s="14">
        <f t="shared" si="1"/>
        <v>-55421.651788783623</v>
      </c>
      <c r="W52" s="14">
        <f t="shared" si="1"/>
        <v>-38769.066107832703</v>
      </c>
      <c r="X52" s="15">
        <f t="shared" si="2"/>
        <v>3.2359001259799139E-2</v>
      </c>
      <c r="Y52" s="15">
        <f t="shared" si="2"/>
        <v>2.2665714587722142E-2</v>
      </c>
      <c r="Z52" s="15">
        <f t="shared" si="2"/>
        <v>3.2260332954973998E-2</v>
      </c>
      <c r="AA52" s="15">
        <f t="shared" si="2"/>
        <v>2.2567046282896994E-2</v>
      </c>
    </row>
    <row r="53" spans="1:27" ht="12.75" customHeight="1" x14ac:dyDescent="0.25">
      <c r="A53" s="9">
        <v>37987</v>
      </c>
      <c r="B53" s="10" t="str">
        <f t="shared" si="0"/>
        <v>7987</v>
      </c>
      <c r="C53" s="11">
        <v>-45.79666561997356</v>
      </c>
      <c r="D53" s="11">
        <v>1.0153898604693785</v>
      </c>
      <c r="E53" s="12">
        <v>0</v>
      </c>
      <c r="F53" s="12">
        <v>1.9731171169671678E-2</v>
      </c>
      <c r="G53" s="12">
        <v>18.07748854408387</v>
      </c>
      <c r="H53" s="12">
        <v>0</v>
      </c>
      <c r="I53" s="12">
        <v>0</v>
      </c>
      <c r="J53" s="12">
        <v>0</v>
      </c>
      <c r="K53" s="12">
        <v>-0.45503703648980354</v>
      </c>
      <c r="L53" s="11">
        <v>0</v>
      </c>
      <c r="M53" s="12">
        <v>0</v>
      </c>
      <c r="N53" s="12">
        <v>0</v>
      </c>
      <c r="O53" s="16">
        <v>-10230.291493913228</v>
      </c>
      <c r="P53" s="14">
        <v>-7182.3089475093784</v>
      </c>
      <c r="Q53" s="14">
        <v>-10257.430586993969</v>
      </c>
      <c r="R53" s="14">
        <v>-7209.4480405901186</v>
      </c>
      <c r="S53" s="14">
        <v>1735331.5393900762</v>
      </c>
      <c r="T53" s="14">
        <f t="shared" si="1"/>
        <v>-58072.653213494166</v>
      </c>
      <c r="U53" s="14">
        <f t="shared" si="1"/>
        <v>-39364.61653945969</v>
      </c>
      <c r="V53" s="14">
        <f t="shared" si="1"/>
        <v>-57898.718923339213</v>
      </c>
      <c r="W53" s="14">
        <f t="shared" si="1"/>
        <v>-39190.682249304722</v>
      </c>
      <c r="X53" s="15">
        <f t="shared" si="2"/>
        <v>3.3464875094649169E-2</v>
      </c>
      <c r="Y53" s="15">
        <f t="shared" si="2"/>
        <v>2.2684205090455122E-2</v>
      </c>
      <c r="Z53" s="15">
        <f t="shared" si="2"/>
        <v>3.3364643936391027E-2</v>
      </c>
      <c r="AA53" s="15">
        <f t="shared" si="2"/>
        <v>2.2583973932196973E-2</v>
      </c>
    </row>
    <row r="54" spans="1:27" ht="12.75" customHeight="1" x14ac:dyDescent="0.25">
      <c r="A54" s="9">
        <v>38018</v>
      </c>
      <c r="B54" s="10" t="str">
        <f t="shared" si="0"/>
        <v>8018</v>
      </c>
      <c r="C54" s="11">
        <v>4.7417563194284016</v>
      </c>
      <c r="D54" s="11">
        <v>1.1888074576137595</v>
      </c>
      <c r="E54" s="12">
        <v>0</v>
      </c>
      <c r="F54" s="12">
        <v>-112.25311057140853</v>
      </c>
      <c r="G54" s="12">
        <v>-40.187268070282244</v>
      </c>
      <c r="H54" s="12">
        <v>0</v>
      </c>
      <c r="I54" s="12">
        <v>0</v>
      </c>
      <c r="J54" s="12">
        <v>0</v>
      </c>
      <c r="K54" s="12">
        <v>-0.44236327911391143</v>
      </c>
      <c r="L54" s="11">
        <v>0</v>
      </c>
      <c r="M54" s="12">
        <v>0</v>
      </c>
      <c r="N54" s="12">
        <v>0</v>
      </c>
      <c r="O54" s="16">
        <v>-6987.4988880792107</v>
      </c>
      <c r="P54" s="14">
        <v>-4873.9150558912388</v>
      </c>
      <c r="Q54" s="14">
        <v>-7134.4510662229732</v>
      </c>
      <c r="R54" s="14">
        <v>-5020.8672340350013</v>
      </c>
      <c r="S54" s="14">
        <v>1746819.2417065946</v>
      </c>
      <c r="T54" s="14">
        <f t="shared" si="1"/>
        <v>-58101.650879242748</v>
      </c>
      <c r="U54" s="14">
        <f t="shared" si="1"/>
        <v>-39655.15622001524</v>
      </c>
      <c r="V54" s="14">
        <f t="shared" si="1"/>
        <v>-58104.573932940577</v>
      </c>
      <c r="W54" s="14">
        <f t="shared" si="1"/>
        <v>-39658.079273713069</v>
      </c>
      <c r="X54" s="15">
        <f t="shared" si="2"/>
        <v>3.3261398484756226E-2</v>
      </c>
      <c r="Y54" s="15">
        <f t="shared" si="2"/>
        <v>2.2701350702590863E-2</v>
      </c>
      <c r="Z54" s="15">
        <f t="shared" si="2"/>
        <v>3.3263071842610341E-2</v>
      </c>
      <c r="AA54" s="15">
        <f t="shared" si="2"/>
        <v>2.2703024060444978E-2</v>
      </c>
    </row>
    <row r="55" spans="1:27" ht="12.75" customHeight="1" x14ac:dyDescent="0.25">
      <c r="A55" s="9">
        <v>38047</v>
      </c>
      <c r="B55" s="10" t="str">
        <f t="shared" si="0"/>
        <v>8047</v>
      </c>
      <c r="C55" s="11">
        <v>16.502382043894329</v>
      </c>
      <c r="D55" s="11">
        <v>1.7202473520654094</v>
      </c>
      <c r="E55" s="12">
        <v>0</v>
      </c>
      <c r="F55" s="12">
        <v>40.42805770738029</v>
      </c>
      <c r="G55" s="12">
        <v>12.221423800355142</v>
      </c>
      <c r="H55" s="12">
        <v>0</v>
      </c>
      <c r="I55" s="12">
        <v>0</v>
      </c>
      <c r="J55" s="12">
        <v>0</v>
      </c>
      <c r="K55" s="12">
        <v>-0.54935189681776464</v>
      </c>
      <c r="L55" s="11">
        <v>0</v>
      </c>
      <c r="M55" s="12">
        <v>0</v>
      </c>
      <c r="N55" s="12">
        <v>0</v>
      </c>
      <c r="O55" s="16">
        <v>-6997.0723353095054</v>
      </c>
      <c r="P55" s="14">
        <v>-5958.2639771044824</v>
      </c>
      <c r="Q55" s="14">
        <v>-6926.7495763026282</v>
      </c>
      <c r="R55" s="14">
        <v>-5887.9412180976051</v>
      </c>
      <c r="S55" s="14">
        <v>1765492.2457365082</v>
      </c>
      <c r="T55" s="14">
        <f t="shared" si="1"/>
        <v>-60477.384047982006</v>
      </c>
      <c r="U55" s="14">
        <f t="shared" si="1"/>
        <v>-42147.007279883946</v>
      </c>
      <c r="V55" s="14">
        <f t="shared" si="1"/>
        <v>-60423.878042682132</v>
      </c>
      <c r="W55" s="14">
        <f t="shared" si="1"/>
        <v>-42093.501274584058</v>
      </c>
      <c r="X55" s="15">
        <f t="shared" si="2"/>
        <v>3.4255253283626136E-2</v>
      </c>
      <c r="Y55" s="15">
        <f t="shared" si="2"/>
        <v>2.3872666323890613E-2</v>
      </c>
      <c r="Z55" s="15">
        <f t="shared" si="2"/>
        <v>3.4224946718740858E-2</v>
      </c>
      <c r="AA55" s="15">
        <f t="shared" si="2"/>
        <v>2.3842359759005321E-2</v>
      </c>
    </row>
    <row r="56" spans="1:27" ht="12.75" customHeight="1" x14ac:dyDescent="0.25">
      <c r="A56" s="9">
        <v>38078</v>
      </c>
      <c r="B56" s="10" t="str">
        <f t="shared" si="0"/>
        <v>8078</v>
      </c>
      <c r="C56" s="11">
        <v>5.945751570277972</v>
      </c>
      <c r="D56" s="11">
        <v>7.8139391486886804</v>
      </c>
      <c r="E56" s="12">
        <v>0</v>
      </c>
      <c r="F56" s="12">
        <v>-4.0669195481538812E-3</v>
      </c>
      <c r="G56" s="12">
        <v>29.45157457724871</v>
      </c>
      <c r="H56" s="12">
        <v>0</v>
      </c>
      <c r="I56" s="12">
        <v>0</v>
      </c>
      <c r="J56" s="12">
        <v>0</v>
      </c>
      <c r="K56" s="12">
        <v>-3.1564382359757603</v>
      </c>
      <c r="L56" s="11">
        <v>0</v>
      </c>
      <c r="M56" s="12">
        <v>0</v>
      </c>
      <c r="N56" s="12">
        <v>0</v>
      </c>
      <c r="O56" s="16">
        <v>-9566.6863869853532</v>
      </c>
      <c r="P56" s="14">
        <v>-7566.3514393382311</v>
      </c>
      <c r="Q56" s="14">
        <v>-9526.6356268446616</v>
      </c>
      <c r="R56" s="14">
        <v>-7526.3006791975395</v>
      </c>
      <c r="S56" s="14">
        <v>1781058.0175177611</v>
      </c>
      <c r="T56" s="14">
        <f t="shared" si="1"/>
        <v>-58565.713525831568</v>
      </c>
      <c r="U56" s="14">
        <f t="shared" si="1"/>
        <v>-39382.763172702798</v>
      </c>
      <c r="V56" s="14">
        <f t="shared" si="1"/>
        <v>-58506.147603674595</v>
      </c>
      <c r="W56" s="14">
        <f t="shared" si="1"/>
        <v>-39323.197250545833</v>
      </c>
      <c r="X56" s="15">
        <f t="shared" si="2"/>
        <v>3.2882541135551495E-2</v>
      </c>
      <c r="Y56" s="15">
        <f t="shared" si="2"/>
        <v>2.2112004654171836E-2</v>
      </c>
      <c r="Z56" s="15">
        <f t="shared" si="2"/>
        <v>3.2849097013253899E-2</v>
      </c>
      <c r="AA56" s="15">
        <f t="shared" si="2"/>
        <v>2.2078560531874247E-2</v>
      </c>
    </row>
    <row r="57" spans="1:27" ht="12.75" customHeight="1" x14ac:dyDescent="0.25">
      <c r="A57" s="9">
        <v>38108</v>
      </c>
      <c r="B57" s="10" t="str">
        <f t="shared" si="0"/>
        <v>8108</v>
      </c>
      <c r="C57" s="11">
        <v>15.534523137268451</v>
      </c>
      <c r="D57" s="11">
        <v>4.1867414102398648</v>
      </c>
      <c r="E57" s="12">
        <v>0</v>
      </c>
      <c r="F57" s="12">
        <v>6.1027861779346737E-3</v>
      </c>
      <c r="G57" s="12">
        <v>53.642074123255149</v>
      </c>
      <c r="H57" s="12">
        <v>0</v>
      </c>
      <c r="I57" s="12">
        <v>0</v>
      </c>
      <c r="J57" s="12">
        <v>0</v>
      </c>
      <c r="K57" s="12">
        <v>4.1994597529021931</v>
      </c>
      <c r="L57" s="11">
        <v>0</v>
      </c>
      <c r="M57" s="12">
        <v>0</v>
      </c>
      <c r="N57" s="12">
        <v>0</v>
      </c>
      <c r="O57" s="16">
        <v>-6277.1963226148182</v>
      </c>
      <c r="P57" s="14">
        <v>-4718.0290950099306</v>
      </c>
      <c r="Q57" s="14">
        <v>-6199.6274214049745</v>
      </c>
      <c r="R57" s="14">
        <v>-4640.4601938000869</v>
      </c>
      <c r="S57" s="14">
        <v>1800951.0784743757</v>
      </c>
      <c r="T57" s="14">
        <f t="shared" ref="T57:W120" si="3">SUM(O46:O57)</f>
        <v>-60054.602743531563</v>
      </c>
      <c r="U57" s="14">
        <f t="shared" si="3"/>
        <v>-40713.536321774773</v>
      </c>
      <c r="V57" s="14">
        <f t="shared" si="3"/>
        <v>-59973.21254145656</v>
      </c>
      <c r="W57" s="14">
        <f t="shared" si="3"/>
        <v>-40632.14611969977</v>
      </c>
      <c r="X57" s="15">
        <f t="shared" si="2"/>
        <v>3.3346048907894325E-2</v>
      </c>
      <c r="Y57" s="15">
        <f t="shared" si="2"/>
        <v>2.2606686438292417E-2</v>
      </c>
      <c r="Z57" s="15">
        <f t="shared" si="2"/>
        <v>3.3300856007849565E-2</v>
      </c>
      <c r="AA57" s="15">
        <f t="shared" si="2"/>
        <v>2.2561493538247653E-2</v>
      </c>
    </row>
    <row r="58" spans="1:27" ht="12.75" customHeight="1" x14ac:dyDescent="0.25">
      <c r="A58" s="9">
        <v>38139</v>
      </c>
      <c r="B58" s="10" t="str">
        <f t="shared" si="0"/>
        <v>8139</v>
      </c>
      <c r="C58" s="11">
        <v>12.616419409675354</v>
      </c>
      <c r="D58" s="11">
        <v>12.160460856115876</v>
      </c>
      <c r="E58" s="12">
        <v>0</v>
      </c>
      <c r="F58" s="12">
        <v>37.158495913440809</v>
      </c>
      <c r="G58" s="12">
        <v>12.700427564122499</v>
      </c>
      <c r="H58" s="12">
        <v>0</v>
      </c>
      <c r="I58" s="12">
        <v>0</v>
      </c>
      <c r="J58" s="12">
        <v>0</v>
      </c>
      <c r="K58" s="12">
        <v>0.13437959678004277</v>
      </c>
      <c r="L58" s="11">
        <v>0</v>
      </c>
      <c r="M58" s="12">
        <v>0</v>
      </c>
      <c r="N58" s="12">
        <v>0</v>
      </c>
      <c r="O58" s="16">
        <v>-7260.0317417923352</v>
      </c>
      <c r="P58" s="14">
        <v>-5381.1146384452713</v>
      </c>
      <c r="Q58" s="14">
        <v>-7185.2615584522009</v>
      </c>
      <c r="R58" s="14">
        <v>-5306.3444551051371</v>
      </c>
      <c r="S58" s="14">
        <v>1828299.8693043047</v>
      </c>
      <c r="T58" s="14">
        <f t="shared" si="3"/>
        <v>-65710.997184819149</v>
      </c>
      <c r="U58" s="14">
        <f t="shared" si="3"/>
        <v>-45193.686841179777</v>
      </c>
      <c r="V58" s="14">
        <f t="shared" si="3"/>
        <v>-65588.448207550508</v>
      </c>
      <c r="W58" s="14">
        <f t="shared" si="3"/>
        <v>-45071.137863911143</v>
      </c>
      <c r="X58" s="15">
        <f t="shared" si="2"/>
        <v>3.5941039152304462E-2</v>
      </c>
      <c r="Y58" s="15">
        <f t="shared" si="2"/>
        <v>2.4718968479922634E-2</v>
      </c>
      <c r="Z58" s="15">
        <f t="shared" si="2"/>
        <v>3.5874010225963579E-2</v>
      </c>
      <c r="AA58" s="15">
        <f t="shared" si="2"/>
        <v>2.4651939553581755E-2</v>
      </c>
    </row>
    <row r="59" spans="1:27" ht="12.75" customHeight="1" x14ac:dyDescent="0.25">
      <c r="A59" s="9">
        <v>38169</v>
      </c>
      <c r="B59" s="10" t="str">
        <f t="shared" si="0"/>
        <v>8169</v>
      </c>
      <c r="C59" s="11">
        <v>-57.155937940484534</v>
      </c>
      <c r="D59" s="11">
        <v>53.501644459760989</v>
      </c>
      <c r="E59" s="12">
        <v>0</v>
      </c>
      <c r="F59" s="12">
        <v>1.1753321560935157E-2</v>
      </c>
      <c r="G59" s="12">
        <v>-9.2173705774853296</v>
      </c>
      <c r="H59" s="12">
        <v>0</v>
      </c>
      <c r="I59" s="12">
        <v>0</v>
      </c>
      <c r="J59" s="12">
        <v>0</v>
      </c>
      <c r="K59" s="12">
        <v>9.9726814903096928E-2</v>
      </c>
      <c r="L59" s="11">
        <v>0</v>
      </c>
      <c r="M59" s="12">
        <v>0</v>
      </c>
      <c r="N59" s="12">
        <v>0</v>
      </c>
      <c r="O59" s="16">
        <v>-5499.3111632626142</v>
      </c>
      <c r="P59" s="14">
        <v>-4065.2099341200824</v>
      </c>
      <c r="Q59" s="14">
        <v>-5512.0713471843592</v>
      </c>
      <c r="R59" s="14">
        <v>-4077.9701180418274</v>
      </c>
      <c r="S59" s="14">
        <v>1853700.1735042741</v>
      </c>
      <c r="T59" s="14">
        <f t="shared" si="3"/>
        <v>-66770.377279468681</v>
      </c>
      <c r="U59" s="14">
        <f t="shared" si="3"/>
        <v>-45903.173099469066</v>
      </c>
      <c r="V59" s="14">
        <f t="shared" si="3"/>
        <v>-66694.97198572538</v>
      </c>
      <c r="W59" s="14">
        <f t="shared" si="3"/>
        <v>-45827.767805725773</v>
      </c>
      <c r="X59" s="15">
        <f t="shared" si="2"/>
        <v>3.6020052343872067E-2</v>
      </c>
      <c r="Y59" s="15">
        <f t="shared" si="2"/>
        <v>2.4762997681924328E-2</v>
      </c>
      <c r="Z59" s="15">
        <f t="shared" si="2"/>
        <v>3.5979374085963314E-2</v>
      </c>
      <c r="AA59" s="15">
        <f t="shared" si="2"/>
        <v>2.4722319424015583E-2</v>
      </c>
    </row>
    <row r="60" spans="1:27" ht="12.75" customHeight="1" x14ac:dyDescent="0.25">
      <c r="A60" s="9">
        <v>38200</v>
      </c>
      <c r="B60" s="10" t="str">
        <f t="shared" si="0"/>
        <v>8200</v>
      </c>
      <c r="C60" s="11">
        <v>11.495939233229553</v>
      </c>
      <c r="D60" s="11">
        <v>112.18541376825662</v>
      </c>
      <c r="E60" s="12">
        <v>0</v>
      </c>
      <c r="F60" s="12">
        <v>1.1841065247647753E-2</v>
      </c>
      <c r="G60" s="12">
        <v>64.158730142325695</v>
      </c>
      <c r="H60" s="12">
        <v>0</v>
      </c>
      <c r="I60" s="12">
        <v>81.147347854838699</v>
      </c>
      <c r="J60" s="12">
        <v>159.84127088945687</v>
      </c>
      <c r="K60" s="12">
        <v>1.4292561769343111</v>
      </c>
      <c r="L60" s="11">
        <v>0</v>
      </c>
      <c r="M60" s="12">
        <v>0</v>
      </c>
      <c r="N60" s="12">
        <v>0</v>
      </c>
      <c r="O60" s="16">
        <v>-6265.7155540100039</v>
      </c>
      <c r="P60" s="14">
        <v>-3795.6850514472549</v>
      </c>
      <c r="Q60" s="14">
        <v>-5835.4457548797145</v>
      </c>
      <c r="R60" s="14">
        <v>-3365.4152523169655</v>
      </c>
      <c r="S60" s="14">
        <v>1878059.7087026951</v>
      </c>
      <c r="T60" s="14">
        <f t="shared" si="3"/>
        <v>-69081.378207004207</v>
      </c>
      <c r="U60" s="14">
        <f t="shared" si="3"/>
        <v>-47078.702889788619</v>
      </c>
      <c r="V60" s="14">
        <f t="shared" si="3"/>
        <v>-68672.188885718875</v>
      </c>
      <c r="W60" s="14">
        <f t="shared" si="3"/>
        <v>-46669.513568503295</v>
      </c>
      <c r="X60" s="15">
        <f t="shared" si="2"/>
        <v>3.678337695382617E-2</v>
      </c>
      <c r="Y60" s="15">
        <f t="shared" si="2"/>
        <v>2.5067734892363521E-2</v>
      </c>
      <c r="Z60" s="15">
        <f t="shared" si="2"/>
        <v>3.6565498193428296E-2</v>
      </c>
      <c r="AA60" s="15">
        <f t="shared" si="2"/>
        <v>2.4849856131965654E-2</v>
      </c>
    </row>
    <row r="61" spans="1:27" ht="12.75" customHeight="1" x14ac:dyDescent="0.25">
      <c r="A61" s="9">
        <v>38231</v>
      </c>
      <c r="B61" s="10" t="str">
        <f t="shared" si="0"/>
        <v>8231</v>
      </c>
      <c r="C61" s="11">
        <v>17.775469065437001</v>
      </c>
      <c r="D61" s="11">
        <v>29.659727668411271</v>
      </c>
      <c r="E61" s="12">
        <v>0</v>
      </c>
      <c r="F61" s="12">
        <v>-45.185400856072405</v>
      </c>
      <c r="G61" s="12">
        <v>5.2444286693185544</v>
      </c>
      <c r="H61" s="12">
        <v>0</v>
      </c>
      <c r="I61" s="12">
        <v>-81.686224444563365</v>
      </c>
      <c r="J61" s="12">
        <v>-158.1920402325284</v>
      </c>
      <c r="K61" s="12">
        <v>1.294532954946968</v>
      </c>
      <c r="L61" s="11">
        <v>0</v>
      </c>
      <c r="M61" s="12">
        <v>0</v>
      </c>
      <c r="N61" s="12">
        <v>0</v>
      </c>
      <c r="O61" s="16">
        <v>-6104.6645411105246</v>
      </c>
      <c r="P61" s="14">
        <v>-4113.02443265494</v>
      </c>
      <c r="Q61" s="14">
        <v>-6335.7540482855748</v>
      </c>
      <c r="R61" s="14">
        <v>-4344.1139398299902</v>
      </c>
      <c r="S61" s="14">
        <v>1894202.4061157135</v>
      </c>
      <c r="T61" s="14">
        <f t="shared" si="3"/>
        <v>-69115.239762179714</v>
      </c>
      <c r="U61" s="14">
        <f t="shared" si="3"/>
        <v>-47052.042360568157</v>
      </c>
      <c r="V61" s="14">
        <f t="shared" si="3"/>
        <v>-69481.681869826134</v>
      </c>
      <c r="W61" s="14">
        <f t="shared" si="3"/>
        <v>-47418.484468214585</v>
      </c>
      <c r="X61" s="15">
        <f t="shared" si="2"/>
        <v>3.6487779520832042E-2</v>
      </c>
      <c r="Y61" s="15">
        <f t="shared" si="2"/>
        <v>2.484002882091885E-2</v>
      </c>
      <c r="Z61" s="15">
        <f t="shared" si="2"/>
        <v>3.6681234088550521E-2</v>
      </c>
      <c r="AA61" s="15">
        <f t="shared" si="2"/>
        <v>2.5033483388637333E-2</v>
      </c>
    </row>
    <row r="62" spans="1:27" ht="12.75" customHeight="1" x14ac:dyDescent="0.25">
      <c r="A62" s="9">
        <v>38261</v>
      </c>
      <c r="B62" s="10" t="str">
        <f t="shared" si="0"/>
        <v>8261</v>
      </c>
      <c r="C62" s="11">
        <v>14.701516761566305</v>
      </c>
      <c r="D62" s="11">
        <v>25.700877133182079</v>
      </c>
      <c r="E62" s="12">
        <v>0</v>
      </c>
      <c r="F62" s="12">
        <v>12.362725850161928</v>
      </c>
      <c r="G62" s="12">
        <v>28.922289986961356</v>
      </c>
      <c r="H62" s="12">
        <v>0</v>
      </c>
      <c r="I62" s="12">
        <v>72.774765674274605</v>
      </c>
      <c r="J62" s="12">
        <v>-2.7278030244158304</v>
      </c>
      <c r="K62" s="12">
        <v>-0.88632972253738451</v>
      </c>
      <c r="L62" s="11">
        <v>0</v>
      </c>
      <c r="M62" s="12">
        <v>0</v>
      </c>
      <c r="N62" s="12">
        <v>0</v>
      </c>
      <c r="O62" s="16">
        <v>-7018.5997492230981</v>
      </c>
      <c r="P62" s="14">
        <v>-5535.2028537643819</v>
      </c>
      <c r="Q62" s="14">
        <v>-6867.7517065639049</v>
      </c>
      <c r="R62" s="14">
        <v>-5384.3548111051887</v>
      </c>
      <c r="S62" s="14">
        <v>1909813.0277665933</v>
      </c>
      <c r="T62" s="14">
        <f t="shared" si="3"/>
        <v>-69282.957723983316</v>
      </c>
      <c r="U62" s="14">
        <f t="shared" si="3"/>
        <v>-47863.543892430724</v>
      </c>
      <c r="V62" s="14">
        <f t="shared" si="3"/>
        <v>-69042.441359591612</v>
      </c>
      <c r="W62" s="14">
        <f t="shared" si="3"/>
        <v>-47623.027528039034</v>
      </c>
      <c r="X62" s="15">
        <f t="shared" si="2"/>
        <v>3.6277351089706096E-2</v>
      </c>
      <c r="Y62" s="15">
        <f t="shared" si="2"/>
        <v>2.5061900404148012E-2</v>
      </c>
      <c r="Z62" s="15">
        <f t="shared" si="2"/>
        <v>3.6151413963456114E-2</v>
      </c>
      <c r="AA62" s="15">
        <f t="shared" si="2"/>
        <v>2.4935963277898036E-2</v>
      </c>
    </row>
    <row r="63" spans="1:27" ht="12.75" customHeight="1" x14ac:dyDescent="0.25">
      <c r="A63" s="9">
        <v>38292</v>
      </c>
      <c r="B63" s="10" t="str">
        <f t="shared" si="0"/>
        <v>8292</v>
      </c>
      <c r="C63" s="11">
        <v>11.201369386756598</v>
      </c>
      <c r="D63" s="11">
        <v>32.132999556487313</v>
      </c>
      <c r="E63" s="12">
        <v>0</v>
      </c>
      <c r="F63" s="12">
        <v>10.790834956619806</v>
      </c>
      <c r="G63" s="12">
        <v>29.819933391067142</v>
      </c>
      <c r="H63" s="12">
        <v>0</v>
      </c>
      <c r="I63" s="12">
        <v>190.34355003813954</v>
      </c>
      <c r="J63" s="12">
        <v>0</v>
      </c>
      <c r="K63" s="12">
        <v>4.5520342363267732</v>
      </c>
      <c r="L63" s="11">
        <v>0</v>
      </c>
      <c r="M63" s="12">
        <v>0</v>
      </c>
      <c r="N63" s="12">
        <v>0</v>
      </c>
      <c r="O63" s="16">
        <v>-3222.295699746569</v>
      </c>
      <c r="P63" s="14">
        <v>-2502.7503779223143</v>
      </c>
      <c r="Q63" s="14">
        <v>-2943.454978181172</v>
      </c>
      <c r="R63" s="14">
        <v>-2223.9096563569174</v>
      </c>
      <c r="S63" s="14">
        <v>1933090.1576084797</v>
      </c>
      <c r="T63" s="14">
        <f t="shared" si="3"/>
        <v>-67862.086510252499</v>
      </c>
      <c r="U63" s="14">
        <f t="shared" si="3"/>
        <v>-48156.798392287128</v>
      </c>
      <c r="V63" s="14">
        <f t="shared" si="3"/>
        <v>-67383.717962294861</v>
      </c>
      <c r="W63" s="14">
        <f t="shared" si="3"/>
        <v>-47678.429844329512</v>
      </c>
      <c r="X63" s="15">
        <f t="shared" si="2"/>
        <v>3.5105494817793702E-2</v>
      </c>
      <c r="Y63" s="15">
        <f t="shared" si="2"/>
        <v>2.491182224623411E-2</v>
      </c>
      <c r="Z63" s="15">
        <f t="shared" si="2"/>
        <v>3.4858031684181015E-2</v>
      </c>
      <c r="AA63" s="15">
        <f t="shared" si="2"/>
        <v>2.4664359112621433E-2</v>
      </c>
    </row>
    <row r="64" spans="1:27" ht="12.75" customHeight="1" x14ac:dyDescent="0.25">
      <c r="A64" s="17">
        <v>38322</v>
      </c>
      <c r="B64" s="18" t="str">
        <f t="shared" si="0"/>
        <v>8322</v>
      </c>
      <c r="C64" s="19">
        <v>-16.17674052765166</v>
      </c>
      <c r="D64" s="19">
        <v>-141.12984135127738</v>
      </c>
      <c r="E64" s="20">
        <v>0</v>
      </c>
      <c r="F64" s="20">
        <v>11.462943940247506</v>
      </c>
      <c r="G64" s="20">
        <v>-574.32248862234246</v>
      </c>
      <c r="H64" s="20">
        <v>0</v>
      </c>
      <c r="I64" s="20">
        <v>-265.41259460790997</v>
      </c>
      <c r="J64" s="20">
        <v>0</v>
      </c>
      <c r="K64" s="20">
        <v>-2.1663610503341597</v>
      </c>
      <c r="L64" s="19">
        <v>0</v>
      </c>
      <c r="M64" s="20">
        <v>0</v>
      </c>
      <c r="N64" s="20">
        <v>0</v>
      </c>
      <c r="O64" s="21">
        <v>3210.9265136979056</v>
      </c>
      <c r="P64" s="22">
        <v>2970.2347338517416</v>
      </c>
      <c r="Q64" s="22">
        <v>2223.1814314786375</v>
      </c>
      <c r="R64" s="22">
        <v>1982.4896516324734</v>
      </c>
      <c r="S64" s="22">
        <v>1957751.2129625622</v>
      </c>
      <c r="T64" s="22">
        <f t="shared" si="3"/>
        <v>-72218.437362349359</v>
      </c>
      <c r="U64" s="22">
        <f t="shared" si="3"/>
        <v>-52721.621069355759</v>
      </c>
      <c r="V64" s="22">
        <f t="shared" si="3"/>
        <v>-72501.452239837512</v>
      </c>
      <c r="W64" s="22">
        <f t="shared" si="3"/>
        <v>-53004.635946843904</v>
      </c>
      <c r="X64" s="23">
        <f t="shared" si="2"/>
        <v>3.6888465134987704E-2</v>
      </c>
      <c r="Y64" s="23">
        <f t="shared" si="2"/>
        <v>2.692968377201253E-2</v>
      </c>
      <c r="Z64" s="23">
        <f t="shared" si="2"/>
        <v>3.703302634154667E-2</v>
      </c>
      <c r="AA64" s="23">
        <f t="shared" si="2"/>
        <v>2.7074244978571495E-2</v>
      </c>
    </row>
    <row r="65" spans="1:27" ht="12.75" customHeight="1" x14ac:dyDescent="0.25">
      <c r="A65" s="9">
        <v>38353</v>
      </c>
      <c r="B65" s="10" t="str">
        <f t="shared" si="0"/>
        <v>8353</v>
      </c>
      <c r="C65" s="11">
        <v>36.560687222238727</v>
      </c>
      <c r="D65" s="11">
        <v>-58.792922776868515</v>
      </c>
      <c r="E65" s="12">
        <v>0</v>
      </c>
      <c r="F65" s="12">
        <v>1.0619737675454065E-2</v>
      </c>
      <c r="G65" s="12">
        <v>11.514642232678687</v>
      </c>
      <c r="H65" s="12">
        <v>0</v>
      </c>
      <c r="I65" s="12">
        <v>0</v>
      </c>
      <c r="J65" s="12">
        <v>0</v>
      </c>
      <c r="K65" s="12">
        <v>4.4361991804445386</v>
      </c>
      <c r="L65" s="11">
        <v>0</v>
      </c>
      <c r="M65" s="12">
        <v>0</v>
      </c>
      <c r="N65" s="12">
        <v>0</v>
      </c>
      <c r="O65" s="16">
        <v>-12786.922792686288</v>
      </c>
      <c r="P65" s="14">
        <v>-8524.2914482730212</v>
      </c>
      <c r="Q65" s="14">
        <v>-12793.193567090118</v>
      </c>
      <c r="R65" s="14">
        <v>-8530.5622226768519</v>
      </c>
      <c r="S65" s="14">
        <v>1976732.6858951554</v>
      </c>
      <c r="T65" s="14">
        <f t="shared" si="3"/>
        <v>-74775.068661122408</v>
      </c>
      <c r="U65" s="14">
        <f t="shared" si="3"/>
        <v>-54063.60357011939</v>
      </c>
      <c r="V65" s="14">
        <f t="shared" si="3"/>
        <v>-75037.215219933641</v>
      </c>
      <c r="W65" s="14">
        <f t="shared" si="3"/>
        <v>-54325.750128930638</v>
      </c>
      <c r="X65" s="15">
        <f t="shared" si="2"/>
        <v>3.7827607746193981E-2</v>
      </c>
      <c r="Y65" s="15">
        <f t="shared" si="2"/>
        <v>2.7349982097168036E-2</v>
      </c>
      <c r="Z65" s="15">
        <f t="shared" si="2"/>
        <v>3.7960223835704597E-2</v>
      </c>
      <c r="AA65" s="15">
        <f t="shared" si="2"/>
        <v>2.7482598186678663E-2</v>
      </c>
    </row>
    <row r="66" spans="1:27" ht="12.75" customHeight="1" x14ac:dyDescent="0.25">
      <c r="A66" s="9">
        <v>38384</v>
      </c>
      <c r="B66" s="10" t="str">
        <f t="shared" si="0"/>
        <v>8384</v>
      </c>
      <c r="C66" s="11">
        <v>-45.82202503817166</v>
      </c>
      <c r="D66" s="11">
        <v>-4.4919799800759312</v>
      </c>
      <c r="E66" s="12">
        <v>0</v>
      </c>
      <c r="F66" s="12">
        <v>25.02814434734664</v>
      </c>
      <c r="G66" s="12">
        <v>42.529138368126851</v>
      </c>
      <c r="H66" s="12">
        <v>0</v>
      </c>
      <c r="I66" s="12">
        <v>0</v>
      </c>
      <c r="J66" s="12">
        <v>0</v>
      </c>
      <c r="K66" s="12">
        <v>0.52164037058329416</v>
      </c>
      <c r="L66" s="11">
        <v>0</v>
      </c>
      <c r="M66" s="12">
        <v>0</v>
      </c>
      <c r="N66" s="12">
        <v>0</v>
      </c>
      <c r="O66" s="16">
        <v>-4885.8043786033513</v>
      </c>
      <c r="P66" s="14">
        <v>-2088.3948667491932</v>
      </c>
      <c r="Q66" s="14">
        <v>-4868.0394605355423</v>
      </c>
      <c r="R66" s="14">
        <v>-2070.6299486813841</v>
      </c>
      <c r="S66" s="14">
        <v>1994572.9767942852</v>
      </c>
      <c r="T66" s="14">
        <f t="shared" si="3"/>
        <v>-72673.374151646552</v>
      </c>
      <c r="U66" s="14">
        <f t="shared" si="3"/>
        <v>-51278.083380977347</v>
      </c>
      <c r="V66" s="14">
        <f t="shared" si="3"/>
        <v>-72770.803614246208</v>
      </c>
      <c r="W66" s="14">
        <f t="shared" si="3"/>
        <v>-51375.512843577017</v>
      </c>
      <c r="X66" s="15">
        <f t="shared" si="2"/>
        <v>3.6435555378098297E-2</v>
      </c>
      <c r="Y66" s="15">
        <f t="shared" si="2"/>
        <v>2.5708802825250562E-2</v>
      </c>
      <c r="Z66" s="15">
        <f t="shared" si="2"/>
        <v>3.6484402657056346E-2</v>
      </c>
      <c r="AA66" s="15">
        <f t="shared" si="2"/>
        <v>2.5757650104208617E-2</v>
      </c>
    </row>
    <row r="67" spans="1:27" ht="12.75" customHeight="1" x14ac:dyDescent="0.25">
      <c r="A67" s="9">
        <v>38412</v>
      </c>
      <c r="B67" s="10" t="str">
        <f t="shared" si="0"/>
        <v>8412</v>
      </c>
      <c r="C67" s="11">
        <v>17.214627420270244</v>
      </c>
      <c r="D67" s="11">
        <v>24.062607773486775</v>
      </c>
      <c r="E67" s="12">
        <v>0</v>
      </c>
      <c r="F67" s="12">
        <v>13.639412801509572</v>
      </c>
      <c r="G67" s="12">
        <v>8.0816892078673526</v>
      </c>
      <c r="H67" s="12">
        <v>0</v>
      </c>
      <c r="I67" s="12">
        <v>0</v>
      </c>
      <c r="J67" s="12">
        <v>0</v>
      </c>
      <c r="K67" s="12">
        <v>-9.4217701031213537</v>
      </c>
      <c r="L67" s="11">
        <v>0</v>
      </c>
      <c r="M67" s="12">
        <v>0</v>
      </c>
      <c r="N67" s="12">
        <v>0</v>
      </c>
      <c r="O67" s="16">
        <v>-9320.4711417882791</v>
      </c>
      <c r="P67" s="14">
        <v>-7226.69686574551</v>
      </c>
      <c r="Q67" s="14">
        <v>-9266.8945746882673</v>
      </c>
      <c r="R67" s="14">
        <v>-7173.1202986454973</v>
      </c>
      <c r="S67" s="14">
        <v>2012678.0860764624</v>
      </c>
      <c r="T67" s="14">
        <f t="shared" si="3"/>
        <v>-74996.772958125322</v>
      </c>
      <c r="U67" s="14">
        <f t="shared" si="3"/>
        <v>-52546.516269618376</v>
      </c>
      <c r="V67" s="14">
        <f t="shared" si="3"/>
        <v>-75110.948612631852</v>
      </c>
      <c r="W67" s="14">
        <f t="shared" si="3"/>
        <v>-52660.691924124905</v>
      </c>
      <c r="X67" s="15">
        <f t="shared" si="2"/>
        <v>3.7262179916871301E-2</v>
      </c>
      <c r="Y67" s="15">
        <f t="shared" si="2"/>
        <v>2.6107759921037921E-2</v>
      </c>
      <c r="Z67" s="15">
        <f t="shared" si="2"/>
        <v>3.731890814146737E-2</v>
      </c>
      <c r="AA67" s="15">
        <f t="shared" si="2"/>
        <v>2.6164488145633987E-2</v>
      </c>
    </row>
    <row r="68" spans="1:27" ht="12.75" customHeight="1" x14ac:dyDescent="0.25">
      <c r="A68" s="9">
        <v>38443</v>
      </c>
      <c r="B68" s="10" t="str">
        <f t="shared" si="0"/>
        <v>8443</v>
      </c>
      <c r="C68" s="11">
        <v>39.761453063068416</v>
      </c>
      <c r="D68" s="11">
        <v>3.8526595896018621</v>
      </c>
      <c r="E68" s="12">
        <v>0</v>
      </c>
      <c r="F68" s="12">
        <v>13.062023491194852</v>
      </c>
      <c r="G68" s="12">
        <v>-7.4374699749989279</v>
      </c>
      <c r="H68" s="12">
        <v>39.194749849244907</v>
      </c>
      <c r="I68" s="12">
        <v>0</v>
      </c>
      <c r="J68" s="12">
        <v>2.8231252526186017</v>
      </c>
      <c r="K68" s="12">
        <v>0.66890938830636537</v>
      </c>
      <c r="L68" s="11">
        <v>0</v>
      </c>
      <c r="M68" s="12">
        <v>0</v>
      </c>
      <c r="N68" s="12">
        <v>0</v>
      </c>
      <c r="O68" s="16">
        <v>-17417.362855666695</v>
      </c>
      <c r="P68" s="14">
        <v>-14313.363084819639</v>
      </c>
      <c r="Q68" s="14">
        <v>-17325.437405007659</v>
      </c>
      <c r="R68" s="14">
        <v>-14221.437634160602</v>
      </c>
      <c r="S68" s="14">
        <v>2032903.1373428742</v>
      </c>
      <c r="T68" s="14">
        <f t="shared" si="3"/>
        <v>-82847.449426806663</v>
      </c>
      <c r="U68" s="14">
        <f t="shared" si="3"/>
        <v>-59293.527915099796</v>
      </c>
      <c r="V68" s="14">
        <f t="shared" si="3"/>
        <v>-82909.750390794841</v>
      </c>
      <c r="W68" s="14">
        <f t="shared" si="3"/>
        <v>-59355.828879087974</v>
      </c>
      <c r="X68" s="15">
        <f t="shared" si="2"/>
        <v>4.0753269501611976E-2</v>
      </c>
      <c r="Y68" s="15">
        <f t="shared" si="2"/>
        <v>2.9166922331872625E-2</v>
      </c>
      <c r="Z68" s="15">
        <f t="shared" si="2"/>
        <v>4.0783915803860107E-2</v>
      </c>
      <c r="AA68" s="15">
        <f t="shared" si="2"/>
        <v>2.9197568634120753E-2</v>
      </c>
    </row>
    <row r="69" spans="1:27" ht="12.75" customHeight="1" x14ac:dyDescent="0.25">
      <c r="A69" s="9">
        <v>38473</v>
      </c>
      <c r="B69" s="10" t="str">
        <f t="shared" si="0"/>
        <v>8473</v>
      </c>
      <c r="C69" s="11">
        <v>-5.9898720461339217</v>
      </c>
      <c r="D69" s="11">
        <v>67.985815338825887</v>
      </c>
      <c r="E69" s="12">
        <v>0</v>
      </c>
      <c r="F69" s="12">
        <v>13.268280700320727</v>
      </c>
      <c r="G69" s="12">
        <v>25.559711182977132</v>
      </c>
      <c r="H69" s="12">
        <v>-39.488571293671264</v>
      </c>
      <c r="I69" s="12">
        <v>0</v>
      </c>
      <c r="J69" s="12">
        <v>7.5298136963965279</v>
      </c>
      <c r="K69" s="12">
        <v>0.66895249598512507</v>
      </c>
      <c r="L69" s="11">
        <v>0</v>
      </c>
      <c r="M69" s="12">
        <v>0</v>
      </c>
      <c r="N69" s="12">
        <v>0</v>
      </c>
      <c r="O69" s="16">
        <v>-5607.7131619143356</v>
      </c>
      <c r="P69" s="14">
        <v>-2220.5317196101928</v>
      </c>
      <c r="Q69" s="14">
        <v>-5538.1790318396352</v>
      </c>
      <c r="R69" s="14">
        <v>-2150.9975895354928</v>
      </c>
      <c r="S69" s="14">
        <v>2050900.9257859408</v>
      </c>
      <c r="T69" s="14">
        <f t="shared" si="3"/>
        <v>-82177.966266106188</v>
      </c>
      <c r="U69" s="14">
        <f t="shared" si="3"/>
        <v>-56796.030539700056</v>
      </c>
      <c r="V69" s="14">
        <f t="shared" si="3"/>
        <v>-82248.302001229516</v>
      </c>
      <c r="W69" s="14">
        <f t="shared" si="3"/>
        <v>-56866.366274823384</v>
      </c>
      <c r="X69" s="15">
        <f t="shared" si="2"/>
        <v>4.0069203359793776E-2</v>
      </c>
      <c r="Y69" s="15">
        <f t="shared" si="2"/>
        <v>2.7693210249995295E-2</v>
      </c>
      <c r="Z69" s="15">
        <f t="shared" si="2"/>
        <v>4.0103498402640068E-2</v>
      </c>
      <c r="AA69" s="15">
        <f t="shared" si="2"/>
        <v>2.7727505292841587E-2</v>
      </c>
    </row>
    <row r="70" spans="1:27" ht="12.75" customHeight="1" x14ac:dyDescent="0.25">
      <c r="A70" s="9">
        <v>38504</v>
      </c>
      <c r="B70" s="10" t="str">
        <f t="shared" si="0"/>
        <v>8504</v>
      </c>
      <c r="C70" s="11">
        <v>3.6365919676030218</v>
      </c>
      <c r="D70" s="11">
        <v>15.871932415551006</v>
      </c>
      <c r="E70" s="12">
        <v>0</v>
      </c>
      <c r="F70" s="12">
        <v>12.286070152801138</v>
      </c>
      <c r="G70" s="12">
        <v>-38.843271446566746</v>
      </c>
      <c r="H70" s="12">
        <v>0</v>
      </c>
      <c r="I70" s="12">
        <v>0</v>
      </c>
      <c r="J70" s="12">
        <v>-10.454196774431907</v>
      </c>
      <c r="K70" s="12">
        <v>-0.15429617494802558</v>
      </c>
      <c r="L70" s="11">
        <v>0</v>
      </c>
      <c r="M70" s="12">
        <v>0</v>
      </c>
      <c r="N70" s="12">
        <v>0</v>
      </c>
      <c r="O70" s="16">
        <v>-7623.633541066768</v>
      </c>
      <c r="P70" s="14">
        <v>-6020.9282003862381</v>
      </c>
      <c r="Q70" s="14">
        <v>-7641.2907109267599</v>
      </c>
      <c r="R70" s="14">
        <v>-6038.58537024623</v>
      </c>
      <c r="S70" s="14">
        <v>2066440.5418058389</v>
      </c>
      <c r="T70" s="14">
        <f t="shared" si="3"/>
        <v>-82541.568065380619</v>
      </c>
      <c r="U70" s="14">
        <f t="shared" si="3"/>
        <v>-57435.844101641022</v>
      </c>
      <c r="V70" s="14">
        <f t="shared" si="3"/>
        <v>-82704.331153704057</v>
      </c>
      <c r="W70" s="14">
        <f t="shared" si="3"/>
        <v>-57598.607189964474</v>
      </c>
      <c r="X70" s="15">
        <f t="shared" si="2"/>
        <v>3.9943838884059293E-2</v>
      </c>
      <c r="Y70" s="15">
        <f t="shared" si="2"/>
        <v>2.7794578619449891E-2</v>
      </c>
      <c r="Z70" s="15">
        <f t="shared" si="2"/>
        <v>4.0022603835206255E-2</v>
      </c>
      <c r="AA70" s="15">
        <f t="shared" si="2"/>
        <v>2.787334357059686E-2</v>
      </c>
    </row>
    <row r="71" spans="1:27" ht="12.75" customHeight="1" x14ac:dyDescent="0.25">
      <c r="A71" s="9">
        <v>38534</v>
      </c>
      <c r="B71" s="10" t="str">
        <f t="shared" si="0"/>
        <v>8534</v>
      </c>
      <c r="C71" s="11">
        <v>-86.078350744523192</v>
      </c>
      <c r="D71" s="11">
        <v>24.018138218372869</v>
      </c>
      <c r="E71" s="12">
        <v>0</v>
      </c>
      <c r="F71" s="12">
        <v>10.72007588977619</v>
      </c>
      <c r="G71" s="12">
        <v>48.943709713054744</v>
      </c>
      <c r="H71" s="12">
        <v>0</v>
      </c>
      <c r="I71" s="12">
        <v>0</v>
      </c>
      <c r="J71" s="12">
        <v>0</v>
      </c>
      <c r="K71" s="12">
        <v>-2.3633846094763125</v>
      </c>
      <c r="L71" s="11">
        <v>0</v>
      </c>
      <c r="M71" s="12">
        <v>0</v>
      </c>
      <c r="N71" s="12">
        <v>0</v>
      </c>
      <c r="O71" s="16">
        <v>-6509.6515199778241</v>
      </c>
      <c r="P71" s="14">
        <v>-5628.5768273132844</v>
      </c>
      <c r="Q71" s="14">
        <v>-6514.4113315106197</v>
      </c>
      <c r="R71" s="14">
        <v>-5633.3366388460799</v>
      </c>
      <c r="S71" s="14">
        <v>2079143.3643423754</v>
      </c>
      <c r="T71" s="14">
        <f t="shared" si="3"/>
        <v>-83551.908422095832</v>
      </c>
      <c r="U71" s="14">
        <f t="shared" si="3"/>
        <v>-58999.210994834226</v>
      </c>
      <c r="V71" s="14">
        <f t="shared" si="3"/>
        <v>-83706.671138030331</v>
      </c>
      <c r="W71" s="14">
        <f t="shared" si="3"/>
        <v>-59153.973710768732</v>
      </c>
      <c r="X71" s="15">
        <f t="shared" si="2"/>
        <v>4.0185736998719641E-2</v>
      </c>
      <c r="Y71" s="15">
        <f t="shared" si="2"/>
        <v>2.837669205821958E-2</v>
      </c>
      <c r="Z71" s="15">
        <f t="shared" si="2"/>
        <v>4.0260172806556999E-2</v>
      </c>
      <c r="AA71" s="15">
        <f t="shared" si="2"/>
        <v>2.8451127866056938E-2</v>
      </c>
    </row>
    <row r="72" spans="1:27" ht="12.75" customHeight="1" x14ac:dyDescent="0.25">
      <c r="A72" s="9">
        <v>38565</v>
      </c>
      <c r="B72" s="10" t="str">
        <f t="shared" si="0"/>
        <v>8565</v>
      </c>
      <c r="C72" s="11">
        <v>26.963677329231054</v>
      </c>
      <c r="D72" s="11">
        <v>31.620826009305429</v>
      </c>
      <c r="E72" s="12">
        <v>0</v>
      </c>
      <c r="F72" s="12">
        <v>-124.74031317191728</v>
      </c>
      <c r="G72" s="12">
        <v>23.244396725037269</v>
      </c>
      <c r="H72" s="12">
        <v>0</v>
      </c>
      <c r="I72" s="12">
        <v>0</v>
      </c>
      <c r="J72" s="12">
        <v>0</v>
      </c>
      <c r="K72" s="12">
        <v>-0.64785516506433072</v>
      </c>
      <c r="L72" s="11">
        <v>0</v>
      </c>
      <c r="M72" s="12">
        <v>0</v>
      </c>
      <c r="N72" s="12">
        <v>0</v>
      </c>
      <c r="O72" s="16">
        <v>-7083.1604550308784</v>
      </c>
      <c r="P72" s="14">
        <v>-4725.0069958143331</v>
      </c>
      <c r="Q72" s="14">
        <v>-7126.7197233042862</v>
      </c>
      <c r="R72" s="14">
        <v>-4768.5662640877408</v>
      </c>
      <c r="S72" s="14">
        <v>2097211.0403760159</v>
      </c>
      <c r="T72" s="14">
        <f t="shared" si="3"/>
        <v>-84369.353323116709</v>
      </c>
      <c r="U72" s="14">
        <f t="shared" si="3"/>
        <v>-59928.532939201308</v>
      </c>
      <c r="V72" s="14">
        <f t="shared" si="3"/>
        <v>-84997.945106454907</v>
      </c>
      <c r="W72" s="14">
        <f t="shared" si="3"/>
        <v>-60557.124722539513</v>
      </c>
      <c r="X72" s="15">
        <f t="shared" si="2"/>
        <v>4.0229310116539269E-2</v>
      </c>
      <c r="Y72" s="15">
        <f t="shared" si="2"/>
        <v>2.8575346870411536E-2</v>
      </c>
      <c r="Z72" s="15">
        <f t="shared" si="2"/>
        <v>4.0529037598054672E-2</v>
      </c>
      <c r="AA72" s="15">
        <f t="shared" si="2"/>
        <v>2.887507435192694E-2</v>
      </c>
    </row>
    <row r="73" spans="1:27" ht="12.75" customHeight="1" x14ac:dyDescent="0.25">
      <c r="A73" s="9">
        <v>38596</v>
      </c>
      <c r="B73" s="10" t="str">
        <f t="shared" si="0"/>
        <v>8596</v>
      </c>
      <c r="C73" s="11">
        <v>30.808066137794974</v>
      </c>
      <c r="D73" s="11">
        <v>-176.09790026526315</v>
      </c>
      <c r="E73" s="12">
        <v>0</v>
      </c>
      <c r="F73" s="12">
        <v>8.7068134527087615</v>
      </c>
      <c r="G73" s="12">
        <v>28.080098098733941</v>
      </c>
      <c r="H73" s="12">
        <v>0</v>
      </c>
      <c r="I73" s="12">
        <v>0</v>
      </c>
      <c r="J73" s="12">
        <v>0</v>
      </c>
      <c r="K73" s="12">
        <v>-1.4642065973480392</v>
      </c>
      <c r="L73" s="11">
        <v>0</v>
      </c>
      <c r="M73" s="12">
        <v>0</v>
      </c>
      <c r="N73" s="12">
        <v>0</v>
      </c>
      <c r="O73" s="16">
        <v>-4964.7551284789033</v>
      </c>
      <c r="P73" s="14">
        <v>-2939.746531178273</v>
      </c>
      <c r="Q73" s="14">
        <v>-5074.7222576522772</v>
      </c>
      <c r="R73" s="14">
        <v>-3049.7136603516465</v>
      </c>
      <c r="S73" s="14">
        <v>2114047.3778083967</v>
      </c>
      <c r="T73" s="14">
        <f t="shared" si="3"/>
        <v>-83229.44391048509</v>
      </c>
      <c r="U73" s="14">
        <f t="shared" si="3"/>
        <v>-58755.255037724637</v>
      </c>
      <c r="V73" s="14">
        <f t="shared" si="3"/>
        <v>-83736.913315821599</v>
      </c>
      <c r="W73" s="14">
        <f t="shared" si="3"/>
        <v>-59262.724443061161</v>
      </c>
      <c r="X73" s="15">
        <f t="shared" si="2"/>
        <v>3.93697155438247E-2</v>
      </c>
      <c r="Y73" s="15">
        <f t="shared" si="2"/>
        <v>2.7792780641763756E-2</v>
      </c>
      <c r="Z73" s="15">
        <f t="shared" si="2"/>
        <v>3.960976191679795E-2</v>
      </c>
      <c r="AA73" s="15">
        <f t="shared" si="2"/>
        <v>2.803282701473701E-2</v>
      </c>
    </row>
    <row r="74" spans="1:27" ht="12.75" customHeight="1" x14ac:dyDescent="0.25">
      <c r="A74" s="9">
        <v>38626</v>
      </c>
      <c r="B74" s="10" t="str">
        <f t="shared" si="0"/>
        <v>8626</v>
      </c>
      <c r="C74" s="11">
        <v>33.455858721255339</v>
      </c>
      <c r="D74" s="11">
        <v>20.767498149512502</v>
      </c>
      <c r="E74" s="12">
        <v>0</v>
      </c>
      <c r="F74" s="12">
        <v>7.1856400508447917</v>
      </c>
      <c r="G74" s="12">
        <v>-60.881227443648235</v>
      </c>
      <c r="H74" s="12">
        <v>0</v>
      </c>
      <c r="I74" s="12">
        <v>8.3738172039181809</v>
      </c>
      <c r="J74" s="12">
        <v>0</v>
      </c>
      <c r="K74" s="12">
        <v>-1.5822061380800336</v>
      </c>
      <c r="L74" s="11">
        <v>0</v>
      </c>
      <c r="M74" s="12">
        <v>0</v>
      </c>
      <c r="N74" s="12">
        <v>0</v>
      </c>
      <c r="O74" s="16">
        <v>-8457.8491308204448</v>
      </c>
      <c r="P74" s="14">
        <v>-6347.6803104758019</v>
      </c>
      <c r="Q74" s="14">
        <v>-8450.5297502766425</v>
      </c>
      <c r="R74" s="14">
        <v>-6340.3609299319996</v>
      </c>
      <c r="S74" s="14">
        <v>2132693.8806684585</v>
      </c>
      <c r="T74" s="14">
        <f t="shared" si="3"/>
        <v>-84668.693292082433</v>
      </c>
      <c r="U74" s="14">
        <f t="shared" si="3"/>
        <v>-59567.732494436059</v>
      </c>
      <c r="V74" s="14">
        <f t="shared" si="3"/>
        <v>-85319.69135953435</v>
      </c>
      <c r="W74" s="14">
        <f t="shared" si="3"/>
        <v>-60218.730561887969</v>
      </c>
      <c r="X74" s="15">
        <f t="shared" si="2"/>
        <v>3.9700349899979268E-2</v>
      </c>
      <c r="Y74" s="15">
        <f t="shared" si="2"/>
        <v>2.793074666476068E-2</v>
      </c>
      <c r="Z74" s="15">
        <f t="shared" si="2"/>
        <v>4.0005596739834164E-2</v>
      </c>
      <c r="AA74" s="15">
        <f t="shared" si="2"/>
        <v>2.8235993504615569E-2</v>
      </c>
    </row>
    <row r="75" spans="1:27" ht="12.75" customHeight="1" x14ac:dyDescent="0.25">
      <c r="A75" s="9">
        <v>38657</v>
      </c>
      <c r="B75" s="10" t="str">
        <f t="shared" si="0"/>
        <v>8657</v>
      </c>
      <c r="C75" s="11">
        <v>24.010338805693898</v>
      </c>
      <c r="D75" s="11">
        <v>-13.771336198164745</v>
      </c>
      <c r="E75" s="12">
        <v>0</v>
      </c>
      <c r="F75" s="12">
        <v>10.278528974481224</v>
      </c>
      <c r="G75" s="12">
        <v>30.263177558704555</v>
      </c>
      <c r="H75" s="12">
        <v>0</v>
      </c>
      <c r="I75" s="12">
        <v>3.2619643759763952</v>
      </c>
      <c r="J75" s="12">
        <v>0</v>
      </c>
      <c r="K75" s="12">
        <v>0.95146205450018428</v>
      </c>
      <c r="L75" s="11">
        <v>0</v>
      </c>
      <c r="M75" s="12">
        <v>0</v>
      </c>
      <c r="N75" s="12">
        <v>0</v>
      </c>
      <c r="O75" s="16">
        <v>-2655.0800890678897</v>
      </c>
      <c r="P75" s="12">
        <v>-357.14777041794855</v>
      </c>
      <c r="Q75" s="14">
        <v>-2600.085953496698</v>
      </c>
      <c r="R75" s="14">
        <v>-302.15363484675703</v>
      </c>
      <c r="S75" s="14">
        <v>2150566.8347695223</v>
      </c>
      <c r="T75" s="14">
        <f t="shared" si="3"/>
        <v>-84101.477681403761</v>
      </c>
      <c r="U75" s="14">
        <f t="shared" si="3"/>
        <v>-57422.129886931696</v>
      </c>
      <c r="V75" s="14">
        <f t="shared" si="3"/>
        <v>-84976.322334849887</v>
      </c>
      <c r="W75" s="14">
        <f t="shared" si="3"/>
        <v>-58296.974540377807</v>
      </c>
      <c r="X75" s="15">
        <f t="shared" si="2"/>
        <v>3.9106656125112695E-2</v>
      </c>
      <c r="Y75" s="15">
        <f t="shared" si="2"/>
        <v>2.6700927847743763E-2</v>
      </c>
      <c r="Z75" s="15">
        <f t="shared" si="2"/>
        <v>3.951345336540394E-2</v>
      </c>
      <c r="AA75" s="15">
        <f t="shared" si="2"/>
        <v>2.7107725088035002E-2</v>
      </c>
    </row>
    <row r="76" spans="1:27" ht="12.75" customHeight="1" x14ac:dyDescent="0.25">
      <c r="A76" s="9">
        <v>38687</v>
      </c>
      <c r="B76" s="10" t="str">
        <f t="shared" si="0"/>
        <v>8687</v>
      </c>
      <c r="C76" s="11">
        <v>-83.191697317192975</v>
      </c>
      <c r="D76" s="11">
        <v>-86.704755130110243</v>
      </c>
      <c r="E76" s="12">
        <v>0</v>
      </c>
      <c r="F76" s="12">
        <v>15.212478717615602</v>
      </c>
      <c r="G76" s="12">
        <v>-60.126371627256418</v>
      </c>
      <c r="H76" s="12">
        <v>0</v>
      </c>
      <c r="I76" s="12">
        <v>-9.7710881366116062</v>
      </c>
      <c r="J76" s="12">
        <v>0</v>
      </c>
      <c r="K76" s="12">
        <v>-4.571415667571662</v>
      </c>
      <c r="L76" s="11">
        <v>0</v>
      </c>
      <c r="M76" s="12">
        <v>0</v>
      </c>
      <c r="N76" s="12">
        <v>0</v>
      </c>
      <c r="O76" s="16">
        <v>6026.4844203660059</v>
      </c>
      <c r="P76" s="14">
        <v>4338.9638851209575</v>
      </c>
      <c r="Q76" s="14">
        <v>5797.3315712048789</v>
      </c>
      <c r="R76" s="14">
        <v>4109.8110359598304</v>
      </c>
      <c r="S76" s="14">
        <v>2170584.5000000009</v>
      </c>
      <c r="T76" s="14">
        <f t="shared" si="3"/>
        <v>-81285.919774735652</v>
      </c>
      <c r="U76" s="14">
        <f t="shared" si="3"/>
        <v>-56053.400735662472</v>
      </c>
      <c r="V76" s="14">
        <f t="shared" si="3"/>
        <v>-81402.17219512364</v>
      </c>
      <c r="W76" s="14">
        <f t="shared" si="3"/>
        <v>-56169.653156050459</v>
      </c>
      <c r="X76" s="15">
        <f t="shared" si="2"/>
        <v>3.7448862172716896E-2</v>
      </c>
      <c r="Y76" s="15">
        <f t="shared" si="2"/>
        <v>2.5824104399373739E-2</v>
      </c>
      <c r="Z76" s="15">
        <f t="shared" si="2"/>
        <v>3.7502420290536305E-2</v>
      </c>
      <c r="AA76" s="15">
        <f t="shared" si="2"/>
        <v>2.5877662517193149E-2</v>
      </c>
    </row>
    <row r="77" spans="1:27" ht="12.75" customHeight="1" x14ac:dyDescent="0.25">
      <c r="A77" s="9">
        <v>38718</v>
      </c>
      <c r="B77" s="10" t="str">
        <f t="shared" si="0"/>
        <v>8718</v>
      </c>
      <c r="C77" s="11">
        <v>8.294933077768631</v>
      </c>
      <c r="D77" s="11">
        <v>14.422937773058715</v>
      </c>
      <c r="E77" s="12">
        <v>0</v>
      </c>
      <c r="F77" s="12">
        <v>-17.977774829052692</v>
      </c>
      <c r="G77" s="12">
        <v>10.714518249867325</v>
      </c>
      <c r="H77" s="12">
        <v>0</v>
      </c>
      <c r="I77" s="12">
        <v>-2.0237921882318979</v>
      </c>
      <c r="J77" s="12">
        <v>0</v>
      </c>
      <c r="K77" s="12">
        <v>-1.6181156696117049</v>
      </c>
      <c r="L77" s="11">
        <v>0</v>
      </c>
      <c r="M77" s="12">
        <v>0</v>
      </c>
      <c r="N77" s="12">
        <v>0</v>
      </c>
      <c r="O77" s="16">
        <v>-6424.4796152993049</v>
      </c>
      <c r="P77" s="14">
        <v>-3326.7721987020495</v>
      </c>
      <c r="Q77" s="14">
        <v>-6412.6669088855069</v>
      </c>
      <c r="R77" s="14">
        <v>-3314.9594922882511</v>
      </c>
      <c r="S77" s="14">
        <v>2192609.2112416145</v>
      </c>
      <c r="T77" s="14">
        <f t="shared" si="3"/>
        <v>-74923.476597348665</v>
      </c>
      <c r="U77" s="14">
        <f t="shared" si="3"/>
        <v>-50855.881486091501</v>
      </c>
      <c r="V77" s="14">
        <f t="shared" si="3"/>
        <v>-75021.645536919037</v>
      </c>
      <c r="W77" s="14">
        <f t="shared" si="3"/>
        <v>-50954.050425661859</v>
      </c>
      <c r="X77" s="15">
        <f t="shared" si="2"/>
        <v>3.4170921208034853E-2</v>
      </c>
      <c r="Y77" s="15">
        <f t="shared" si="2"/>
        <v>2.3194229607971593E-2</v>
      </c>
      <c r="Z77" s="15">
        <f t="shared" si="2"/>
        <v>3.4215693864770517E-2</v>
      </c>
      <c r="AA77" s="15">
        <f t="shared" si="2"/>
        <v>2.3239002264707251E-2</v>
      </c>
    </row>
    <row r="78" spans="1:27" ht="12.75" customHeight="1" x14ac:dyDescent="0.25">
      <c r="A78" s="9">
        <v>38749</v>
      </c>
      <c r="B78" s="10" t="str">
        <f t="shared" si="0"/>
        <v>8749</v>
      </c>
      <c r="C78" s="11">
        <v>-16.327549075646367</v>
      </c>
      <c r="D78" s="11">
        <v>2.3964273453294203</v>
      </c>
      <c r="E78" s="12">
        <v>0</v>
      </c>
      <c r="F78" s="12">
        <v>-56.927994750420069</v>
      </c>
      <c r="G78" s="12">
        <v>19.845293070295913</v>
      </c>
      <c r="H78" s="12">
        <v>0</v>
      </c>
      <c r="I78" s="12">
        <v>0</v>
      </c>
      <c r="J78" s="12">
        <v>0</v>
      </c>
      <c r="K78" s="12">
        <v>-0.82966882245828177</v>
      </c>
      <c r="L78" s="11">
        <v>0</v>
      </c>
      <c r="M78" s="12">
        <v>0</v>
      </c>
      <c r="N78" s="12">
        <v>0</v>
      </c>
      <c r="O78" s="16">
        <v>-4531.8743260117963</v>
      </c>
      <c r="P78" s="14">
        <v>-3249.3993230097371</v>
      </c>
      <c r="Q78" s="14">
        <v>-4583.717818244696</v>
      </c>
      <c r="R78" s="14">
        <v>-3301.2428152426364</v>
      </c>
      <c r="S78" s="14">
        <v>2210389.8474053941</v>
      </c>
      <c r="T78" s="14">
        <f t="shared" si="3"/>
        <v>-74569.546544757119</v>
      </c>
      <c r="U78" s="14">
        <f t="shared" si="3"/>
        <v>-52016.885942352048</v>
      </c>
      <c r="V78" s="14">
        <f t="shared" si="3"/>
        <v>-74737.323894628178</v>
      </c>
      <c r="W78" s="14">
        <f t="shared" si="3"/>
        <v>-52184.663292223115</v>
      </c>
      <c r="X78" s="15">
        <f t="shared" si="2"/>
        <v>3.3735925195407745E-2</v>
      </c>
      <c r="Y78" s="15">
        <f t="shared" si="2"/>
        <v>2.3532901222565173E-2</v>
      </c>
      <c r="Z78" s="15">
        <f t="shared" si="2"/>
        <v>3.3811829158714495E-2</v>
      </c>
      <c r="AA78" s="15">
        <f t="shared" si="2"/>
        <v>2.3608805185871922E-2</v>
      </c>
    </row>
    <row r="79" spans="1:27" ht="12.75" customHeight="1" x14ac:dyDescent="0.25">
      <c r="A79" s="9">
        <v>38777</v>
      </c>
      <c r="B79" s="10" t="str">
        <f t="shared" si="0"/>
        <v>8777</v>
      </c>
      <c r="C79" s="11">
        <v>56.16729017063507</v>
      </c>
      <c r="D79" s="11">
        <v>11.954311791895348</v>
      </c>
      <c r="E79" s="12">
        <v>0</v>
      </c>
      <c r="F79" s="12">
        <v>5.5440836415237245</v>
      </c>
      <c r="G79" s="12">
        <v>-6.2599016441365887</v>
      </c>
      <c r="H79" s="12">
        <v>0</v>
      </c>
      <c r="I79" s="12">
        <v>0</v>
      </c>
      <c r="J79" s="12">
        <v>0</v>
      </c>
      <c r="K79" s="12">
        <v>-1.1666105708727674</v>
      </c>
      <c r="L79" s="11">
        <v>0</v>
      </c>
      <c r="M79" s="12">
        <v>0</v>
      </c>
      <c r="N79" s="12">
        <v>0</v>
      </c>
      <c r="O79" s="16">
        <v>-7974.3179928602749</v>
      </c>
      <c r="P79" s="14">
        <v>-5610.7491724716647</v>
      </c>
      <c r="Q79" s="14">
        <v>-7908.0788194712304</v>
      </c>
      <c r="R79" s="14">
        <v>-5544.5099990826202</v>
      </c>
      <c r="S79" s="14">
        <v>2225144.6078000069</v>
      </c>
      <c r="T79" s="14">
        <f t="shared" si="3"/>
        <v>-73223.393395829116</v>
      </c>
      <c r="U79" s="14">
        <f t="shared" si="3"/>
        <v>-50400.938249078208</v>
      </c>
      <c r="V79" s="14">
        <f t="shared" si="3"/>
        <v>-73378.508139411118</v>
      </c>
      <c r="W79" s="14">
        <f t="shared" si="3"/>
        <v>-50556.052992660232</v>
      </c>
      <c r="X79" s="15">
        <f t="shared" si="2"/>
        <v>3.2907251573292058E-2</v>
      </c>
      <c r="Y79" s="15">
        <f t="shared" si="2"/>
        <v>2.2650634962061836E-2</v>
      </c>
      <c r="Z79" s="15">
        <f t="shared" si="2"/>
        <v>3.2976961534181011E-2</v>
      </c>
      <c r="AA79" s="15">
        <f t="shared" si="2"/>
        <v>2.2720344922950799E-2</v>
      </c>
    </row>
    <row r="80" spans="1:27" ht="12.75" customHeight="1" x14ac:dyDescent="0.25">
      <c r="A80" s="9">
        <v>38808</v>
      </c>
      <c r="B80" s="10" t="str">
        <f t="shared" si="0"/>
        <v>8808</v>
      </c>
      <c r="C80" s="11">
        <v>-16.311984316559514</v>
      </c>
      <c r="D80" s="11">
        <v>-13.084515595694924</v>
      </c>
      <c r="E80" s="12">
        <v>0</v>
      </c>
      <c r="F80" s="12">
        <v>-1.1240713261979896E-3</v>
      </c>
      <c r="G80" s="12">
        <v>12.617603857966825</v>
      </c>
      <c r="H80" s="12">
        <v>0</v>
      </c>
      <c r="I80" s="12">
        <v>0</v>
      </c>
      <c r="J80" s="12">
        <v>0</v>
      </c>
      <c r="K80" s="12">
        <v>-0.97748558405975805</v>
      </c>
      <c r="L80" s="11">
        <v>0</v>
      </c>
      <c r="M80" s="12">
        <v>0</v>
      </c>
      <c r="N80" s="12">
        <v>0</v>
      </c>
      <c r="O80" s="16">
        <v>-18196.582899271107</v>
      </c>
      <c r="P80" s="14">
        <v>-16328.660920871151</v>
      </c>
      <c r="Q80" s="14">
        <v>-18214.34040498078</v>
      </c>
      <c r="R80" s="14">
        <v>-16346.418426580824</v>
      </c>
      <c r="S80" s="14">
        <v>2232996.3037984655</v>
      </c>
      <c r="T80" s="14">
        <f t="shared" si="3"/>
        <v>-74002.613439433524</v>
      </c>
      <c r="U80" s="14">
        <f t="shared" si="3"/>
        <v>-52416.23608512972</v>
      </c>
      <c r="V80" s="14">
        <f t="shared" si="3"/>
        <v>-74267.411139384247</v>
      </c>
      <c r="W80" s="14">
        <f t="shared" si="3"/>
        <v>-52681.033785080443</v>
      </c>
      <c r="X80" s="15">
        <f t="shared" si="2"/>
        <v>3.3140499746260432E-2</v>
      </c>
      <c r="Y80" s="15">
        <f t="shared" si="2"/>
        <v>2.3473498812320668E-2</v>
      </c>
      <c r="Z80" s="15">
        <f t="shared" si="2"/>
        <v>3.3259083775934048E-2</v>
      </c>
      <c r="AA80" s="15">
        <f t="shared" si="2"/>
        <v>2.3592082841994287E-2</v>
      </c>
    </row>
    <row r="81" spans="1:27" ht="12.75" customHeight="1" x14ac:dyDescent="0.25">
      <c r="A81" s="9">
        <v>38838</v>
      </c>
      <c r="B81" s="10" t="str">
        <f t="shared" si="0"/>
        <v>8838</v>
      </c>
      <c r="C81" s="11">
        <v>29.064567050867193</v>
      </c>
      <c r="D81" s="11">
        <v>-6.328636528867956</v>
      </c>
      <c r="E81" s="12">
        <v>0</v>
      </c>
      <c r="F81" s="12">
        <v>2.0866120298310502E-3</v>
      </c>
      <c r="G81" s="12">
        <v>13.398891603691533</v>
      </c>
      <c r="H81" s="12">
        <v>0</v>
      </c>
      <c r="I81" s="12">
        <v>0</v>
      </c>
      <c r="J81" s="12">
        <v>0</v>
      </c>
      <c r="K81" s="12">
        <v>-0.52824362740841901</v>
      </c>
      <c r="L81" s="11">
        <v>0</v>
      </c>
      <c r="M81" s="12">
        <v>0</v>
      </c>
      <c r="N81" s="12">
        <v>0</v>
      </c>
      <c r="O81" s="16">
        <v>-5914.0866039546718</v>
      </c>
      <c r="P81" s="14">
        <v>-3157.2608038313019</v>
      </c>
      <c r="Q81" s="14">
        <v>-5878.4779388443594</v>
      </c>
      <c r="R81" s="14">
        <v>-3121.6521387209896</v>
      </c>
      <c r="S81" s="14">
        <v>2253373.9509992073</v>
      </c>
      <c r="T81" s="14">
        <f t="shared" si="3"/>
        <v>-74308.986881473858</v>
      </c>
      <c r="U81" s="14">
        <f t="shared" si="3"/>
        <v>-53352.965169350835</v>
      </c>
      <c r="V81" s="14">
        <f t="shared" si="3"/>
        <v>-74607.710046388966</v>
      </c>
      <c r="W81" s="14">
        <f t="shared" si="3"/>
        <v>-53651.688334265942</v>
      </c>
      <c r="X81" s="15">
        <f t="shared" si="2"/>
        <v>3.2976766616354659E-2</v>
      </c>
      <c r="Y81" s="15">
        <f t="shared" si="2"/>
        <v>2.3676924615948756E-2</v>
      </c>
      <c r="Z81" s="15">
        <f t="shared" si="2"/>
        <v>3.3109333678640371E-2</v>
      </c>
      <c r="AA81" s="15">
        <f t="shared" si="2"/>
        <v>2.3809491678234464E-2</v>
      </c>
    </row>
    <row r="82" spans="1:27" ht="12.75" customHeight="1" x14ac:dyDescent="0.25">
      <c r="A82" s="9">
        <v>38869</v>
      </c>
      <c r="B82" s="10" t="str">
        <f t="shared" si="0"/>
        <v>8869</v>
      </c>
      <c r="C82" s="11">
        <v>24.379070219243175</v>
      </c>
      <c r="D82" s="11">
        <v>-16.889998298474488</v>
      </c>
      <c r="E82" s="12">
        <v>0</v>
      </c>
      <c r="F82" s="12">
        <v>3.3908668634798893</v>
      </c>
      <c r="G82" s="12">
        <v>7.686163735805569</v>
      </c>
      <c r="H82" s="12">
        <v>0</v>
      </c>
      <c r="I82" s="12">
        <v>0</v>
      </c>
      <c r="J82" s="12">
        <v>0</v>
      </c>
      <c r="K82" s="12">
        <v>-0.81859784806691782</v>
      </c>
      <c r="L82" s="11">
        <v>0</v>
      </c>
      <c r="M82" s="12">
        <v>0</v>
      </c>
      <c r="N82" s="12">
        <v>0</v>
      </c>
      <c r="O82" s="16">
        <v>-8773.4847295147665</v>
      </c>
      <c r="P82" s="14">
        <v>-6950.2129456942785</v>
      </c>
      <c r="Q82" s="14">
        <v>-8755.7372248427801</v>
      </c>
      <c r="R82" s="14">
        <v>-6932.4654410222911</v>
      </c>
      <c r="S82" s="14">
        <v>2271564.0525018792</v>
      </c>
      <c r="T82" s="14">
        <f t="shared" si="3"/>
        <v>-75458.838069921854</v>
      </c>
      <c r="U82" s="14">
        <f t="shared" si="3"/>
        <v>-54282.249914658867</v>
      </c>
      <c r="V82" s="14">
        <f t="shared" si="3"/>
        <v>-75722.156560304997</v>
      </c>
      <c r="W82" s="14">
        <f t="shared" si="3"/>
        <v>-54545.568405042002</v>
      </c>
      <c r="X82" s="15">
        <f t="shared" si="2"/>
        <v>3.3218890740418346E-2</v>
      </c>
      <c r="Y82" s="15">
        <f t="shared" si="2"/>
        <v>2.3896420554319352E-2</v>
      </c>
      <c r="Z82" s="15">
        <f t="shared" si="2"/>
        <v>3.3334810205728219E-2</v>
      </c>
      <c r="AA82" s="15">
        <f t="shared" si="2"/>
        <v>2.4012340019629218E-2</v>
      </c>
    </row>
    <row r="83" spans="1:27" ht="12.75" customHeight="1" x14ac:dyDescent="0.25">
      <c r="A83" s="9">
        <v>38899</v>
      </c>
      <c r="B83" s="10" t="str">
        <f t="shared" si="0"/>
        <v>8899</v>
      </c>
      <c r="C83" s="11">
        <v>-83.940135780973421</v>
      </c>
      <c r="D83" s="11">
        <v>8.946208697587096</v>
      </c>
      <c r="E83" s="12">
        <v>0</v>
      </c>
      <c r="F83" s="12">
        <v>-3.1671048047652945</v>
      </c>
      <c r="G83" s="12">
        <v>51.373020621744125</v>
      </c>
      <c r="H83" s="12">
        <v>0</v>
      </c>
      <c r="I83" s="12">
        <v>9.3480378541384042</v>
      </c>
      <c r="J83" s="12">
        <v>0</v>
      </c>
      <c r="K83" s="12">
        <v>-1.5046196634770514</v>
      </c>
      <c r="L83" s="11">
        <v>0</v>
      </c>
      <c r="M83" s="12">
        <v>0</v>
      </c>
      <c r="N83" s="12">
        <v>0</v>
      </c>
      <c r="O83" s="16">
        <v>-5313.8211427075421</v>
      </c>
      <c r="P83" s="14">
        <v>-3606.0217481264349</v>
      </c>
      <c r="Q83" s="14">
        <v>-5332.7657357832886</v>
      </c>
      <c r="R83" s="14">
        <v>-3624.966341202181</v>
      </c>
      <c r="S83" s="14">
        <v>2294464.7890297868</v>
      </c>
      <c r="T83" s="14">
        <f t="shared" si="3"/>
        <v>-74263.007692651576</v>
      </c>
      <c r="U83" s="14">
        <f t="shared" si="3"/>
        <v>-52259.694835472015</v>
      </c>
      <c r="V83" s="14">
        <f t="shared" si="3"/>
        <v>-74540.510964577668</v>
      </c>
      <c r="W83" s="14">
        <f t="shared" si="3"/>
        <v>-52537.198107398108</v>
      </c>
      <c r="X83" s="15">
        <f t="shared" si="2"/>
        <v>3.2366157043557706E-2</v>
      </c>
      <c r="Y83" s="15">
        <f t="shared" si="2"/>
        <v>2.2776420490449104E-2</v>
      </c>
      <c r="Z83" s="15">
        <f t="shared" si="2"/>
        <v>3.2487101707103158E-2</v>
      </c>
      <c r="AA83" s="15">
        <f t="shared" si="2"/>
        <v>2.2897365153994556E-2</v>
      </c>
    </row>
    <row r="84" spans="1:27" ht="12.75" customHeight="1" x14ac:dyDescent="0.25">
      <c r="A84" s="9">
        <v>38930</v>
      </c>
      <c r="B84" s="10" t="str">
        <f t="shared" si="0"/>
        <v>8930</v>
      </c>
      <c r="C84" s="11">
        <v>3.6519752863897379</v>
      </c>
      <c r="D84" s="11">
        <v>63.277341857709814</v>
      </c>
      <c r="E84" s="12">
        <v>0</v>
      </c>
      <c r="F84" s="12">
        <v>3.2223738283431671</v>
      </c>
      <c r="G84" s="12">
        <v>-5.2646673498587759</v>
      </c>
      <c r="H84" s="12">
        <v>0</v>
      </c>
      <c r="I84" s="12">
        <v>-9.4131147868840692</v>
      </c>
      <c r="J84" s="12">
        <v>0</v>
      </c>
      <c r="K84" s="12">
        <v>-0.58544182079121332</v>
      </c>
      <c r="L84" s="11">
        <v>0</v>
      </c>
      <c r="M84" s="12">
        <v>0</v>
      </c>
      <c r="N84" s="12">
        <v>0</v>
      </c>
      <c r="O84" s="16">
        <v>-10495.806353958109</v>
      </c>
      <c r="P84" s="14">
        <v>-7249.8920711605879</v>
      </c>
      <c r="Q84" s="14">
        <v>-10440.9178869432</v>
      </c>
      <c r="R84" s="14">
        <v>-7195.0036041456788</v>
      </c>
      <c r="S84" s="14">
        <v>2317036.1665671496</v>
      </c>
      <c r="T84" s="14">
        <f t="shared" si="3"/>
        <v>-77675.653591578812</v>
      </c>
      <c r="U84" s="14">
        <f t="shared" si="3"/>
        <v>-54784.579910818276</v>
      </c>
      <c r="V84" s="14">
        <f t="shared" si="3"/>
        <v>-77854.709128216578</v>
      </c>
      <c r="W84" s="14">
        <f t="shared" si="3"/>
        <v>-54963.635447456043</v>
      </c>
      <c r="X84" s="15">
        <f t="shared" si="2"/>
        <v>3.3523712194212615E-2</v>
      </c>
      <c r="Y84" s="15">
        <f t="shared" si="2"/>
        <v>2.3644248933751194E-2</v>
      </c>
      <c r="Z84" s="15">
        <f t="shared" si="2"/>
        <v>3.3600990028379123E-2</v>
      </c>
      <c r="AA84" s="15">
        <f t="shared" si="2"/>
        <v>2.3721526767917694E-2</v>
      </c>
    </row>
    <row r="85" spans="1:27" ht="12.75" customHeight="1" x14ac:dyDescent="0.25">
      <c r="A85" s="9">
        <v>38961</v>
      </c>
      <c r="B85" s="10" t="str">
        <f t="shared" si="0"/>
        <v>8961</v>
      </c>
      <c r="C85" s="11">
        <v>21.114408838975603</v>
      </c>
      <c r="D85" s="11">
        <v>42.107775243091339</v>
      </c>
      <c r="E85" s="12">
        <v>0</v>
      </c>
      <c r="F85" s="12">
        <v>3.127526107077844</v>
      </c>
      <c r="G85" s="12">
        <v>26.507806939430381</v>
      </c>
      <c r="H85" s="12">
        <v>0</v>
      </c>
      <c r="I85" s="12">
        <v>0</v>
      </c>
      <c r="J85" s="12">
        <v>0</v>
      </c>
      <c r="K85" s="12">
        <v>-2.0236439799224543E-2</v>
      </c>
      <c r="L85" s="11">
        <v>0</v>
      </c>
      <c r="M85" s="12">
        <v>0</v>
      </c>
      <c r="N85" s="12">
        <v>0</v>
      </c>
      <c r="O85" s="16">
        <v>-2588.9335192819799</v>
      </c>
      <c r="P85" s="12">
        <v>-103.70176036102133</v>
      </c>
      <c r="Q85" s="14">
        <v>-2496.0962385932039</v>
      </c>
      <c r="R85" s="14">
        <v>-10.86447967224538</v>
      </c>
      <c r="S85" s="14">
        <v>2336552.6091618054</v>
      </c>
      <c r="T85" s="14">
        <f t="shared" si="3"/>
        <v>-75299.831982381889</v>
      </c>
      <c r="U85" s="14">
        <f t="shared" si="3"/>
        <v>-51948.535140001026</v>
      </c>
      <c r="V85" s="14">
        <f t="shared" si="3"/>
        <v>-75276.083109157495</v>
      </c>
      <c r="W85" s="14">
        <f t="shared" si="3"/>
        <v>-51924.786266776646</v>
      </c>
      <c r="X85" s="15">
        <f t="shared" si="2"/>
        <v>3.2226893452826769E-2</v>
      </c>
      <c r="Y85" s="15">
        <f t="shared" si="2"/>
        <v>2.2232983300400241E-2</v>
      </c>
      <c r="Z85" s="15">
        <f t="shared" si="2"/>
        <v>3.221672938755759E-2</v>
      </c>
      <c r="AA85" s="15">
        <f t="shared" si="2"/>
        <v>2.2222819235131065E-2</v>
      </c>
    </row>
    <row r="86" spans="1:27" ht="12.75" customHeight="1" x14ac:dyDescent="0.25">
      <c r="A86" s="9">
        <v>38991</v>
      </c>
      <c r="B86" s="10" t="str">
        <f t="shared" si="0"/>
        <v>8991</v>
      </c>
      <c r="C86" s="11">
        <v>44.2925272559931</v>
      </c>
      <c r="D86" s="11">
        <v>-75.757810783143995</v>
      </c>
      <c r="E86" s="12">
        <v>0</v>
      </c>
      <c r="F86" s="12">
        <v>2.1078771934760496</v>
      </c>
      <c r="G86" s="12">
        <v>4.9745486640512411</v>
      </c>
      <c r="H86" s="12">
        <v>0</v>
      </c>
      <c r="I86" s="12">
        <v>0</v>
      </c>
      <c r="J86" s="12">
        <v>0</v>
      </c>
      <c r="K86" s="12">
        <v>-0.69813943028281822</v>
      </c>
      <c r="L86" s="11">
        <v>0</v>
      </c>
      <c r="M86" s="12">
        <v>0</v>
      </c>
      <c r="N86" s="12">
        <v>0</v>
      </c>
      <c r="O86" s="16">
        <v>-10755.290237890238</v>
      </c>
      <c r="P86" s="14">
        <v>-7772.9525209720259</v>
      </c>
      <c r="Q86" s="14">
        <v>-10780.371234990145</v>
      </c>
      <c r="R86" s="14">
        <v>-7798.0335180719321</v>
      </c>
      <c r="S86" s="14">
        <v>2361641.2678813841</v>
      </c>
      <c r="T86" s="14">
        <f t="shared" si="3"/>
        <v>-77597.273089451686</v>
      </c>
      <c r="U86" s="14">
        <f t="shared" si="3"/>
        <v>-53373.807350497242</v>
      </c>
      <c r="V86" s="14">
        <f t="shared" si="3"/>
        <v>-77605.924593871008</v>
      </c>
      <c r="W86" s="14">
        <f t="shared" si="3"/>
        <v>-53382.458854916578</v>
      </c>
      <c r="X86" s="15">
        <f t="shared" si="2"/>
        <v>3.2857349735874064E-2</v>
      </c>
      <c r="Y86" s="15">
        <f t="shared" si="2"/>
        <v>2.2600302626985598E-2</v>
      </c>
      <c r="Z86" s="15">
        <f t="shared" si="2"/>
        <v>3.2861013079895439E-2</v>
      </c>
      <c r="AA86" s="15">
        <f t="shared" si="2"/>
        <v>2.2603965971006976E-2</v>
      </c>
    </row>
    <row r="87" spans="1:27" ht="12.75" customHeight="1" x14ac:dyDescent="0.25">
      <c r="A87" s="9">
        <v>39022</v>
      </c>
      <c r="B87" s="10" t="str">
        <f t="shared" si="0"/>
        <v>9022</v>
      </c>
      <c r="C87" s="11">
        <v>86.580237783394935</v>
      </c>
      <c r="D87" s="11">
        <v>54.024429348320709</v>
      </c>
      <c r="E87" s="12">
        <v>0</v>
      </c>
      <c r="F87" s="12">
        <v>1.8572445236274637</v>
      </c>
      <c r="G87" s="12">
        <v>-178.090013301402</v>
      </c>
      <c r="H87" s="12">
        <v>0</v>
      </c>
      <c r="I87" s="12">
        <v>310.9763983885253</v>
      </c>
      <c r="J87" s="12">
        <v>0</v>
      </c>
      <c r="K87" s="12">
        <v>2.4692238763807057</v>
      </c>
      <c r="L87" s="11">
        <v>0</v>
      </c>
      <c r="M87" s="12">
        <v>0</v>
      </c>
      <c r="N87" s="12">
        <v>0</v>
      </c>
      <c r="O87" s="16">
        <v>-3439.8558067608737</v>
      </c>
      <c r="P87" s="12">
        <v>105.86443433715174</v>
      </c>
      <c r="Q87" s="14">
        <v>-3162.0382861420267</v>
      </c>
      <c r="R87" s="14">
        <v>383.68195495599883</v>
      </c>
      <c r="S87" s="14">
        <v>2386570.8954380634</v>
      </c>
      <c r="T87" s="14">
        <f t="shared" si="3"/>
        <v>-78382.04880714466</v>
      </c>
      <c r="U87" s="14">
        <f t="shared" si="3"/>
        <v>-52910.795145742144</v>
      </c>
      <c r="V87" s="14">
        <f t="shared" si="3"/>
        <v>-78167.876926516328</v>
      </c>
      <c r="W87" s="14">
        <f t="shared" si="3"/>
        <v>-52696.62326511382</v>
      </c>
      <c r="X87" s="15">
        <f t="shared" si="2"/>
        <v>3.2842958471073352E-2</v>
      </c>
      <c r="Y87" s="15">
        <f t="shared" si="2"/>
        <v>2.2170217212856013E-2</v>
      </c>
      <c r="Z87" s="15">
        <f t="shared" si="2"/>
        <v>3.2753218048512382E-2</v>
      </c>
      <c r="AA87" s="15">
        <f t="shared" si="2"/>
        <v>2.2080476790295043E-2</v>
      </c>
    </row>
    <row r="88" spans="1:27" ht="12.75" customHeight="1" x14ac:dyDescent="0.25">
      <c r="A88" s="9">
        <v>39052</v>
      </c>
      <c r="B88" s="10" t="str">
        <f t="shared" si="0"/>
        <v>9052</v>
      </c>
      <c r="C88" s="11">
        <v>-229.42330119952302</v>
      </c>
      <c r="D88" s="11">
        <v>-105.61436415323323</v>
      </c>
      <c r="E88" s="12">
        <v>0</v>
      </c>
      <c r="F88" s="12">
        <v>-7.2097068059440046</v>
      </c>
      <c r="G88" s="12">
        <v>-145.59076648940709</v>
      </c>
      <c r="H88" s="12">
        <v>0</v>
      </c>
      <c r="I88" s="12">
        <v>-313.03338547612742</v>
      </c>
      <c r="J88" s="12">
        <v>0</v>
      </c>
      <c r="K88" s="12">
        <v>-1.4109539477400694</v>
      </c>
      <c r="L88" s="11">
        <v>0</v>
      </c>
      <c r="M88" s="12">
        <v>0</v>
      </c>
      <c r="N88" s="12">
        <v>0</v>
      </c>
      <c r="O88" s="16">
        <v>8493.1137437794296</v>
      </c>
      <c r="P88" s="14">
        <v>5726.2142135588401</v>
      </c>
      <c r="Q88" s="14">
        <v>7690.8312657074548</v>
      </c>
      <c r="R88" s="14">
        <v>4923.9317354868654</v>
      </c>
      <c r="S88" s="14">
        <v>2409449.9400000009</v>
      </c>
      <c r="T88" s="14">
        <f t="shared" si="3"/>
        <v>-75915.419483731239</v>
      </c>
      <c r="U88" s="14">
        <f t="shared" si="3"/>
        <v>-51523.544817304268</v>
      </c>
      <c r="V88" s="14">
        <f t="shared" si="3"/>
        <v>-76274.37723201375</v>
      </c>
      <c r="W88" s="14">
        <f t="shared" si="3"/>
        <v>-51882.502565586779</v>
      </c>
      <c r="X88" s="15">
        <f t="shared" si="2"/>
        <v>3.1507365321618269E-2</v>
      </c>
      <c r="Y88" s="15">
        <f t="shared" si="2"/>
        <v>2.13839449253319E-2</v>
      </c>
      <c r="Z88" s="15">
        <f t="shared" si="2"/>
        <v>3.1656344448481769E-2</v>
      </c>
      <c r="AA88" s="15">
        <f t="shared" si="2"/>
        <v>2.1532924052195399E-2</v>
      </c>
    </row>
    <row r="89" spans="1:27" ht="12.75" customHeight="1" x14ac:dyDescent="0.25">
      <c r="A89" s="9">
        <v>39083</v>
      </c>
      <c r="B89" s="10" t="str">
        <f t="shared" si="0"/>
        <v>9083</v>
      </c>
      <c r="C89" s="11">
        <v>141.08601919014603</v>
      </c>
      <c r="D89" s="11">
        <v>-37.654973470614763</v>
      </c>
      <c r="E89" s="12">
        <v>0</v>
      </c>
      <c r="F89" s="12">
        <v>-12.457429437287928</v>
      </c>
      <c r="G89" s="12">
        <v>30.692968947963738</v>
      </c>
      <c r="H89" s="12">
        <v>0</v>
      </c>
      <c r="I89" s="12">
        <v>0</v>
      </c>
      <c r="J89" s="12">
        <v>0</v>
      </c>
      <c r="K89" s="12">
        <v>-0.50601162465874405</v>
      </c>
      <c r="L89" s="11">
        <v>0</v>
      </c>
      <c r="M89" s="12">
        <v>0</v>
      </c>
      <c r="N89" s="12">
        <v>0</v>
      </c>
      <c r="O89" s="16">
        <v>-15485.854439000379</v>
      </c>
      <c r="P89" s="14">
        <v>-11863.993099502974</v>
      </c>
      <c r="Q89" s="14">
        <v>-15364.693865394831</v>
      </c>
      <c r="R89" s="14">
        <v>-11742.832525897426</v>
      </c>
      <c r="S89" s="14">
        <v>2435015.6960060215</v>
      </c>
      <c r="T89" s="14">
        <f t="shared" si="3"/>
        <v>-84976.794307432312</v>
      </c>
      <c r="U89" s="14">
        <f t="shared" si="3"/>
        <v>-60060.765718105191</v>
      </c>
      <c r="V89" s="14">
        <f t="shared" si="3"/>
        <v>-85226.404188523069</v>
      </c>
      <c r="W89" s="14">
        <f t="shared" si="3"/>
        <v>-60310.375599195948</v>
      </c>
      <c r="X89" s="15">
        <f t="shared" si="2"/>
        <v>3.4897842525949033E-2</v>
      </c>
      <c r="Y89" s="15">
        <f t="shared" si="2"/>
        <v>2.4665453211089556E-2</v>
      </c>
      <c r="Z89" s="15">
        <f t="shared" si="2"/>
        <v>3.5000351056592251E-2</v>
      </c>
      <c r="AA89" s="15">
        <f t="shared" si="2"/>
        <v>2.4767961741732777E-2</v>
      </c>
    </row>
    <row r="90" spans="1:27" ht="12.75" customHeight="1" x14ac:dyDescent="0.25">
      <c r="A90" s="9">
        <v>39114</v>
      </c>
      <c r="B90" s="10" t="str">
        <f t="shared" si="0"/>
        <v>9114</v>
      </c>
      <c r="C90" s="11">
        <v>2.2614853430933364</v>
      </c>
      <c r="D90" s="11">
        <v>-23.430634509331256</v>
      </c>
      <c r="E90" s="12">
        <v>0</v>
      </c>
      <c r="F90" s="12">
        <v>-3.5736486126176762E-3</v>
      </c>
      <c r="G90" s="12">
        <v>0.62873527293362341</v>
      </c>
      <c r="H90" s="12">
        <v>0</v>
      </c>
      <c r="I90" s="12">
        <v>0</v>
      </c>
      <c r="J90" s="12">
        <v>0</v>
      </c>
      <c r="K90" s="12">
        <v>-1.2027453032642752</v>
      </c>
      <c r="L90" s="11">
        <v>0</v>
      </c>
      <c r="M90" s="12">
        <v>0</v>
      </c>
      <c r="N90" s="12">
        <v>0</v>
      </c>
      <c r="O90" s="16">
        <v>-5586.7162615823609</v>
      </c>
      <c r="P90" s="14">
        <v>-2678.784197622992</v>
      </c>
      <c r="Q90" s="14">
        <v>-5608.4629944275421</v>
      </c>
      <c r="R90" s="14">
        <v>-2700.5309304681732</v>
      </c>
      <c r="S90" s="14">
        <v>2459237.3393971068</v>
      </c>
      <c r="T90" s="14">
        <f t="shared" si="3"/>
        <v>-86031.636243002868</v>
      </c>
      <c r="U90" s="14">
        <f t="shared" si="3"/>
        <v>-59490.150592718441</v>
      </c>
      <c r="V90" s="14">
        <f t="shared" si="3"/>
        <v>-86251.149364705925</v>
      </c>
      <c r="W90" s="14">
        <f t="shared" si="3"/>
        <v>-59709.663714421491</v>
      </c>
      <c r="X90" s="15">
        <f t="shared" si="2"/>
        <v>3.4983055463891875E-2</v>
      </c>
      <c r="Y90" s="15">
        <f t="shared" si="2"/>
        <v>2.4190487692945781E-2</v>
      </c>
      <c r="Z90" s="15">
        <f t="shared" si="2"/>
        <v>3.5072316113194175E-2</v>
      </c>
      <c r="AA90" s="15">
        <f t="shared" si="2"/>
        <v>2.4279748342248084E-2</v>
      </c>
    </row>
    <row r="91" spans="1:27" ht="12.75" customHeight="1" x14ac:dyDescent="0.25">
      <c r="A91" s="9">
        <v>39142</v>
      </c>
      <c r="B91" s="10" t="str">
        <f t="shared" si="0"/>
        <v>9142</v>
      </c>
      <c r="C91" s="11">
        <v>36.524570609438115</v>
      </c>
      <c r="D91" s="11">
        <v>-0.57682166553762382</v>
      </c>
      <c r="E91" s="12">
        <v>0</v>
      </c>
      <c r="F91" s="12">
        <v>8.6762230931827626E-4</v>
      </c>
      <c r="G91" s="12">
        <v>29.170894145679984</v>
      </c>
      <c r="H91" s="12">
        <v>0</v>
      </c>
      <c r="I91" s="12">
        <v>0</v>
      </c>
      <c r="J91" s="12">
        <v>0</v>
      </c>
      <c r="K91" s="12">
        <v>0.59714707199534578</v>
      </c>
      <c r="L91" s="11">
        <v>0</v>
      </c>
      <c r="M91" s="12">
        <v>0</v>
      </c>
      <c r="N91" s="12">
        <v>0</v>
      </c>
      <c r="O91" s="16">
        <v>-6801.0487916551128</v>
      </c>
      <c r="P91" s="14">
        <v>-3945.4767454986486</v>
      </c>
      <c r="Q91" s="14">
        <v>-6735.3321338712276</v>
      </c>
      <c r="R91" s="14">
        <v>-3879.7600877147634</v>
      </c>
      <c r="S91" s="14">
        <v>2486602.4795978591</v>
      </c>
      <c r="T91" s="14">
        <f t="shared" si="3"/>
        <v>-84858.367041797697</v>
      </c>
      <c r="U91" s="14">
        <f t="shared" si="3"/>
        <v>-57824.878165745424</v>
      </c>
      <c r="V91" s="14">
        <f t="shared" si="3"/>
        <v>-85078.40267910593</v>
      </c>
      <c r="W91" s="14">
        <f t="shared" si="3"/>
        <v>-58044.913803053627</v>
      </c>
      <c r="X91" s="15">
        <f t="shared" si="2"/>
        <v>3.4126229559427311E-2</v>
      </c>
      <c r="Y91" s="15">
        <f t="shared" si="2"/>
        <v>2.3254572711234905E-2</v>
      </c>
      <c r="Z91" s="15">
        <f t="shared" si="2"/>
        <v>3.421471802475845E-2</v>
      </c>
      <c r="AA91" s="15">
        <f t="shared" si="2"/>
        <v>2.3343061176566038E-2</v>
      </c>
    </row>
    <row r="92" spans="1:27" ht="12.75" customHeight="1" x14ac:dyDescent="0.25">
      <c r="A92" s="9">
        <v>39173</v>
      </c>
      <c r="B92" s="10" t="str">
        <f t="shared" si="0"/>
        <v>9173</v>
      </c>
      <c r="C92" s="11">
        <v>22.217221408862184</v>
      </c>
      <c r="D92" s="11">
        <v>4.2470476487135818</v>
      </c>
      <c r="E92" s="12">
        <v>0</v>
      </c>
      <c r="F92" s="12">
        <v>-6.2184033916330911E-4</v>
      </c>
      <c r="G92" s="12">
        <v>-76.814601424118095</v>
      </c>
      <c r="H92" s="12">
        <v>0</v>
      </c>
      <c r="I92" s="12">
        <v>0</v>
      </c>
      <c r="J92" s="12">
        <v>0.33910366713242135</v>
      </c>
      <c r="K92" s="12">
        <v>-0.65017795357949171</v>
      </c>
      <c r="L92" s="11">
        <v>0</v>
      </c>
      <c r="M92" s="12">
        <v>0</v>
      </c>
      <c r="N92" s="12">
        <v>0</v>
      </c>
      <c r="O92" s="16">
        <v>-19170.635085221304</v>
      </c>
      <c r="P92" s="14">
        <v>-15003.796144228834</v>
      </c>
      <c r="Q92" s="14">
        <v>-19221.297113714631</v>
      </c>
      <c r="R92" s="14">
        <v>-15054.458172722163</v>
      </c>
      <c r="S92" s="14">
        <v>2516700.37205709</v>
      </c>
      <c r="T92" s="14">
        <f t="shared" si="3"/>
        <v>-85832.419227747916</v>
      </c>
      <c r="U92" s="14">
        <f t="shared" si="3"/>
        <v>-56500.013389103107</v>
      </c>
      <c r="V92" s="14">
        <f t="shared" si="3"/>
        <v>-86085.359387839795</v>
      </c>
      <c r="W92" s="14">
        <f t="shared" si="3"/>
        <v>-56752.953549194979</v>
      </c>
      <c r="X92" s="15">
        <f t="shared" si="2"/>
        <v>3.4105140278415651E-2</v>
      </c>
      <c r="Y92" s="15">
        <f t="shared" si="2"/>
        <v>2.2450035775582359E-2</v>
      </c>
      <c r="Z92" s="15">
        <f t="shared" si="2"/>
        <v>3.4205644956247096E-2</v>
      </c>
      <c r="AA92" s="15">
        <f t="shared" si="2"/>
        <v>2.2550540453413804E-2</v>
      </c>
    </row>
    <row r="93" spans="1:27" ht="12.75" customHeight="1" x14ac:dyDescent="0.25">
      <c r="A93" s="9">
        <v>39203</v>
      </c>
      <c r="B93" s="10" t="str">
        <f t="shared" si="0"/>
        <v>9203</v>
      </c>
      <c r="C93" s="11">
        <v>38.06992977559181</v>
      </c>
      <c r="D93" s="11">
        <v>0.27368942945175651</v>
      </c>
      <c r="E93" s="12">
        <v>0</v>
      </c>
      <c r="F93" s="12">
        <v>8.7427514984831473E-4</v>
      </c>
      <c r="G93" s="12">
        <v>16.291424694536957</v>
      </c>
      <c r="H93" s="12">
        <v>0</v>
      </c>
      <c r="I93" s="12">
        <v>0</v>
      </c>
      <c r="J93" s="12">
        <v>-0.3412656340804015</v>
      </c>
      <c r="K93" s="12">
        <v>6.1601292004097542E-3</v>
      </c>
      <c r="L93" s="11">
        <v>0</v>
      </c>
      <c r="M93" s="12">
        <v>0</v>
      </c>
      <c r="N93" s="12">
        <v>0</v>
      </c>
      <c r="O93" s="16">
        <v>-7906.0214133354593</v>
      </c>
      <c r="P93" s="14">
        <v>-5383.664553303558</v>
      </c>
      <c r="Q93" s="14">
        <v>-7851.7206006656088</v>
      </c>
      <c r="R93" s="14">
        <v>-5329.3637406337075</v>
      </c>
      <c r="S93" s="14">
        <v>2545363.7384731756</v>
      </c>
      <c r="T93" s="14">
        <f t="shared" si="3"/>
        <v>-87824.354037128694</v>
      </c>
      <c r="U93" s="14">
        <f t="shared" si="3"/>
        <v>-58726.417138575365</v>
      </c>
      <c r="V93" s="14">
        <f t="shared" si="3"/>
        <v>-88058.602049661029</v>
      </c>
      <c r="W93" s="14">
        <f t="shared" si="3"/>
        <v>-58960.665151107693</v>
      </c>
      <c r="X93" s="15">
        <f t="shared" si="2"/>
        <v>3.4503655689622464E-2</v>
      </c>
      <c r="Y93" s="15">
        <f t="shared" si="2"/>
        <v>2.3071915518762802E-2</v>
      </c>
      <c r="Z93" s="15">
        <f t="shared" si="2"/>
        <v>3.4595684977614463E-2</v>
      </c>
      <c r="AA93" s="15">
        <f t="shared" si="2"/>
        <v>2.3163944806754797E-2</v>
      </c>
    </row>
    <row r="94" spans="1:27" ht="12.75" customHeight="1" x14ac:dyDescent="0.25">
      <c r="A94" s="9">
        <v>39234</v>
      </c>
      <c r="B94" s="10" t="str">
        <f t="shared" ref="B94:B157" si="4">RIGHT(A94,4)</f>
        <v>9234</v>
      </c>
      <c r="C94" s="11">
        <v>18.131136145481989</v>
      </c>
      <c r="D94" s="11">
        <v>1.134076714969791</v>
      </c>
      <c r="E94" s="12">
        <v>0</v>
      </c>
      <c r="F94" s="12">
        <v>-6.2852343447051173E-4</v>
      </c>
      <c r="G94" s="12">
        <v>15.096305891807548</v>
      </c>
      <c r="H94" s="12">
        <v>0</v>
      </c>
      <c r="I94" s="12">
        <v>0</v>
      </c>
      <c r="J94" s="12">
        <v>0</v>
      </c>
      <c r="K94" s="12">
        <v>-1.0120974628711537</v>
      </c>
      <c r="L94" s="11">
        <v>0</v>
      </c>
      <c r="M94" s="12">
        <v>0</v>
      </c>
      <c r="N94" s="12">
        <v>0</v>
      </c>
      <c r="O94" s="16">
        <v>-8365.5743211926856</v>
      </c>
      <c r="P94" s="14">
        <v>-5542.2982157805154</v>
      </c>
      <c r="Q94" s="14">
        <v>-8332.2255284267321</v>
      </c>
      <c r="R94" s="14">
        <v>-5508.9494230145619</v>
      </c>
      <c r="S94" s="14">
        <v>2575280.3233473916</v>
      </c>
      <c r="T94" s="14">
        <f t="shared" si="3"/>
        <v>-87416.443628806621</v>
      </c>
      <c r="U94" s="14">
        <f t="shared" si="3"/>
        <v>-57318.502408661603</v>
      </c>
      <c r="V94" s="14">
        <f t="shared" si="3"/>
        <v>-87635.090353244974</v>
      </c>
      <c r="W94" s="14">
        <f t="shared" si="3"/>
        <v>-57537.149133099971</v>
      </c>
      <c r="X94" s="15">
        <f t="shared" si="2"/>
        <v>3.3944438139915309E-2</v>
      </c>
      <c r="Y94" s="15">
        <f t="shared" si="2"/>
        <v>2.2257189591756005E-2</v>
      </c>
      <c r="Z94" s="15">
        <f t="shared" si="2"/>
        <v>3.4029340246476719E-2</v>
      </c>
      <c r="AA94" s="15">
        <f t="shared" si="2"/>
        <v>2.2342091698317426E-2</v>
      </c>
    </row>
    <row r="95" spans="1:27" ht="12.75" customHeight="1" x14ac:dyDescent="0.25">
      <c r="A95" s="9">
        <v>39264</v>
      </c>
      <c r="B95" s="10" t="str">
        <f t="shared" si="4"/>
        <v>9264</v>
      </c>
      <c r="C95" s="11">
        <v>141.76404502865353</v>
      </c>
      <c r="D95" s="11">
        <v>7.6382819916989879</v>
      </c>
      <c r="E95" s="12">
        <v>0</v>
      </c>
      <c r="F95" s="12">
        <v>9.0798445884566125E-4</v>
      </c>
      <c r="G95" s="12">
        <v>39.304750612824023</v>
      </c>
      <c r="H95" s="12">
        <v>0</v>
      </c>
      <c r="I95" s="12">
        <v>0</v>
      </c>
      <c r="J95" s="12">
        <v>0</v>
      </c>
      <c r="K95" s="12">
        <v>0.28238816296782721</v>
      </c>
      <c r="L95" s="11">
        <v>0</v>
      </c>
      <c r="M95" s="12">
        <v>0</v>
      </c>
      <c r="N95" s="12">
        <v>0</v>
      </c>
      <c r="O95" s="16">
        <v>-6279.0603406538812</v>
      </c>
      <c r="P95" s="14">
        <v>-5028.9647384295231</v>
      </c>
      <c r="Q95" s="14">
        <v>-6090.0699668732777</v>
      </c>
      <c r="R95" s="14">
        <v>-4839.9743646489196</v>
      </c>
      <c r="S95" s="14">
        <v>2602129.7631696607</v>
      </c>
      <c r="T95" s="14">
        <f t="shared" si="3"/>
        <v>-88381.682826752964</v>
      </c>
      <c r="U95" s="14">
        <f t="shared" si="3"/>
        <v>-58741.445398964686</v>
      </c>
      <c r="V95" s="14">
        <f t="shared" si="3"/>
        <v>-88392.39458433495</v>
      </c>
      <c r="W95" s="14">
        <f t="shared" si="3"/>
        <v>-58752.157156546717</v>
      </c>
      <c r="X95" s="15">
        <f t="shared" si="2"/>
        <v>3.3965132745376624E-2</v>
      </c>
      <c r="Y95" s="15">
        <f t="shared" si="2"/>
        <v>2.257437205107388E-2</v>
      </c>
      <c r="Z95" s="15">
        <f t="shared" si="2"/>
        <v>3.3969249280121967E-2</v>
      </c>
      <c r="AA95" s="15">
        <f t="shared" si="2"/>
        <v>2.2578488585819245E-2</v>
      </c>
    </row>
    <row r="96" spans="1:27" ht="12.75" customHeight="1" x14ac:dyDescent="0.25">
      <c r="A96" s="9">
        <v>39295</v>
      </c>
      <c r="B96" s="10" t="str">
        <f t="shared" si="4"/>
        <v>9295</v>
      </c>
      <c r="C96" s="11">
        <v>-254.46698337741191</v>
      </c>
      <c r="D96" s="11">
        <v>4.3888992707828729</v>
      </c>
      <c r="E96" s="12">
        <v>0</v>
      </c>
      <c r="F96" s="12">
        <v>8.5595012350707324E-4</v>
      </c>
      <c r="G96" s="12">
        <v>13.955408892229054</v>
      </c>
      <c r="H96" s="12">
        <v>0</v>
      </c>
      <c r="I96" s="12">
        <v>0</v>
      </c>
      <c r="J96" s="12">
        <v>0</v>
      </c>
      <c r="K96" s="12">
        <v>4.0850270274083176</v>
      </c>
      <c r="L96" s="11">
        <v>0</v>
      </c>
      <c r="M96" s="12">
        <v>0</v>
      </c>
      <c r="N96" s="12">
        <v>0</v>
      </c>
      <c r="O96" s="16">
        <v>-7140.3023467499925</v>
      </c>
      <c r="P96" s="14">
        <v>-3518.153946355636</v>
      </c>
      <c r="Q96" s="14">
        <v>-7372.3391389868602</v>
      </c>
      <c r="R96" s="14">
        <v>-3750.1907385925042</v>
      </c>
      <c r="S96" s="14">
        <v>2627330.9217048371</v>
      </c>
      <c r="T96" s="14">
        <f t="shared" si="3"/>
        <v>-85026.178819544846</v>
      </c>
      <c r="U96" s="14">
        <f t="shared" si="3"/>
        <v>-55009.707274159737</v>
      </c>
      <c r="V96" s="14">
        <f t="shared" si="3"/>
        <v>-85323.815836378635</v>
      </c>
      <c r="W96" s="14">
        <f t="shared" si="3"/>
        <v>-55307.34429099354</v>
      </c>
      <c r="X96" s="15">
        <f t="shared" si="2"/>
        <v>3.2362188606364278E-2</v>
      </c>
      <c r="Y96" s="15">
        <f t="shared" si="2"/>
        <v>2.0937487097538794E-2</v>
      </c>
      <c r="Z96" s="15">
        <f t="shared" si="2"/>
        <v>3.2475473542941918E-2</v>
      </c>
      <c r="AA96" s="15">
        <f t="shared" si="2"/>
        <v>2.1050772034116434E-2</v>
      </c>
    </row>
    <row r="97" spans="1:27" ht="12.75" customHeight="1" x14ac:dyDescent="0.25">
      <c r="A97" s="9">
        <v>39326</v>
      </c>
      <c r="B97" s="10" t="str">
        <f t="shared" si="4"/>
        <v>9326</v>
      </c>
      <c r="C97" s="11">
        <v>16.596053165679908</v>
      </c>
      <c r="D97" s="11">
        <v>-3.8054548403325863</v>
      </c>
      <c r="E97" s="12">
        <v>0</v>
      </c>
      <c r="F97" s="12">
        <v>-6.1537332445186555E-4</v>
      </c>
      <c r="G97" s="12">
        <v>-1.4429730112994075</v>
      </c>
      <c r="H97" s="12">
        <v>0</v>
      </c>
      <c r="I97" s="12">
        <v>0</v>
      </c>
      <c r="J97" s="12">
        <v>0</v>
      </c>
      <c r="K97" s="12">
        <v>13.812851745370317</v>
      </c>
      <c r="L97" s="11">
        <v>0</v>
      </c>
      <c r="M97" s="12">
        <v>0</v>
      </c>
      <c r="N97" s="12">
        <v>0</v>
      </c>
      <c r="O97" s="16">
        <v>-2676.9760936375969</v>
      </c>
      <c r="P97" s="12">
        <v>-901.72685342376599</v>
      </c>
      <c r="Q97" s="14">
        <v>-2651.8162319515031</v>
      </c>
      <c r="R97" s="14">
        <v>-876.5669917376722</v>
      </c>
      <c r="S97" s="14">
        <v>2649278.5305846627</v>
      </c>
      <c r="T97" s="14">
        <f t="shared" si="3"/>
        <v>-85114.221393900458</v>
      </c>
      <c r="U97" s="14">
        <f t="shared" si="3"/>
        <v>-55807.732367222481</v>
      </c>
      <c r="V97" s="14">
        <f t="shared" si="3"/>
        <v>-85479.535829736938</v>
      </c>
      <c r="W97" s="14">
        <f t="shared" si="3"/>
        <v>-56173.046803058962</v>
      </c>
      <c r="X97" s="15">
        <f t="shared" si="2"/>
        <v>3.2127320857847592E-2</v>
      </c>
      <c r="Y97" s="15">
        <f t="shared" si="2"/>
        <v>2.1065256719121343E-2</v>
      </c>
      <c r="Z97" s="15">
        <f t="shared" si="2"/>
        <v>3.2265212903406074E-2</v>
      </c>
      <c r="AA97" s="15">
        <f t="shared" si="2"/>
        <v>2.1203148764679821E-2</v>
      </c>
    </row>
    <row r="98" spans="1:27" ht="12.75" customHeight="1" x14ac:dyDescent="0.25">
      <c r="A98" s="9">
        <v>39356</v>
      </c>
      <c r="B98" s="10" t="str">
        <f t="shared" si="4"/>
        <v>9356</v>
      </c>
      <c r="C98" s="11">
        <v>23.873608746269841</v>
      </c>
      <c r="D98" s="11">
        <v>13.442005466088842</v>
      </c>
      <c r="E98" s="12">
        <v>0</v>
      </c>
      <c r="F98" s="12">
        <v>8.6656706497335845E-4</v>
      </c>
      <c r="G98" s="12">
        <v>-5.0674014292189957</v>
      </c>
      <c r="H98" s="12">
        <v>0</v>
      </c>
      <c r="I98" s="12">
        <v>0</v>
      </c>
      <c r="J98" s="12">
        <v>0</v>
      </c>
      <c r="K98" s="12">
        <v>0.954747201807148</v>
      </c>
      <c r="L98" s="11">
        <v>0</v>
      </c>
      <c r="M98" s="12">
        <v>0</v>
      </c>
      <c r="N98" s="12">
        <v>0</v>
      </c>
      <c r="O98" s="16">
        <v>-12370.274301978432</v>
      </c>
      <c r="P98" s="14">
        <v>-10083.215428069112</v>
      </c>
      <c r="Q98" s="14">
        <v>-12337.070475426421</v>
      </c>
      <c r="R98" s="14">
        <v>-10050.011601517101</v>
      </c>
      <c r="S98" s="14">
        <v>2676946.2493154174</v>
      </c>
      <c r="T98" s="14">
        <f t="shared" si="3"/>
        <v>-86729.205457988661</v>
      </c>
      <c r="U98" s="14">
        <f t="shared" si="3"/>
        <v>-58117.995274319561</v>
      </c>
      <c r="V98" s="14">
        <f t="shared" si="3"/>
        <v>-87036.235070173192</v>
      </c>
      <c r="W98" s="14">
        <f t="shared" si="3"/>
        <v>-58425.024886504136</v>
      </c>
      <c r="X98" s="15">
        <f t="shared" si="2"/>
        <v>3.2398560665970841E-2</v>
      </c>
      <c r="Y98" s="15">
        <f t="shared" si="2"/>
        <v>2.1710557426837477E-2</v>
      </c>
      <c r="Z98" s="15">
        <f t="shared" si="2"/>
        <v>3.2513254643208173E-2</v>
      </c>
      <c r="AA98" s="15">
        <f t="shared" si="2"/>
        <v>2.1825251404074819E-2</v>
      </c>
    </row>
    <row r="99" spans="1:27" ht="12.75" customHeight="1" x14ac:dyDescent="0.25">
      <c r="A99" s="9">
        <v>39387</v>
      </c>
      <c r="B99" s="10" t="str">
        <f t="shared" si="4"/>
        <v>9387</v>
      </c>
      <c r="C99" s="11">
        <v>2.5213366123969805</v>
      </c>
      <c r="D99" s="11">
        <v>25.826178065757684</v>
      </c>
      <c r="E99" s="12">
        <v>0</v>
      </c>
      <c r="F99" s="12">
        <v>-6.2444371295563824E-4</v>
      </c>
      <c r="G99" s="12">
        <v>-9.1753986816054507</v>
      </c>
      <c r="H99" s="12">
        <v>0</v>
      </c>
      <c r="I99" s="12">
        <v>0</v>
      </c>
      <c r="J99" s="12">
        <v>0</v>
      </c>
      <c r="K99" s="12">
        <v>7.7238840473927644</v>
      </c>
      <c r="L99" s="11">
        <v>0</v>
      </c>
      <c r="M99" s="12">
        <v>0</v>
      </c>
      <c r="N99" s="12">
        <v>0</v>
      </c>
      <c r="O99" s="16">
        <v>-6951.6571295463018</v>
      </c>
      <c r="P99" s="14">
        <v>-4806.8397949326099</v>
      </c>
      <c r="Q99" s="14">
        <v>-6924.7617539460725</v>
      </c>
      <c r="R99" s="14">
        <v>-4779.9444193323807</v>
      </c>
      <c r="S99" s="14">
        <v>2699160.9801356927</v>
      </c>
      <c r="T99" s="14">
        <f t="shared" si="3"/>
        <v>-90241.0067807741</v>
      </c>
      <c r="U99" s="14">
        <f t="shared" si="3"/>
        <v>-63030.699503589327</v>
      </c>
      <c r="V99" s="14">
        <f t="shared" si="3"/>
        <v>-90798.958537977247</v>
      </c>
      <c r="W99" s="14">
        <f t="shared" si="3"/>
        <v>-63588.651260792503</v>
      </c>
      <c r="X99" s="15">
        <f t="shared" si="2"/>
        <v>3.343298434028099E-2</v>
      </c>
      <c r="Y99" s="15">
        <f t="shared" si="2"/>
        <v>2.335196009703009E-2</v>
      </c>
      <c r="Z99" s="15">
        <f t="shared" si="2"/>
        <v>3.3639697374927439E-2</v>
      </c>
      <c r="AA99" s="15">
        <f t="shared" si="2"/>
        <v>2.3558673131676557E-2</v>
      </c>
    </row>
    <row r="100" spans="1:27" ht="12.75" customHeight="1" x14ac:dyDescent="0.25">
      <c r="A100" s="17">
        <v>39417</v>
      </c>
      <c r="B100" s="18" t="str">
        <f t="shared" si="4"/>
        <v>9417</v>
      </c>
      <c r="C100" s="19">
        <v>27.184831245787002</v>
      </c>
      <c r="D100" s="19">
        <v>-8.5590674217349481</v>
      </c>
      <c r="E100" s="20">
        <v>0</v>
      </c>
      <c r="F100" s="20">
        <v>19.773911693207808</v>
      </c>
      <c r="G100" s="20">
        <v>-154.79253417941536</v>
      </c>
      <c r="H100" s="20">
        <v>0</v>
      </c>
      <c r="I100" s="20">
        <v>0</v>
      </c>
      <c r="J100" s="20">
        <v>0</v>
      </c>
      <c r="K100" s="20">
        <v>-3.7832506509765178</v>
      </c>
      <c r="L100" s="19">
        <v>0</v>
      </c>
      <c r="M100" s="20">
        <v>0</v>
      </c>
      <c r="N100" s="20">
        <v>0</v>
      </c>
      <c r="O100" s="21">
        <v>10656.14031223539</v>
      </c>
      <c r="P100" s="22">
        <v>8673.5066232389454</v>
      </c>
      <c r="Q100" s="22">
        <v>10535.964202922258</v>
      </c>
      <c r="R100" s="22">
        <v>8553.3305139258136</v>
      </c>
      <c r="S100" s="22">
        <v>2720262.9300000006</v>
      </c>
      <c r="T100" s="22">
        <f t="shared" si="3"/>
        <v>-88077.980212318129</v>
      </c>
      <c r="U100" s="22">
        <f t="shared" si="3"/>
        <v>-60083.407093909213</v>
      </c>
      <c r="V100" s="22">
        <f t="shared" si="3"/>
        <v>-87953.82560076243</v>
      </c>
      <c r="W100" s="22">
        <f t="shared" si="3"/>
        <v>-59959.252482353564</v>
      </c>
      <c r="X100" s="23">
        <f t="shared" si="2"/>
        <v>3.2378480492074382E-2</v>
      </c>
      <c r="Y100" s="23">
        <f t="shared" si="2"/>
        <v>2.2087352818467881E-2</v>
      </c>
      <c r="Z100" s="23">
        <f t="shared" si="2"/>
        <v>3.2332839826171661E-2</v>
      </c>
      <c r="AA100" s="23">
        <f t="shared" si="2"/>
        <v>2.2041712152565174E-2</v>
      </c>
    </row>
    <row r="101" spans="1:27" ht="12.75" customHeight="1" x14ac:dyDescent="0.25">
      <c r="A101" s="9">
        <v>39448</v>
      </c>
      <c r="B101" s="10" t="str">
        <f t="shared" si="4"/>
        <v>9448</v>
      </c>
      <c r="C101" s="11">
        <v>-153.08220869167923</v>
      </c>
      <c r="D101" s="11">
        <v>-11.506710274346203</v>
      </c>
      <c r="E101" s="12">
        <v>0</v>
      </c>
      <c r="F101" s="12">
        <v>1.1970730636780711</v>
      </c>
      <c r="G101" s="12">
        <v>16.370183612159963</v>
      </c>
      <c r="H101" s="12">
        <v>0</v>
      </c>
      <c r="I101" s="12">
        <v>0</v>
      </c>
      <c r="J101" s="12">
        <v>0</v>
      </c>
      <c r="K101" s="12">
        <v>0.22913370567134106</v>
      </c>
      <c r="L101" s="11">
        <v>0</v>
      </c>
      <c r="M101" s="12">
        <v>0</v>
      </c>
      <c r="N101" s="12">
        <v>0</v>
      </c>
      <c r="O101" s="16">
        <v>-20522.82833364221</v>
      </c>
      <c r="P101" s="14">
        <v>-16768.073171670312</v>
      </c>
      <c r="Q101" s="14">
        <v>-20669.620862226726</v>
      </c>
      <c r="R101" s="14">
        <v>-16914.865700254828</v>
      </c>
      <c r="S101" s="14">
        <v>2746380.5143819582</v>
      </c>
      <c r="T101" s="14">
        <f t="shared" si="3"/>
        <v>-93114.954106959951</v>
      </c>
      <c r="U101" s="14">
        <f t="shared" si="3"/>
        <v>-64987.487166076564</v>
      </c>
      <c r="V101" s="14">
        <f t="shared" si="3"/>
        <v>-93258.752597594343</v>
      </c>
      <c r="W101" s="14">
        <f t="shared" si="3"/>
        <v>-65131.285656710963</v>
      </c>
      <c r="X101" s="15">
        <f t="shared" si="2"/>
        <v>3.39046077625971E-2</v>
      </c>
      <c r="Y101" s="15">
        <f t="shared" si="2"/>
        <v>2.3662958146461095E-2</v>
      </c>
      <c r="Z101" s="15">
        <f t="shared" si="2"/>
        <v>3.3956967036878782E-2</v>
      </c>
      <c r="AA101" s="15">
        <f t="shared" si="2"/>
        <v>2.3715317420742777E-2</v>
      </c>
    </row>
    <row r="102" spans="1:27" ht="12.75" customHeight="1" x14ac:dyDescent="0.25">
      <c r="A102" s="9">
        <v>39479</v>
      </c>
      <c r="B102" s="10" t="str">
        <f t="shared" si="4"/>
        <v>9479</v>
      </c>
      <c r="C102" s="11">
        <v>24.951828907796294</v>
      </c>
      <c r="D102" s="11">
        <v>3.1862619301572606</v>
      </c>
      <c r="E102" s="12">
        <v>0</v>
      </c>
      <c r="F102" s="12">
        <v>-1.2153670848729783E-2</v>
      </c>
      <c r="G102" s="12">
        <v>8.7197638962290842</v>
      </c>
      <c r="H102" s="12">
        <v>0</v>
      </c>
      <c r="I102" s="12">
        <v>0</v>
      </c>
      <c r="J102" s="12">
        <v>0</v>
      </c>
      <c r="K102" s="12">
        <v>0.53169060520966116</v>
      </c>
      <c r="L102" s="11">
        <v>0</v>
      </c>
      <c r="M102" s="12">
        <v>0</v>
      </c>
      <c r="N102" s="12">
        <v>0</v>
      </c>
      <c r="O102" s="16">
        <v>-7804.0160639098285</v>
      </c>
      <c r="P102" s="14">
        <v>-4082.8502727925666</v>
      </c>
      <c r="Q102" s="14">
        <v>-7766.6386722412853</v>
      </c>
      <c r="R102" s="14">
        <v>-4045.4728811240229</v>
      </c>
      <c r="S102" s="14">
        <v>2776357.9353911811</v>
      </c>
      <c r="T102" s="14">
        <f t="shared" si="3"/>
        <v>-95332.253909287421</v>
      </c>
      <c r="U102" s="14">
        <f t="shared" si="3"/>
        <v>-66391.553241246133</v>
      </c>
      <c r="V102" s="14">
        <f t="shared" si="3"/>
        <v>-95416.928275408092</v>
      </c>
      <c r="W102" s="14">
        <f t="shared" si="3"/>
        <v>-66476.227607366818</v>
      </c>
      <c r="X102" s="15">
        <f t="shared" si="2"/>
        <v>3.4337162616554111E-2</v>
      </c>
      <c r="Y102" s="15">
        <f t="shared" si="2"/>
        <v>2.3913182228750253E-2</v>
      </c>
      <c r="Z102" s="15">
        <f t="shared" si="2"/>
        <v>3.4367660977389108E-2</v>
      </c>
      <c r="AA102" s="15">
        <f t="shared" si="2"/>
        <v>2.3943680589585254E-2</v>
      </c>
    </row>
    <row r="103" spans="1:27" ht="12.75" customHeight="1" x14ac:dyDescent="0.25">
      <c r="A103" s="9">
        <v>39508</v>
      </c>
      <c r="B103" s="10" t="str">
        <f t="shared" si="4"/>
        <v>9508</v>
      </c>
      <c r="C103" s="11">
        <v>35.930120755315642</v>
      </c>
      <c r="D103" s="11">
        <v>12.025900963126309</v>
      </c>
      <c r="E103" s="12">
        <v>0</v>
      </c>
      <c r="F103" s="12">
        <v>2.3485371093137326</v>
      </c>
      <c r="G103" s="12">
        <v>-43.611503467411019</v>
      </c>
      <c r="H103" s="12">
        <v>0</v>
      </c>
      <c r="I103" s="12">
        <v>0</v>
      </c>
      <c r="J103" s="12">
        <v>0</v>
      </c>
      <c r="K103" s="12">
        <v>5.2962718945065275</v>
      </c>
      <c r="L103" s="11">
        <v>0</v>
      </c>
      <c r="M103" s="12">
        <v>0</v>
      </c>
      <c r="N103" s="12">
        <v>0</v>
      </c>
      <c r="O103" s="16">
        <v>-13192.517046843604</v>
      </c>
      <c r="P103" s="14">
        <v>-11071.148575168962</v>
      </c>
      <c r="Q103" s="14">
        <v>-13180.527719588754</v>
      </c>
      <c r="R103" s="14">
        <v>-11059.159247914111</v>
      </c>
      <c r="S103" s="14">
        <v>2800895.1547494275</v>
      </c>
      <c r="T103" s="14">
        <f t="shared" si="3"/>
        <v>-101723.72216447591</v>
      </c>
      <c r="U103" s="14">
        <f t="shared" si="3"/>
        <v>-73517.225070916451</v>
      </c>
      <c r="V103" s="14">
        <f t="shared" si="3"/>
        <v>-101862.12386112561</v>
      </c>
      <c r="W103" s="14">
        <f t="shared" si="3"/>
        <v>-73655.626767566151</v>
      </c>
      <c r="X103" s="15">
        <f t="shared" si="2"/>
        <v>3.6318289883855465E-2</v>
      </c>
      <c r="Y103" s="15">
        <f t="shared" si="2"/>
        <v>2.6247760451245244E-2</v>
      </c>
      <c r="Z103" s="15">
        <f t="shared" si="2"/>
        <v>3.6367703263865424E-2</v>
      </c>
      <c r="AA103" s="15">
        <f t="shared" si="2"/>
        <v>2.6297173831255207E-2</v>
      </c>
    </row>
    <row r="104" spans="1:27" ht="12.75" customHeight="1" x14ac:dyDescent="0.25">
      <c r="A104" s="9">
        <v>39539</v>
      </c>
      <c r="B104" s="10" t="str">
        <f t="shared" si="4"/>
        <v>9539</v>
      </c>
      <c r="C104" s="11">
        <v>32.869230657521776</v>
      </c>
      <c r="D104" s="11">
        <v>-18.133551256371451</v>
      </c>
      <c r="E104" s="12">
        <v>0</v>
      </c>
      <c r="F104" s="12">
        <v>1.1985723334850955</v>
      </c>
      <c r="G104" s="12">
        <v>0.85430143104295175</v>
      </c>
      <c r="H104" s="12">
        <v>0</v>
      </c>
      <c r="I104" s="12">
        <v>0</v>
      </c>
      <c r="J104" s="12">
        <v>0</v>
      </c>
      <c r="K104" s="12">
        <v>1.8617631839801849</v>
      </c>
      <c r="L104" s="11">
        <v>0</v>
      </c>
      <c r="M104" s="12">
        <v>0</v>
      </c>
      <c r="N104" s="12">
        <v>0</v>
      </c>
      <c r="O104" s="16">
        <v>-19794.233307125585</v>
      </c>
      <c r="P104" s="14">
        <v>-16899.545231232863</v>
      </c>
      <c r="Q104" s="14">
        <v>-19775.582990775925</v>
      </c>
      <c r="R104" s="14">
        <v>-16880.894914883203</v>
      </c>
      <c r="S104" s="14">
        <v>2834561.8390967092</v>
      </c>
      <c r="T104" s="14">
        <f t="shared" si="3"/>
        <v>-102347.32038638018</v>
      </c>
      <c r="U104" s="14">
        <f t="shared" si="3"/>
        <v>-75412.974157920486</v>
      </c>
      <c r="V104" s="14">
        <f t="shared" si="3"/>
        <v>-102416.40973818692</v>
      </c>
      <c r="W104" s="14">
        <f t="shared" si="3"/>
        <v>-75482.063509727188</v>
      </c>
      <c r="X104" s="15">
        <f t="shared" si="2"/>
        <v>3.6106928053118513E-2</v>
      </c>
      <c r="Y104" s="15">
        <f t="shared" si="2"/>
        <v>2.6604808234472092E-2</v>
      </c>
      <c r="Z104" s="15">
        <f t="shared" si="2"/>
        <v>3.6131301961937083E-2</v>
      </c>
      <c r="AA104" s="15">
        <f t="shared" ref="AA104:AA167" si="5">-W104/$S104</f>
        <v>2.6629182143290648E-2</v>
      </c>
    </row>
    <row r="105" spans="1:27" ht="12.75" customHeight="1" x14ac:dyDescent="0.25">
      <c r="A105" s="9">
        <v>39569</v>
      </c>
      <c r="B105" s="10" t="str">
        <f t="shared" si="4"/>
        <v>9569</v>
      </c>
      <c r="C105" s="11">
        <v>96.696383603850421</v>
      </c>
      <c r="D105" s="11">
        <v>7.0354277742155258</v>
      </c>
      <c r="E105" s="12">
        <v>0</v>
      </c>
      <c r="F105" s="12">
        <v>1.2018584044904117</v>
      </c>
      <c r="G105" s="12">
        <v>-32.37799013906757</v>
      </c>
      <c r="H105" s="12">
        <v>0</v>
      </c>
      <c r="I105" s="12">
        <v>0</v>
      </c>
      <c r="J105" s="12">
        <v>0</v>
      </c>
      <c r="K105" s="12">
        <v>-4.7850000153816374</v>
      </c>
      <c r="L105" s="11">
        <v>0</v>
      </c>
      <c r="M105" s="12">
        <v>0</v>
      </c>
      <c r="N105" s="12">
        <v>0</v>
      </c>
      <c r="O105" s="16">
        <v>-8523.9040316489518</v>
      </c>
      <c r="P105" s="14">
        <v>-4935.469840702759</v>
      </c>
      <c r="Q105" s="14">
        <v>-8456.1333520208445</v>
      </c>
      <c r="R105" s="14">
        <v>-4867.6991610746518</v>
      </c>
      <c r="S105" s="14">
        <v>2862962.1679012259</v>
      </c>
      <c r="T105" s="14">
        <f t="shared" si="3"/>
        <v>-102965.20300469367</v>
      </c>
      <c r="U105" s="14">
        <f t="shared" si="3"/>
        <v>-74964.779445319684</v>
      </c>
      <c r="V105" s="14">
        <f t="shared" si="3"/>
        <v>-103020.82248954216</v>
      </c>
      <c r="W105" s="14">
        <f t="shared" si="3"/>
        <v>-75020.398930168129</v>
      </c>
      <c r="X105" s="15">
        <f t="shared" ref="X105:AA168" si="6">-T105/$S105</f>
        <v>3.596456989865681E-2</v>
      </c>
      <c r="Y105" s="15">
        <f t="shared" si="6"/>
        <v>2.6184341618553313E-2</v>
      </c>
      <c r="Z105" s="15">
        <f t="shared" si="6"/>
        <v>3.5983997149729871E-2</v>
      </c>
      <c r="AA105" s="15">
        <f t="shared" si="5"/>
        <v>2.6203768869626356E-2</v>
      </c>
    </row>
    <row r="106" spans="1:27" ht="12.75" customHeight="1" x14ac:dyDescent="0.25">
      <c r="A106" s="9">
        <v>39600</v>
      </c>
      <c r="B106" s="10" t="str">
        <f t="shared" si="4"/>
        <v>9600</v>
      </c>
      <c r="C106" s="11">
        <v>95.186171192868485</v>
      </c>
      <c r="D106" s="11">
        <v>-2.7380808643858927</v>
      </c>
      <c r="E106" s="12">
        <v>0</v>
      </c>
      <c r="F106" s="12">
        <v>1.7151976998117078</v>
      </c>
      <c r="G106" s="12">
        <v>18.516442867630701</v>
      </c>
      <c r="H106" s="12">
        <v>0</v>
      </c>
      <c r="I106" s="12">
        <v>0</v>
      </c>
      <c r="J106" s="12">
        <v>0</v>
      </c>
      <c r="K106" s="12">
        <v>2.0709214766081918</v>
      </c>
      <c r="L106" s="11">
        <v>0</v>
      </c>
      <c r="M106" s="12">
        <v>0</v>
      </c>
      <c r="N106" s="12">
        <v>0</v>
      </c>
      <c r="O106" s="16">
        <v>-10376.92520744417</v>
      </c>
      <c r="P106" s="14">
        <v>-7087.5401102961787</v>
      </c>
      <c r="Q106" s="14">
        <v>-10262.174555071637</v>
      </c>
      <c r="R106" s="14">
        <v>-6972.7894579236454</v>
      </c>
      <c r="S106" s="14">
        <v>2899765.6255735136</v>
      </c>
      <c r="T106" s="14">
        <f t="shared" si="3"/>
        <v>-104976.55389094519</v>
      </c>
      <c r="U106" s="14">
        <f t="shared" si="3"/>
        <v>-76510.021339835337</v>
      </c>
      <c r="V106" s="14">
        <f t="shared" si="3"/>
        <v>-104950.77151618703</v>
      </c>
      <c r="W106" s="14">
        <f t="shared" si="3"/>
        <v>-76484.238965077224</v>
      </c>
      <c r="X106" s="15">
        <f t="shared" si="6"/>
        <v>3.6201737466345404E-2</v>
      </c>
      <c r="Y106" s="15">
        <f t="shared" si="6"/>
        <v>2.6384898374227483E-2</v>
      </c>
      <c r="Z106" s="15">
        <f t="shared" si="6"/>
        <v>3.6192846273715634E-2</v>
      </c>
      <c r="AA106" s="15">
        <f t="shared" si="5"/>
        <v>2.637600718159773E-2</v>
      </c>
    </row>
    <row r="107" spans="1:27" ht="12.75" customHeight="1" x14ac:dyDescent="0.25">
      <c r="A107" s="9">
        <v>39630</v>
      </c>
      <c r="B107" s="10" t="str">
        <f t="shared" si="4"/>
        <v>9630</v>
      </c>
      <c r="C107" s="11">
        <v>12.826217242137094</v>
      </c>
      <c r="D107" s="11">
        <v>-17.41914421695494</v>
      </c>
      <c r="E107" s="12">
        <v>0</v>
      </c>
      <c r="F107" s="12">
        <v>1.2160832016550942</v>
      </c>
      <c r="G107" s="12">
        <v>46.032205596260539</v>
      </c>
      <c r="H107" s="12">
        <v>0</v>
      </c>
      <c r="I107" s="12">
        <v>0</v>
      </c>
      <c r="J107" s="12">
        <v>0</v>
      </c>
      <c r="K107" s="12">
        <v>1.903404678827451</v>
      </c>
      <c r="L107" s="11">
        <v>0</v>
      </c>
      <c r="M107" s="12">
        <v>0</v>
      </c>
      <c r="N107" s="12">
        <v>0</v>
      </c>
      <c r="O107" s="16">
        <v>-10775.701244745673</v>
      </c>
      <c r="P107" s="14">
        <v>-7827.2677617641011</v>
      </c>
      <c r="Q107" s="14">
        <v>-10731.142478243748</v>
      </c>
      <c r="R107" s="14">
        <v>-7782.7089952621754</v>
      </c>
      <c r="S107" s="14">
        <v>2944038.565621234</v>
      </c>
      <c r="T107" s="14">
        <f t="shared" si="3"/>
        <v>-109473.19479503698</v>
      </c>
      <c r="U107" s="14">
        <f t="shared" si="3"/>
        <v>-79308.32436316993</v>
      </c>
      <c r="V107" s="14">
        <f t="shared" si="3"/>
        <v>-109591.84402755751</v>
      </c>
      <c r="W107" s="14">
        <f t="shared" si="3"/>
        <v>-79426.973595690477</v>
      </c>
      <c r="X107" s="15">
        <f t="shared" si="6"/>
        <v>3.7184701339649934E-2</v>
      </c>
      <c r="Y107" s="15">
        <f t="shared" si="6"/>
        <v>2.693861598461593E-2</v>
      </c>
      <c r="Z107" s="15">
        <f t="shared" si="6"/>
        <v>3.7225002860800528E-2</v>
      </c>
      <c r="AA107" s="15">
        <f t="shared" si="5"/>
        <v>2.6978917505766524E-2</v>
      </c>
    </row>
    <row r="108" spans="1:27" ht="12.75" customHeight="1" x14ac:dyDescent="0.25">
      <c r="A108" s="9">
        <v>39661</v>
      </c>
      <c r="B108" s="10" t="str">
        <f t="shared" si="4"/>
        <v>9661</v>
      </c>
      <c r="C108" s="11">
        <v>88.044329585219884</v>
      </c>
      <c r="D108" s="11">
        <v>23.392463913194884</v>
      </c>
      <c r="E108" s="12">
        <v>0</v>
      </c>
      <c r="F108" s="12">
        <v>4.1385556799827956</v>
      </c>
      <c r="G108" s="12">
        <v>-26.429503485749418</v>
      </c>
      <c r="H108" s="12">
        <v>0</v>
      </c>
      <c r="I108" s="12">
        <v>0</v>
      </c>
      <c r="J108" s="12">
        <v>0</v>
      </c>
      <c r="K108" s="12">
        <v>1.5163787879707353</v>
      </c>
      <c r="L108" s="11">
        <v>0</v>
      </c>
      <c r="M108" s="12">
        <v>0</v>
      </c>
      <c r="N108" s="12">
        <v>0</v>
      </c>
      <c r="O108" s="16">
        <v>-9786.4683747591735</v>
      </c>
      <c r="P108" s="14">
        <v>-7292.4019727201066</v>
      </c>
      <c r="Q108" s="14">
        <v>-9695.8061502785549</v>
      </c>
      <c r="R108" s="14">
        <v>-7201.7397482394881</v>
      </c>
      <c r="S108" s="14">
        <v>2978255.1059940225</v>
      </c>
      <c r="T108" s="14">
        <f t="shared" si="3"/>
        <v>-112119.36082304617</v>
      </c>
      <c r="U108" s="14">
        <f t="shared" si="3"/>
        <v>-83082.572389534398</v>
      </c>
      <c r="V108" s="14">
        <f t="shared" si="3"/>
        <v>-111915.31103884921</v>
      </c>
      <c r="W108" s="14">
        <f t="shared" si="3"/>
        <v>-82878.522605337464</v>
      </c>
      <c r="X108" s="15">
        <f t="shared" si="6"/>
        <v>3.7645989625735975E-2</v>
      </c>
      <c r="Y108" s="15">
        <f t="shared" si="6"/>
        <v>2.7896392160068086E-2</v>
      </c>
      <c r="Z108" s="15">
        <f t="shared" si="6"/>
        <v>3.757747642692158E-2</v>
      </c>
      <c r="AA108" s="15">
        <f t="shared" si="5"/>
        <v>2.7827878961253699E-2</v>
      </c>
    </row>
    <row r="109" spans="1:27" ht="12.75" customHeight="1" x14ac:dyDescent="0.25">
      <c r="A109" s="9">
        <v>39692</v>
      </c>
      <c r="B109" s="10" t="str">
        <f t="shared" si="4"/>
        <v>9692</v>
      </c>
      <c r="C109" s="11">
        <v>102.72639799289723</v>
      </c>
      <c r="D109" s="11">
        <v>23.276243498385448</v>
      </c>
      <c r="E109" s="12">
        <v>0</v>
      </c>
      <c r="F109" s="12">
        <v>252.10334562732172</v>
      </c>
      <c r="G109" s="12">
        <v>7.5550409895348967</v>
      </c>
      <c r="H109" s="12">
        <v>0</v>
      </c>
      <c r="I109" s="12">
        <v>0</v>
      </c>
      <c r="J109" s="12">
        <v>0</v>
      </c>
      <c r="K109" s="12">
        <v>0.52988407248763725</v>
      </c>
      <c r="L109" s="11">
        <v>0</v>
      </c>
      <c r="M109" s="12">
        <v>0</v>
      </c>
      <c r="N109" s="12">
        <v>0</v>
      </c>
      <c r="O109" s="16">
        <v>-6860.1846697238861</v>
      </c>
      <c r="P109" s="14">
        <v>-5313.3486195219693</v>
      </c>
      <c r="Q109" s="14">
        <v>-6473.9937575432596</v>
      </c>
      <c r="R109" s="14">
        <v>-4927.1577073413428</v>
      </c>
      <c r="S109" s="14">
        <v>3020522.3065295196</v>
      </c>
      <c r="T109" s="14">
        <f t="shared" si="3"/>
        <v>-116302.56939913244</v>
      </c>
      <c r="U109" s="14">
        <f t="shared" si="3"/>
        <v>-87494.194155632606</v>
      </c>
      <c r="V109" s="14">
        <f t="shared" si="3"/>
        <v>-115737.48856444097</v>
      </c>
      <c r="W109" s="14">
        <f t="shared" si="3"/>
        <v>-86929.113320941135</v>
      </c>
      <c r="X109" s="15">
        <f t="shared" si="6"/>
        <v>3.8504125312274304E-2</v>
      </c>
      <c r="Y109" s="15">
        <f t="shared" si="6"/>
        <v>2.896657772283117E-2</v>
      </c>
      <c r="Z109" s="15">
        <f t="shared" si="6"/>
        <v>3.8317044808525026E-2</v>
      </c>
      <c r="AA109" s="15">
        <f t="shared" si="5"/>
        <v>2.8779497219081893E-2</v>
      </c>
    </row>
    <row r="110" spans="1:27" ht="12.75" customHeight="1" x14ac:dyDescent="0.25">
      <c r="A110" s="9">
        <v>39722</v>
      </c>
      <c r="B110" s="10" t="str">
        <f t="shared" si="4"/>
        <v>9722</v>
      </c>
      <c r="C110" s="11">
        <v>22.382181288393383</v>
      </c>
      <c r="D110" s="11">
        <v>-14.79263639591653</v>
      </c>
      <c r="E110" s="12">
        <v>0</v>
      </c>
      <c r="F110" s="12">
        <v>-0.95636395329961876</v>
      </c>
      <c r="G110" s="12">
        <v>16.391462915074182</v>
      </c>
      <c r="H110" s="12">
        <v>0</v>
      </c>
      <c r="I110" s="12">
        <v>0</v>
      </c>
      <c r="J110" s="12">
        <v>0</v>
      </c>
      <c r="K110" s="12">
        <v>0.62961850274463649</v>
      </c>
      <c r="L110" s="11">
        <v>0</v>
      </c>
      <c r="M110" s="12">
        <v>0</v>
      </c>
      <c r="N110" s="12">
        <v>0</v>
      </c>
      <c r="O110" s="16">
        <v>-17865.810119195827</v>
      </c>
      <c r="P110" s="14">
        <v>-14428.418152399307</v>
      </c>
      <c r="Q110" s="14">
        <v>-17842.155856838832</v>
      </c>
      <c r="R110" s="14">
        <v>-14404.76389004231</v>
      </c>
      <c r="S110" s="14">
        <v>3059105.3507389892</v>
      </c>
      <c r="T110" s="14">
        <f t="shared" si="3"/>
        <v>-121798.10521634982</v>
      </c>
      <c r="U110" s="14">
        <f t="shared" si="3"/>
        <v>-91839.396879962791</v>
      </c>
      <c r="V110" s="14">
        <f t="shared" si="3"/>
        <v>-121242.57394585338</v>
      </c>
      <c r="W110" s="14">
        <f t="shared" si="3"/>
        <v>-91283.865609466346</v>
      </c>
      <c r="X110" s="15">
        <f t="shared" si="6"/>
        <v>3.9814943014933109E-2</v>
      </c>
      <c r="Y110" s="15">
        <f t="shared" si="6"/>
        <v>3.0021652198992464E-2</v>
      </c>
      <c r="Z110" s="15">
        <f t="shared" si="6"/>
        <v>3.963334375410274E-2</v>
      </c>
      <c r="AA110" s="15">
        <f t="shared" si="5"/>
        <v>2.9840052938162089E-2</v>
      </c>
    </row>
    <row r="111" spans="1:27" ht="12.75" customHeight="1" x14ac:dyDescent="0.25">
      <c r="A111" s="9">
        <v>39753</v>
      </c>
      <c r="B111" s="10" t="str">
        <f t="shared" si="4"/>
        <v>9753</v>
      </c>
      <c r="C111" s="11">
        <v>5.0181820285851577</v>
      </c>
      <c r="D111" s="11">
        <v>11.92578707902768</v>
      </c>
      <c r="E111" s="12">
        <v>0</v>
      </c>
      <c r="F111" s="12">
        <v>1.5070578306944762</v>
      </c>
      <c r="G111" s="12">
        <v>-19.297331579525988</v>
      </c>
      <c r="H111" s="12">
        <v>0</v>
      </c>
      <c r="I111" s="12">
        <v>0</v>
      </c>
      <c r="J111" s="12">
        <v>0</v>
      </c>
      <c r="K111" s="12">
        <v>3.5151067302366208</v>
      </c>
      <c r="L111" s="11">
        <v>0</v>
      </c>
      <c r="M111" s="12">
        <v>0</v>
      </c>
      <c r="N111" s="12">
        <v>0</v>
      </c>
      <c r="O111" s="11">
        <v>967.15339974803283</v>
      </c>
      <c r="P111" s="14">
        <v>3232.1137827835046</v>
      </c>
      <c r="Q111" s="12">
        <v>969.82220183705078</v>
      </c>
      <c r="R111" s="12">
        <v>3234.7825848725224</v>
      </c>
      <c r="S111" s="12">
        <v>3087863.2961981869</v>
      </c>
      <c r="T111" s="12">
        <f t="shared" si="3"/>
        <v>-113879.29468705549</v>
      </c>
      <c r="U111" s="12">
        <f t="shared" si="3"/>
        <v>-83800.443302246669</v>
      </c>
      <c r="V111" s="12">
        <f t="shared" si="3"/>
        <v>-113347.98999007024</v>
      </c>
      <c r="W111" s="12">
        <f t="shared" si="3"/>
        <v>-83269.138605261425</v>
      </c>
      <c r="X111" s="15">
        <f t="shared" si="6"/>
        <v>3.6879642575908395E-2</v>
      </c>
      <c r="Y111" s="15">
        <f t="shared" si="6"/>
        <v>2.7138650666764536E-2</v>
      </c>
      <c r="Z111" s="15">
        <f t="shared" si="6"/>
        <v>3.6707580328969099E-2</v>
      </c>
      <c r="AA111" s="15">
        <f t="shared" si="5"/>
        <v>2.696658841982524E-2</v>
      </c>
    </row>
    <row r="112" spans="1:27" ht="12.75" customHeight="1" x14ac:dyDescent="0.25">
      <c r="A112" s="9">
        <v>39783</v>
      </c>
      <c r="B112" s="10" t="str">
        <f t="shared" si="4"/>
        <v>9783</v>
      </c>
      <c r="C112" s="11">
        <v>161.98723291900191</v>
      </c>
      <c r="D112" s="11">
        <v>12.741013506952061</v>
      </c>
      <c r="E112" s="12">
        <v>0</v>
      </c>
      <c r="F112" s="12">
        <v>15.198505574777291</v>
      </c>
      <c r="G112" s="12">
        <v>-54.712069097416617</v>
      </c>
      <c r="H112" s="12">
        <v>0</v>
      </c>
      <c r="I112" s="12">
        <v>0</v>
      </c>
      <c r="J112" s="12">
        <v>0</v>
      </c>
      <c r="K112" s="12">
        <v>-0.16436168288702899</v>
      </c>
      <c r="L112" s="11">
        <v>0</v>
      </c>
      <c r="M112" s="12">
        <v>0</v>
      </c>
      <c r="N112" s="12">
        <v>431.55899618607646</v>
      </c>
      <c r="O112" s="16">
        <v>20951.788819664744</v>
      </c>
      <c r="P112" s="14">
        <v>20694.034565485439</v>
      </c>
      <c r="Q112" s="14">
        <v>21518.398137071246</v>
      </c>
      <c r="R112" s="14">
        <v>21260.643882891942</v>
      </c>
      <c r="S112" s="14">
        <v>3109803.1000000024</v>
      </c>
      <c r="T112" s="14">
        <f t="shared" si="3"/>
        <v>-103583.64617962614</v>
      </c>
      <c r="U112" s="14">
        <f t="shared" si="3"/>
        <v>-71779.915360000188</v>
      </c>
      <c r="V112" s="14">
        <f t="shared" si="3"/>
        <v>-102365.55605592128</v>
      </c>
      <c r="W112" s="14">
        <f t="shared" si="3"/>
        <v>-70561.825236295292</v>
      </c>
      <c r="X112" s="15">
        <f t="shared" si="6"/>
        <v>3.3308747482959956E-2</v>
      </c>
      <c r="Y112" s="15">
        <f t="shared" si="6"/>
        <v>2.3081819990468249E-2</v>
      </c>
      <c r="Z112" s="15">
        <f t="shared" si="6"/>
        <v>3.2917053834026079E-2</v>
      </c>
      <c r="AA112" s="15">
        <f t="shared" si="5"/>
        <v>2.2690126341534368E-2</v>
      </c>
    </row>
    <row r="113" spans="1:27" ht="12.75" customHeight="1" x14ac:dyDescent="0.25">
      <c r="A113" s="9">
        <v>39814</v>
      </c>
      <c r="B113" s="10" t="str">
        <f t="shared" si="4"/>
        <v>9814</v>
      </c>
      <c r="C113" s="11">
        <v>-141.18035402071891</v>
      </c>
      <c r="D113" s="11">
        <v>5.8305852810946242</v>
      </c>
      <c r="E113" s="12">
        <v>0</v>
      </c>
      <c r="F113" s="12">
        <v>0.48952696009263424</v>
      </c>
      <c r="G113" s="12">
        <v>5.8766541984290321E-2</v>
      </c>
      <c r="H113" s="12">
        <v>0</v>
      </c>
      <c r="I113" s="12">
        <v>0</v>
      </c>
      <c r="J113" s="12">
        <v>0</v>
      </c>
      <c r="K113" s="12">
        <v>0.18436773071825829</v>
      </c>
      <c r="L113" s="11">
        <v>0</v>
      </c>
      <c r="M113" s="12">
        <v>0</v>
      </c>
      <c r="N113" s="12">
        <v>-1.4521529033766114</v>
      </c>
      <c r="O113" s="16">
        <v>-7212.3288678725703</v>
      </c>
      <c r="P113" s="14">
        <v>-4819.4604013615462</v>
      </c>
      <c r="Q113" s="14">
        <v>-7348.3981282827763</v>
      </c>
      <c r="R113" s="14">
        <v>-4955.5296617717522</v>
      </c>
      <c r="S113" s="14">
        <v>3122486.946758185</v>
      </c>
      <c r="T113" s="14">
        <f t="shared" si="3"/>
        <v>-90273.146713856491</v>
      </c>
      <c r="U113" s="14">
        <f t="shared" si="3"/>
        <v>-59831.302589691411</v>
      </c>
      <c r="V113" s="14">
        <f t="shared" si="3"/>
        <v>-89044.333321977305</v>
      </c>
      <c r="W113" s="14">
        <f t="shared" si="3"/>
        <v>-58602.48919781224</v>
      </c>
      <c r="X113" s="15">
        <f t="shared" si="6"/>
        <v>2.8910656234313322E-2</v>
      </c>
      <c r="Y113" s="15">
        <f t="shared" si="6"/>
        <v>1.9161426007499954E-2</v>
      </c>
      <c r="Z113" s="15">
        <f t="shared" si="6"/>
        <v>2.851711947568733E-2</v>
      </c>
      <c r="AA113" s="15">
        <f t="shared" si="5"/>
        <v>1.8767889248873966E-2</v>
      </c>
    </row>
    <row r="114" spans="1:27" ht="12.75" customHeight="1" x14ac:dyDescent="0.25">
      <c r="A114" s="9">
        <v>39845</v>
      </c>
      <c r="B114" s="10" t="str">
        <f t="shared" si="4"/>
        <v>9845</v>
      </c>
      <c r="C114" s="11">
        <v>58.048843180610916</v>
      </c>
      <c r="D114" s="11">
        <v>3.8231130525153838</v>
      </c>
      <c r="E114" s="12">
        <v>0</v>
      </c>
      <c r="F114" s="12">
        <v>0.33168721492416303</v>
      </c>
      <c r="G114" s="12">
        <v>5.9274761449577156</v>
      </c>
      <c r="H114" s="12">
        <v>0</v>
      </c>
      <c r="I114" s="12">
        <v>0</v>
      </c>
      <c r="J114" s="12">
        <v>0</v>
      </c>
      <c r="K114" s="12">
        <v>0.63181283470551541</v>
      </c>
      <c r="L114" s="11">
        <v>0</v>
      </c>
      <c r="M114" s="12">
        <v>0</v>
      </c>
      <c r="N114" s="12">
        <v>-1.4932751608282666</v>
      </c>
      <c r="O114" s="16">
        <v>-3383.8972429305895</v>
      </c>
      <c r="P114" s="12">
        <v>-875.7645462943284</v>
      </c>
      <c r="Q114" s="14">
        <v>-3316.6275856637039</v>
      </c>
      <c r="R114" s="14">
        <v>-808.49488902744292</v>
      </c>
      <c r="S114" s="14">
        <v>3133825.8506899425</v>
      </c>
      <c r="T114" s="14">
        <f t="shared" si="3"/>
        <v>-85853.027892877246</v>
      </c>
      <c r="U114" s="14">
        <f t="shared" si="3"/>
        <v>-56624.216863193171</v>
      </c>
      <c r="V114" s="14">
        <f t="shared" si="3"/>
        <v>-84594.322235399726</v>
      </c>
      <c r="W114" s="14">
        <f t="shared" si="3"/>
        <v>-55365.511205715666</v>
      </c>
      <c r="X114" s="15">
        <f t="shared" si="6"/>
        <v>2.7395596304107282E-2</v>
      </c>
      <c r="Y114" s="15">
        <f t="shared" si="6"/>
        <v>1.8068718416732313E-2</v>
      </c>
      <c r="Z114" s="15">
        <f t="shared" si="6"/>
        <v>2.6993944866711549E-2</v>
      </c>
      <c r="AA114" s="15">
        <f t="shared" si="5"/>
        <v>1.7667066979336586E-2</v>
      </c>
    </row>
    <row r="115" spans="1:27" ht="12.75" customHeight="1" x14ac:dyDescent="0.25">
      <c r="A115" s="9">
        <v>39873</v>
      </c>
      <c r="B115" s="10" t="str">
        <f t="shared" si="4"/>
        <v>9873</v>
      </c>
      <c r="C115" s="11">
        <v>139.33060517790349</v>
      </c>
      <c r="D115" s="11">
        <v>10.484255420560661</v>
      </c>
      <c r="E115" s="12">
        <v>0</v>
      </c>
      <c r="F115" s="12">
        <v>0.62838167196831807</v>
      </c>
      <c r="G115" s="12">
        <v>-0.46278513507692931</v>
      </c>
      <c r="H115" s="12">
        <v>0</v>
      </c>
      <c r="I115" s="12">
        <v>0</v>
      </c>
      <c r="J115" s="12">
        <v>0</v>
      </c>
      <c r="K115" s="12">
        <v>0.7779552784685384</v>
      </c>
      <c r="L115" s="11">
        <v>0</v>
      </c>
      <c r="M115" s="12">
        <v>0</v>
      </c>
      <c r="N115" s="12">
        <v>-1.3825593159126017</v>
      </c>
      <c r="O115" s="16">
        <v>-8148.270046027993</v>
      </c>
      <c r="P115" s="14">
        <v>-5929.4767154074989</v>
      </c>
      <c r="Q115" s="14">
        <v>-7998.8941929300818</v>
      </c>
      <c r="R115" s="14">
        <v>-5780.1008623095877</v>
      </c>
      <c r="S115" s="14">
        <v>3153875.1037815702</v>
      </c>
      <c r="T115" s="14">
        <f t="shared" si="3"/>
        <v>-80808.780892061637</v>
      </c>
      <c r="U115" s="14">
        <f t="shared" si="3"/>
        <v>-51482.545003431711</v>
      </c>
      <c r="V115" s="14">
        <f t="shared" si="3"/>
        <v>-79412.688708741058</v>
      </c>
      <c r="W115" s="14">
        <f t="shared" si="3"/>
        <v>-50086.452820111139</v>
      </c>
      <c r="X115" s="15">
        <f t="shared" si="6"/>
        <v>2.5622061189160602E-2</v>
      </c>
      <c r="Y115" s="15">
        <f t="shared" si="6"/>
        <v>1.6323583943353665E-2</v>
      </c>
      <c r="Z115" s="15">
        <f t="shared" si="6"/>
        <v>2.5179401877240916E-2</v>
      </c>
      <c r="AA115" s="15">
        <f t="shared" si="5"/>
        <v>1.5880924631433979E-2</v>
      </c>
    </row>
    <row r="116" spans="1:27" ht="12.75" customHeight="1" x14ac:dyDescent="0.25">
      <c r="A116" s="9">
        <v>39904</v>
      </c>
      <c r="B116" s="10" t="str">
        <f t="shared" si="4"/>
        <v>9904</v>
      </c>
      <c r="C116" s="11">
        <v>143.3586819974926</v>
      </c>
      <c r="D116" s="11">
        <v>14.542932354379372</v>
      </c>
      <c r="E116" s="12">
        <v>0</v>
      </c>
      <c r="F116" s="12">
        <v>0.48918778868059221</v>
      </c>
      <c r="G116" s="12">
        <v>4.3994762400869432</v>
      </c>
      <c r="H116" s="12">
        <v>0</v>
      </c>
      <c r="I116" s="12">
        <v>0</v>
      </c>
      <c r="J116" s="12">
        <v>0</v>
      </c>
      <c r="K116" s="12">
        <v>0.60763148025797664</v>
      </c>
      <c r="L116" s="11">
        <v>0</v>
      </c>
      <c r="M116" s="12">
        <v>0</v>
      </c>
      <c r="N116" s="12">
        <v>-1.2754597468866291</v>
      </c>
      <c r="O116" s="16">
        <v>-11875.498968541731</v>
      </c>
      <c r="P116" s="14">
        <v>-10924.720423473686</v>
      </c>
      <c r="Q116" s="14">
        <v>-11713.37651842772</v>
      </c>
      <c r="R116" s="14">
        <v>-10762.597973359674</v>
      </c>
      <c r="S116" s="14">
        <v>3164637.7914044624</v>
      </c>
      <c r="T116" s="14">
        <f t="shared" si="3"/>
        <v>-72890.04655347779</v>
      </c>
      <c r="U116" s="14">
        <f t="shared" si="3"/>
        <v>-45507.72019567254</v>
      </c>
      <c r="V116" s="14">
        <f t="shared" si="3"/>
        <v>-71350.48223639284</v>
      </c>
      <c r="W116" s="14">
        <f t="shared" si="3"/>
        <v>-43968.155878587611</v>
      </c>
      <c r="X116" s="15">
        <f t="shared" si="6"/>
        <v>2.3032666408603204E-2</v>
      </c>
      <c r="Y116" s="15">
        <f t="shared" si="6"/>
        <v>1.4380072284821029E-2</v>
      </c>
      <c r="Z116" s="15">
        <f t="shared" si="6"/>
        <v>2.2546176510370112E-2</v>
      </c>
      <c r="AA116" s="15">
        <f t="shared" si="5"/>
        <v>1.3893582386587944E-2</v>
      </c>
    </row>
    <row r="117" spans="1:27" ht="12.75" customHeight="1" x14ac:dyDescent="0.25">
      <c r="A117" s="9">
        <v>39934</v>
      </c>
      <c r="B117" s="10" t="str">
        <f t="shared" si="4"/>
        <v>9934</v>
      </c>
      <c r="C117" s="11">
        <v>148.57617879003101</v>
      </c>
      <c r="D117" s="11">
        <v>10.170497808657595</v>
      </c>
      <c r="E117" s="12">
        <v>0</v>
      </c>
      <c r="F117" s="12">
        <v>-35.213739767911193</v>
      </c>
      <c r="G117" s="12">
        <v>-8.1220677729966564</v>
      </c>
      <c r="H117" s="12">
        <v>0</v>
      </c>
      <c r="I117" s="12">
        <v>0</v>
      </c>
      <c r="J117" s="12">
        <v>0</v>
      </c>
      <c r="K117" s="12">
        <v>0.89724810501365204</v>
      </c>
      <c r="L117" s="11">
        <v>0</v>
      </c>
      <c r="M117" s="12">
        <v>0</v>
      </c>
      <c r="N117" s="12">
        <v>-0.91597196149154536</v>
      </c>
      <c r="O117" s="16">
        <v>-2112.5650381487098</v>
      </c>
      <c r="P117" s="12">
        <v>267.18822614067579</v>
      </c>
      <c r="Q117" s="14">
        <v>-1997.172892947407</v>
      </c>
      <c r="R117" s="14">
        <v>382.58037134197866</v>
      </c>
      <c r="S117" s="14">
        <v>3178020.0233389824</v>
      </c>
      <c r="T117" s="14">
        <f t="shared" si="3"/>
        <v>-66478.707559977556</v>
      </c>
      <c r="U117" s="14">
        <f t="shared" si="3"/>
        <v>-40305.0621288291</v>
      </c>
      <c r="V117" s="14">
        <f t="shared" si="3"/>
        <v>-64891.521777319409</v>
      </c>
      <c r="W117" s="14">
        <f t="shared" si="3"/>
        <v>-38717.876346170982</v>
      </c>
      <c r="X117" s="15">
        <f t="shared" si="6"/>
        <v>2.0918278384581036E-2</v>
      </c>
      <c r="Y117" s="15">
        <f t="shared" si="6"/>
        <v>1.2682444362475301E-2</v>
      </c>
      <c r="Z117" s="15">
        <f t="shared" si="6"/>
        <v>2.0418852398903776E-2</v>
      </c>
      <c r="AA117" s="15">
        <f t="shared" si="5"/>
        <v>1.2183018376798048E-2</v>
      </c>
    </row>
    <row r="118" spans="1:27" ht="12.75" customHeight="1" x14ac:dyDescent="0.25">
      <c r="A118" s="9">
        <v>39965</v>
      </c>
      <c r="B118" s="10" t="str">
        <f t="shared" si="4"/>
        <v>9965</v>
      </c>
      <c r="C118" s="11">
        <v>131.06959391447518</v>
      </c>
      <c r="D118" s="11">
        <v>-3.0051620829893571</v>
      </c>
      <c r="E118" s="12">
        <v>0</v>
      </c>
      <c r="F118" s="12">
        <v>0.7835374333601145</v>
      </c>
      <c r="G118" s="12">
        <v>14.283804431095227</v>
      </c>
      <c r="H118" s="12">
        <v>0</v>
      </c>
      <c r="I118" s="12">
        <v>1.7079282293727969</v>
      </c>
      <c r="J118" s="12">
        <v>0</v>
      </c>
      <c r="K118" s="12">
        <v>1.1341545739517114</v>
      </c>
      <c r="L118" s="11">
        <v>0</v>
      </c>
      <c r="M118" s="12">
        <v>10.102133347590971</v>
      </c>
      <c r="N118" s="12">
        <v>-0.88816315060946383</v>
      </c>
      <c r="O118" s="16">
        <v>-3361.6781042590701</v>
      </c>
      <c r="P118" s="14">
        <v>1110.3268289821422</v>
      </c>
      <c r="Q118" s="14">
        <v>-3206.4902775628229</v>
      </c>
      <c r="R118" s="14">
        <v>1265.5146556783893</v>
      </c>
      <c r="S118" s="14">
        <v>3187927.6154064173</v>
      </c>
      <c r="T118" s="14">
        <f t="shared" si="3"/>
        <v>-59463.460456792454</v>
      </c>
      <c r="U118" s="14">
        <f t="shared" si="3"/>
        <v>-32107.195189550781</v>
      </c>
      <c r="V118" s="14">
        <f t="shared" si="3"/>
        <v>-57835.837499810601</v>
      </c>
      <c r="W118" s="14">
        <f t="shared" si="3"/>
        <v>-30479.572232568942</v>
      </c>
      <c r="X118" s="15">
        <f t="shared" si="6"/>
        <v>1.865270094886131E-2</v>
      </c>
      <c r="Y118" s="15">
        <f t="shared" si="6"/>
        <v>1.007149441988116E-2</v>
      </c>
      <c r="Z118" s="15">
        <f t="shared" si="6"/>
        <v>1.8142142632193145E-2</v>
      </c>
      <c r="AA118" s="15">
        <f t="shared" si="5"/>
        <v>9.5609361032129997E-3</v>
      </c>
    </row>
    <row r="119" spans="1:27" ht="12.75" customHeight="1" x14ac:dyDescent="0.25">
      <c r="A119" s="9">
        <v>39995</v>
      </c>
      <c r="B119" s="10" t="str">
        <f t="shared" si="4"/>
        <v>9995</v>
      </c>
      <c r="C119" s="11">
        <v>131.3651173861316</v>
      </c>
      <c r="D119" s="11">
        <v>11.795295885377669</v>
      </c>
      <c r="E119" s="12">
        <v>0</v>
      </c>
      <c r="F119" s="12">
        <v>0.75561134685198306</v>
      </c>
      <c r="G119" s="12">
        <v>55.927834422745171</v>
      </c>
      <c r="H119" s="12">
        <v>0</v>
      </c>
      <c r="I119" s="12">
        <v>-1.717357435400328</v>
      </c>
      <c r="J119" s="12">
        <v>0</v>
      </c>
      <c r="K119" s="12">
        <v>-3.5117505899193262E-2</v>
      </c>
      <c r="L119" s="11">
        <v>0</v>
      </c>
      <c r="M119" s="12">
        <v>24.233278225182513</v>
      </c>
      <c r="N119" s="12">
        <v>-0.75816981912994408</v>
      </c>
      <c r="O119" s="16">
        <v>-2415.6565232887551</v>
      </c>
      <c r="P119" s="14">
        <v>-1754.6058785475943</v>
      </c>
      <c r="Q119" s="14">
        <v>-2194.0900307828956</v>
      </c>
      <c r="R119" s="14">
        <v>-1533.0393860417348</v>
      </c>
      <c r="S119" s="14">
        <v>3195271.2615439971</v>
      </c>
      <c r="T119" s="14">
        <f t="shared" si="3"/>
        <v>-51103.415735335526</v>
      </c>
      <c r="U119" s="14">
        <f t="shared" si="3"/>
        <v>-26034.533306334273</v>
      </c>
      <c r="V119" s="14">
        <f t="shared" si="3"/>
        <v>-49298.785052349755</v>
      </c>
      <c r="W119" s="14">
        <f t="shared" si="3"/>
        <v>-24229.902623348502</v>
      </c>
      <c r="X119" s="15">
        <f t="shared" si="6"/>
        <v>1.5993451432552767E-2</v>
      </c>
      <c r="Y119" s="15">
        <f t="shared" si="6"/>
        <v>8.147831960205484E-3</v>
      </c>
      <c r="Z119" s="15">
        <f t="shared" si="6"/>
        <v>1.5428669748848782E-2</v>
      </c>
      <c r="AA119" s="15">
        <f t="shared" si="5"/>
        <v>7.5830502765014997E-3</v>
      </c>
    </row>
    <row r="120" spans="1:27" ht="12.75" customHeight="1" x14ac:dyDescent="0.25">
      <c r="A120" s="9">
        <v>40026</v>
      </c>
      <c r="B120" s="10" t="str">
        <f t="shared" si="4"/>
        <v>0026</v>
      </c>
      <c r="C120" s="11">
        <v>119.5948622727209</v>
      </c>
      <c r="D120" s="11">
        <v>33.327149875954987</v>
      </c>
      <c r="E120" s="12">
        <v>0</v>
      </c>
      <c r="F120" s="12">
        <v>0.7863512026603221</v>
      </c>
      <c r="G120" s="12">
        <v>10.649842338848984</v>
      </c>
      <c r="H120" s="12">
        <v>0</v>
      </c>
      <c r="I120" s="12">
        <v>0</v>
      </c>
      <c r="J120" s="12">
        <v>0</v>
      </c>
      <c r="K120" s="12">
        <v>0.8424530941446885</v>
      </c>
      <c r="L120" s="11">
        <v>0</v>
      </c>
      <c r="M120" s="12">
        <v>34.399958709001872</v>
      </c>
      <c r="N120" s="12">
        <v>-0.69267223728720373</v>
      </c>
      <c r="O120" s="16">
        <v>-5485.3220210452282</v>
      </c>
      <c r="P120" s="14">
        <v>-3952.6872068033972</v>
      </c>
      <c r="Q120" s="14">
        <v>-5286.4140757891837</v>
      </c>
      <c r="R120" s="14">
        <v>-3753.7792615473527</v>
      </c>
      <c r="S120" s="14">
        <v>3210276.2887414871</v>
      </c>
      <c r="T120" s="14">
        <f t="shared" si="3"/>
        <v>-46802.269381621576</v>
      </c>
      <c r="U120" s="14">
        <f t="shared" si="3"/>
        <v>-22694.818540417567</v>
      </c>
      <c r="V120" s="14">
        <f t="shared" si="3"/>
        <v>-44889.392977860378</v>
      </c>
      <c r="W120" s="14">
        <f t="shared" ref="W120:W183" si="7">SUM(R109:R120)</f>
        <v>-20781.942136656366</v>
      </c>
      <c r="X120" s="15">
        <f t="shared" si="6"/>
        <v>1.4578891401266057E-2</v>
      </c>
      <c r="Y120" s="15">
        <f t="shared" si="6"/>
        <v>7.0694284538713442E-3</v>
      </c>
      <c r="Z120" s="15">
        <f t="shared" si="6"/>
        <v>1.3983031035455893E-2</v>
      </c>
      <c r="AA120" s="15">
        <f t="shared" si="5"/>
        <v>6.4735680880611789E-3</v>
      </c>
    </row>
    <row r="121" spans="1:27" ht="12.75" customHeight="1" x14ac:dyDescent="0.25">
      <c r="A121" s="9">
        <v>40057</v>
      </c>
      <c r="B121" s="10" t="str">
        <f t="shared" si="4"/>
        <v>0057</v>
      </c>
      <c r="C121" s="11">
        <v>-259.06124383640304</v>
      </c>
      <c r="D121" s="11">
        <v>24.604445049712879</v>
      </c>
      <c r="E121" s="12">
        <v>0</v>
      </c>
      <c r="F121" s="12">
        <v>0.71082880000778559</v>
      </c>
      <c r="G121" s="12">
        <v>10.704310793180428</v>
      </c>
      <c r="H121" s="12">
        <v>0</v>
      </c>
      <c r="I121" s="12">
        <v>24.308089556802521</v>
      </c>
      <c r="J121" s="12">
        <v>0</v>
      </c>
      <c r="K121" s="12">
        <v>0.7001398687421625</v>
      </c>
      <c r="L121" s="11">
        <v>0</v>
      </c>
      <c r="M121" s="12">
        <v>53.669037793514157</v>
      </c>
      <c r="N121" s="12">
        <v>-0.87400386312732448</v>
      </c>
      <c r="O121" s="16">
        <v>5418.7014487588185</v>
      </c>
      <c r="P121" s="14">
        <v>7957.9172160948729</v>
      </c>
      <c r="Q121" s="14">
        <v>5273.4630529212482</v>
      </c>
      <c r="R121" s="14">
        <v>7812.6788202573025</v>
      </c>
      <c r="S121" s="14">
        <v>3228168.2896254412</v>
      </c>
      <c r="T121" s="14">
        <f t="shared" ref="T121:W184" si="8">SUM(O110:O121)</f>
        <v>-34523.38326313888</v>
      </c>
      <c r="U121" s="14">
        <f t="shared" si="8"/>
        <v>-9423.5527048007207</v>
      </c>
      <c r="V121" s="14">
        <f t="shared" si="8"/>
        <v>-33141.936167395877</v>
      </c>
      <c r="W121" s="14">
        <f t="shared" si="7"/>
        <v>-8042.1056090577204</v>
      </c>
      <c r="X121" s="15">
        <f t="shared" si="6"/>
        <v>1.0694418681358328E-2</v>
      </c>
      <c r="Y121" s="15">
        <f t="shared" si="6"/>
        <v>2.9191640148023756E-3</v>
      </c>
      <c r="Z121" s="15">
        <f t="shared" si="6"/>
        <v>1.02664834029583E-2</v>
      </c>
      <c r="AA121" s="15">
        <f t="shared" si="5"/>
        <v>2.4912287364023491E-3</v>
      </c>
    </row>
    <row r="122" spans="1:27" ht="12.75" customHeight="1" x14ac:dyDescent="0.25">
      <c r="A122" s="9">
        <v>40087</v>
      </c>
      <c r="B122" s="10" t="str">
        <f t="shared" si="4"/>
        <v>0087</v>
      </c>
      <c r="C122" s="11">
        <v>125.6768540494089</v>
      </c>
      <c r="D122" s="11">
        <v>22.718158829184208</v>
      </c>
      <c r="E122" s="12">
        <v>0</v>
      </c>
      <c r="F122" s="12">
        <v>16.1195382529211</v>
      </c>
      <c r="G122" s="12">
        <v>5.6087091315831596</v>
      </c>
      <c r="H122" s="12">
        <v>0</v>
      </c>
      <c r="I122" s="12">
        <v>-24.432714821837902</v>
      </c>
      <c r="J122" s="12">
        <v>0</v>
      </c>
      <c r="K122" s="12">
        <v>0.69251973036217451</v>
      </c>
      <c r="L122" s="11">
        <v>0</v>
      </c>
      <c r="M122" s="12">
        <v>12.570795693284529</v>
      </c>
      <c r="N122" s="12">
        <v>-0.80672315779702009</v>
      </c>
      <c r="O122" s="16">
        <v>-13762.983609950134</v>
      </c>
      <c r="P122" s="14">
        <v>-11446.433937489926</v>
      </c>
      <c r="Q122" s="14">
        <v>-13604.836472243025</v>
      </c>
      <c r="R122" s="14">
        <v>-11288.286799782818</v>
      </c>
      <c r="S122" s="14">
        <v>3249541.954531366</v>
      </c>
      <c r="T122" s="14">
        <f t="shared" si="8"/>
        <v>-30420.556753893186</v>
      </c>
      <c r="U122" s="14">
        <f t="shared" si="8"/>
        <v>-6441.5684898913423</v>
      </c>
      <c r="V122" s="14">
        <f t="shared" si="8"/>
        <v>-28904.616782800069</v>
      </c>
      <c r="W122" s="14">
        <f t="shared" si="7"/>
        <v>-4925.6285187982257</v>
      </c>
      <c r="X122" s="15">
        <f t="shared" si="6"/>
        <v>9.3614906899333449E-3</v>
      </c>
      <c r="Y122" s="15">
        <f t="shared" si="6"/>
        <v>1.9823004534250785E-3</v>
      </c>
      <c r="Z122" s="15">
        <f t="shared" si="6"/>
        <v>8.8949818735202506E-3</v>
      </c>
      <c r="AA122" s="15">
        <f t="shared" si="5"/>
        <v>1.5157916370119853E-3</v>
      </c>
    </row>
    <row r="123" spans="1:27" ht="12.75" customHeight="1" x14ac:dyDescent="0.25">
      <c r="A123" s="9">
        <v>40118</v>
      </c>
      <c r="B123" s="10" t="str">
        <f t="shared" si="4"/>
        <v>0118</v>
      </c>
      <c r="C123" s="11">
        <v>146.46010948684719</v>
      </c>
      <c r="D123" s="11">
        <v>34.193569728529432</v>
      </c>
      <c r="E123" s="12">
        <v>32.369349311191648</v>
      </c>
      <c r="F123" s="12">
        <v>-44.61609361000118</v>
      </c>
      <c r="G123" s="12">
        <v>6.9812503979277691</v>
      </c>
      <c r="H123" s="12">
        <v>0</v>
      </c>
      <c r="I123" s="12">
        <v>11.72465187106819</v>
      </c>
      <c r="J123" s="12">
        <v>60.94021978735902</v>
      </c>
      <c r="K123" s="12">
        <v>3.8473929043967718</v>
      </c>
      <c r="L123" s="11">
        <v>0</v>
      </c>
      <c r="M123" s="12">
        <v>83.416741006478176</v>
      </c>
      <c r="N123" s="12">
        <v>-0.73557926108844374</v>
      </c>
      <c r="O123" s="16">
        <v>-12273.806611646232</v>
      </c>
      <c r="P123" s="14">
        <v>-10801.477697773824</v>
      </c>
      <c r="Q123" s="14">
        <v>-11939.225000023524</v>
      </c>
      <c r="R123" s="14">
        <v>-10466.896086151115</v>
      </c>
      <c r="S123" s="14">
        <v>3283901.6978492257</v>
      </c>
      <c r="T123" s="14">
        <f t="shared" si="8"/>
        <v>-43661.516765287452</v>
      </c>
      <c r="U123" s="14">
        <f t="shared" si="8"/>
        <v>-20475.159970448673</v>
      </c>
      <c r="V123" s="14">
        <f t="shared" si="8"/>
        <v>-41813.663984660641</v>
      </c>
      <c r="W123" s="14">
        <f t="shared" si="7"/>
        <v>-18627.307189821866</v>
      </c>
      <c r="X123" s="15">
        <f t="shared" si="6"/>
        <v>1.329562233665013E-2</v>
      </c>
      <c r="Y123" s="15">
        <f t="shared" si="6"/>
        <v>6.2350100138072869E-3</v>
      </c>
      <c r="Z123" s="15">
        <f t="shared" si="6"/>
        <v>1.2732921942226919E-2</v>
      </c>
      <c r="AA123" s="15">
        <f t="shared" si="5"/>
        <v>5.6723096193840774E-3</v>
      </c>
    </row>
    <row r="124" spans="1:27" ht="12.75" customHeight="1" x14ac:dyDescent="0.25">
      <c r="A124" s="9">
        <v>40148</v>
      </c>
      <c r="B124" s="10" t="str">
        <f t="shared" si="4"/>
        <v>0148</v>
      </c>
      <c r="C124" s="11">
        <v>191.84078264479166</v>
      </c>
      <c r="D124" s="11">
        <v>219.82428076687157</v>
      </c>
      <c r="E124" s="12">
        <v>29.825776877247794</v>
      </c>
      <c r="F124" s="12">
        <v>37.820419711494409</v>
      </c>
      <c r="G124" s="12">
        <v>15.817626693802868</v>
      </c>
      <c r="H124" s="12">
        <v>0</v>
      </c>
      <c r="I124" s="12">
        <v>-11.785404122821067</v>
      </c>
      <c r="J124" s="12">
        <v>-61.255986567909069</v>
      </c>
      <c r="K124" s="12">
        <v>0.44840029203944604</v>
      </c>
      <c r="L124" s="11">
        <v>0</v>
      </c>
      <c r="M124" s="12">
        <v>-176.45514073743422</v>
      </c>
      <c r="N124" s="12">
        <v>-0.7318877845241939</v>
      </c>
      <c r="O124" s="11">
        <v>-155.53905231429076</v>
      </c>
      <c r="P124" s="14">
        <v>-1903.6078350386699</v>
      </c>
      <c r="Q124" s="12">
        <v>89.809815459268492</v>
      </c>
      <c r="R124" s="12">
        <v>-1658.2589672651106</v>
      </c>
      <c r="S124" s="12">
        <v>3333039.350000002</v>
      </c>
      <c r="T124" s="12">
        <f t="shared" si="8"/>
        <v>-64768.844637266484</v>
      </c>
      <c r="U124" s="12">
        <f t="shared" si="8"/>
        <v>-43072.802370972779</v>
      </c>
      <c r="V124" s="12">
        <f t="shared" si="8"/>
        <v>-63242.252306272632</v>
      </c>
      <c r="W124" s="12">
        <f t="shared" si="7"/>
        <v>-41546.21003997892</v>
      </c>
      <c r="X124" s="15">
        <f t="shared" si="6"/>
        <v>1.943236722880768E-2</v>
      </c>
      <c r="Y124" s="15">
        <f t="shared" si="6"/>
        <v>1.2922980453552927E-2</v>
      </c>
      <c r="Z124" s="15">
        <f t="shared" si="6"/>
        <v>1.8974349134603705E-2</v>
      </c>
      <c r="AA124" s="15">
        <f t="shared" si="5"/>
        <v>1.2464962359348951E-2</v>
      </c>
    </row>
    <row r="125" spans="1:27" ht="12.75" customHeight="1" x14ac:dyDescent="0.25">
      <c r="A125" s="9">
        <v>40179</v>
      </c>
      <c r="B125" s="10" t="str">
        <f t="shared" si="4"/>
        <v>0179</v>
      </c>
      <c r="C125" s="11">
        <v>81.402593682719655</v>
      </c>
      <c r="D125" s="11">
        <v>18.384763454506132</v>
      </c>
      <c r="E125" s="12">
        <v>33.108768061984911</v>
      </c>
      <c r="F125" s="12">
        <v>1.8778512088851953</v>
      </c>
      <c r="G125" s="12">
        <v>-28.864701761596049</v>
      </c>
      <c r="H125" s="12">
        <v>0</v>
      </c>
      <c r="I125" s="12">
        <v>0</v>
      </c>
      <c r="J125" s="12">
        <v>0</v>
      </c>
      <c r="K125" s="12">
        <v>0.25901108369889553</v>
      </c>
      <c r="L125" s="11">
        <v>0</v>
      </c>
      <c r="M125" s="12">
        <v>-46.382986670424231</v>
      </c>
      <c r="N125" s="12">
        <v>-0.65485016532242424</v>
      </c>
      <c r="O125" s="16">
        <v>-16083.958823376861</v>
      </c>
      <c r="P125" s="14">
        <v>-13545.886258584802</v>
      </c>
      <c r="Q125" s="14">
        <v>-16024.828374482409</v>
      </c>
      <c r="R125" s="14">
        <v>-13486.75580969035</v>
      </c>
      <c r="S125" s="14">
        <v>3372087.5986442557</v>
      </c>
      <c r="T125" s="14">
        <f t="shared" si="8"/>
        <v>-73640.474592770785</v>
      </c>
      <c r="U125" s="14">
        <f t="shared" si="8"/>
        <v>-51799.228228196036</v>
      </c>
      <c r="V125" s="14">
        <f t="shared" si="8"/>
        <v>-71918.682552472266</v>
      </c>
      <c r="W125" s="14">
        <f t="shared" si="7"/>
        <v>-50077.436187897518</v>
      </c>
      <c r="X125" s="15">
        <f t="shared" si="6"/>
        <v>2.1838244837523751E-2</v>
      </c>
      <c r="Y125" s="15">
        <f t="shared" si="6"/>
        <v>1.5361175151268865E-2</v>
      </c>
      <c r="Z125" s="15">
        <f t="shared" si="6"/>
        <v>2.1327643617973357E-2</v>
      </c>
      <c r="AA125" s="15">
        <f t="shared" si="5"/>
        <v>1.485057393171847E-2</v>
      </c>
    </row>
    <row r="126" spans="1:27" ht="12.75" customHeight="1" x14ac:dyDescent="0.25">
      <c r="A126" s="9">
        <v>40210</v>
      </c>
      <c r="B126" s="10" t="str">
        <f t="shared" si="4"/>
        <v>0210</v>
      </c>
      <c r="C126" s="11">
        <v>146.83904890046352</v>
      </c>
      <c r="D126" s="11">
        <v>9.2688986346190401</v>
      </c>
      <c r="E126" s="12">
        <v>36.328099742803865</v>
      </c>
      <c r="F126" s="12">
        <v>8.4382555708744409</v>
      </c>
      <c r="G126" s="12">
        <v>-8.7328171024056029</v>
      </c>
      <c r="H126" s="12">
        <v>0</v>
      </c>
      <c r="I126" s="12">
        <v>0</v>
      </c>
      <c r="J126" s="12">
        <v>0</v>
      </c>
      <c r="K126" s="12">
        <v>1.0847379178147341</v>
      </c>
      <c r="L126" s="11">
        <v>0</v>
      </c>
      <c r="M126" s="12">
        <v>5.6959518061362388E-4</v>
      </c>
      <c r="N126" s="12">
        <v>-0.59434398407967237</v>
      </c>
      <c r="O126" s="16">
        <v>-3174.7381344070109</v>
      </c>
      <c r="P126" s="12">
        <v>731.32175320581689</v>
      </c>
      <c r="Q126" s="14">
        <v>-2982.1056851317398</v>
      </c>
      <c r="R126" s="14">
        <v>923.9542024810878</v>
      </c>
      <c r="S126" s="14">
        <v>3413806.1116511817</v>
      </c>
      <c r="T126" s="14">
        <f t="shared" si="8"/>
        <v>-73431.315484247214</v>
      </c>
      <c r="U126" s="14">
        <f t="shared" si="8"/>
        <v>-50192.141928695884</v>
      </c>
      <c r="V126" s="14">
        <f t="shared" si="8"/>
        <v>-71584.160651940299</v>
      </c>
      <c r="W126" s="14">
        <f t="shared" si="7"/>
        <v>-48344.987096388984</v>
      </c>
      <c r="X126" s="15">
        <f t="shared" si="6"/>
        <v>2.1510101359778201E-2</v>
      </c>
      <c r="Y126" s="15">
        <f t="shared" si="6"/>
        <v>1.4702692621409325E-2</v>
      </c>
      <c r="Z126" s="15">
        <f t="shared" si="6"/>
        <v>2.0969017662610206E-2</v>
      </c>
      <c r="AA126" s="15">
        <f t="shared" si="5"/>
        <v>1.4161608924241334E-2</v>
      </c>
    </row>
    <row r="127" spans="1:27" ht="12.75" customHeight="1" x14ac:dyDescent="0.25">
      <c r="A127" s="9">
        <v>40238</v>
      </c>
      <c r="B127" s="10" t="str">
        <f t="shared" si="4"/>
        <v>0238</v>
      </c>
      <c r="C127" s="11">
        <v>52.263056054236237</v>
      </c>
      <c r="D127" s="11">
        <v>16.550485476910968</v>
      </c>
      <c r="E127" s="12">
        <v>45.994400805154335</v>
      </c>
      <c r="F127" s="12">
        <v>2.055484463785159</v>
      </c>
      <c r="G127" s="12">
        <v>47.0107557791993</v>
      </c>
      <c r="H127" s="12">
        <v>0</v>
      </c>
      <c r="I127" s="12">
        <v>0</v>
      </c>
      <c r="J127" s="12">
        <v>0</v>
      </c>
      <c r="K127" s="12">
        <v>0.24503662545872845</v>
      </c>
      <c r="L127" s="11">
        <v>0</v>
      </c>
      <c r="M127" s="12">
        <v>41.879783767599953</v>
      </c>
      <c r="N127" s="12">
        <v>-0.78146353576103544</v>
      </c>
      <c r="O127" s="11">
        <v>158.60236814866587</v>
      </c>
      <c r="P127" s="14">
        <v>3796.2488594533279</v>
      </c>
      <c r="Q127" s="12">
        <v>363.81990758524955</v>
      </c>
      <c r="R127" s="12">
        <v>4001.4663988899115</v>
      </c>
      <c r="S127" s="12">
        <v>3463308.5270681484</v>
      </c>
      <c r="T127" s="12">
        <f t="shared" si="8"/>
        <v>-65124.443070070527</v>
      </c>
      <c r="U127" s="12">
        <f t="shared" si="8"/>
        <v>-40466.416353835062</v>
      </c>
      <c r="V127" s="12">
        <f t="shared" si="8"/>
        <v>-63221.44655142496</v>
      </c>
      <c r="W127" s="12">
        <f t="shared" si="7"/>
        <v>-38563.419835189488</v>
      </c>
      <c r="X127" s="15">
        <f t="shared" si="6"/>
        <v>1.8804112472532556E-2</v>
      </c>
      <c r="Y127" s="15">
        <f t="shared" si="6"/>
        <v>1.1684323252624496E-2</v>
      </c>
      <c r="Z127" s="15">
        <f t="shared" si="6"/>
        <v>1.8254638897258414E-2</v>
      </c>
      <c r="AA127" s="15">
        <f t="shared" si="5"/>
        <v>1.113484967735035E-2</v>
      </c>
    </row>
    <row r="128" spans="1:27" ht="12.75" customHeight="1" x14ac:dyDescent="0.25">
      <c r="A128" s="9">
        <v>40269</v>
      </c>
      <c r="B128" s="10" t="str">
        <f t="shared" si="4"/>
        <v>0269</v>
      </c>
      <c r="C128" s="11">
        <v>200.66168460642552</v>
      </c>
      <c r="D128" s="11">
        <v>10.772089949517261</v>
      </c>
      <c r="E128" s="12">
        <v>44.34513788636599</v>
      </c>
      <c r="F128" s="12">
        <v>2.2997021979875925</v>
      </c>
      <c r="G128" s="12">
        <v>-4.483762315997196</v>
      </c>
      <c r="H128" s="12">
        <v>0</v>
      </c>
      <c r="I128" s="12">
        <v>0</v>
      </c>
      <c r="J128" s="12">
        <v>0</v>
      </c>
      <c r="K128" s="12">
        <v>0.73651213162089468</v>
      </c>
      <c r="L128" s="11">
        <v>0</v>
      </c>
      <c r="M128" s="12">
        <v>74.831348475230229</v>
      </c>
      <c r="N128" s="12">
        <v>-0.76392979545582085</v>
      </c>
      <c r="O128" s="16">
        <v>-20289.650774404865</v>
      </c>
      <c r="P128" s="14">
        <v>-16609.067949286062</v>
      </c>
      <c r="Q128" s="14">
        <v>-19961.251991269171</v>
      </c>
      <c r="R128" s="14">
        <v>-16280.669166150366</v>
      </c>
      <c r="S128" s="14">
        <v>3510857.2237924384</v>
      </c>
      <c r="T128" s="14">
        <f t="shared" si="8"/>
        <v>-73538.594875933661</v>
      </c>
      <c r="U128" s="14">
        <f t="shared" si="8"/>
        <v>-46150.763879647435</v>
      </c>
      <c r="V128" s="14">
        <f t="shared" si="8"/>
        <v>-71469.32202426641</v>
      </c>
      <c r="W128" s="14">
        <f t="shared" si="7"/>
        <v>-44081.491027980177</v>
      </c>
      <c r="X128" s="15">
        <f t="shared" si="6"/>
        <v>2.0946051117537914E-2</v>
      </c>
      <c r="Y128" s="15">
        <f t="shared" si="6"/>
        <v>1.3145155424405223E-2</v>
      </c>
      <c r="Z128" s="15">
        <f t="shared" si="6"/>
        <v>2.0356658635939925E-2</v>
      </c>
      <c r="AA128" s="15">
        <f t="shared" si="5"/>
        <v>1.2555762942807233E-2</v>
      </c>
    </row>
    <row r="129" spans="1:27" ht="12.75" customHeight="1" x14ac:dyDescent="0.25">
      <c r="A129" s="9">
        <v>40299</v>
      </c>
      <c r="B129" s="10" t="str">
        <f t="shared" si="4"/>
        <v>0299</v>
      </c>
      <c r="C129" s="11">
        <v>187.82326953467629</v>
      </c>
      <c r="D129" s="11">
        <v>17.057391831022247</v>
      </c>
      <c r="E129" s="12">
        <v>48.67932613843346</v>
      </c>
      <c r="F129" s="12">
        <v>2.6618036725221028</v>
      </c>
      <c r="G129" s="12">
        <v>6.6381627281649864</v>
      </c>
      <c r="H129" s="12">
        <v>0</v>
      </c>
      <c r="I129" s="12">
        <v>0</v>
      </c>
      <c r="J129" s="12">
        <v>0</v>
      </c>
      <c r="K129" s="12">
        <v>-0.30707090627709138</v>
      </c>
      <c r="L129" s="11">
        <v>0</v>
      </c>
      <c r="M129" s="12">
        <v>76.055196043662306</v>
      </c>
      <c r="N129" s="12">
        <v>-0.8780706341131701</v>
      </c>
      <c r="O129" s="11">
        <v>-487.18824929408203</v>
      </c>
      <c r="P129" s="14">
        <v>1392.0611994856079</v>
      </c>
      <c r="Q129" s="12">
        <v>-149.45824088599085</v>
      </c>
      <c r="R129" s="12">
        <v>1729.791207893699</v>
      </c>
      <c r="S129" s="12">
        <v>3558542.0415221867</v>
      </c>
      <c r="T129" s="12">
        <f t="shared" si="8"/>
        <v>-71913.218087079047</v>
      </c>
      <c r="U129" s="12">
        <f t="shared" si="8"/>
        <v>-45025.890906302498</v>
      </c>
      <c r="V129" s="12">
        <f t="shared" si="8"/>
        <v>-69621.607372204991</v>
      </c>
      <c r="W129" s="12">
        <f t="shared" si="7"/>
        <v>-42734.280191428457</v>
      </c>
      <c r="X129" s="15">
        <f t="shared" si="6"/>
        <v>2.02086183745964E-2</v>
      </c>
      <c r="Y129" s="15">
        <f t="shared" si="6"/>
        <v>1.2652904021064316E-2</v>
      </c>
      <c r="Z129" s="15">
        <f t="shared" si="6"/>
        <v>1.9564643766980465E-2</v>
      </c>
      <c r="AA129" s="15">
        <f t="shared" si="5"/>
        <v>1.2008929413448386E-2</v>
      </c>
    </row>
    <row r="130" spans="1:27" ht="12.75" customHeight="1" x14ac:dyDescent="0.25">
      <c r="A130" s="9">
        <v>40330</v>
      </c>
      <c r="B130" s="10" t="str">
        <f t="shared" si="4"/>
        <v>0330</v>
      </c>
      <c r="C130" s="11">
        <v>196.92643869874163</v>
      </c>
      <c r="D130" s="11">
        <v>-17.325479846972517</v>
      </c>
      <c r="E130" s="12">
        <v>213.10670801638682</v>
      </c>
      <c r="F130" s="12">
        <v>-161.63902924508241</v>
      </c>
      <c r="G130" s="12">
        <v>10.449800567964633</v>
      </c>
      <c r="H130" s="12">
        <v>0</v>
      </c>
      <c r="I130" s="12">
        <v>8.5874109173270003</v>
      </c>
      <c r="J130" s="12">
        <v>0</v>
      </c>
      <c r="K130" s="12">
        <v>-2.3059669528865016E-2</v>
      </c>
      <c r="L130" s="11">
        <v>0</v>
      </c>
      <c r="M130" s="12">
        <v>87.724332980053461</v>
      </c>
      <c r="N130" s="12">
        <v>-1.1103203850329335</v>
      </c>
      <c r="O130" s="16">
        <v>-2179.3259932976366</v>
      </c>
      <c r="P130" s="12">
        <v>-817.23491229838748</v>
      </c>
      <c r="Q130" s="14">
        <v>-1842.6291912637798</v>
      </c>
      <c r="R130" s="14">
        <v>-480.53811026453064</v>
      </c>
      <c r="S130" s="14">
        <v>3603875.3723402275</v>
      </c>
      <c r="T130" s="14">
        <f t="shared" si="8"/>
        <v>-70730.86597611761</v>
      </c>
      <c r="U130" s="14">
        <f t="shared" si="8"/>
        <v>-46953.452647583028</v>
      </c>
      <c r="V130" s="14">
        <f t="shared" si="8"/>
        <v>-68257.746285905945</v>
      </c>
      <c r="W130" s="14">
        <f t="shared" si="7"/>
        <v>-44480.332957371378</v>
      </c>
      <c r="X130" s="15">
        <f t="shared" si="6"/>
        <v>1.9626335172125423E-2</v>
      </c>
      <c r="Y130" s="15">
        <f t="shared" si="6"/>
        <v>1.3028600547053085E-2</v>
      </c>
      <c r="Z130" s="15">
        <f t="shared" si="6"/>
        <v>1.8940096211368655E-2</v>
      </c>
      <c r="AA130" s="15">
        <f t="shared" si="5"/>
        <v>1.2342361586296322E-2</v>
      </c>
    </row>
    <row r="131" spans="1:27" ht="12.75" customHeight="1" x14ac:dyDescent="0.25">
      <c r="A131" s="9">
        <v>40360</v>
      </c>
      <c r="B131" s="10" t="str">
        <f t="shared" si="4"/>
        <v>0360</v>
      </c>
      <c r="C131" s="11">
        <v>196.55785420680195</v>
      </c>
      <c r="D131" s="11">
        <v>34.013367781249357</v>
      </c>
      <c r="E131" s="12">
        <v>119.74363033107268</v>
      </c>
      <c r="F131" s="12">
        <v>167.76084661872568</v>
      </c>
      <c r="G131" s="12">
        <v>60.445828171241409</v>
      </c>
      <c r="H131" s="12">
        <v>0</v>
      </c>
      <c r="I131" s="12">
        <v>-8.638158577158924</v>
      </c>
      <c r="J131" s="12">
        <v>0</v>
      </c>
      <c r="K131" s="12">
        <v>-0.39665981805222156</v>
      </c>
      <c r="L131" s="11">
        <v>0</v>
      </c>
      <c r="M131" s="12">
        <v>99.725358938740968</v>
      </c>
      <c r="N131" s="12">
        <v>-1.078338880591782</v>
      </c>
      <c r="O131" s="16">
        <v>-1531.774079113547</v>
      </c>
      <c r="P131" s="12">
        <v>-658.85856373106321</v>
      </c>
      <c r="Q131" s="12">
        <v>-863.64035034151789</v>
      </c>
      <c r="R131" s="12">
        <v>9.2751650409659305</v>
      </c>
      <c r="S131" s="12">
        <v>3650907.3704975201</v>
      </c>
      <c r="T131" s="12">
        <f t="shared" si="8"/>
        <v>-69846.983531942402</v>
      </c>
      <c r="U131" s="12">
        <f t="shared" si="8"/>
        <v>-45857.705332766498</v>
      </c>
      <c r="V131" s="12">
        <f t="shared" si="8"/>
        <v>-66927.29660546458</v>
      </c>
      <c r="W131" s="12">
        <f t="shared" si="7"/>
        <v>-42938.018406288684</v>
      </c>
      <c r="X131" s="15">
        <f t="shared" si="6"/>
        <v>1.9131403906975635E-2</v>
      </c>
      <c r="Y131" s="15">
        <f t="shared" si="6"/>
        <v>1.2560632379593166E-2</v>
      </c>
      <c r="Z131" s="15">
        <f t="shared" si="6"/>
        <v>1.8331688485524134E-2</v>
      </c>
      <c r="AA131" s="15">
        <f t="shared" si="5"/>
        <v>1.1760916958141666E-2</v>
      </c>
    </row>
    <row r="132" spans="1:27" ht="12.75" customHeight="1" x14ac:dyDescent="0.25">
      <c r="A132" s="9">
        <v>40391</v>
      </c>
      <c r="B132" s="10" t="str">
        <f t="shared" si="4"/>
        <v>0391</v>
      </c>
      <c r="C132" s="11">
        <v>183.65554416526439</v>
      </c>
      <c r="D132" s="11">
        <v>85.264951847711146</v>
      </c>
      <c r="E132" s="12">
        <v>134.92239139922464</v>
      </c>
      <c r="F132" s="12">
        <v>1.5816275380474638</v>
      </c>
      <c r="G132" s="12">
        <v>29.873894837299037</v>
      </c>
      <c r="H132" s="12">
        <v>0.1070101860613937</v>
      </c>
      <c r="I132" s="12">
        <v>0</v>
      </c>
      <c r="J132" s="12">
        <v>0</v>
      </c>
      <c r="K132" s="12">
        <v>5.623674504821001E-2</v>
      </c>
      <c r="L132" s="11">
        <v>0</v>
      </c>
      <c r="M132" s="12">
        <v>104.95076830563301</v>
      </c>
      <c r="N132" s="12">
        <v>-1.366024172571181</v>
      </c>
      <c r="O132" s="16">
        <v>-5193.4234099824162</v>
      </c>
      <c r="P132" s="14">
        <v>-3543.3517096070132</v>
      </c>
      <c r="Q132" s="14">
        <v>-4654.3770091306978</v>
      </c>
      <c r="R132" s="14">
        <v>-3004.3053087552953</v>
      </c>
      <c r="S132" s="14">
        <v>3700891.9995977236</v>
      </c>
      <c r="T132" s="14">
        <f t="shared" si="8"/>
        <v>-69555.08492087957</v>
      </c>
      <c r="U132" s="14">
        <f t="shared" si="8"/>
        <v>-45448.36983557012</v>
      </c>
      <c r="V132" s="14">
        <f t="shared" si="8"/>
        <v>-66295.259538806102</v>
      </c>
      <c r="W132" s="14">
        <f t="shared" si="7"/>
        <v>-42188.544453496623</v>
      </c>
      <c r="X132" s="15">
        <f t="shared" si="6"/>
        <v>1.8794140690525422E-2</v>
      </c>
      <c r="Y132" s="15">
        <f t="shared" si="6"/>
        <v>1.2280382632216836E-2</v>
      </c>
      <c r="Z132" s="15">
        <f t="shared" si="6"/>
        <v>1.7913319152791329E-2</v>
      </c>
      <c r="AA132" s="15">
        <f t="shared" si="5"/>
        <v>1.1399561094482735E-2</v>
      </c>
    </row>
    <row r="133" spans="1:27" ht="12.75" customHeight="1" x14ac:dyDescent="0.25">
      <c r="A133" s="9">
        <v>40422</v>
      </c>
      <c r="B133" s="10" t="str">
        <f t="shared" si="4"/>
        <v>0422</v>
      </c>
      <c r="C133" s="11">
        <v>198.02464284400602</v>
      </c>
      <c r="D133" s="11">
        <v>39.258526158898491</v>
      </c>
      <c r="E133" s="12">
        <v>142.14586940271457</v>
      </c>
      <c r="F133" s="12">
        <v>2.2222311257244529</v>
      </c>
      <c r="G133" s="12">
        <v>-33.568775149450431</v>
      </c>
      <c r="H133" s="12">
        <v>-0.1076190252496753</v>
      </c>
      <c r="I133" s="12">
        <v>25.417605670713733</v>
      </c>
      <c r="J133" s="12">
        <v>0</v>
      </c>
      <c r="K133" s="12">
        <v>-0.31339550933387916</v>
      </c>
      <c r="L133" s="11">
        <v>0</v>
      </c>
      <c r="M133" s="12">
        <v>110.58796493752054</v>
      </c>
      <c r="N133" s="12">
        <v>-1.3358569546406003</v>
      </c>
      <c r="O133" s="16">
        <v>-28157.017479795257</v>
      </c>
      <c r="P133" s="14">
        <v>-25579.947251000696</v>
      </c>
      <c r="Q133" s="14">
        <v>-27674.686286294353</v>
      </c>
      <c r="R133" s="14">
        <v>-25097.616057499792</v>
      </c>
      <c r="S133" s="14">
        <v>3748966.8679928742</v>
      </c>
      <c r="T133" s="14">
        <f t="shared" si="8"/>
        <v>-103130.80384943364</v>
      </c>
      <c r="U133" s="14">
        <f t="shared" si="8"/>
        <v>-78986.234302665689</v>
      </c>
      <c r="V133" s="14">
        <f t="shared" si="8"/>
        <v>-99243.408878021699</v>
      </c>
      <c r="W133" s="14">
        <f t="shared" si="7"/>
        <v>-75098.839331253723</v>
      </c>
      <c r="X133" s="15">
        <f t="shared" si="6"/>
        <v>2.7509126508938157E-2</v>
      </c>
      <c r="Y133" s="15">
        <f t="shared" si="6"/>
        <v>2.106880030789747E-2</v>
      </c>
      <c r="Z133" s="15">
        <f t="shared" si="6"/>
        <v>2.6472202175303494E-2</v>
      </c>
      <c r="AA133" s="15">
        <f t="shared" si="5"/>
        <v>2.0031875974262803E-2</v>
      </c>
    </row>
    <row r="134" spans="1:27" ht="12.75" customHeight="1" x14ac:dyDescent="0.25">
      <c r="A134" s="9">
        <v>40452</v>
      </c>
      <c r="B134" s="10" t="str">
        <f t="shared" si="4"/>
        <v>0452</v>
      </c>
      <c r="C134" s="11">
        <v>-303.09949670708176</v>
      </c>
      <c r="D134" s="11">
        <v>15.912901594320862</v>
      </c>
      <c r="E134" s="12">
        <v>149.69273738003798</v>
      </c>
      <c r="F134" s="12">
        <v>3.5993512110760872</v>
      </c>
      <c r="G134" s="12">
        <v>25.6273679637223</v>
      </c>
      <c r="H134" s="12">
        <v>0</v>
      </c>
      <c r="I134" s="12">
        <v>-25.557823902203829</v>
      </c>
      <c r="J134" s="12">
        <v>0</v>
      </c>
      <c r="K134" s="12">
        <v>-0.38259512918490646</v>
      </c>
      <c r="L134" s="11">
        <v>0</v>
      </c>
      <c r="M134" s="12">
        <v>-276.13375918880536</v>
      </c>
      <c r="N134" s="12">
        <v>-1.1654788618410397</v>
      </c>
      <c r="O134" s="16">
        <v>-9738.026174377359</v>
      </c>
      <c r="P134" s="14">
        <v>-7350.2167448347054</v>
      </c>
      <c r="Q134" s="14">
        <v>-10149.532970017319</v>
      </c>
      <c r="R134" s="14">
        <v>-7761.7235404746652</v>
      </c>
      <c r="S134" s="14">
        <v>3792036.5084256115</v>
      </c>
      <c r="T134" s="14">
        <f t="shared" si="8"/>
        <v>-99105.846413860883</v>
      </c>
      <c r="U134" s="14">
        <f t="shared" si="8"/>
        <v>-74890.017110010464</v>
      </c>
      <c r="V134" s="14">
        <f t="shared" si="8"/>
        <v>-95788.105375795989</v>
      </c>
      <c r="W134" s="14">
        <f t="shared" si="7"/>
        <v>-71572.276071945569</v>
      </c>
      <c r="X134" s="15">
        <f t="shared" si="6"/>
        <v>2.613525639683462E-2</v>
      </c>
      <c r="Y134" s="15">
        <f t="shared" si="6"/>
        <v>1.974928694478828E-2</v>
      </c>
      <c r="Z134" s="15">
        <f t="shared" si="6"/>
        <v>2.5260333112026277E-2</v>
      </c>
      <c r="AA134" s="15">
        <f t="shared" si="5"/>
        <v>1.8874363659979937E-2</v>
      </c>
    </row>
    <row r="135" spans="1:27" ht="12.75" customHeight="1" x14ac:dyDescent="0.25">
      <c r="A135" s="9">
        <v>40483</v>
      </c>
      <c r="B135" s="10" t="str">
        <f t="shared" si="4"/>
        <v>0483</v>
      </c>
      <c r="C135" s="11">
        <v>172.02293687423818</v>
      </c>
      <c r="D135" s="11">
        <v>23.131071377148743</v>
      </c>
      <c r="E135" s="12">
        <v>167.96112699910384</v>
      </c>
      <c r="F135" s="12">
        <v>3.584736921545387</v>
      </c>
      <c r="G135" s="12">
        <v>15.330089993152939</v>
      </c>
      <c r="H135" s="12">
        <v>0</v>
      </c>
      <c r="I135" s="12">
        <v>0</v>
      </c>
      <c r="J135" s="12">
        <v>0</v>
      </c>
      <c r="K135" s="12">
        <v>3.1176664161046208</v>
      </c>
      <c r="L135" s="11">
        <v>0</v>
      </c>
      <c r="M135" s="12">
        <v>123.39574936375357</v>
      </c>
      <c r="N135" s="12">
        <v>-1.3452051214969065</v>
      </c>
      <c r="O135" s="16">
        <v>-4166.3799007742982</v>
      </c>
      <c r="P135" s="14">
        <v>-1806.6795287506104</v>
      </c>
      <c r="Q135" s="14">
        <v>-3659.1817279507477</v>
      </c>
      <c r="R135" s="14">
        <v>-1299.4813559270601</v>
      </c>
      <c r="S135" s="14">
        <v>3843654.9398304201</v>
      </c>
      <c r="T135" s="14">
        <f t="shared" si="8"/>
        <v>-90998.419702988947</v>
      </c>
      <c r="U135" s="14">
        <f t="shared" si="8"/>
        <v>-65895.218940987252</v>
      </c>
      <c r="V135" s="14">
        <f t="shared" si="8"/>
        <v>-87508.062103723219</v>
      </c>
      <c r="W135" s="14">
        <f t="shared" si="7"/>
        <v>-62404.861341721509</v>
      </c>
      <c r="X135" s="15">
        <f t="shared" si="6"/>
        <v>2.3674971121888416E-2</v>
      </c>
      <c r="Y135" s="15">
        <f t="shared" si="6"/>
        <v>1.7143895581816851E-2</v>
      </c>
      <c r="Z135" s="15">
        <f t="shared" si="6"/>
        <v>2.2766888150366597E-2</v>
      </c>
      <c r="AA135" s="15">
        <f t="shared" si="5"/>
        <v>1.6235812610295029E-2</v>
      </c>
    </row>
    <row r="136" spans="1:27" ht="12.75" customHeight="1" x14ac:dyDescent="0.25">
      <c r="A136" s="17">
        <v>40513</v>
      </c>
      <c r="B136" s="18" t="str">
        <f t="shared" si="4"/>
        <v>0513</v>
      </c>
      <c r="C136" s="19">
        <v>183.73794581266966</v>
      </c>
      <c r="D136" s="19">
        <v>196.27736737673595</v>
      </c>
      <c r="E136" s="20">
        <v>188.19785973872078</v>
      </c>
      <c r="F136" s="20">
        <v>-23.200971457969572</v>
      </c>
      <c r="G136" s="20">
        <v>-19.531544928529055</v>
      </c>
      <c r="H136" s="20">
        <v>104.68599080662629</v>
      </c>
      <c r="I136" s="20">
        <v>0</v>
      </c>
      <c r="J136" s="20">
        <v>0</v>
      </c>
      <c r="K136" s="20">
        <v>-1.0752090678841724</v>
      </c>
      <c r="L136" s="19">
        <v>0</v>
      </c>
      <c r="M136" s="20">
        <v>111.75721124939317</v>
      </c>
      <c r="N136" s="20">
        <v>-1.3529214903850595</v>
      </c>
      <c r="O136" s="21">
        <v>-10853.159066953483</v>
      </c>
      <c r="P136" s="22">
        <v>-15251.535484982202</v>
      </c>
      <c r="Q136" s="22">
        <v>-10113.663338914106</v>
      </c>
      <c r="R136" s="22">
        <v>-14512.039756942824</v>
      </c>
      <c r="S136" s="22">
        <v>3885847.0000000023</v>
      </c>
      <c r="T136" s="22">
        <f t="shared" si="8"/>
        <v>-101696.03971762813</v>
      </c>
      <c r="U136" s="22">
        <f t="shared" si="8"/>
        <v>-79243.146590930788</v>
      </c>
      <c r="V136" s="22">
        <f t="shared" si="8"/>
        <v>-97711.535258096599</v>
      </c>
      <c r="W136" s="22">
        <f t="shared" si="7"/>
        <v>-75258.642131399218</v>
      </c>
      <c r="X136" s="23">
        <f t="shared" si="6"/>
        <v>2.6170881076282227E-2</v>
      </c>
      <c r="Y136" s="23">
        <f t="shared" si="6"/>
        <v>2.0392760340520545E-2</v>
      </c>
      <c r="Z136" s="23">
        <f t="shared" si="6"/>
        <v>2.5145492156046428E-2</v>
      </c>
      <c r="AA136" s="23">
        <f t="shared" si="5"/>
        <v>1.9367371420284735E-2</v>
      </c>
    </row>
    <row r="137" spans="1:27" ht="12.75" customHeight="1" x14ac:dyDescent="0.25">
      <c r="A137" s="9">
        <v>40544</v>
      </c>
      <c r="B137" s="10" t="str">
        <f t="shared" si="4"/>
        <v>0544</v>
      </c>
      <c r="C137" s="11">
        <v>-789.11576414419005</v>
      </c>
      <c r="D137" s="11">
        <v>2.912479413447846</v>
      </c>
      <c r="E137" s="12">
        <v>184.93943213834697</v>
      </c>
      <c r="F137" s="12">
        <v>0.2671329302962222</v>
      </c>
      <c r="G137" s="12">
        <v>8.5242001868400834</v>
      </c>
      <c r="H137" s="12">
        <v>-105.31679312211074</v>
      </c>
      <c r="I137" s="12">
        <v>0</v>
      </c>
      <c r="J137" s="12">
        <v>0</v>
      </c>
      <c r="K137" s="12">
        <v>-0.20001226612759024</v>
      </c>
      <c r="L137" s="11">
        <v>0</v>
      </c>
      <c r="M137" s="12">
        <v>51.616982009287739</v>
      </c>
      <c r="N137" s="12">
        <v>-1.3410455290117627</v>
      </c>
      <c r="O137" s="16">
        <v>-17748.189026757682</v>
      </c>
      <c r="P137" s="14">
        <v>-13931.683765909733</v>
      </c>
      <c r="Q137" s="14">
        <v>-18395.902415140903</v>
      </c>
      <c r="R137" s="14">
        <v>-14579.397154292954</v>
      </c>
      <c r="S137" s="14">
        <v>3930197.63486329</v>
      </c>
      <c r="T137" s="14">
        <f t="shared" si="8"/>
        <v>-103360.26992100896</v>
      </c>
      <c r="U137" s="14">
        <f t="shared" si="8"/>
        <v>-79628.944098255713</v>
      </c>
      <c r="V137" s="14">
        <f t="shared" si="8"/>
        <v>-100082.60929875507</v>
      </c>
      <c r="W137" s="14">
        <f t="shared" si="7"/>
        <v>-76351.28347600183</v>
      </c>
      <c r="X137" s="15">
        <f t="shared" si="6"/>
        <v>2.6299000590743651E-2</v>
      </c>
      <c r="Y137" s="15">
        <f t="shared" si="6"/>
        <v>2.0260798946062562E-2</v>
      </c>
      <c r="Z137" s="15">
        <f t="shared" si="6"/>
        <v>2.5465032193536595E-2</v>
      </c>
      <c r="AA137" s="15">
        <f t="shared" si="5"/>
        <v>1.9426830548855509E-2</v>
      </c>
    </row>
    <row r="138" spans="1:27" ht="12.75" customHeight="1" x14ac:dyDescent="0.25">
      <c r="A138" s="9">
        <v>40575</v>
      </c>
      <c r="B138" s="10" t="str">
        <f t="shared" si="4"/>
        <v>0575</v>
      </c>
      <c r="C138" s="11">
        <v>147.35937771717127</v>
      </c>
      <c r="D138" s="11">
        <v>1.5294136658475657</v>
      </c>
      <c r="E138" s="12">
        <v>173.8697484886462</v>
      </c>
      <c r="F138" s="12">
        <v>0.99658839335143989</v>
      </c>
      <c r="G138" s="12">
        <v>17.895053455591473</v>
      </c>
      <c r="H138" s="12">
        <v>0</v>
      </c>
      <c r="I138" s="12">
        <v>0</v>
      </c>
      <c r="J138" s="12">
        <v>0</v>
      </c>
      <c r="K138" s="12">
        <v>0.14460974034054389</v>
      </c>
      <c r="L138" s="11">
        <v>0</v>
      </c>
      <c r="M138" s="12">
        <v>100.57143036549184</v>
      </c>
      <c r="N138" s="12">
        <v>-1.6116583909430753</v>
      </c>
      <c r="O138" s="16">
        <v>-7913.1061441626962</v>
      </c>
      <c r="P138" s="14">
        <v>-2577.8171077395532</v>
      </c>
      <c r="Q138" s="14">
        <v>-7472.3515807271988</v>
      </c>
      <c r="R138" s="14">
        <v>-2137.0625443040562</v>
      </c>
      <c r="S138" s="14">
        <v>3979577.2667268286</v>
      </c>
      <c r="T138" s="14">
        <f t="shared" si="8"/>
        <v>-108098.63793076464</v>
      </c>
      <c r="U138" s="14">
        <f t="shared" si="8"/>
        <v>-82938.082959201085</v>
      </c>
      <c r="V138" s="14">
        <f t="shared" si="8"/>
        <v>-104572.85519435053</v>
      </c>
      <c r="W138" s="14">
        <f t="shared" si="7"/>
        <v>-79412.300222786987</v>
      </c>
      <c r="X138" s="15">
        <f t="shared" si="6"/>
        <v>2.7163346929980563E-2</v>
      </c>
      <c r="Y138" s="15">
        <f t="shared" si="6"/>
        <v>2.0840927917807967E-2</v>
      </c>
      <c r="Z138" s="15">
        <f t="shared" si="6"/>
        <v>2.6277377767905709E-2</v>
      </c>
      <c r="AA138" s="15">
        <f t="shared" si="5"/>
        <v>1.9954958755733113E-2</v>
      </c>
    </row>
    <row r="139" spans="1:27" ht="12.75" customHeight="1" x14ac:dyDescent="0.25">
      <c r="A139" s="9">
        <v>40603</v>
      </c>
      <c r="B139" s="10" t="str">
        <f t="shared" si="4"/>
        <v>0603</v>
      </c>
      <c r="C139" s="11">
        <v>10.563346389302225</v>
      </c>
      <c r="D139" s="11">
        <v>3.7135144405259526</v>
      </c>
      <c r="E139" s="12">
        <v>199.04855527486663</v>
      </c>
      <c r="F139" s="12">
        <v>1.2936344819291032</v>
      </c>
      <c r="G139" s="12">
        <v>74.70401889751659</v>
      </c>
      <c r="H139" s="12">
        <v>0</v>
      </c>
      <c r="I139" s="12">
        <v>0</v>
      </c>
      <c r="J139" s="12">
        <v>0</v>
      </c>
      <c r="K139" s="12">
        <v>-0.26426333749478309</v>
      </c>
      <c r="L139" s="11">
        <v>0</v>
      </c>
      <c r="M139" s="12">
        <v>143.04895000915454</v>
      </c>
      <c r="N139" s="12">
        <v>-1.4259287118899646</v>
      </c>
      <c r="O139" s="16">
        <v>-13600.380375808219</v>
      </c>
      <c r="P139" s="14">
        <v>-9686.3568821866029</v>
      </c>
      <c r="Q139" s="14">
        <v>-13169.698548364309</v>
      </c>
      <c r="R139" s="14">
        <v>-9255.6750547426927</v>
      </c>
      <c r="S139" s="14">
        <v>4015984.0480581904</v>
      </c>
      <c r="T139" s="14">
        <f t="shared" si="8"/>
        <v>-121857.62067472153</v>
      </c>
      <c r="U139" s="14">
        <f t="shared" si="8"/>
        <v>-96420.688700841027</v>
      </c>
      <c r="V139" s="14">
        <f t="shared" si="8"/>
        <v>-118106.37365030008</v>
      </c>
      <c r="W139" s="14">
        <f t="shared" si="7"/>
        <v>-92669.441676419592</v>
      </c>
      <c r="X139" s="15">
        <f t="shared" si="6"/>
        <v>3.0343153562485427E-2</v>
      </c>
      <c r="Y139" s="15">
        <f t="shared" si="6"/>
        <v>2.4009230999675505E-2</v>
      </c>
      <c r="Z139" s="15">
        <f t="shared" si="6"/>
        <v>2.9409074397944112E-2</v>
      </c>
      <c r="AA139" s="15">
        <f t="shared" si="5"/>
        <v>2.3075151835134193E-2</v>
      </c>
    </row>
    <row r="140" spans="1:27" ht="12.75" customHeight="1" x14ac:dyDescent="0.25">
      <c r="A140" s="9">
        <v>40634</v>
      </c>
      <c r="B140" s="10" t="str">
        <f t="shared" si="4"/>
        <v>0634</v>
      </c>
      <c r="C140" s="11">
        <v>3.393714996390059</v>
      </c>
      <c r="D140" s="11">
        <v>3.421150222726113</v>
      </c>
      <c r="E140" s="12">
        <v>191.76087386244993</v>
      </c>
      <c r="F140" s="12">
        <v>22.560856072534417</v>
      </c>
      <c r="G140" s="12">
        <v>20.1731655722282</v>
      </c>
      <c r="H140" s="12">
        <v>0</v>
      </c>
      <c r="I140" s="12">
        <v>0</v>
      </c>
      <c r="J140" s="12">
        <v>0</v>
      </c>
      <c r="K140" s="12">
        <v>0.32516460317822576</v>
      </c>
      <c r="L140" s="11">
        <v>0</v>
      </c>
      <c r="M140" s="12">
        <v>117.20579743539798</v>
      </c>
      <c r="N140" s="12">
        <v>-1.4967254530760898</v>
      </c>
      <c r="O140" s="16">
        <v>-18052.363866088563</v>
      </c>
      <c r="P140" s="14">
        <v>-15272.11380628094</v>
      </c>
      <c r="Q140" s="14">
        <v>-17695.019868776733</v>
      </c>
      <c r="R140" s="14">
        <v>-14914.769808969111</v>
      </c>
      <c r="S140" s="14">
        <v>4058133.3984805681</v>
      </c>
      <c r="T140" s="14">
        <f t="shared" si="8"/>
        <v>-119620.33376640525</v>
      </c>
      <c r="U140" s="14">
        <f t="shared" si="8"/>
        <v>-95083.734557835909</v>
      </c>
      <c r="V140" s="14">
        <f t="shared" si="8"/>
        <v>-115840.14152780766</v>
      </c>
      <c r="W140" s="14">
        <f t="shared" si="7"/>
        <v>-91303.542319238331</v>
      </c>
      <c r="X140" s="15">
        <f t="shared" si="6"/>
        <v>2.9476688423104344E-2</v>
      </c>
      <c r="Y140" s="15">
        <f t="shared" si="6"/>
        <v>2.3430411280574666E-2</v>
      </c>
      <c r="Z140" s="15">
        <f t="shared" si="6"/>
        <v>2.854517832537987E-2</v>
      </c>
      <c r="AA140" s="15">
        <f t="shared" si="5"/>
        <v>2.2498901182850195E-2</v>
      </c>
    </row>
    <row r="141" spans="1:27" ht="12.75" customHeight="1" x14ac:dyDescent="0.25">
      <c r="A141" s="9">
        <v>40664</v>
      </c>
      <c r="B141" s="10" t="str">
        <f t="shared" si="4"/>
        <v>0664</v>
      </c>
      <c r="C141" s="11">
        <v>50.297710183132729</v>
      </c>
      <c r="D141" s="11">
        <v>3.4546188050996713</v>
      </c>
      <c r="E141" s="12">
        <v>215.31852896304443</v>
      </c>
      <c r="F141" s="12">
        <v>4.0976715561505639</v>
      </c>
      <c r="G141" s="12">
        <v>15.759963703907282</v>
      </c>
      <c r="H141" s="12">
        <v>0</v>
      </c>
      <c r="I141" s="12">
        <v>0</v>
      </c>
      <c r="J141" s="12">
        <v>0</v>
      </c>
      <c r="K141" s="12">
        <v>-4.3585455242813105E-2</v>
      </c>
      <c r="L141" s="11">
        <v>0</v>
      </c>
      <c r="M141" s="12">
        <v>173.727914366872</v>
      </c>
      <c r="N141" s="12">
        <v>-1.6221618922486027</v>
      </c>
      <c r="O141" s="16">
        <v>-7505.7540622010865</v>
      </c>
      <c r="P141" s="14">
        <v>-4478.6902080123227</v>
      </c>
      <c r="Q141" s="14">
        <v>-7044.763401970371</v>
      </c>
      <c r="R141" s="14">
        <v>-4017.6995477816076</v>
      </c>
      <c r="S141" s="14">
        <v>4108539.8740748242</v>
      </c>
      <c r="T141" s="14">
        <f t="shared" si="8"/>
        <v>-126638.89957931224</v>
      </c>
      <c r="U141" s="14">
        <f t="shared" si="8"/>
        <v>-100954.48596533385</v>
      </c>
      <c r="V141" s="14">
        <f t="shared" si="8"/>
        <v>-122735.44668889204</v>
      </c>
      <c r="W141" s="14">
        <f t="shared" si="7"/>
        <v>-97051.033074913634</v>
      </c>
      <c r="X141" s="15">
        <f t="shared" si="6"/>
        <v>3.0823334678680526E-2</v>
      </c>
      <c r="Y141" s="15">
        <f t="shared" si="6"/>
        <v>2.4571864715823684E-2</v>
      </c>
      <c r="Z141" s="15">
        <f t="shared" si="6"/>
        <v>2.9873251921774292E-2</v>
      </c>
      <c r="AA141" s="15">
        <f t="shared" si="5"/>
        <v>2.3621781958917447E-2</v>
      </c>
    </row>
    <row r="142" spans="1:27" ht="12.75" customHeight="1" x14ac:dyDescent="0.25">
      <c r="A142" s="9">
        <v>40695</v>
      </c>
      <c r="B142" s="10" t="str">
        <f t="shared" si="4"/>
        <v>0695</v>
      </c>
      <c r="C142" s="11">
        <v>32.651437503546035</v>
      </c>
      <c r="D142" s="11">
        <v>-226.69230278543662</v>
      </c>
      <c r="E142" s="12">
        <v>25.783019924220596</v>
      </c>
      <c r="F142" s="12">
        <v>115.49134603607862</v>
      </c>
      <c r="G142" s="12">
        <v>18.65275718552795</v>
      </c>
      <c r="H142" s="12">
        <v>0</v>
      </c>
      <c r="I142" s="12">
        <v>0</v>
      </c>
      <c r="J142" s="12">
        <v>0</v>
      </c>
      <c r="K142" s="12">
        <v>3.4448847603658166</v>
      </c>
      <c r="L142" s="11">
        <v>0</v>
      </c>
      <c r="M142" s="12">
        <v>168.58158790922329</v>
      </c>
      <c r="N142" s="12">
        <v>-1.7442636116252905</v>
      </c>
      <c r="O142" s="16">
        <v>-13369.929262565436</v>
      </c>
      <c r="P142" s="14">
        <v>-9816.0195793138355</v>
      </c>
      <c r="Q142" s="14">
        <v>-13233.760795643535</v>
      </c>
      <c r="R142" s="14">
        <v>-9679.8511123919343</v>
      </c>
      <c r="S142" s="14">
        <v>4158553.0844823415</v>
      </c>
      <c r="T142" s="14">
        <f t="shared" si="8"/>
        <v>-137829.50284858004</v>
      </c>
      <c r="U142" s="14">
        <f t="shared" si="8"/>
        <v>-109953.27063234927</v>
      </c>
      <c r="V142" s="14">
        <f t="shared" si="8"/>
        <v>-134126.5782932718</v>
      </c>
      <c r="W142" s="14">
        <f t="shared" si="7"/>
        <v>-106250.34607704103</v>
      </c>
      <c r="X142" s="15">
        <f t="shared" si="6"/>
        <v>3.3143619919844575E-2</v>
      </c>
      <c r="Y142" s="15">
        <f t="shared" si="6"/>
        <v>2.6440271026631924E-2</v>
      </c>
      <c r="Z142" s="15">
        <f t="shared" si="6"/>
        <v>3.2253184116794301E-2</v>
      </c>
      <c r="AA142" s="15">
        <f t="shared" si="5"/>
        <v>2.5549835223581646E-2</v>
      </c>
    </row>
    <row r="143" spans="1:27" ht="12.75" customHeight="1" x14ac:dyDescent="0.25">
      <c r="A143" s="9">
        <v>40725</v>
      </c>
      <c r="B143" s="10" t="str">
        <f t="shared" si="4"/>
        <v>0725</v>
      </c>
      <c r="C143" s="11">
        <v>-217.65803848161181</v>
      </c>
      <c r="D143" s="11">
        <v>-175.98427201275342</v>
      </c>
      <c r="E143" s="12">
        <v>192.37632782408451</v>
      </c>
      <c r="F143" s="12">
        <v>-112.64779747815906</v>
      </c>
      <c r="G143" s="12">
        <v>31.299763998150727</v>
      </c>
      <c r="H143" s="12">
        <v>0</v>
      </c>
      <c r="I143" s="12">
        <v>0</v>
      </c>
      <c r="J143" s="12">
        <v>0</v>
      </c>
      <c r="K143" s="12">
        <v>3.5505075187172048</v>
      </c>
      <c r="L143" s="11">
        <v>0</v>
      </c>
      <c r="M143" s="12">
        <v>170.42172191138403</v>
      </c>
      <c r="N143" s="12">
        <v>-1.6516877630018572</v>
      </c>
      <c r="O143" s="16">
        <v>-13789.247178201038</v>
      </c>
      <c r="P143" s="14">
        <v>-10985.439526356387</v>
      </c>
      <c r="Q143" s="14">
        <v>-13899.540652684227</v>
      </c>
      <c r="R143" s="14">
        <v>-11095.733000839577</v>
      </c>
      <c r="S143" s="14">
        <v>4199415.1746218018</v>
      </c>
      <c r="T143" s="14">
        <f t="shared" si="8"/>
        <v>-150086.97594766755</v>
      </c>
      <c r="U143" s="14">
        <f t="shared" si="8"/>
        <v>-120279.85159497462</v>
      </c>
      <c r="V143" s="14">
        <f t="shared" si="8"/>
        <v>-147162.47859561449</v>
      </c>
      <c r="W143" s="14">
        <f t="shared" si="7"/>
        <v>-117355.35424292157</v>
      </c>
      <c r="X143" s="15">
        <f t="shared" si="6"/>
        <v>3.5739970854676055E-2</v>
      </c>
      <c r="Y143" s="15">
        <f t="shared" si="6"/>
        <v>2.8642048140859754E-2</v>
      </c>
      <c r="Z143" s="15">
        <f t="shared" si="6"/>
        <v>3.5043564990896121E-2</v>
      </c>
      <c r="AA143" s="15">
        <f t="shared" si="5"/>
        <v>2.7945642277079824E-2</v>
      </c>
    </row>
    <row r="144" spans="1:27" ht="12.75" customHeight="1" x14ac:dyDescent="0.25">
      <c r="A144" s="9">
        <v>40756</v>
      </c>
      <c r="B144" s="10" t="str">
        <f t="shared" si="4"/>
        <v>0756</v>
      </c>
      <c r="C144" s="11">
        <v>196.78590986116512</v>
      </c>
      <c r="D144" s="11">
        <v>22.451052528942157</v>
      </c>
      <c r="E144" s="12">
        <v>221.22320517607932</v>
      </c>
      <c r="F144" s="12">
        <v>0.78539826792529388</v>
      </c>
      <c r="G144" s="12">
        <v>19.677965962157703</v>
      </c>
      <c r="H144" s="12">
        <v>0</v>
      </c>
      <c r="I144" s="12">
        <v>0</v>
      </c>
      <c r="J144" s="12">
        <v>0</v>
      </c>
      <c r="K144" s="12">
        <v>4.1254544711393351</v>
      </c>
      <c r="L144" s="11">
        <v>0</v>
      </c>
      <c r="M144" s="12">
        <v>162.84029292512326</v>
      </c>
      <c r="N144" s="12">
        <v>-1.8442539531625481</v>
      </c>
      <c r="O144" s="16">
        <v>-4561.3825668400495</v>
      </c>
      <c r="P144" s="14">
        <v>-2089.3082815079351</v>
      </c>
      <c r="Q144" s="14">
        <v>-3935.3375416006797</v>
      </c>
      <c r="R144" s="14">
        <v>-1463.2632562685653</v>
      </c>
      <c r="S144" s="14">
        <v>4242195.7691651285</v>
      </c>
      <c r="T144" s="14">
        <f t="shared" si="8"/>
        <v>-149454.93510452518</v>
      </c>
      <c r="U144" s="14">
        <f t="shared" si="8"/>
        <v>-118825.80816687553</v>
      </c>
      <c r="V144" s="14">
        <f t="shared" si="8"/>
        <v>-146443.43912808449</v>
      </c>
      <c r="W144" s="14">
        <f t="shared" si="7"/>
        <v>-115814.31219043485</v>
      </c>
      <c r="X144" s="15">
        <f t="shared" si="6"/>
        <v>3.5230560595730868E-2</v>
      </c>
      <c r="Y144" s="15">
        <f t="shared" si="6"/>
        <v>2.8010448982711766E-2</v>
      </c>
      <c r="Z144" s="15">
        <f t="shared" si="6"/>
        <v>3.4520669741958845E-2</v>
      </c>
      <c r="AA144" s="15">
        <f t="shared" si="5"/>
        <v>2.7300558128939747E-2</v>
      </c>
    </row>
    <row r="145" spans="1:27" ht="12.75" customHeight="1" x14ac:dyDescent="0.25">
      <c r="A145" s="9">
        <v>40787</v>
      </c>
      <c r="B145" s="10" t="str">
        <f t="shared" si="4"/>
        <v>0787</v>
      </c>
      <c r="C145" s="11">
        <v>175.90046493775495</v>
      </c>
      <c r="D145" s="11">
        <v>10.619766836738822</v>
      </c>
      <c r="E145" s="12">
        <v>202.61793956549602</v>
      </c>
      <c r="F145" s="12">
        <v>1.6833962641741396</v>
      </c>
      <c r="G145" s="12">
        <v>140.00002344490625</v>
      </c>
      <c r="H145" s="12">
        <v>0</v>
      </c>
      <c r="I145" s="12">
        <v>0</v>
      </c>
      <c r="J145" s="12">
        <v>0</v>
      </c>
      <c r="K145" s="12">
        <v>-13.287673372326234</v>
      </c>
      <c r="L145" s="11">
        <v>0</v>
      </c>
      <c r="M145" s="12">
        <v>141.88577842142109</v>
      </c>
      <c r="N145" s="12">
        <v>-1.7490118490870583</v>
      </c>
      <c r="O145" s="16">
        <v>-8096.4771277418195</v>
      </c>
      <c r="P145" s="14">
        <v>-6050.3874387094093</v>
      </c>
      <c r="Q145" s="14">
        <v>-7438.8064434927419</v>
      </c>
      <c r="R145" s="14">
        <v>-5392.7167544603308</v>
      </c>
      <c r="S145" s="14">
        <v>4272952.2272559898</v>
      </c>
      <c r="T145" s="14">
        <f t="shared" si="8"/>
        <v>-129394.39475247174</v>
      </c>
      <c r="U145" s="14">
        <f t="shared" si="8"/>
        <v>-99296.24835458427</v>
      </c>
      <c r="V145" s="14">
        <f t="shared" si="8"/>
        <v>-126207.55928528286</v>
      </c>
      <c r="W145" s="14">
        <f t="shared" si="7"/>
        <v>-96109.41288739536</v>
      </c>
      <c r="X145" s="15">
        <f t="shared" si="6"/>
        <v>3.0282200191029611E-2</v>
      </c>
      <c r="Y145" s="15">
        <f t="shared" si="6"/>
        <v>2.3238324014296426E-2</v>
      </c>
      <c r="Z145" s="15">
        <f t="shared" si="6"/>
        <v>2.9536384348095319E-2</v>
      </c>
      <c r="AA145" s="15">
        <f t="shared" si="5"/>
        <v>2.2492508171362131E-2</v>
      </c>
    </row>
    <row r="146" spans="1:27" ht="12.75" customHeight="1" x14ac:dyDescent="0.25">
      <c r="A146" s="9">
        <v>40817</v>
      </c>
      <c r="B146" s="10" t="str">
        <f t="shared" si="4"/>
        <v>0817</v>
      </c>
      <c r="C146" s="11">
        <v>-345.97847711267025</v>
      </c>
      <c r="D146" s="11">
        <v>6.7930057043955578</v>
      </c>
      <c r="E146" s="12">
        <v>213.67903036428248</v>
      </c>
      <c r="F146" s="12">
        <v>2.1658696133013824</v>
      </c>
      <c r="G146" s="12">
        <v>16.251726192873395</v>
      </c>
      <c r="H146" s="12">
        <v>0</v>
      </c>
      <c r="I146" s="12">
        <v>0</v>
      </c>
      <c r="J146" s="12">
        <v>0</v>
      </c>
      <c r="K146" s="12">
        <v>-0.67042864614896436</v>
      </c>
      <c r="L146" s="11">
        <v>0</v>
      </c>
      <c r="M146" s="12">
        <v>89.011622919431701</v>
      </c>
      <c r="N146" s="12">
        <v>-1.5749895734717132</v>
      </c>
      <c r="O146" s="16">
        <v>-13935.614444621355</v>
      </c>
      <c r="P146" s="14">
        <v>-11475.89336245419</v>
      </c>
      <c r="Q146" s="14">
        <v>-13955.937085159361</v>
      </c>
      <c r="R146" s="14">
        <v>-11496.216002992196</v>
      </c>
      <c r="S146" s="14">
        <v>4306829.9283174481</v>
      </c>
      <c r="T146" s="14">
        <f t="shared" si="8"/>
        <v>-133591.98302271572</v>
      </c>
      <c r="U146" s="14">
        <f t="shared" si="8"/>
        <v>-103421.92497220373</v>
      </c>
      <c r="V146" s="14">
        <f t="shared" si="8"/>
        <v>-130013.96340042491</v>
      </c>
      <c r="W146" s="14">
        <f t="shared" si="7"/>
        <v>-99843.905349912908</v>
      </c>
      <c r="X146" s="15">
        <f t="shared" si="6"/>
        <v>3.1018634412366079E-2</v>
      </c>
      <c r="Y146" s="15">
        <f t="shared" si="6"/>
        <v>2.4013468535686443E-2</v>
      </c>
      <c r="Z146" s="15">
        <f t="shared" si="6"/>
        <v>3.0187856396553265E-2</v>
      </c>
      <c r="AA146" s="15">
        <f t="shared" si="5"/>
        <v>2.3182690519873626E-2</v>
      </c>
    </row>
    <row r="147" spans="1:27" ht="12.75" customHeight="1" x14ac:dyDescent="0.25">
      <c r="A147" s="9">
        <v>40848</v>
      </c>
      <c r="B147" s="10" t="str">
        <f t="shared" si="4"/>
        <v>0848</v>
      </c>
      <c r="C147" s="11">
        <v>188.30944651502833</v>
      </c>
      <c r="D147" s="11">
        <v>28.246146116442084</v>
      </c>
      <c r="E147" s="12">
        <v>208.24861853748797</v>
      </c>
      <c r="F147" s="12">
        <v>1.7020702507371368</v>
      </c>
      <c r="G147" s="12">
        <v>30.500467889950258</v>
      </c>
      <c r="H147" s="12">
        <v>0</v>
      </c>
      <c r="I147" s="12">
        <v>0</v>
      </c>
      <c r="J147" s="12">
        <v>518.60215445813276</v>
      </c>
      <c r="K147" s="12">
        <v>2.3991268130600103</v>
      </c>
      <c r="L147" s="11">
        <v>0</v>
      </c>
      <c r="M147" s="12">
        <v>83.739199538212603</v>
      </c>
      <c r="N147" s="12">
        <v>-1.5553929697742164</v>
      </c>
      <c r="O147" s="16">
        <v>-8204.3478414727451</v>
      </c>
      <c r="P147" s="14">
        <v>-4944.732961148241</v>
      </c>
      <c r="Q147" s="14">
        <v>-7144.1560043234686</v>
      </c>
      <c r="R147" s="14">
        <v>-3884.5411239989644</v>
      </c>
      <c r="S147" s="14">
        <v>4340103.201685816</v>
      </c>
      <c r="T147" s="14">
        <f t="shared" si="8"/>
        <v>-137629.95096341419</v>
      </c>
      <c r="U147" s="14">
        <f t="shared" si="8"/>
        <v>-106559.97840460135</v>
      </c>
      <c r="V147" s="14">
        <f t="shared" si="8"/>
        <v>-133498.93767679762</v>
      </c>
      <c r="W147" s="14">
        <f t="shared" si="7"/>
        <v>-102428.9651179848</v>
      </c>
      <c r="X147" s="15">
        <f t="shared" si="6"/>
        <v>3.1711216201023726E-2</v>
      </c>
      <c r="Y147" s="15">
        <f t="shared" si="6"/>
        <v>2.4552406579458872E-2</v>
      </c>
      <c r="Z147" s="15">
        <f t="shared" si="6"/>
        <v>3.0759392455216951E-2</v>
      </c>
      <c r="AA147" s="15">
        <f t="shared" si="5"/>
        <v>2.3600582833652104E-2</v>
      </c>
    </row>
    <row r="148" spans="1:27" ht="12.75" customHeight="1" x14ac:dyDescent="0.25">
      <c r="A148" s="9">
        <v>40878</v>
      </c>
      <c r="B148" s="10" t="str">
        <f t="shared" si="4"/>
        <v>0878</v>
      </c>
      <c r="C148" s="11">
        <v>353.96812209928896</v>
      </c>
      <c r="D148" s="11">
        <v>-23.351648683357496</v>
      </c>
      <c r="E148" s="12">
        <v>217.11830490494043</v>
      </c>
      <c r="F148" s="12">
        <v>2.9086428687103107</v>
      </c>
      <c r="G148" s="12">
        <v>-0.52501792859733831</v>
      </c>
      <c r="H148" s="12">
        <v>0</v>
      </c>
      <c r="I148" s="12">
        <v>0</v>
      </c>
      <c r="J148" s="12">
        <v>-521.65643663370213</v>
      </c>
      <c r="K148" s="12">
        <v>-1.7683586340514603</v>
      </c>
      <c r="L148" s="11">
        <v>0</v>
      </c>
      <c r="M148" s="12">
        <v>375.828355188807</v>
      </c>
      <c r="N148" s="12">
        <v>-1.550319750552472</v>
      </c>
      <c r="O148" s="16">
        <v>-1933.6907689997713</v>
      </c>
      <c r="P148" s="14">
        <v>-2278.6205785067759</v>
      </c>
      <c r="Q148" s="14">
        <v>-1532.7191255682856</v>
      </c>
      <c r="R148" s="14">
        <v>-1877.64893507529</v>
      </c>
      <c r="S148" s="14">
        <v>4376382.0000000009</v>
      </c>
      <c r="T148" s="14">
        <f t="shared" si="8"/>
        <v>-128710.48266546047</v>
      </c>
      <c r="U148" s="14">
        <f t="shared" si="8"/>
        <v>-93587.063498125935</v>
      </c>
      <c r="V148" s="14">
        <f t="shared" si="8"/>
        <v>-124917.99346345178</v>
      </c>
      <c r="W148" s="14">
        <f t="shared" si="7"/>
        <v>-89794.57429611728</v>
      </c>
      <c r="X148" s="15">
        <f t="shared" si="6"/>
        <v>2.9410248617570505E-2</v>
      </c>
      <c r="Y148" s="15">
        <f t="shared" si="6"/>
        <v>2.138457371822796E-2</v>
      </c>
      <c r="Z148" s="15">
        <f t="shared" si="6"/>
        <v>2.8543667683363052E-2</v>
      </c>
      <c r="AA148" s="15">
        <f t="shared" si="5"/>
        <v>2.0517992784020514E-2</v>
      </c>
    </row>
    <row r="149" spans="1:27" ht="12.75" customHeight="1" x14ac:dyDescent="0.25">
      <c r="A149" s="9">
        <v>40909</v>
      </c>
      <c r="B149" s="10" t="str">
        <f t="shared" si="4"/>
        <v>0909</v>
      </c>
      <c r="C149" s="16">
        <v>-1867.342998728994</v>
      </c>
      <c r="D149" s="11">
        <v>-1.4711671696863886</v>
      </c>
      <c r="E149" s="12">
        <v>78.437158307806982</v>
      </c>
      <c r="F149" s="12">
        <v>128.06558088185673</v>
      </c>
      <c r="G149" s="12">
        <v>-72.687979285876835</v>
      </c>
      <c r="H149" s="12">
        <v>0</v>
      </c>
      <c r="I149" s="12">
        <v>0</v>
      </c>
      <c r="J149" s="12">
        <v>0</v>
      </c>
      <c r="K149" s="12">
        <v>-0.31515051429597429</v>
      </c>
      <c r="L149" s="11">
        <v>0</v>
      </c>
      <c r="M149" s="12">
        <v>212.30751593117316</v>
      </c>
      <c r="N149" s="12">
        <v>-1.5505040753806618</v>
      </c>
      <c r="O149" s="16">
        <v>-26016.009869470741</v>
      </c>
      <c r="P149" s="14">
        <v>-20244.576509371134</v>
      </c>
      <c r="Q149" s="14">
        <v>-27540.56741412414</v>
      </c>
      <c r="R149" s="14">
        <v>-21769.134054024533</v>
      </c>
      <c r="S149" s="14">
        <v>4410802.0855610715</v>
      </c>
      <c r="T149" s="14">
        <f t="shared" si="8"/>
        <v>-136978.30350817353</v>
      </c>
      <c r="U149" s="14">
        <f t="shared" si="8"/>
        <v>-99899.956241587322</v>
      </c>
      <c r="V149" s="14">
        <f t="shared" si="8"/>
        <v>-134062.65846243504</v>
      </c>
      <c r="W149" s="14">
        <f t="shared" si="7"/>
        <v>-96984.311195848873</v>
      </c>
      <c r="X149" s="15">
        <f t="shared" si="6"/>
        <v>3.1055191516431269E-2</v>
      </c>
      <c r="Y149" s="15">
        <f t="shared" si="6"/>
        <v>2.2648931941111942E-2</v>
      </c>
      <c r="Z149" s="15">
        <f t="shared" si="6"/>
        <v>3.0394167741348961E-2</v>
      </c>
      <c r="AA149" s="15">
        <f t="shared" si="5"/>
        <v>2.1987908166029645E-2</v>
      </c>
    </row>
    <row r="150" spans="1:27" ht="12.75" customHeight="1" x14ac:dyDescent="0.25">
      <c r="A150" s="9">
        <v>40940</v>
      </c>
      <c r="B150" s="10" t="str">
        <f t="shared" si="4"/>
        <v>0940</v>
      </c>
      <c r="C150" s="11">
        <v>227.71146528484641</v>
      </c>
      <c r="D150" s="11">
        <v>0.53014537178276844</v>
      </c>
      <c r="E150" s="12">
        <v>197.89481750592472</v>
      </c>
      <c r="F150" s="12">
        <v>-4.6620300343121883</v>
      </c>
      <c r="G150" s="12">
        <v>26.208579596289145</v>
      </c>
      <c r="H150" s="12">
        <v>0</v>
      </c>
      <c r="I150" s="12">
        <v>0</v>
      </c>
      <c r="J150" s="12">
        <v>88.161583750349067</v>
      </c>
      <c r="K150" s="12">
        <v>-0.16817715401372321</v>
      </c>
      <c r="L150" s="11">
        <v>0</v>
      </c>
      <c r="M150" s="12">
        <v>212.50338906407379</v>
      </c>
      <c r="N150" s="12">
        <v>-1.4004925017362051</v>
      </c>
      <c r="O150" s="16">
        <v>-9514.2700170792341</v>
      </c>
      <c r="P150" s="14">
        <v>-5286.2194873272174</v>
      </c>
      <c r="Q150" s="14">
        <v>-8767.4907361960304</v>
      </c>
      <c r="R150" s="14">
        <v>-4539.4402064440137</v>
      </c>
      <c r="S150" s="14">
        <v>4443532.3434432838</v>
      </c>
      <c r="T150" s="14">
        <f t="shared" si="8"/>
        <v>-138579.46738109007</v>
      </c>
      <c r="U150" s="14">
        <f t="shared" si="8"/>
        <v>-102608.35862117499</v>
      </c>
      <c r="V150" s="14">
        <f t="shared" si="8"/>
        <v>-135357.79761790385</v>
      </c>
      <c r="W150" s="14">
        <f t="shared" si="7"/>
        <v>-99386.688857988818</v>
      </c>
      <c r="X150" s="15">
        <f t="shared" si="6"/>
        <v>3.1186780396810419E-2</v>
      </c>
      <c r="Y150" s="15">
        <f t="shared" si="6"/>
        <v>2.3091619614872431E-2</v>
      </c>
      <c r="Z150" s="15">
        <f t="shared" si="6"/>
        <v>3.0461755908592167E-2</v>
      </c>
      <c r="AA150" s="15">
        <f t="shared" si="5"/>
        <v>2.236659512665419E-2</v>
      </c>
    </row>
    <row r="151" spans="1:27" ht="12.75" customHeight="1" x14ac:dyDescent="0.25">
      <c r="A151" s="9">
        <v>40969</v>
      </c>
      <c r="B151" s="10" t="str">
        <f t="shared" si="4"/>
        <v>0969</v>
      </c>
      <c r="C151" s="11">
        <v>108.9823456421812</v>
      </c>
      <c r="D151" s="11">
        <v>0.46491975937441465</v>
      </c>
      <c r="E151" s="12">
        <v>211.86085460038697</v>
      </c>
      <c r="F151" s="12">
        <v>-6.8070290192991489</v>
      </c>
      <c r="G151" s="12">
        <v>38.934014696740576</v>
      </c>
      <c r="H151" s="12">
        <v>0</v>
      </c>
      <c r="I151" s="12">
        <v>0</v>
      </c>
      <c r="J151" s="12">
        <v>-88.646611569356892</v>
      </c>
      <c r="K151" s="12">
        <v>-1.0369535591866723</v>
      </c>
      <c r="L151" s="11">
        <v>0</v>
      </c>
      <c r="M151" s="12">
        <v>133.95856966113624</v>
      </c>
      <c r="N151" s="12">
        <v>-1.0604324177993385</v>
      </c>
      <c r="O151" s="16">
        <v>-10441.918508900008</v>
      </c>
      <c r="P151" s="14">
        <v>-7519.0372275182563</v>
      </c>
      <c r="Q151" s="14">
        <v>-10045.26883110583</v>
      </c>
      <c r="R151" s="14">
        <v>-7122.3875497240788</v>
      </c>
      <c r="S151" s="14">
        <v>4489308.6569351312</v>
      </c>
      <c r="T151" s="14">
        <f t="shared" si="8"/>
        <v>-135421.00551418186</v>
      </c>
      <c r="U151" s="14">
        <f t="shared" si="8"/>
        <v>-100441.03896650666</v>
      </c>
      <c r="V151" s="14">
        <f t="shared" si="8"/>
        <v>-132233.36790064539</v>
      </c>
      <c r="W151" s="14">
        <f t="shared" si="7"/>
        <v>-97253.401352970192</v>
      </c>
      <c r="X151" s="15">
        <f t="shared" si="6"/>
        <v>3.0165224951726601E-2</v>
      </c>
      <c r="Y151" s="15">
        <f t="shared" si="6"/>
        <v>2.2373386782248598E-2</v>
      </c>
      <c r="Z151" s="15">
        <f t="shared" si="6"/>
        <v>2.9455174060346662E-2</v>
      </c>
      <c r="AA151" s="15">
        <f t="shared" si="5"/>
        <v>2.1663335890868655E-2</v>
      </c>
    </row>
    <row r="152" spans="1:27" ht="12.75" customHeight="1" x14ac:dyDescent="0.25">
      <c r="A152" s="9">
        <v>41000</v>
      </c>
      <c r="B152" s="10" t="str">
        <f t="shared" si="4"/>
        <v>1000</v>
      </c>
      <c r="C152" s="11">
        <v>-718.73822746900964</v>
      </c>
      <c r="D152" s="11">
        <v>-1.3051299642829643</v>
      </c>
      <c r="E152" s="12">
        <v>-126.53495819866541</v>
      </c>
      <c r="F152" s="12">
        <v>150.64013017546631</v>
      </c>
      <c r="G152" s="12">
        <v>-26.927914287216883</v>
      </c>
      <c r="H152" s="12">
        <v>0</v>
      </c>
      <c r="I152" s="12">
        <v>0</v>
      </c>
      <c r="J152" s="12">
        <v>0</v>
      </c>
      <c r="K152" s="12">
        <v>-0.67766921098189614</v>
      </c>
      <c r="L152" s="11">
        <v>300.21641223500137</v>
      </c>
      <c r="M152" s="12">
        <v>92.098824353311642</v>
      </c>
      <c r="N152" s="12">
        <v>-1.0302076784543992</v>
      </c>
      <c r="O152" s="16">
        <v>-14239.704981642733</v>
      </c>
      <c r="P152" s="14">
        <v>-11555.853778183795</v>
      </c>
      <c r="Q152" s="14">
        <v>-14571.963721687565</v>
      </c>
      <c r="R152" s="14">
        <v>-11888.112518228627</v>
      </c>
      <c r="S152" s="14">
        <v>4522628.9335394436</v>
      </c>
      <c r="T152" s="14">
        <f t="shared" si="8"/>
        <v>-131608.34662973604</v>
      </c>
      <c r="U152" s="14">
        <f t="shared" si="8"/>
        <v>-96724.778938409509</v>
      </c>
      <c r="V152" s="14">
        <f t="shared" si="8"/>
        <v>-129110.31175355626</v>
      </c>
      <c r="W152" s="14">
        <f t="shared" si="7"/>
        <v>-94226.7440622297</v>
      </c>
      <c r="X152" s="15">
        <f t="shared" si="6"/>
        <v>2.9099965653547073E-2</v>
      </c>
      <c r="Y152" s="15">
        <f t="shared" si="6"/>
        <v>2.1386848304336115E-2</v>
      </c>
      <c r="Z152" s="15">
        <f t="shared" si="6"/>
        <v>2.8547624324446522E-2</v>
      </c>
      <c r="AA152" s="15">
        <f t="shared" si="5"/>
        <v>2.0834506975235558E-2</v>
      </c>
    </row>
    <row r="153" spans="1:27" ht="12.75" customHeight="1" x14ac:dyDescent="0.25">
      <c r="A153" s="9">
        <v>41030</v>
      </c>
      <c r="B153" s="10" t="str">
        <f t="shared" si="4"/>
        <v>1030</v>
      </c>
      <c r="C153" s="11">
        <v>79.743525871225884</v>
      </c>
      <c r="D153" s="11">
        <v>-1.3100467825199893</v>
      </c>
      <c r="E153" s="12">
        <v>254.34294112574065</v>
      </c>
      <c r="F153" s="12">
        <v>-281.80267823676354</v>
      </c>
      <c r="G153" s="12">
        <v>-15.793731360339885</v>
      </c>
      <c r="H153" s="12">
        <v>0</v>
      </c>
      <c r="I153" s="12">
        <v>0</v>
      </c>
      <c r="J153" s="12">
        <v>65.504014876313448</v>
      </c>
      <c r="K153" s="12">
        <v>-0.47183712193245897</v>
      </c>
      <c r="L153" s="11">
        <v>289.06285126264868</v>
      </c>
      <c r="M153" s="12">
        <v>45.112539732997952</v>
      </c>
      <c r="N153" s="12">
        <v>-0.99079817078857935</v>
      </c>
      <c r="O153" s="16">
        <v>-2652.9811927820761</v>
      </c>
      <c r="P153" s="14">
        <v>-1646.3392258695965</v>
      </c>
      <c r="Q153" s="14">
        <v>-2219.5844115854939</v>
      </c>
      <c r="R153" s="14">
        <v>-1212.9424446730143</v>
      </c>
      <c r="S153" s="14">
        <v>4557288.3690521279</v>
      </c>
      <c r="T153" s="14">
        <f t="shared" si="8"/>
        <v>-126755.57376031701</v>
      </c>
      <c r="U153" s="14">
        <f t="shared" si="8"/>
        <v>-93892.427956266794</v>
      </c>
      <c r="V153" s="14">
        <f t="shared" si="8"/>
        <v>-124285.13276317138</v>
      </c>
      <c r="W153" s="14">
        <f t="shared" si="7"/>
        <v>-91421.986959121103</v>
      </c>
      <c r="X153" s="15">
        <f t="shared" si="6"/>
        <v>2.7813814596656949E-2</v>
      </c>
      <c r="Y153" s="15">
        <f t="shared" si="6"/>
        <v>2.0602696242326118E-2</v>
      </c>
      <c r="Z153" s="15">
        <f t="shared" si="6"/>
        <v>2.7271728865606432E-2</v>
      </c>
      <c r="AA153" s="15">
        <f t="shared" si="5"/>
        <v>2.0060610511275587E-2</v>
      </c>
    </row>
    <row r="154" spans="1:27" ht="12.75" customHeight="1" x14ac:dyDescent="0.25">
      <c r="A154" s="9">
        <v>41061</v>
      </c>
      <c r="B154" s="10" t="str">
        <f t="shared" si="4"/>
        <v>1061</v>
      </c>
      <c r="C154" s="11">
        <v>261.48684339529524</v>
      </c>
      <c r="D154" s="11">
        <v>2.1151219340060221</v>
      </c>
      <c r="E154" s="12">
        <v>204.44585062854568</v>
      </c>
      <c r="F154" s="12">
        <v>-38.918495074322365</v>
      </c>
      <c r="G154" s="12">
        <v>-21.905138423015451</v>
      </c>
      <c r="H154" s="12">
        <v>0</v>
      </c>
      <c r="I154" s="12">
        <v>0</v>
      </c>
      <c r="J154" s="12">
        <v>-65.831004384286373</v>
      </c>
      <c r="K154" s="12">
        <v>3.1663242144030987</v>
      </c>
      <c r="L154" s="11">
        <v>262.50118002981122</v>
      </c>
      <c r="M154" s="12">
        <v>75.294481659563985</v>
      </c>
      <c r="N154" s="12">
        <v>-0.76333113597639235</v>
      </c>
      <c r="O154" s="16">
        <v>-2794.2207371953264</v>
      </c>
      <c r="P154" s="14">
        <v>-2098.6965294184174</v>
      </c>
      <c r="Q154" s="14">
        <v>-2112.6289043513016</v>
      </c>
      <c r="R154" s="14">
        <v>-1417.1046965743926</v>
      </c>
      <c r="S154" s="14">
        <v>4585714.5895596407</v>
      </c>
      <c r="T154" s="14">
        <f t="shared" si="8"/>
        <v>-116179.86523494689</v>
      </c>
      <c r="U154" s="14">
        <f t="shared" si="8"/>
        <v>-86175.104906371358</v>
      </c>
      <c r="V154" s="14">
        <f t="shared" si="8"/>
        <v>-113164.00087187914</v>
      </c>
      <c r="W154" s="14">
        <f t="shared" si="7"/>
        <v>-83159.240543303575</v>
      </c>
      <c r="X154" s="15">
        <f t="shared" si="6"/>
        <v>2.5335171425508073E-2</v>
      </c>
      <c r="Y154" s="15">
        <f t="shared" si="6"/>
        <v>1.8792077706398781E-2</v>
      </c>
      <c r="Z154" s="15">
        <f t="shared" si="6"/>
        <v>2.4677506343181752E-2</v>
      </c>
      <c r="AA154" s="15">
        <f t="shared" si="5"/>
        <v>1.8134412624072452E-2</v>
      </c>
    </row>
    <row r="155" spans="1:27" ht="12.75" customHeight="1" x14ac:dyDescent="0.25">
      <c r="A155" s="9">
        <v>41091</v>
      </c>
      <c r="B155" s="10" t="str">
        <f t="shared" si="4"/>
        <v>1091</v>
      </c>
      <c r="C155" s="11">
        <v>66.908901707396055</v>
      </c>
      <c r="D155" s="11">
        <v>11.542234296419576</v>
      </c>
      <c r="E155" s="12">
        <v>183.17657876744775</v>
      </c>
      <c r="F155" s="12">
        <v>-4.7814683131031099</v>
      </c>
      <c r="G155" s="12">
        <v>70.964006091080208</v>
      </c>
      <c r="H155" s="12">
        <v>134.72464861722014</v>
      </c>
      <c r="I155" s="12">
        <v>0</v>
      </c>
      <c r="J155" s="12">
        <v>16.728586553178605</v>
      </c>
      <c r="K155" s="12">
        <v>-0.44209998407488138</v>
      </c>
      <c r="L155" s="11">
        <v>273.27410171216701</v>
      </c>
      <c r="M155" s="12">
        <v>42.301674293785112</v>
      </c>
      <c r="N155" s="12">
        <v>-0.82266261558783282</v>
      </c>
      <c r="O155" s="16">
        <v>-5569.5346638470528</v>
      </c>
      <c r="P155" s="14">
        <v>-3869.2400163573948</v>
      </c>
      <c r="Q155" s="14">
        <v>-4775.9601627211241</v>
      </c>
      <c r="R155" s="14">
        <v>-3075.6655152314661</v>
      </c>
      <c r="S155" s="14">
        <v>4627761.9344309606</v>
      </c>
      <c r="T155" s="14">
        <f t="shared" si="8"/>
        <v>-107960.1527205929</v>
      </c>
      <c r="U155" s="14">
        <f t="shared" si="8"/>
        <v>-79058.905396372356</v>
      </c>
      <c r="V155" s="14">
        <f t="shared" si="8"/>
        <v>-104040.42038191603</v>
      </c>
      <c r="W155" s="14">
        <f t="shared" si="7"/>
        <v>-75139.173057695458</v>
      </c>
      <c r="X155" s="15">
        <f t="shared" si="6"/>
        <v>2.3328804344354831E-2</v>
      </c>
      <c r="Y155" s="15">
        <f t="shared" si="6"/>
        <v>1.7083615474721606E-2</v>
      </c>
      <c r="Z155" s="15">
        <f t="shared" si="6"/>
        <v>2.2481800459061226E-2</v>
      </c>
      <c r="AA155" s="15">
        <f t="shared" si="5"/>
        <v>1.6236611589427997E-2</v>
      </c>
    </row>
    <row r="156" spans="1:27" ht="12.75" customHeight="1" x14ac:dyDescent="0.25">
      <c r="A156" s="9">
        <v>41122</v>
      </c>
      <c r="B156" s="10" t="str">
        <f t="shared" si="4"/>
        <v>1122</v>
      </c>
      <c r="C156" s="11">
        <v>241.79078278116393</v>
      </c>
      <c r="D156" s="11">
        <v>29.925547512105254</v>
      </c>
      <c r="E156" s="12">
        <v>190.54551792042372</v>
      </c>
      <c r="F156" s="12">
        <v>-3.3870782978272604</v>
      </c>
      <c r="G156" s="12">
        <v>-32.622364334822905</v>
      </c>
      <c r="H156" s="12">
        <v>-122.58995843725772</v>
      </c>
      <c r="I156" s="12">
        <v>0</v>
      </c>
      <c r="J156" s="12">
        <v>-16.809729186459649</v>
      </c>
      <c r="K156" s="12">
        <v>-0.51174112288913753</v>
      </c>
      <c r="L156" s="11">
        <v>266.90014631458229</v>
      </c>
      <c r="M156" s="12">
        <v>145.40829644246043</v>
      </c>
      <c r="N156" s="12">
        <v>-0.89990223352611753</v>
      </c>
      <c r="O156" s="16">
        <v>-2996.6077831212642</v>
      </c>
      <c r="P156" s="14">
        <v>-1261.5791771606284</v>
      </c>
      <c r="Q156" s="14">
        <v>-2298.8582657633115</v>
      </c>
      <c r="R156" s="14">
        <v>-563.82965980267568</v>
      </c>
      <c r="S156" s="14">
        <v>4671484.3209553827</v>
      </c>
      <c r="T156" s="14">
        <f t="shared" si="8"/>
        <v>-106395.37793687412</v>
      </c>
      <c r="U156" s="14">
        <f t="shared" si="8"/>
        <v>-78231.176292025062</v>
      </c>
      <c r="V156" s="14">
        <f t="shared" si="8"/>
        <v>-102403.94110607865</v>
      </c>
      <c r="W156" s="14">
        <f t="shared" si="7"/>
        <v>-74239.739461229576</v>
      </c>
      <c r="X156" s="15">
        <f t="shared" si="6"/>
        <v>2.2775497171125002E-2</v>
      </c>
      <c r="Y156" s="15">
        <f t="shared" si="6"/>
        <v>1.6746535130407057E-2</v>
      </c>
      <c r="Z156" s="15">
        <f t="shared" si="6"/>
        <v>2.1921071349145754E-2</v>
      </c>
      <c r="AA156" s="15">
        <f t="shared" si="5"/>
        <v>1.5892109308427806E-2</v>
      </c>
    </row>
    <row r="157" spans="1:27" ht="12.75" customHeight="1" x14ac:dyDescent="0.25">
      <c r="A157" s="9">
        <v>41153</v>
      </c>
      <c r="B157" s="10" t="str">
        <f t="shared" si="4"/>
        <v>1153</v>
      </c>
      <c r="C157" s="11">
        <v>257.29627163497906</v>
      </c>
      <c r="D157" s="11">
        <v>3.3688455148518703</v>
      </c>
      <c r="E157" s="12">
        <v>190.52324376275803</v>
      </c>
      <c r="F157" s="12">
        <v>-2.7416672409709686</v>
      </c>
      <c r="G157" s="12">
        <v>33.396555813159843</v>
      </c>
      <c r="H157" s="12">
        <v>169.77993746671453</v>
      </c>
      <c r="I157" s="12">
        <v>0</v>
      </c>
      <c r="J157" s="12">
        <v>8.8327877380597162</v>
      </c>
      <c r="K157" s="12">
        <v>-0.58505939807331442</v>
      </c>
      <c r="L157" s="11">
        <v>264.54202466323147</v>
      </c>
      <c r="M157" s="12">
        <v>77.46854706136682</v>
      </c>
      <c r="N157" s="12">
        <v>-0.2140662523753265</v>
      </c>
      <c r="O157" s="16">
        <v>-1590.590437771767</v>
      </c>
      <c r="P157" s="14">
        <v>-1072.2873332320246</v>
      </c>
      <c r="Q157" s="12">
        <v>-588.92301700806524</v>
      </c>
      <c r="R157" s="12">
        <v>-70.619912468322809</v>
      </c>
      <c r="S157" s="12">
        <v>4703830.7075301604</v>
      </c>
      <c r="T157" s="12">
        <f t="shared" si="8"/>
        <v>-99889.491246904072</v>
      </c>
      <c r="U157" s="12">
        <f t="shared" si="8"/>
        <v>-73253.076186547682</v>
      </c>
      <c r="V157" s="12">
        <f t="shared" si="8"/>
        <v>-95554.057679593971</v>
      </c>
      <c r="W157" s="12">
        <f t="shared" si="7"/>
        <v>-68917.64261923758</v>
      </c>
      <c r="X157" s="15">
        <f t="shared" si="6"/>
        <v>2.1235775149602062E-2</v>
      </c>
      <c r="Y157" s="15">
        <f t="shared" si="6"/>
        <v>1.557306815257615E-2</v>
      </c>
      <c r="Z157" s="15">
        <f t="shared" si="6"/>
        <v>2.0314093686795653E-2</v>
      </c>
      <c r="AA157" s="15">
        <f t="shared" si="5"/>
        <v>1.4651386689769742E-2</v>
      </c>
    </row>
    <row r="158" spans="1:27" ht="12.75" customHeight="1" x14ac:dyDescent="0.25">
      <c r="A158" s="9">
        <v>41183</v>
      </c>
      <c r="B158" s="10" t="str">
        <f t="shared" ref="B158:B196" si="9">RIGHT(A158,4)</f>
        <v>1183</v>
      </c>
      <c r="C158" s="11">
        <v>216.57804337593583</v>
      </c>
      <c r="D158" s="11">
        <v>-46.25134748807902</v>
      </c>
      <c r="E158" s="12">
        <v>199.5350225638058</v>
      </c>
      <c r="F158" s="12">
        <v>-2.0212157862581965</v>
      </c>
      <c r="G158" s="12">
        <v>12.648526188529546</v>
      </c>
      <c r="H158" s="12">
        <v>-165.0787436814683</v>
      </c>
      <c r="I158" s="12">
        <v>0</v>
      </c>
      <c r="J158" s="12">
        <v>-8.8683497522246721</v>
      </c>
      <c r="K158" s="12">
        <v>-3.8456808066676951E-2</v>
      </c>
      <c r="L158" s="11">
        <v>290.02430834771889</v>
      </c>
      <c r="M158" s="12">
        <v>98.431995195354716</v>
      </c>
      <c r="N158" s="12">
        <v>-0.5293682022775329</v>
      </c>
      <c r="O158" s="16">
        <v>-12398.405048919292</v>
      </c>
      <c r="P158" s="14">
        <v>-10126.057522285497</v>
      </c>
      <c r="Q158" s="14">
        <v>-11803.974634966322</v>
      </c>
      <c r="R158" s="14">
        <v>-9531.6271083325264</v>
      </c>
      <c r="S158" s="14">
        <v>4748391.7691259449</v>
      </c>
      <c r="T158" s="14">
        <f t="shared" si="8"/>
        <v>-98352.281851202002</v>
      </c>
      <c r="U158" s="14">
        <f t="shared" si="8"/>
        <v>-71903.240346378967</v>
      </c>
      <c r="V158" s="14">
        <f t="shared" si="8"/>
        <v>-93402.095229400933</v>
      </c>
      <c r="W158" s="14">
        <f t="shared" si="7"/>
        <v>-66953.053724577912</v>
      </c>
      <c r="X158" s="15">
        <f t="shared" si="6"/>
        <v>2.0712756367469252E-2</v>
      </c>
      <c r="Y158" s="15">
        <f t="shared" si="6"/>
        <v>1.5142651205381582E-2</v>
      </c>
      <c r="Z158" s="15">
        <f t="shared" si="6"/>
        <v>1.967025885199734E-2</v>
      </c>
      <c r="AA158" s="15">
        <f t="shared" si="5"/>
        <v>1.4100153689909673E-2</v>
      </c>
    </row>
    <row r="159" spans="1:27" ht="12.75" customHeight="1" x14ac:dyDescent="0.25">
      <c r="A159" s="9">
        <v>41214</v>
      </c>
      <c r="B159" s="10" t="str">
        <f t="shared" si="9"/>
        <v>1214</v>
      </c>
      <c r="C159" s="11">
        <v>267.16405379833833</v>
      </c>
      <c r="D159" s="11">
        <v>26.542583320648472</v>
      </c>
      <c r="E159" s="12">
        <v>185.96940034764631</v>
      </c>
      <c r="F159" s="12">
        <v>-0.29881877744729191</v>
      </c>
      <c r="G159" s="12">
        <v>23.661512448499465</v>
      </c>
      <c r="H159" s="12">
        <v>-18.354026350935058</v>
      </c>
      <c r="I159" s="12">
        <v>338.10317795149768</v>
      </c>
      <c r="J159" s="12">
        <v>0</v>
      </c>
      <c r="K159" s="12">
        <v>2.4139266508752217</v>
      </c>
      <c r="L159" s="11">
        <v>234.69735650916127</v>
      </c>
      <c r="M159" s="12">
        <v>41.418731869377361</v>
      </c>
      <c r="N159" s="12">
        <v>-0.27464647848095902</v>
      </c>
      <c r="O159" s="16">
        <v>5515.3596412975121</v>
      </c>
      <c r="P159" s="14">
        <v>5735.9214675259727</v>
      </c>
      <c r="Q159" s="14">
        <v>6616.4028925866933</v>
      </c>
      <c r="R159" s="14">
        <v>6836.9647188151539</v>
      </c>
      <c r="S159" s="14">
        <v>4782942.8485754132</v>
      </c>
      <c r="T159" s="14">
        <f t="shared" si="8"/>
        <v>-84632.574368431742</v>
      </c>
      <c r="U159" s="14">
        <f t="shared" si="8"/>
        <v>-61222.585917704768</v>
      </c>
      <c r="V159" s="14">
        <f t="shared" si="8"/>
        <v>-79641.536332490767</v>
      </c>
      <c r="W159" s="14">
        <f t="shared" si="7"/>
        <v>-56231.547881763792</v>
      </c>
      <c r="X159" s="15">
        <f t="shared" si="6"/>
        <v>1.7694665616512506E-2</v>
      </c>
      <c r="Y159" s="15">
        <f t="shared" si="6"/>
        <v>1.280019181829441E-2</v>
      </c>
      <c r="Z159" s="15">
        <f t="shared" si="6"/>
        <v>1.6651157844424544E-2</v>
      </c>
      <c r="AA159" s="15">
        <f t="shared" si="5"/>
        <v>1.175668404620645E-2</v>
      </c>
    </row>
    <row r="160" spans="1:27" ht="12.75" customHeight="1" x14ac:dyDescent="0.25">
      <c r="A160" s="9">
        <v>41244</v>
      </c>
      <c r="B160" s="10" t="str">
        <f t="shared" si="9"/>
        <v>1244</v>
      </c>
      <c r="C160" s="11">
        <v>451.56339477093178</v>
      </c>
      <c r="D160" s="11">
        <v>15.769038837734811</v>
      </c>
      <c r="E160" s="12">
        <v>296.05015123232897</v>
      </c>
      <c r="F160" s="12">
        <v>-15.474707348226909</v>
      </c>
      <c r="G160" s="12">
        <v>-102.71261036300568</v>
      </c>
      <c r="H160" s="12">
        <v>0</v>
      </c>
      <c r="I160" s="12">
        <v>-339.40368945524727</v>
      </c>
      <c r="J160" s="12">
        <v>496.03917202024189</v>
      </c>
      <c r="K160" s="12">
        <v>-0.67715611567490397</v>
      </c>
      <c r="L160" s="11">
        <v>254.79539505883395</v>
      </c>
      <c r="M160" s="12">
        <v>149.20861750613159</v>
      </c>
      <c r="N160" s="12">
        <v>-0.18919185362266519</v>
      </c>
      <c r="O160" s="16">
        <v>-22252.308651764059</v>
      </c>
      <c r="P160" s="14">
        <v>-27894.436218249921</v>
      </c>
      <c r="Q160" s="14">
        <v>-21047.340237473632</v>
      </c>
      <c r="R160" s="14">
        <v>-26689.467803959495</v>
      </c>
      <c r="S160" s="14">
        <v>4814760.0000000009</v>
      </c>
      <c r="T160" s="14">
        <f t="shared" si="8"/>
        <v>-104951.19225119604</v>
      </c>
      <c r="U160" s="14">
        <f t="shared" si="8"/>
        <v>-86838.401557447913</v>
      </c>
      <c r="V160" s="14">
        <f t="shared" si="8"/>
        <v>-99156.157444396129</v>
      </c>
      <c r="W160" s="14">
        <f t="shared" si="7"/>
        <v>-81043.366750647983</v>
      </c>
      <c r="X160" s="15">
        <f t="shared" si="6"/>
        <v>2.1797803473318715E-2</v>
      </c>
      <c r="Y160" s="15">
        <f t="shared" si="6"/>
        <v>1.8035873347258823E-2</v>
      </c>
      <c r="Z160" s="15">
        <f t="shared" si="6"/>
        <v>2.0594205618638544E-2</v>
      </c>
      <c r="AA160" s="15">
        <f t="shared" si="5"/>
        <v>1.6832275492578649E-2</v>
      </c>
    </row>
    <row r="161" spans="1:27" ht="12.75" customHeight="1" x14ac:dyDescent="0.25">
      <c r="A161" s="9">
        <v>41275</v>
      </c>
      <c r="B161" s="10" t="str">
        <f t="shared" si="9"/>
        <v>1275</v>
      </c>
      <c r="C161" s="11">
        <v>255.95704163187085</v>
      </c>
      <c r="D161" s="11">
        <v>-16.165241014270919</v>
      </c>
      <c r="E161" s="12">
        <v>230.44070164254569</v>
      </c>
      <c r="F161" s="12">
        <v>-5.6724833921850628</v>
      </c>
      <c r="G161" s="12">
        <v>-17.485156894634521</v>
      </c>
      <c r="H161" s="12">
        <v>0</v>
      </c>
      <c r="I161" s="12">
        <v>0</v>
      </c>
      <c r="J161" s="12">
        <v>-498.03848565800729</v>
      </c>
      <c r="K161" s="12">
        <v>0.41853159798359119</v>
      </c>
      <c r="L161" s="11">
        <v>253.80936473207194</v>
      </c>
      <c r="M161" s="12">
        <v>80.963387373540684</v>
      </c>
      <c r="N161" s="12">
        <v>-0.48136033490357505</v>
      </c>
      <c r="O161" s="16">
        <v>-30251.410474158067</v>
      </c>
      <c r="P161" s="14">
        <v>-26077.102036790275</v>
      </c>
      <c r="Q161" s="14">
        <v>-29967.664174474055</v>
      </c>
      <c r="R161" s="14">
        <v>-25793.355737106263</v>
      </c>
      <c r="S161" s="14">
        <v>4861593.1370208086</v>
      </c>
      <c r="T161" s="14">
        <f t="shared" si="8"/>
        <v>-109186.59285588335</v>
      </c>
      <c r="U161" s="14">
        <f t="shared" si="8"/>
        <v>-92670.927084867057</v>
      </c>
      <c r="V161" s="14">
        <f t="shared" si="8"/>
        <v>-101583.25420474602</v>
      </c>
      <c r="W161" s="14">
        <f t="shared" si="7"/>
        <v>-85067.588433729718</v>
      </c>
      <c r="X161" s="15">
        <f t="shared" si="6"/>
        <v>2.2459014931634748E-2</v>
      </c>
      <c r="Y161" s="15">
        <f t="shared" si="6"/>
        <v>1.9061843406677166E-2</v>
      </c>
      <c r="Z161" s="15">
        <f t="shared" si="6"/>
        <v>2.0895054633674338E-2</v>
      </c>
      <c r="AA161" s="15">
        <f t="shared" si="5"/>
        <v>1.7497883108716757E-2</v>
      </c>
    </row>
    <row r="162" spans="1:27" ht="12.75" customHeight="1" x14ac:dyDescent="0.25">
      <c r="A162" s="9">
        <v>41306</v>
      </c>
      <c r="B162" s="10" t="str">
        <f t="shared" si="9"/>
        <v>1306</v>
      </c>
      <c r="C162" s="11">
        <v>281.59114458132115</v>
      </c>
      <c r="D162" s="11">
        <v>7.862332641244226</v>
      </c>
      <c r="E162" s="12">
        <v>214.57923019564126</v>
      </c>
      <c r="F162" s="12">
        <v>-4.5946561236625616</v>
      </c>
      <c r="G162" s="12">
        <v>44.685641897921727</v>
      </c>
      <c r="H162" s="12">
        <v>0</v>
      </c>
      <c r="I162" s="12">
        <v>0</v>
      </c>
      <c r="J162" s="12">
        <v>0</v>
      </c>
      <c r="K162" s="12">
        <v>7.5121577941017759E-2</v>
      </c>
      <c r="L162" s="11">
        <v>304.60487045893512</v>
      </c>
      <c r="M162" s="12">
        <v>103.54826830759804</v>
      </c>
      <c r="N162" s="12">
        <v>-0.14899955985634972</v>
      </c>
      <c r="O162" s="16">
        <v>3031.3347738417915</v>
      </c>
      <c r="P162" s="14">
        <v>7199.8043773435966</v>
      </c>
      <c r="Q162" s="14">
        <v>3983.5377278188753</v>
      </c>
      <c r="R162" s="14">
        <v>8152.0073313206804</v>
      </c>
      <c r="S162" s="14">
        <v>4892857.299627441</v>
      </c>
      <c r="T162" s="14">
        <f t="shared" si="8"/>
        <v>-96640.988064962337</v>
      </c>
      <c r="U162" s="14">
        <f t="shared" si="8"/>
        <v>-80184.903220196225</v>
      </c>
      <c r="V162" s="14">
        <f t="shared" si="8"/>
        <v>-88832.225740731112</v>
      </c>
      <c r="W162" s="14">
        <f t="shared" si="7"/>
        <v>-72376.140895965029</v>
      </c>
      <c r="X162" s="15">
        <f t="shared" si="6"/>
        <v>1.9751442183347737E-2</v>
      </c>
      <c r="Y162" s="15">
        <f t="shared" si="6"/>
        <v>1.6388154877580791E-2</v>
      </c>
      <c r="Z162" s="15">
        <f t="shared" si="6"/>
        <v>1.815549081055258E-2</v>
      </c>
      <c r="AA162" s="15">
        <f t="shared" si="5"/>
        <v>1.4792203504785639E-2</v>
      </c>
    </row>
    <row r="163" spans="1:27" ht="12.75" customHeight="1" x14ac:dyDescent="0.25">
      <c r="A163" s="9">
        <v>41334</v>
      </c>
      <c r="B163" s="10" t="str">
        <f t="shared" si="9"/>
        <v>1334</v>
      </c>
      <c r="C163" s="11">
        <v>-27.078955866249729</v>
      </c>
      <c r="D163" s="11">
        <v>-148.25356034579715</v>
      </c>
      <c r="E163" s="12">
        <v>295.47046775026496</v>
      </c>
      <c r="F163" s="12">
        <v>-4.0307091980038976</v>
      </c>
      <c r="G163" s="12">
        <v>23.770387332003587</v>
      </c>
      <c r="H163" s="12">
        <v>0</v>
      </c>
      <c r="I163" s="12">
        <v>0</v>
      </c>
      <c r="J163" s="12">
        <v>0</v>
      </c>
      <c r="K163" s="12">
        <v>-0.53103856520518045</v>
      </c>
      <c r="L163" s="11">
        <v>275.41516688722044</v>
      </c>
      <c r="M163" s="12">
        <v>103.2547682419731</v>
      </c>
      <c r="N163" s="12">
        <v>-0.18772265227975535</v>
      </c>
      <c r="O163" s="16">
        <v>-3500.0178576714811</v>
      </c>
      <c r="P163" s="14">
        <v>-1142.935807100921</v>
      </c>
      <c r="Q163" s="14">
        <v>-2982.1890540875547</v>
      </c>
      <c r="R163" s="14">
        <v>-625.10700351699461</v>
      </c>
      <c r="S163" s="14">
        <v>4926941.97898601</v>
      </c>
      <c r="T163" s="14">
        <f t="shared" si="8"/>
        <v>-89699.087413733811</v>
      </c>
      <c r="U163" s="14">
        <f t="shared" si="8"/>
        <v>-73808.801799778899</v>
      </c>
      <c r="V163" s="14">
        <f t="shared" si="8"/>
        <v>-81769.145963712857</v>
      </c>
      <c r="W163" s="14">
        <f t="shared" si="7"/>
        <v>-65878.860349757946</v>
      </c>
      <c r="X163" s="15">
        <f t="shared" si="6"/>
        <v>1.8205833922199821E-2</v>
      </c>
      <c r="Y163" s="15">
        <f t="shared" si="6"/>
        <v>1.4980651713493312E-2</v>
      </c>
      <c r="Z163" s="15">
        <f t="shared" si="6"/>
        <v>1.6596328171199892E-2</v>
      </c>
      <c r="AA163" s="15">
        <f t="shared" si="5"/>
        <v>1.3371145962493383E-2</v>
      </c>
    </row>
    <row r="164" spans="1:27" ht="12.75" customHeight="1" x14ac:dyDescent="0.25">
      <c r="A164" s="9">
        <v>41365</v>
      </c>
      <c r="B164" s="10" t="str">
        <f t="shared" si="9"/>
        <v>1365</v>
      </c>
      <c r="C164" s="11">
        <v>-261.78451647083654</v>
      </c>
      <c r="D164" s="11">
        <v>5.7561125371066293</v>
      </c>
      <c r="E164" s="12">
        <v>293.62850088024243</v>
      </c>
      <c r="F164" s="12">
        <v>-19.5445959220242</v>
      </c>
      <c r="G164" s="12">
        <v>-0.55642941886349306</v>
      </c>
      <c r="H164" s="12">
        <v>0</v>
      </c>
      <c r="I164" s="12">
        <v>0</v>
      </c>
      <c r="J164" s="12">
        <v>0</v>
      </c>
      <c r="K164" s="12">
        <v>0.27879073348322053</v>
      </c>
      <c r="L164" s="11">
        <v>281.44188216460822</v>
      </c>
      <c r="M164" s="12">
        <v>-405.09357389350924</v>
      </c>
      <c r="N164" s="12">
        <v>-0.65500945565018676</v>
      </c>
      <c r="O164" s="16">
        <v>-10328.337742592867</v>
      </c>
      <c r="P164" s="14">
        <v>-7331.1286162093456</v>
      </c>
      <c r="Q164" s="14">
        <v>-10434.866581438309</v>
      </c>
      <c r="R164" s="14">
        <v>-7437.6574550547884</v>
      </c>
      <c r="S164" s="14">
        <v>4983825.300033954</v>
      </c>
      <c r="T164" s="14">
        <f t="shared" si="8"/>
        <v>-85787.720174683942</v>
      </c>
      <c r="U164" s="14">
        <f t="shared" si="8"/>
        <v>-69584.076637804465</v>
      </c>
      <c r="V164" s="14">
        <f t="shared" si="8"/>
        <v>-77632.0488234636</v>
      </c>
      <c r="W164" s="14">
        <f t="shared" si="7"/>
        <v>-61428.405286584108</v>
      </c>
      <c r="X164" s="15">
        <f t="shared" si="6"/>
        <v>1.7213227793939623E-2</v>
      </c>
      <c r="Y164" s="15">
        <f t="shared" si="6"/>
        <v>1.3961981499899365E-2</v>
      </c>
      <c r="Z164" s="15">
        <f t="shared" si="6"/>
        <v>1.5576799777258385E-2</v>
      </c>
      <c r="AA164" s="15">
        <f t="shared" si="5"/>
        <v>1.2325553483218123E-2</v>
      </c>
    </row>
    <row r="165" spans="1:27" ht="12.75" customHeight="1" x14ac:dyDescent="0.25">
      <c r="A165" s="9">
        <v>41395</v>
      </c>
      <c r="B165" s="10" t="str">
        <f t="shared" si="9"/>
        <v>1395</v>
      </c>
      <c r="C165" s="11">
        <v>307.33509022874387</v>
      </c>
      <c r="D165" s="11">
        <v>19.12294871059418</v>
      </c>
      <c r="E165" s="12">
        <v>348.53423485275664</v>
      </c>
      <c r="F165" s="12">
        <v>-35.086835933643044</v>
      </c>
      <c r="G165" s="12">
        <v>4.073667409676311</v>
      </c>
      <c r="H165" s="12">
        <v>17.769324507475076</v>
      </c>
      <c r="I165" s="12">
        <v>0</v>
      </c>
      <c r="J165" s="12">
        <v>4.6588195120840021</v>
      </c>
      <c r="K165" s="12">
        <v>-0.37319163226277929</v>
      </c>
      <c r="L165" s="11">
        <v>326.43947667147552</v>
      </c>
      <c r="M165" s="12">
        <v>108.8251365510009</v>
      </c>
      <c r="N165" s="12">
        <v>-0.47422897824566967</v>
      </c>
      <c r="O165" s="16">
        <v>-5680.962145946186</v>
      </c>
      <c r="P165" s="14">
        <v>-5192.8962419707559</v>
      </c>
      <c r="Q165" s="14">
        <v>-4580.1377040465304</v>
      </c>
      <c r="R165" s="14">
        <v>-4092.0718000711008</v>
      </c>
      <c r="S165" s="14">
        <v>5022416.4615529953</v>
      </c>
      <c r="T165" s="14">
        <f t="shared" si="8"/>
        <v>-88815.701127848064</v>
      </c>
      <c r="U165" s="14">
        <f t="shared" si="8"/>
        <v>-73130.633653905621</v>
      </c>
      <c r="V165" s="14">
        <f t="shared" si="8"/>
        <v>-79992.602115924645</v>
      </c>
      <c r="W165" s="14">
        <f t="shared" si="7"/>
        <v>-64307.534641982187</v>
      </c>
      <c r="X165" s="15">
        <f t="shared" si="6"/>
        <v>1.7683858319543878E-2</v>
      </c>
      <c r="Y165" s="15">
        <f t="shared" si="6"/>
        <v>1.4560846200972489E-2</v>
      </c>
      <c r="Z165" s="15">
        <f t="shared" si="6"/>
        <v>1.5927114513158057E-2</v>
      </c>
      <c r="AA165" s="15">
        <f t="shared" si="5"/>
        <v>1.2804102394586665E-2</v>
      </c>
    </row>
    <row r="166" spans="1:27" ht="12.75" customHeight="1" x14ac:dyDescent="0.25">
      <c r="A166" s="9">
        <v>41426</v>
      </c>
      <c r="B166" s="10" t="str">
        <f t="shared" si="9"/>
        <v>1426</v>
      </c>
      <c r="C166" s="11">
        <v>284.54569328186125</v>
      </c>
      <c r="D166" s="11">
        <v>-0.2298067714064739</v>
      </c>
      <c r="E166" s="12">
        <v>310.12818320256406</v>
      </c>
      <c r="F166" s="12">
        <v>17.446660213014134</v>
      </c>
      <c r="G166" s="12">
        <v>-20.603056539235435</v>
      </c>
      <c r="H166" s="12">
        <v>-17.844270774109681</v>
      </c>
      <c r="I166" s="12">
        <v>0</v>
      </c>
      <c r="J166" s="12">
        <v>-4.6784691689524021</v>
      </c>
      <c r="K166" s="12">
        <v>-0.37943986026837478</v>
      </c>
      <c r="L166" s="11">
        <v>325.06388381167346</v>
      </c>
      <c r="M166" s="12">
        <v>-194.43521269604099</v>
      </c>
      <c r="N166" s="12">
        <v>-0.61296187234070454</v>
      </c>
      <c r="O166" s="16">
        <v>-5428.5588100869873</v>
      </c>
      <c r="P166" s="14">
        <v>-1497.2909260864083</v>
      </c>
      <c r="Q166" s="14">
        <v>-4730.1576072602284</v>
      </c>
      <c r="R166" s="14">
        <v>-798.88972325964949</v>
      </c>
      <c r="S166" s="14">
        <v>5066419.2493123105</v>
      </c>
      <c r="T166" s="14">
        <f t="shared" si="8"/>
        <v>-91450.039200739717</v>
      </c>
      <c r="U166" s="14">
        <f t="shared" si="8"/>
        <v>-72529.228050573598</v>
      </c>
      <c r="V166" s="14">
        <f t="shared" si="8"/>
        <v>-82610.130818833568</v>
      </c>
      <c r="W166" s="14">
        <f t="shared" si="7"/>
        <v>-63689.319668667449</v>
      </c>
      <c r="X166" s="15">
        <f t="shared" si="6"/>
        <v>1.8050231277870001E-2</v>
      </c>
      <c r="Y166" s="15">
        <f t="shared" si="6"/>
        <v>1.4315678289043754E-2</v>
      </c>
      <c r="Z166" s="15">
        <f t="shared" si="6"/>
        <v>1.6305427315366102E-2</v>
      </c>
      <c r="AA166" s="15">
        <f t="shared" si="5"/>
        <v>1.2570874326539855E-2</v>
      </c>
    </row>
    <row r="167" spans="1:27" ht="12.75" customHeight="1" x14ac:dyDescent="0.25">
      <c r="A167" s="9">
        <v>41456</v>
      </c>
      <c r="B167" s="10" t="str">
        <f t="shared" si="9"/>
        <v>1456</v>
      </c>
      <c r="C167" s="11">
        <v>302.54657161881414</v>
      </c>
      <c r="D167" s="11">
        <v>33.662049575777793</v>
      </c>
      <c r="E167" s="12">
        <v>361.82420583610474</v>
      </c>
      <c r="F167" s="12">
        <v>-43.502048940212248</v>
      </c>
      <c r="G167" s="12">
        <v>56.79951016794535</v>
      </c>
      <c r="H167" s="12">
        <v>0</v>
      </c>
      <c r="I167" s="12">
        <v>206.59888239724879</v>
      </c>
      <c r="J167" s="12">
        <v>0</v>
      </c>
      <c r="K167" s="12">
        <v>-0.13753674420129491</v>
      </c>
      <c r="L167" s="11">
        <v>328.78981276198289</v>
      </c>
      <c r="M167" s="12">
        <v>95.632848143755126</v>
      </c>
      <c r="N167" s="12">
        <v>-1.0955132279780411</v>
      </c>
      <c r="O167" s="16">
        <v>-2286.7904771741646</v>
      </c>
      <c r="P167" s="14">
        <v>-4003.0315397648446</v>
      </c>
      <c r="Q167" s="12">
        <v>-945.67169558492742</v>
      </c>
      <c r="R167" s="12">
        <v>-2661.9127581756075</v>
      </c>
      <c r="S167" s="12">
        <v>5110635.7810038934</v>
      </c>
      <c r="T167" s="12">
        <f t="shared" si="8"/>
        <v>-88167.29501406684</v>
      </c>
      <c r="U167" s="12">
        <f t="shared" si="8"/>
        <v>-72663.019573981059</v>
      </c>
      <c r="V167" s="12">
        <f t="shared" si="8"/>
        <v>-78779.842351697371</v>
      </c>
      <c r="W167" s="12">
        <f t="shared" si="7"/>
        <v>-63275.56691161159</v>
      </c>
      <c r="X167" s="15">
        <f t="shared" si="6"/>
        <v>1.7251727337287952E-2</v>
      </c>
      <c r="Y167" s="15">
        <f t="shared" si="6"/>
        <v>1.4218000007761794E-2</v>
      </c>
      <c r="Z167" s="15">
        <f t="shared" si="6"/>
        <v>1.5414880990838771E-2</v>
      </c>
      <c r="AA167" s="15">
        <f t="shared" si="5"/>
        <v>1.2381153661312611E-2</v>
      </c>
    </row>
    <row r="168" spans="1:27" ht="12.75" customHeight="1" x14ac:dyDescent="0.25">
      <c r="A168" s="9">
        <v>41487</v>
      </c>
      <c r="B168" s="10" t="str">
        <f t="shared" si="9"/>
        <v>1487</v>
      </c>
      <c r="C168" s="11">
        <v>294.5747418779539</v>
      </c>
      <c r="D168" s="11">
        <v>1.7292244901535383</v>
      </c>
      <c r="E168" s="12">
        <v>113.34775222197906</v>
      </c>
      <c r="F168" s="12">
        <v>-6.3995205244002342</v>
      </c>
      <c r="G168" s="12">
        <v>29.995999769203415</v>
      </c>
      <c r="H168" s="12">
        <v>0</v>
      </c>
      <c r="I168" s="14">
        <v>1285.4993932814584</v>
      </c>
      <c r="J168" s="12">
        <v>574.75820206960975</v>
      </c>
      <c r="K168" s="12">
        <v>-7.9058096530558258E-2</v>
      </c>
      <c r="L168" s="11">
        <v>300.67244352142501</v>
      </c>
      <c r="M168" s="12">
        <v>115.48145265934727</v>
      </c>
      <c r="N168" s="12">
        <v>-1.1332612763334109</v>
      </c>
      <c r="O168" s="11">
        <v>431.86782310696259</v>
      </c>
      <c r="P168" s="12">
        <v>77.398900393720396</v>
      </c>
      <c r="Q168" s="14">
        <v>3140.3151931008283</v>
      </c>
      <c r="R168" s="14">
        <v>2785.8462703875862</v>
      </c>
      <c r="S168" s="14">
        <v>5144131.2344340533</v>
      </c>
      <c r="T168" s="14">
        <f t="shared" si="8"/>
        <v>-84738.8194078386</v>
      </c>
      <c r="U168" s="14">
        <f t="shared" si="8"/>
        <v>-71324.041496426711</v>
      </c>
      <c r="V168" s="14">
        <f t="shared" si="8"/>
        <v>-73340.66889283323</v>
      </c>
      <c r="W168" s="14">
        <f t="shared" si="7"/>
        <v>-59925.890981421326</v>
      </c>
      <c r="X168" s="15">
        <f t="shared" si="6"/>
        <v>1.6472911663024746E-2</v>
      </c>
      <c r="Y168" s="15">
        <f t="shared" si="6"/>
        <v>1.3865128676926851E-2</v>
      </c>
      <c r="Z168" s="15">
        <f t="shared" si="6"/>
        <v>1.4257153550419096E-2</v>
      </c>
      <c r="AA168" s="15">
        <f t="shared" si="6"/>
        <v>1.1649370564321198E-2</v>
      </c>
    </row>
    <row r="169" spans="1:27" ht="12.75" customHeight="1" x14ac:dyDescent="0.25">
      <c r="A169" s="9">
        <v>41518</v>
      </c>
      <c r="B169" s="10" t="str">
        <f t="shared" si="9"/>
        <v>1518</v>
      </c>
      <c r="C169" s="11">
        <v>360.16093913321771</v>
      </c>
      <c r="D169" s="11">
        <v>30.123974035169027</v>
      </c>
      <c r="E169" s="12">
        <v>431.46687574540533</v>
      </c>
      <c r="F169" s="12">
        <v>-14.149455894530842</v>
      </c>
      <c r="G169" s="12">
        <v>-10.209419954883501</v>
      </c>
      <c r="H169" s="12">
        <v>0</v>
      </c>
      <c r="I169" s="14">
        <v>-1411.7495097377439</v>
      </c>
      <c r="J169" s="12">
        <v>937.84272222799063</v>
      </c>
      <c r="K169" s="12">
        <v>-0.44006887559787811</v>
      </c>
      <c r="L169" s="11">
        <v>321.02327439213212</v>
      </c>
      <c r="M169" s="12">
        <v>62.8366353747682</v>
      </c>
      <c r="N169" s="12">
        <v>-1.2143804280590849</v>
      </c>
      <c r="O169" s="16">
        <v>9047.8667948436596</v>
      </c>
      <c r="P169" s="14">
        <v>10728.979801128133</v>
      </c>
      <c r="Q169" s="14">
        <v>9753.5583808615265</v>
      </c>
      <c r="R169" s="14">
        <v>11434.671387146002</v>
      </c>
      <c r="S169" s="14">
        <v>5190105.868101351</v>
      </c>
      <c r="T169" s="14">
        <f t="shared" si="8"/>
        <v>-74100.36217522317</v>
      </c>
      <c r="U169" s="14">
        <f t="shared" si="8"/>
        <v>-59522.77436206655</v>
      </c>
      <c r="V169" s="14">
        <f t="shared" si="8"/>
        <v>-62998.187494963633</v>
      </c>
      <c r="W169" s="14">
        <f t="shared" si="7"/>
        <v>-48420.599681807005</v>
      </c>
      <c r="X169" s="15">
        <f t="shared" ref="X169:AA196" si="10">-T169/$S169</f>
        <v>1.4277235196809315E-2</v>
      </c>
      <c r="Y169" s="15">
        <f t="shared" si="10"/>
        <v>1.1468508711526769E-2</v>
      </c>
      <c r="Z169" s="15">
        <f t="shared" si="10"/>
        <v>1.2138131494032449E-2</v>
      </c>
      <c r="AA169" s="15">
        <f t="shared" si="10"/>
        <v>9.3294050087499025E-3</v>
      </c>
    </row>
    <row r="170" spans="1:27" ht="12.75" customHeight="1" x14ac:dyDescent="0.25">
      <c r="A170" s="9">
        <v>41548</v>
      </c>
      <c r="B170" s="10" t="str">
        <f t="shared" si="9"/>
        <v>1548</v>
      </c>
      <c r="C170" s="11">
        <v>344.61981971437501</v>
      </c>
      <c r="D170" s="11">
        <v>31.182927314445351</v>
      </c>
      <c r="E170" s="12">
        <v>673.55138470296413</v>
      </c>
      <c r="F170" s="12">
        <v>-14.789380467436274</v>
      </c>
      <c r="G170" s="12">
        <v>-69.874258936590238</v>
      </c>
      <c r="H170" s="12">
        <v>1.1958291871911828</v>
      </c>
      <c r="I170" s="14">
        <v>1489.4464776212274</v>
      </c>
      <c r="J170" s="12">
        <v>-237.70463925288368</v>
      </c>
      <c r="K170" s="12">
        <v>-5.4907891108954388E-2</v>
      </c>
      <c r="L170" s="11">
        <v>323.00810255428104</v>
      </c>
      <c r="M170" s="12">
        <v>91.113695096834618</v>
      </c>
      <c r="N170" s="12">
        <v>-1.2172156881955887</v>
      </c>
      <c r="O170" s="16">
        <v>-6188.4126315345975</v>
      </c>
      <c r="P170" s="14">
        <v>-5384.2298055250676</v>
      </c>
      <c r="Q170" s="14">
        <v>-3557.9347975794935</v>
      </c>
      <c r="R170" s="14">
        <v>-2753.7519715699636</v>
      </c>
      <c r="S170" s="14">
        <v>5235251.2353630243</v>
      </c>
      <c r="T170" s="14">
        <f t="shared" si="8"/>
        <v>-67890.36975783846</v>
      </c>
      <c r="U170" s="14">
        <f t="shared" si="8"/>
        <v>-54780.946645306118</v>
      </c>
      <c r="V170" s="14">
        <f t="shared" si="8"/>
        <v>-54752.14765757681</v>
      </c>
      <c r="W170" s="14">
        <f t="shared" si="7"/>
        <v>-41642.724545044446</v>
      </c>
      <c r="X170" s="15">
        <f t="shared" si="10"/>
        <v>1.2967929657177338E-2</v>
      </c>
      <c r="Y170" s="15">
        <f t="shared" si="10"/>
        <v>1.0463862034981685E-2</v>
      </c>
      <c r="Z170" s="15">
        <f t="shared" si="10"/>
        <v>1.0458361059682777E-2</v>
      </c>
      <c r="AA170" s="15">
        <f t="shared" si="10"/>
        <v>7.9542934374871206E-3</v>
      </c>
    </row>
    <row r="171" spans="1:27" ht="12.75" customHeight="1" x14ac:dyDescent="0.25">
      <c r="A171" s="9">
        <v>41579</v>
      </c>
      <c r="B171" s="10" t="str">
        <f t="shared" si="9"/>
        <v>1579</v>
      </c>
      <c r="C171" s="11">
        <v>354.72859353332979</v>
      </c>
      <c r="D171" s="11">
        <v>84.717546671895988</v>
      </c>
      <c r="E171" s="12">
        <v>428.80266598910373</v>
      </c>
      <c r="F171" s="12">
        <v>-14.244728408326212</v>
      </c>
      <c r="G171" s="12">
        <v>63.523301272406123</v>
      </c>
      <c r="H171" s="12">
        <v>224.64075542333737</v>
      </c>
      <c r="I171" s="14">
        <v>-1237.191524880112</v>
      </c>
      <c r="J171" s="12">
        <v>-641.19346027065114</v>
      </c>
      <c r="K171" s="12">
        <v>2.5168810000359185</v>
      </c>
      <c r="L171" s="11">
        <v>305.85718390917719</v>
      </c>
      <c r="M171" s="12">
        <v>111.23175381980646</v>
      </c>
      <c r="N171" s="12">
        <v>-1.1616694782272807</v>
      </c>
      <c r="O171" s="16">
        <v>-29745.360082092448</v>
      </c>
      <c r="P171" s="14">
        <v>-28954.012503798418</v>
      </c>
      <c r="Q171" s="14">
        <v>-30063.132783510671</v>
      </c>
      <c r="R171" s="14">
        <v>-29271.785205216642</v>
      </c>
      <c r="S171" s="14">
        <v>5279039.4791962132</v>
      </c>
      <c r="T171" s="14">
        <f t="shared" si="8"/>
        <v>-103151.08948122844</v>
      </c>
      <c r="U171" s="14">
        <f t="shared" si="8"/>
        <v>-89470.880616630515</v>
      </c>
      <c r="V171" s="14">
        <f t="shared" si="8"/>
        <v>-91431.683333674169</v>
      </c>
      <c r="W171" s="14">
        <f t="shared" si="7"/>
        <v>-77751.474469076245</v>
      </c>
      <c r="X171" s="15">
        <f t="shared" si="10"/>
        <v>1.9539745798024269E-2</v>
      </c>
      <c r="Y171" s="15">
        <f t="shared" si="10"/>
        <v>1.6948325726530343E-2</v>
      </c>
      <c r="Z171" s="15">
        <f t="shared" si="10"/>
        <v>1.7319757447162635E-2</v>
      </c>
      <c r="AA171" s="15">
        <f t="shared" si="10"/>
        <v>1.4728337375668706E-2</v>
      </c>
    </row>
    <row r="172" spans="1:27" ht="12.75" customHeight="1" x14ac:dyDescent="0.25">
      <c r="A172" s="17">
        <v>41609</v>
      </c>
      <c r="B172" s="18" t="str">
        <f t="shared" si="9"/>
        <v>1609</v>
      </c>
      <c r="C172" s="19">
        <v>350.67063428470135</v>
      </c>
      <c r="D172" s="19">
        <v>111.45013912332499</v>
      </c>
      <c r="E172" s="20">
        <v>425.68003926233166</v>
      </c>
      <c r="F172" s="20">
        <v>117.16975385816173</v>
      </c>
      <c r="G172" s="20">
        <v>60.303883362783985</v>
      </c>
      <c r="H172" s="20">
        <v>252.29560520745429</v>
      </c>
      <c r="I172" s="20">
        <v>265.655079431084</v>
      </c>
      <c r="J172" s="22">
        <v>1211.459917831173</v>
      </c>
      <c r="K172" s="20">
        <v>49.240712285308973</v>
      </c>
      <c r="L172" s="19">
        <v>303.23407809263512</v>
      </c>
      <c r="M172" s="20">
        <v>980.40513015193642</v>
      </c>
      <c r="N172" s="20">
        <v>-1.355912972316853</v>
      </c>
      <c r="O172" s="21">
        <v>-10407.339536656162</v>
      </c>
      <c r="P172" s="22">
        <v>-15032.372397355111</v>
      </c>
      <c r="Q172" s="22">
        <v>-6281.1304767375832</v>
      </c>
      <c r="R172" s="22">
        <v>-10906.163337436534</v>
      </c>
      <c r="S172" s="22">
        <v>5331619.0000000121</v>
      </c>
      <c r="T172" s="22">
        <f t="shared" si="8"/>
        <v>-91306.120366120536</v>
      </c>
      <c r="U172" s="22">
        <f t="shared" si="8"/>
        <v>-76608.816795735707</v>
      </c>
      <c r="V172" s="22">
        <f t="shared" si="8"/>
        <v>-76665.473572938121</v>
      </c>
      <c r="W172" s="22">
        <f t="shared" si="7"/>
        <v>-61968.170002553277</v>
      </c>
      <c r="X172" s="23">
        <f t="shared" si="10"/>
        <v>1.7125402315154237E-2</v>
      </c>
      <c r="Y172" s="23">
        <f t="shared" si="10"/>
        <v>1.4368771811289503E-2</v>
      </c>
      <c r="Z172" s="23">
        <f t="shared" si="10"/>
        <v>1.4379398372790319E-2</v>
      </c>
      <c r="AA172" s="23">
        <f t="shared" si="10"/>
        <v>1.1622767868925582E-2</v>
      </c>
    </row>
    <row r="173" spans="1:27" ht="12.75" customHeight="1" x14ac:dyDescent="0.25">
      <c r="A173" s="9">
        <v>41640</v>
      </c>
      <c r="B173" s="10" t="str">
        <f t="shared" si="9"/>
        <v>1640</v>
      </c>
      <c r="C173" s="11">
        <v>377.71455073271085</v>
      </c>
      <c r="D173" s="11">
        <v>14.19240257836068</v>
      </c>
      <c r="E173" s="12">
        <v>472.2506678993239</v>
      </c>
      <c r="F173" s="12">
        <v>-27.016986940811364</v>
      </c>
      <c r="G173" s="12">
        <v>15.177362290583673</v>
      </c>
      <c r="H173" s="12">
        <v>-482.1247126259193</v>
      </c>
      <c r="I173" s="12">
        <v>-621.88115452352235</v>
      </c>
      <c r="J173" s="14">
        <v>-1841.7076265388916</v>
      </c>
      <c r="K173" s="12">
        <v>17.294750300818652</v>
      </c>
      <c r="L173" s="11">
        <v>304.87942487654408</v>
      </c>
      <c r="M173" s="12">
        <v>88.788068810760919</v>
      </c>
      <c r="N173" s="12">
        <v>-1.3419655767156857</v>
      </c>
      <c r="O173" s="16">
        <v>-19921.301492630555</v>
      </c>
      <c r="P173" s="14">
        <v>-12461.722102177308</v>
      </c>
      <c r="Q173" s="14">
        <v>-21605.076711347312</v>
      </c>
      <c r="R173" s="14">
        <v>-14145.497320894065</v>
      </c>
      <c r="S173" s="14">
        <v>5377598.8752252152</v>
      </c>
      <c r="T173" s="14">
        <f t="shared" si="8"/>
        <v>-80976.011384593032</v>
      </c>
      <c r="U173" s="14">
        <f t="shared" si="8"/>
        <v>-62993.436861122726</v>
      </c>
      <c r="V173" s="14">
        <f t="shared" si="8"/>
        <v>-68302.88610981137</v>
      </c>
      <c r="W173" s="14">
        <f t="shared" si="7"/>
        <v>-50320.311586341079</v>
      </c>
      <c r="X173" s="15">
        <f t="shared" si="10"/>
        <v>1.5058023713455522E-2</v>
      </c>
      <c r="Y173" s="15">
        <f t="shared" si="10"/>
        <v>1.1714045305858657E-2</v>
      </c>
      <c r="Z173" s="15">
        <f t="shared" si="10"/>
        <v>1.2701372433054674E-2</v>
      </c>
      <c r="AA173" s="15">
        <f t="shared" si="10"/>
        <v>9.3573940254578127E-3</v>
      </c>
    </row>
    <row r="174" spans="1:27" ht="12.75" customHeight="1" x14ac:dyDescent="0.25">
      <c r="A174" s="9">
        <v>41671</v>
      </c>
      <c r="B174" s="10" t="str">
        <f t="shared" si="9"/>
        <v>1671</v>
      </c>
      <c r="C174" s="11">
        <v>336.6075348189799</v>
      </c>
      <c r="D174" s="11">
        <v>21.81183800463084</v>
      </c>
      <c r="E174" s="12">
        <v>441.08628538053705</v>
      </c>
      <c r="F174" s="12">
        <v>-24.889874967556061</v>
      </c>
      <c r="G174" s="12">
        <v>42.851289355619301</v>
      </c>
      <c r="H174" s="12">
        <v>771.75722737549711</v>
      </c>
      <c r="I174" s="12">
        <v>19.509795711374959</v>
      </c>
      <c r="J174" s="14">
        <v>1333.7120015701519</v>
      </c>
      <c r="K174" s="12">
        <v>9.9482447894608566</v>
      </c>
      <c r="L174" s="11">
        <v>349.68857966533557</v>
      </c>
      <c r="M174" s="12">
        <v>124.1543279900385</v>
      </c>
      <c r="N174" s="12">
        <v>-1.6231299623490882</v>
      </c>
      <c r="O174" s="16">
        <v>-2130.2243826699896</v>
      </c>
      <c r="P174" s="14">
        <v>3365.3897719230768</v>
      </c>
      <c r="Q174" s="14">
        <v>1294.3897370617306</v>
      </c>
      <c r="R174" s="14">
        <v>6790.0038916547965</v>
      </c>
      <c r="S174" s="14">
        <v>5434579.3918938274</v>
      </c>
      <c r="T174" s="14">
        <f t="shared" si="8"/>
        <v>-86137.570541104797</v>
      </c>
      <c r="U174" s="14">
        <f t="shared" si="8"/>
        <v>-66827.851466543245</v>
      </c>
      <c r="V174" s="14">
        <f t="shared" si="8"/>
        <v>-70992.034100568519</v>
      </c>
      <c r="W174" s="14">
        <f t="shared" si="7"/>
        <v>-51682.315026006967</v>
      </c>
      <c r="X174" s="15">
        <f t="shared" si="10"/>
        <v>1.5849905637515732E-2</v>
      </c>
      <c r="Y174" s="15">
        <f t="shared" si="10"/>
        <v>1.2296784469875094E-2</v>
      </c>
      <c r="Z174" s="15">
        <f t="shared" si="10"/>
        <v>1.3063022725633493E-2</v>
      </c>
      <c r="AA174" s="15">
        <f t="shared" si="10"/>
        <v>9.5099015579928545E-3</v>
      </c>
    </row>
    <row r="175" spans="1:27" ht="12.75" customHeight="1" x14ac:dyDescent="0.25">
      <c r="A175" s="9">
        <v>41699</v>
      </c>
      <c r="B175" s="10" t="str">
        <f t="shared" si="9"/>
        <v>1699</v>
      </c>
      <c r="C175" s="11">
        <v>372.5535387198193</v>
      </c>
      <c r="D175" s="11">
        <v>242.36536999011281</v>
      </c>
      <c r="E175" s="12">
        <v>493.25529325315762</v>
      </c>
      <c r="F175" s="12">
        <v>-27.434681517164137</v>
      </c>
      <c r="G175" s="12">
        <v>21.267898885458777</v>
      </c>
      <c r="H175" s="12">
        <v>-572.56134805766874</v>
      </c>
      <c r="I175" s="12">
        <v>-6.3362653937950038</v>
      </c>
      <c r="J175" s="12">
        <v>45.966988093009569</v>
      </c>
      <c r="K175" s="12">
        <v>12.683632373432987</v>
      </c>
      <c r="L175" s="11">
        <v>297.82218606743396</v>
      </c>
      <c r="M175" s="12">
        <v>95.458327677057554</v>
      </c>
      <c r="N175" s="12">
        <v>-1.3517537649278799</v>
      </c>
      <c r="O175" s="16">
        <v>-3579.5742882460008</v>
      </c>
      <c r="P175" s="14">
        <v>-3195.6200689088596</v>
      </c>
      <c r="Q175" s="14">
        <v>-2605.8851019200738</v>
      </c>
      <c r="R175" s="14">
        <v>-2221.930882582933</v>
      </c>
      <c r="S175" s="14">
        <v>5475874.3049932318</v>
      </c>
      <c r="T175" s="14">
        <f t="shared" si="8"/>
        <v>-86217.126971679318</v>
      </c>
      <c r="U175" s="14">
        <f t="shared" si="8"/>
        <v>-68880.535728351198</v>
      </c>
      <c r="V175" s="14">
        <f t="shared" si="8"/>
        <v>-70615.730148401024</v>
      </c>
      <c r="W175" s="14">
        <f t="shared" si="7"/>
        <v>-53279.138905072905</v>
      </c>
      <c r="X175" s="15">
        <f t="shared" si="10"/>
        <v>1.5744906140935586E-2</v>
      </c>
      <c r="Y175" s="15">
        <f t="shared" si="10"/>
        <v>1.257891103627813E-2</v>
      </c>
      <c r="Z175" s="15">
        <f t="shared" si="10"/>
        <v>1.2895790921279794E-2</v>
      </c>
      <c r="AA175" s="15">
        <f t="shared" si="10"/>
        <v>9.7297958166223386E-3</v>
      </c>
    </row>
    <row r="176" spans="1:27" ht="12.75" customHeight="1" x14ac:dyDescent="0.25">
      <c r="A176" s="9">
        <v>41730</v>
      </c>
      <c r="B176" s="10" t="str">
        <f t="shared" si="9"/>
        <v>1730</v>
      </c>
      <c r="C176" s="11">
        <v>-513.30699915853029</v>
      </c>
      <c r="D176" s="11">
        <v>24.680964015598899</v>
      </c>
      <c r="E176" s="12">
        <v>493.21024340889625</v>
      </c>
      <c r="F176" s="12">
        <v>-26.590963413947566</v>
      </c>
      <c r="G176" s="12">
        <v>-61.405096416837132</v>
      </c>
      <c r="H176" s="12">
        <v>22.488786464633179</v>
      </c>
      <c r="I176" s="12">
        <v>-13.350610581227212</v>
      </c>
      <c r="J176" s="12">
        <v>208.62878934908395</v>
      </c>
      <c r="K176" s="12">
        <v>13.329797874159494</v>
      </c>
      <c r="L176" s="11">
        <v>357.69349340807679</v>
      </c>
      <c r="M176" s="12">
        <v>101.55468263473675</v>
      </c>
      <c r="N176" s="12">
        <v>-1.7037876164831482</v>
      </c>
      <c r="O176" s="16">
        <v>-16895.801787874854</v>
      </c>
      <c r="P176" s="14">
        <v>-16745.201175039696</v>
      </c>
      <c r="Q176" s="14">
        <v>-16290.572487906695</v>
      </c>
      <c r="R176" s="14">
        <v>-16139.971875071536</v>
      </c>
      <c r="S176" s="14">
        <v>5512656.0491225934</v>
      </c>
      <c r="T176" s="14">
        <f t="shared" si="8"/>
        <v>-92784.59101696132</v>
      </c>
      <c r="U176" s="14">
        <f t="shared" si="8"/>
        <v>-78294.608287181545</v>
      </c>
      <c r="V176" s="14">
        <f t="shared" si="8"/>
        <v>-76471.436054869424</v>
      </c>
      <c r="W176" s="14">
        <f t="shared" si="7"/>
        <v>-61981.453325089649</v>
      </c>
      <c r="X176" s="15">
        <f t="shared" si="10"/>
        <v>1.6831195378447222E-2</v>
      </c>
      <c r="Y176" s="15">
        <f t="shared" si="10"/>
        <v>1.4202701490807337E-2</v>
      </c>
      <c r="Z176" s="15">
        <f t="shared" si="10"/>
        <v>1.387197666123951E-2</v>
      </c>
      <c r="AA176" s="15">
        <f t="shared" si="10"/>
        <v>1.1243482773599626E-2</v>
      </c>
    </row>
    <row r="177" spans="1:27" ht="12.75" customHeight="1" x14ac:dyDescent="0.25">
      <c r="A177" s="9">
        <v>41760</v>
      </c>
      <c r="B177" s="10" t="str">
        <f t="shared" si="9"/>
        <v>1760</v>
      </c>
      <c r="C177" s="11">
        <v>403.74532009449081</v>
      </c>
      <c r="D177" s="11">
        <v>40.716570225658145</v>
      </c>
      <c r="E177" s="12">
        <v>512.28844814894774</v>
      </c>
      <c r="F177" s="12">
        <v>-27.450884355045755</v>
      </c>
      <c r="G177" s="12">
        <v>28.181335427780251</v>
      </c>
      <c r="H177" s="12">
        <v>769.88992499097355</v>
      </c>
      <c r="I177" s="12">
        <v>0</v>
      </c>
      <c r="J177" s="12">
        <v>934.84500011010743</v>
      </c>
      <c r="K177" s="12">
        <v>11.053691857797192</v>
      </c>
      <c r="L177" s="11">
        <v>219.34890836334645</v>
      </c>
      <c r="M177" s="12">
        <v>133.32431336777685</v>
      </c>
      <c r="N177" s="12">
        <v>-1.7666824542829485</v>
      </c>
      <c r="O177" s="16">
        <v>11046.362507229627</v>
      </c>
      <c r="P177" s="14">
        <v>10936.917144695664</v>
      </c>
      <c r="Q177" s="14">
        <v>14070.538453007177</v>
      </c>
      <c r="R177" s="14">
        <v>13961.093090473214</v>
      </c>
      <c r="S177" s="14">
        <v>5553620.4980144892</v>
      </c>
      <c r="T177" s="14">
        <f t="shared" si="8"/>
        <v>-76057.2663637855</v>
      </c>
      <c r="U177" s="14">
        <f t="shared" si="8"/>
        <v>-62164.794900515117</v>
      </c>
      <c r="V177" s="14">
        <f t="shared" si="8"/>
        <v>-57820.759897815718</v>
      </c>
      <c r="W177" s="14">
        <f t="shared" si="7"/>
        <v>-43928.288434545342</v>
      </c>
      <c r="X177" s="15">
        <f t="shared" si="10"/>
        <v>1.3695078083022998E-2</v>
      </c>
      <c r="Y177" s="15">
        <f t="shared" si="10"/>
        <v>1.1193561915644048E-2</v>
      </c>
      <c r="Z177" s="15">
        <f t="shared" si="10"/>
        <v>1.0411363167232545E-2</v>
      </c>
      <c r="AA177" s="15">
        <f t="shared" si="10"/>
        <v>7.9098469998535956E-3</v>
      </c>
    </row>
    <row r="178" spans="1:27" ht="12.75" customHeight="1" x14ac:dyDescent="0.25">
      <c r="A178" s="9">
        <v>41791</v>
      </c>
      <c r="B178" s="10" t="str">
        <f t="shared" si="9"/>
        <v>1791</v>
      </c>
      <c r="C178" s="11">
        <v>393.60511202815667</v>
      </c>
      <c r="D178" s="11">
        <v>25.642249132467416</v>
      </c>
      <c r="E178" s="12">
        <v>496.61187665196934</v>
      </c>
      <c r="F178" s="12">
        <v>22.091220802047832</v>
      </c>
      <c r="G178" s="12">
        <v>99.823242120445641</v>
      </c>
      <c r="H178" s="12">
        <v>773.42727530305194</v>
      </c>
      <c r="I178" s="12">
        <v>82.098680011538093</v>
      </c>
      <c r="J178" s="12">
        <v>-780.40993336229258</v>
      </c>
      <c r="K178" s="12">
        <v>-26.065890938099617</v>
      </c>
      <c r="L178" s="11">
        <v>240.920593574809</v>
      </c>
      <c r="M178" s="12">
        <v>128.22723457261034</v>
      </c>
      <c r="N178" s="12">
        <v>-1.7393786805133578</v>
      </c>
      <c r="O178" s="16">
        <v>2100.4785602848001</v>
      </c>
      <c r="P178" s="14">
        <v>2915.8941473727896</v>
      </c>
      <c r="Q178" s="14">
        <v>3554.7108415009907</v>
      </c>
      <c r="R178" s="14">
        <v>4370.1264285889802</v>
      </c>
      <c r="S178" s="14">
        <v>5575454.4460636005</v>
      </c>
      <c r="T178" s="14">
        <f t="shared" si="8"/>
        <v>-68528.228993413722</v>
      </c>
      <c r="U178" s="14">
        <f t="shared" si="8"/>
        <v>-57751.609827055931</v>
      </c>
      <c r="V178" s="14">
        <f t="shared" si="8"/>
        <v>-49535.891449054492</v>
      </c>
      <c r="W178" s="14">
        <f t="shared" si="7"/>
        <v>-38759.272282696715</v>
      </c>
      <c r="X178" s="15">
        <f t="shared" si="10"/>
        <v>1.2291057106886818E-2</v>
      </c>
      <c r="Y178" s="15">
        <f t="shared" si="10"/>
        <v>1.0358188805188769E-2</v>
      </c>
      <c r="Z178" s="15">
        <f t="shared" si="10"/>
        <v>8.8846374637726565E-3</v>
      </c>
      <c r="AA178" s="15">
        <f t="shared" si="10"/>
        <v>6.9517691620746098E-3</v>
      </c>
    </row>
    <row r="179" spans="1:27" ht="12.75" customHeight="1" x14ac:dyDescent="0.25">
      <c r="A179" s="9">
        <v>41821</v>
      </c>
      <c r="B179" s="10" t="str">
        <f t="shared" si="9"/>
        <v>1821</v>
      </c>
      <c r="C179" s="11">
        <v>412.22169733753566</v>
      </c>
      <c r="D179" s="11">
        <v>35.651113103389996</v>
      </c>
      <c r="E179" s="12">
        <v>503.19246557777126</v>
      </c>
      <c r="F179" s="12">
        <v>-27.701618894532476</v>
      </c>
      <c r="G179" s="12">
        <v>94.490882535356093</v>
      </c>
      <c r="H179" s="12">
        <v>224.8024720681999</v>
      </c>
      <c r="I179" s="12">
        <v>814.97018534406698</v>
      </c>
      <c r="J179" s="12">
        <v>830.66114618322797</v>
      </c>
      <c r="K179" s="12">
        <v>11.189442001800579</v>
      </c>
      <c r="L179" s="11">
        <v>259.75974173114975</v>
      </c>
      <c r="M179" s="12">
        <v>106.12292764119037</v>
      </c>
      <c r="N179" s="12">
        <v>-2.0491972587152381</v>
      </c>
      <c r="O179" s="16">
        <v>4715.1421661430941</v>
      </c>
      <c r="P179" s="14">
        <v>1748.6630044814519</v>
      </c>
      <c r="Q179" s="14">
        <v>7978.4534235135352</v>
      </c>
      <c r="R179" s="14">
        <v>5011.9742618518931</v>
      </c>
      <c r="S179" s="14">
        <v>5606011.0749554299</v>
      </c>
      <c r="T179" s="14">
        <f t="shared" si="8"/>
        <v>-61526.296350096469</v>
      </c>
      <c r="U179" s="14">
        <f t="shared" si="8"/>
        <v>-51999.915282809627</v>
      </c>
      <c r="V179" s="14">
        <f t="shared" si="8"/>
        <v>-40611.76632995603</v>
      </c>
      <c r="W179" s="14">
        <f t="shared" si="7"/>
        <v>-31085.385262669202</v>
      </c>
      <c r="X179" s="15">
        <f t="shared" si="10"/>
        <v>1.097505793824812E-2</v>
      </c>
      <c r="Y179" s="15">
        <f t="shared" si="10"/>
        <v>9.2757425177264832E-3</v>
      </c>
      <c r="Z179" s="15">
        <f t="shared" si="10"/>
        <v>7.2443250266463147E-3</v>
      </c>
      <c r="AA179" s="15">
        <f t="shared" si="10"/>
        <v>5.54500960612468E-3</v>
      </c>
    </row>
    <row r="180" spans="1:27" ht="12.75" customHeight="1" x14ac:dyDescent="0.25">
      <c r="A180" s="9">
        <v>41852</v>
      </c>
      <c r="B180" s="10" t="str">
        <f t="shared" si="9"/>
        <v>1852</v>
      </c>
      <c r="C180" s="11">
        <v>415.16777804898726</v>
      </c>
      <c r="D180" s="11">
        <v>57.085325229388403</v>
      </c>
      <c r="E180" s="12">
        <v>508.3885120365747</v>
      </c>
      <c r="F180" s="12">
        <v>-27.629802238848189</v>
      </c>
      <c r="G180" s="12">
        <v>4.5367340991158907</v>
      </c>
      <c r="H180" s="14">
        <v>-2024.3457350015774</v>
      </c>
      <c r="I180" s="12">
        <v>-902.89770468395784</v>
      </c>
      <c r="J180" s="14">
        <v>-2675.1445015485456</v>
      </c>
      <c r="K180" s="12">
        <v>8.9378553041584503</v>
      </c>
      <c r="L180" s="11">
        <v>221.05292261507489</v>
      </c>
      <c r="M180" s="12">
        <v>124.96161968606799</v>
      </c>
      <c r="N180" s="12">
        <v>-1.7852028053846984</v>
      </c>
      <c r="O180" s="16">
        <v>14460.017661493577</v>
      </c>
      <c r="P180" s="14">
        <v>11882.551139872116</v>
      </c>
      <c r="Q180" s="14">
        <v>10168.345462234631</v>
      </c>
      <c r="R180" s="14">
        <v>7590.8789406131691</v>
      </c>
      <c r="S180" s="14">
        <v>5637627.4315700801</v>
      </c>
      <c r="T180" s="14">
        <f t="shared" si="8"/>
        <v>-47498.146511709856</v>
      </c>
      <c r="U180" s="14">
        <f t="shared" si="8"/>
        <v>-40194.76304333123</v>
      </c>
      <c r="V180" s="14">
        <f t="shared" si="8"/>
        <v>-33583.73606082223</v>
      </c>
      <c r="W180" s="14">
        <f t="shared" si="7"/>
        <v>-26280.352592443633</v>
      </c>
      <c r="X180" s="15">
        <f t="shared" si="10"/>
        <v>8.4252013969077794E-3</v>
      </c>
      <c r="Y180" s="15">
        <f t="shared" si="10"/>
        <v>7.1297302865820956E-3</v>
      </c>
      <c r="Z180" s="15">
        <f t="shared" si="10"/>
        <v>5.9570690806485509E-3</v>
      </c>
      <c r="AA180" s="15">
        <f t="shared" si="10"/>
        <v>4.6615979703228724E-3</v>
      </c>
    </row>
    <row r="181" spans="1:27" ht="12.75" customHeight="1" x14ac:dyDescent="0.25">
      <c r="A181" s="9">
        <v>41883</v>
      </c>
      <c r="B181" s="10" t="str">
        <f t="shared" si="9"/>
        <v>1883</v>
      </c>
      <c r="C181" s="11">
        <v>426.25264469049864</v>
      </c>
      <c r="D181" s="11">
        <v>64.669103455905912</v>
      </c>
      <c r="E181" s="12">
        <v>495.61567976135495</v>
      </c>
      <c r="F181" s="12">
        <v>-27.240455737425471</v>
      </c>
      <c r="G181" s="12">
        <v>64.059068850548073</v>
      </c>
      <c r="H181" s="12">
        <v>0</v>
      </c>
      <c r="I181" s="12">
        <v>0</v>
      </c>
      <c r="J181" s="12">
        <v>0</v>
      </c>
      <c r="K181" s="12">
        <v>31.127213108473587</v>
      </c>
      <c r="L181" s="11">
        <v>225.95898563004997</v>
      </c>
      <c r="M181" s="12">
        <v>166.67411640136896</v>
      </c>
      <c r="N181" s="12">
        <v>0.63677669796572045</v>
      </c>
      <c r="O181" s="16">
        <v>25490.985364713764</v>
      </c>
      <c r="P181" s="14">
        <v>21001.800674336362</v>
      </c>
      <c r="Q181" s="14">
        <v>26938.738497572504</v>
      </c>
      <c r="R181" s="14">
        <v>22449.553807195101</v>
      </c>
      <c r="S181" s="14">
        <v>5683321.011681091</v>
      </c>
      <c r="T181" s="14">
        <f t="shared" si="8"/>
        <v>-31055.02794183974</v>
      </c>
      <c r="U181" s="14">
        <f t="shared" si="8"/>
        <v>-29921.942170123006</v>
      </c>
      <c r="V181" s="14">
        <f t="shared" si="8"/>
        <v>-16398.55594411126</v>
      </c>
      <c r="W181" s="14">
        <f t="shared" si="7"/>
        <v>-15265.470172394525</v>
      </c>
      <c r="X181" s="15">
        <f t="shared" si="10"/>
        <v>5.4642396370029878E-3</v>
      </c>
      <c r="Y181" s="15">
        <f t="shared" si="10"/>
        <v>5.2648692742541881E-3</v>
      </c>
      <c r="Z181" s="15">
        <f t="shared" si="10"/>
        <v>2.8853826680574337E-3</v>
      </c>
      <c r="AA181" s="15">
        <f t="shared" si="10"/>
        <v>2.6860123053086341E-3</v>
      </c>
    </row>
    <row r="182" spans="1:27" ht="12.75" customHeight="1" x14ac:dyDescent="0.25">
      <c r="A182" s="9">
        <v>41913</v>
      </c>
      <c r="B182" s="10" t="str">
        <f t="shared" si="9"/>
        <v>1913</v>
      </c>
      <c r="C182" s="11">
        <v>455.63616144978528</v>
      </c>
      <c r="D182" s="11">
        <v>4.8616010916303223</v>
      </c>
      <c r="E182" s="12">
        <v>520.36854488213316</v>
      </c>
      <c r="F182" s="12">
        <v>-27.446975796529504</v>
      </c>
      <c r="G182" s="12">
        <v>67.82885095632723</v>
      </c>
      <c r="H182" s="12">
        <v>0</v>
      </c>
      <c r="I182" s="12">
        <v>0</v>
      </c>
      <c r="J182" s="12">
        <v>0</v>
      </c>
      <c r="K182" s="12">
        <v>-32.418573854875056</v>
      </c>
      <c r="L182" s="11">
        <v>236.92884874263592</v>
      </c>
      <c r="M182" s="12">
        <v>144.79779940491991</v>
      </c>
      <c r="N182" s="12">
        <v>-2.1222094852602682</v>
      </c>
      <c r="O182" s="16">
        <v>-3728.6374259780478</v>
      </c>
      <c r="P182" s="14">
        <v>-4791.9533722662736</v>
      </c>
      <c r="Q182" s="14">
        <v>-2360.2033785872809</v>
      </c>
      <c r="R182" s="14">
        <v>-3423.5193248755068</v>
      </c>
      <c r="S182" s="14">
        <v>5717452.6907400591</v>
      </c>
      <c r="T182" s="14">
        <f t="shared" si="8"/>
        <v>-28595.252736283197</v>
      </c>
      <c r="U182" s="14">
        <f t="shared" si="8"/>
        <v>-29329.665736864208</v>
      </c>
      <c r="V182" s="14">
        <f t="shared" si="8"/>
        <v>-15200.824525119046</v>
      </c>
      <c r="W182" s="14">
        <f t="shared" si="7"/>
        <v>-15935.237525700071</v>
      </c>
      <c r="X182" s="15">
        <f t="shared" si="10"/>
        <v>5.001397350011455E-3</v>
      </c>
      <c r="Y182" s="15">
        <f t="shared" si="10"/>
        <v>5.1298484348399247E-3</v>
      </c>
      <c r="Z182" s="15">
        <f t="shared" si="10"/>
        <v>2.6586708010261596E-3</v>
      </c>
      <c r="AA182" s="15">
        <f t="shared" si="10"/>
        <v>2.7871218858546314E-3</v>
      </c>
    </row>
    <row r="183" spans="1:27" ht="12.75" customHeight="1" x14ac:dyDescent="0.25">
      <c r="A183" s="9">
        <v>41944</v>
      </c>
      <c r="B183" s="10" t="str">
        <f t="shared" si="9"/>
        <v>1944</v>
      </c>
      <c r="C183" s="11">
        <v>455.05117352265177</v>
      </c>
      <c r="D183" s="11">
        <v>52.340525549512925</v>
      </c>
      <c r="E183" s="12">
        <v>504.40362104136523</v>
      </c>
      <c r="F183" s="12">
        <v>-26.561805455704512</v>
      </c>
      <c r="G183" s="12">
        <v>54.310542260311813</v>
      </c>
      <c r="H183" s="12">
        <v>0</v>
      </c>
      <c r="I183" s="12">
        <v>0</v>
      </c>
      <c r="J183" s="12">
        <v>0</v>
      </c>
      <c r="K183" s="12">
        <v>11.862812958992826</v>
      </c>
      <c r="L183" s="11">
        <v>229.5464564594663</v>
      </c>
      <c r="M183" s="12">
        <v>83.421797555863051</v>
      </c>
      <c r="N183" s="12">
        <v>-4.5548974462417293</v>
      </c>
      <c r="O183" s="16">
        <v>8084.222217180085</v>
      </c>
      <c r="P183" s="14">
        <v>6371.7420169988854</v>
      </c>
      <c r="Q183" s="14">
        <v>9444.042443626302</v>
      </c>
      <c r="R183" s="14">
        <v>7731.5622434451034</v>
      </c>
      <c r="S183" s="14">
        <v>5747307.9135828707</v>
      </c>
      <c r="T183" s="14">
        <f t="shared" si="8"/>
        <v>9234.3295629893364</v>
      </c>
      <c r="U183" s="14">
        <f t="shared" si="8"/>
        <v>5996.0887839331035</v>
      </c>
      <c r="V183" s="14">
        <f t="shared" si="8"/>
        <v>24306.350702017924</v>
      </c>
      <c r="W183" s="14">
        <f t="shared" si="7"/>
        <v>21068.109922961692</v>
      </c>
      <c r="X183" s="15">
        <f t="shared" si="10"/>
        <v>-1.6067226085391094E-3</v>
      </c>
      <c r="Y183" s="15">
        <f t="shared" si="10"/>
        <v>-1.0432865045845686E-3</v>
      </c>
      <c r="Z183" s="15">
        <f t="shared" si="10"/>
        <v>-4.2291714777580704E-3</v>
      </c>
      <c r="AA183" s="15">
        <f t="shared" si="10"/>
        <v>-3.6657353738035301E-3</v>
      </c>
    </row>
    <row r="184" spans="1:27" ht="12.75" customHeight="1" x14ac:dyDescent="0.25">
      <c r="A184" s="9">
        <v>41974</v>
      </c>
      <c r="B184" s="10" t="str">
        <f t="shared" si="9"/>
        <v>1974</v>
      </c>
      <c r="C184" s="11">
        <v>477.38428540713363</v>
      </c>
      <c r="D184" s="11">
        <v>185.6442377158719</v>
      </c>
      <c r="E184" s="12">
        <v>528.13950344839975</v>
      </c>
      <c r="F184" s="12">
        <v>101.01183848289097</v>
      </c>
      <c r="G184" s="12">
        <v>64.440139314852445</v>
      </c>
      <c r="H184" s="12">
        <v>0</v>
      </c>
      <c r="I184" s="12">
        <v>0</v>
      </c>
      <c r="J184" s="12">
        <v>0</v>
      </c>
      <c r="K184" s="12">
        <v>3.0252023316812675</v>
      </c>
      <c r="L184" s="11">
        <v>133.44237418608631</v>
      </c>
      <c r="M184" s="12">
        <v>178.79668221780304</v>
      </c>
      <c r="N184" s="12">
        <v>150.8727833103394</v>
      </c>
      <c r="O184" s="16">
        <v>12894.235532020992</v>
      </c>
      <c r="P184" s="12">
        <v>-671.60370327332316</v>
      </c>
      <c r="Q184" s="14">
        <v>14716.992578436049</v>
      </c>
      <c r="R184" s="14">
        <v>1151.1533431417354</v>
      </c>
      <c r="S184" s="14">
        <v>5778952.9999999991</v>
      </c>
      <c r="T184" s="14">
        <f t="shared" si="8"/>
        <v>32535.90463166649</v>
      </c>
      <c r="U184" s="14">
        <f t="shared" si="8"/>
        <v>20356.857478014885</v>
      </c>
      <c r="V184" s="14">
        <f t="shared" si="8"/>
        <v>45304.473757191561</v>
      </c>
      <c r="W184" s="14">
        <f t="shared" si="8"/>
        <v>33125.426603539956</v>
      </c>
      <c r="X184" s="15">
        <f t="shared" si="10"/>
        <v>-5.6300690854669518E-3</v>
      </c>
      <c r="Y184" s="15">
        <f t="shared" si="10"/>
        <v>-3.5225857483206541E-3</v>
      </c>
      <c r="Z184" s="15">
        <f t="shared" si="10"/>
        <v>-7.8395643219786645E-3</v>
      </c>
      <c r="AA184" s="15">
        <f t="shared" si="10"/>
        <v>-5.7320809848323672E-3</v>
      </c>
    </row>
    <row r="185" spans="1:27" ht="12.75" customHeight="1" x14ac:dyDescent="0.25">
      <c r="A185" s="9">
        <v>42005</v>
      </c>
      <c r="B185" s="10" t="str">
        <f t="shared" si="9"/>
        <v>2005</v>
      </c>
      <c r="C185" s="11">
        <v>582.567925107939</v>
      </c>
      <c r="D185" s="11">
        <v>-0.69445761581764176</v>
      </c>
      <c r="E185" s="12">
        <v>582.30973761536245</v>
      </c>
      <c r="F185" s="12">
        <v>-5.9116187027831808</v>
      </c>
      <c r="G185" s="12">
        <v>67.053118259925839</v>
      </c>
      <c r="H185" s="12">
        <v>0</v>
      </c>
      <c r="I185" s="12">
        <v>0</v>
      </c>
      <c r="J185" s="12">
        <v>0</v>
      </c>
      <c r="K185" s="12">
        <v>-78.073639266434583</v>
      </c>
      <c r="L185" s="11">
        <v>-118.56639705314981</v>
      </c>
      <c r="M185" s="12">
        <v>120.77769907248997</v>
      </c>
      <c r="N185" s="12">
        <v>-2.9874729965968703</v>
      </c>
      <c r="O185" s="16">
        <v>-21062.813748675173</v>
      </c>
      <c r="P185" s="14">
        <v>-10215.625489510643</v>
      </c>
      <c r="Q185" s="14">
        <v>-19916.338854254238</v>
      </c>
      <c r="R185" s="14">
        <v>-9069.1505950897081</v>
      </c>
      <c r="S185" s="14">
        <v>5799146.0958433934</v>
      </c>
      <c r="T185" s="14">
        <f t="shared" ref="T185:W196" si="11">SUM(O174:O185)</f>
        <v>31394.392375621865</v>
      </c>
      <c r="U185" s="14">
        <f t="shared" si="11"/>
        <v>22602.954090681549</v>
      </c>
      <c r="V185" s="14">
        <f t="shared" si="11"/>
        <v>46993.211614284635</v>
      </c>
      <c r="W185" s="14">
        <f t="shared" si="11"/>
        <v>38201.773329344302</v>
      </c>
      <c r="X185" s="15">
        <f t="shared" si="10"/>
        <v>-5.413623291560833E-3</v>
      </c>
      <c r="Y185" s="15">
        <f t="shared" si="10"/>
        <v>-3.897634878845781E-3</v>
      </c>
      <c r="Z185" s="15">
        <f t="shared" si="10"/>
        <v>-8.1034708968562765E-3</v>
      </c>
      <c r="AA185" s="15">
        <f t="shared" si="10"/>
        <v>-6.5874824841412214E-3</v>
      </c>
    </row>
    <row r="186" spans="1:27" ht="12.75" customHeight="1" x14ac:dyDescent="0.25">
      <c r="A186" s="9">
        <v>42036</v>
      </c>
      <c r="B186" s="10" t="str">
        <f t="shared" si="9"/>
        <v>2036</v>
      </c>
      <c r="C186" s="11">
        <v>470.46347515770611</v>
      </c>
      <c r="D186" s="11">
        <v>-139.75489348849374</v>
      </c>
      <c r="E186" s="12">
        <v>522.37836449935867</v>
      </c>
      <c r="F186" s="12">
        <v>-27.066998680083511</v>
      </c>
      <c r="G186" s="12">
        <v>67.159442676900866</v>
      </c>
      <c r="H186" s="12">
        <v>0</v>
      </c>
      <c r="I186" s="12">
        <v>0</v>
      </c>
      <c r="J186" s="12">
        <v>0</v>
      </c>
      <c r="K186" s="12">
        <v>-1.3233167670658761</v>
      </c>
      <c r="L186" s="11">
        <v>-68.942952528802309</v>
      </c>
      <c r="M186" s="12">
        <v>-46.162581851070904</v>
      </c>
      <c r="N186" s="12">
        <v>-3.0763554848625541</v>
      </c>
      <c r="O186" s="16">
        <v>2299.6529514871336</v>
      </c>
      <c r="P186" s="14">
        <v>6693.6333886434013</v>
      </c>
      <c r="Q186" s="14">
        <v>3073.3271350207206</v>
      </c>
      <c r="R186" s="14">
        <v>7467.3075721769883</v>
      </c>
      <c r="S186" s="14">
        <v>5809646.7343529789</v>
      </c>
      <c r="T186" s="14">
        <f t="shared" si="11"/>
        <v>35824.269709778993</v>
      </c>
      <c r="U186" s="14">
        <f t="shared" si="11"/>
        <v>25931.197707401876</v>
      </c>
      <c r="V186" s="14">
        <f t="shared" si="11"/>
        <v>48772.149012243623</v>
      </c>
      <c r="W186" s="14">
        <f t="shared" si="11"/>
        <v>38879.077009866502</v>
      </c>
      <c r="X186" s="15">
        <f t="shared" si="10"/>
        <v>-6.1663421801444089E-3</v>
      </c>
      <c r="Y186" s="15">
        <f t="shared" si="10"/>
        <v>-4.4634723750186572E-3</v>
      </c>
      <c r="Z186" s="15">
        <f t="shared" si="10"/>
        <v>-8.3950283455015238E-3</v>
      </c>
      <c r="AA186" s="15">
        <f t="shared" si="10"/>
        <v>-6.692158540375772E-3</v>
      </c>
    </row>
    <row r="187" spans="1:27" s="24" customFormat="1" ht="12.75" customHeight="1" x14ac:dyDescent="0.2">
      <c r="A187" s="9">
        <v>42064</v>
      </c>
      <c r="B187" s="10" t="str">
        <f t="shared" si="9"/>
        <v>2064</v>
      </c>
      <c r="C187" s="11">
        <v>537.85582541835515</v>
      </c>
      <c r="D187" s="11">
        <v>10.809300781149302</v>
      </c>
      <c r="E187" s="12">
        <v>586.87253394095387</v>
      </c>
      <c r="F187" s="12">
        <v>-7.8112962884593555</v>
      </c>
      <c r="G187" s="12">
        <v>251.05425079208817</v>
      </c>
      <c r="H187" s="12">
        <v>0</v>
      </c>
      <c r="I187" s="12">
        <v>0</v>
      </c>
      <c r="J187" s="12">
        <v>0</v>
      </c>
      <c r="K187" s="12">
        <v>-16.176189224162524</v>
      </c>
      <c r="L187" s="11">
        <v>-114.25369276917468</v>
      </c>
      <c r="M187" s="12">
        <v>-28.924767100978833</v>
      </c>
      <c r="N187" s="12">
        <v>-3.6088860608704088</v>
      </c>
      <c r="O187" s="11">
        <v>-239.35862820565899</v>
      </c>
      <c r="P187" s="14">
        <v>-1525.6041763061614</v>
      </c>
      <c r="Q187" s="12">
        <v>976.45845128324163</v>
      </c>
      <c r="R187" s="12">
        <v>-309.78709681726082</v>
      </c>
      <c r="S187" s="12">
        <v>5848445.1315456806</v>
      </c>
      <c r="T187" s="12">
        <f t="shared" si="11"/>
        <v>39164.48536981934</v>
      </c>
      <c r="U187" s="12">
        <f t="shared" si="11"/>
        <v>27601.213600004572</v>
      </c>
      <c r="V187" s="12">
        <f t="shared" si="11"/>
        <v>52354.492565446948</v>
      </c>
      <c r="W187" s="12">
        <f t="shared" si="11"/>
        <v>40791.220795632173</v>
      </c>
      <c r="X187" s="15">
        <f t="shared" si="10"/>
        <v>-6.6965637000801596E-3</v>
      </c>
      <c r="Y187" s="15">
        <f t="shared" si="10"/>
        <v>-4.7194105406114786E-3</v>
      </c>
      <c r="Z187" s="15">
        <f t="shared" si="10"/>
        <v>-8.9518652202196895E-3</v>
      </c>
      <c r="AA187" s="15">
        <f t="shared" si="10"/>
        <v>-6.9747120607510076E-3</v>
      </c>
    </row>
    <row r="188" spans="1:27" s="24" customFormat="1" ht="12.75" customHeight="1" x14ac:dyDescent="0.2">
      <c r="A188" s="9">
        <v>42095</v>
      </c>
      <c r="B188" s="10" t="str">
        <f t="shared" si="9"/>
        <v>2095</v>
      </c>
      <c r="C188" s="11">
        <v>-317.1247047977044</v>
      </c>
      <c r="D188" s="11">
        <v>3.6022465979661131</v>
      </c>
      <c r="E188" s="12">
        <v>-500.65867515369348</v>
      </c>
      <c r="F188" s="12">
        <v>19.191655705747383</v>
      </c>
      <c r="G188" s="12">
        <v>197.27036061762337</v>
      </c>
      <c r="H188" s="12">
        <v>0</v>
      </c>
      <c r="I188" s="12">
        <v>0</v>
      </c>
      <c r="J188" s="12">
        <v>0</v>
      </c>
      <c r="K188" s="12">
        <v>-2.1169240648245786</v>
      </c>
      <c r="L188" s="11">
        <v>-87.482835147861095</v>
      </c>
      <c r="M188" s="12">
        <v>-25.121500271549749</v>
      </c>
      <c r="N188" s="12">
        <v>-3.1665511447451191</v>
      </c>
      <c r="O188" s="16">
        <v>-13445.007775022335</v>
      </c>
      <c r="P188" s="14">
        <v>-10716.029805243908</v>
      </c>
      <c r="Q188" s="14">
        <v>-14160.614702681378</v>
      </c>
      <c r="R188" s="14">
        <v>-11431.636732902951</v>
      </c>
      <c r="S188" s="14">
        <v>5865486.0875764489</v>
      </c>
      <c r="T188" s="14">
        <f t="shared" si="11"/>
        <v>42615.279382671863</v>
      </c>
      <c r="U188" s="14">
        <f t="shared" si="11"/>
        <v>33630.384969800361</v>
      </c>
      <c r="V188" s="14">
        <f t="shared" si="11"/>
        <v>54484.450350672261</v>
      </c>
      <c r="W188" s="14">
        <f t="shared" si="11"/>
        <v>45499.555937800746</v>
      </c>
      <c r="X188" s="15">
        <f t="shared" si="10"/>
        <v>-7.2654301359497391E-3</v>
      </c>
      <c r="Y188" s="15">
        <f t="shared" si="10"/>
        <v>-5.7336057860630013E-3</v>
      </c>
      <c r="Z188" s="15">
        <f t="shared" si="10"/>
        <v>-9.2889914897376566E-3</v>
      </c>
      <c r="AA188" s="15">
        <f t="shared" si="10"/>
        <v>-7.757167139850917E-3</v>
      </c>
    </row>
    <row r="189" spans="1:27" s="24" customFormat="1" ht="12.75" customHeight="1" x14ac:dyDescent="0.2">
      <c r="A189" s="9">
        <v>42125</v>
      </c>
      <c r="B189" s="10" t="str">
        <f t="shared" si="9"/>
        <v>2125</v>
      </c>
      <c r="C189" s="11">
        <v>371.0760233057747</v>
      </c>
      <c r="D189" s="11">
        <v>-24.060254497351906</v>
      </c>
      <c r="E189" s="12">
        <v>634.72321687385511</v>
      </c>
      <c r="F189" s="12">
        <v>-3.6998912104360442</v>
      </c>
      <c r="G189" s="12">
        <v>-22.298027681742724</v>
      </c>
      <c r="H189" s="12">
        <v>0</v>
      </c>
      <c r="I189" s="12">
        <v>0</v>
      </c>
      <c r="J189" s="12">
        <v>0</v>
      </c>
      <c r="K189" s="12">
        <v>-2.4493663061573399</v>
      </c>
      <c r="L189" s="11">
        <v>-108.35172181395804</v>
      </c>
      <c r="M189" s="12">
        <v>-32.901486050164898</v>
      </c>
      <c r="N189" s="12">
        <v>-3.2285868451622068</v>
      </c>
      <c r="O189" s="16">
        <v>6900.4123746026471</v>
      </c>
      <c r="P189" s="14">
        <v>8610.7636894720781</v>
      </c>
      <c r="Q189" s="14">
        <v>7709.2222803773038</v>
      </c>
      <c r="R189" s="14">
        <v>9419.5735952467348</v>
      </c>
      <c r="S189" s="14">
        <v>5876380.1816669265</v>
      </c>
      <c r="T189" s="14">
        <f t="shared" si="11"/>
        <v>38469.329250044873</v>
      </c>
      <c r="U189" s="14">
        <f t="shared" si="11"/>
        <v>31304.231514576779</v>
      </c>
      <c r="V189" s="14">
        <f t="shared" si="11"/>
        <v>48123.134178042383</v>
      </c>
      <c r="W189" s="14">
        <f t="shared" si="11"/>
        <v>40958.036442574274</v>
      </c>
      <c r="X189" s="15">
        <f t="shared" si="10"/>
        <v>-6.5464330184185687E-3</v>
      </c>
      <c r="Y189" s="15">
        <f t="shared" si="10"/>
        <v>-5.3271283590941602E-3</v>
      </c>
      <c r="Z189" s="15">
        <f t="shared" si="10"/>
        <v>-8.1892479196932263E-3</v>
      </c>
      <c r="AA189" s="15">
        <f t="shared" si="10"/>
        <v>-6.9699432603688161E-3</v>
      </c>
    </row>
    <row r="190" spans="1:27" s="24" customFormat="1" ht="12.75" customHeight="1" x14ac:dyDescent="0.2">
      <c r="A190" s="9">
        <v>42156</v>
      </c>
      <c r="B190" s="10" t="str">
        <f t="shared" si="9"/>
        <v>2156</v>
      </c>
      <c r="C190" s="11">
        <v>441.6081505689445</v>
      </c>
      <c r="D190" s="11">
        <v>-64.832322975808864</v>
      </c>
      <c r="E190" s="12">
        <v>-918.07354279010838</v>
      </c>
      <c r="F190" s="12">
        <v>163.73075268348759</v>
      </c>
      <c r="G190" s="12">
        <v>80.440181831416794</v>
      </c>
      <c r="H190" s="12">
        <v>0</v>
      </c>
      <c r="I190" s="12">
        <v>0</v>
      </c>
      <c r="J190" s="12">
        <v>0</v>
      </c>
      <c r="K190" s="12">
        <v>-0.48217968133872724</v>
      </c>
      <c r="L190" s="11">
        <v>-114.90489672186523</v>
      </c>
      <c r="M190" s="12">
        <v>-24.262857843917757</v>
      </c>
      <c r="N190" s="12">
        <v>-3.6155623776659866</v>
      </c>
      <c r="O190" s="16">
        <v>9323.1474033060385</v>
      </c>
      <c r="P190" s="14">
        <v>8542.2671304280739</v>
      </c>
      <c r="Q190" s="14">
        <v>8882.7551259991833</v>
      </c>
      <c r="R190" s="14">
        <v>8101.8748531212177</v>
      </c>
      <c r="S190" s="14">
        <v>5907393.8066970389</v>
      </c>
      <c r="T190" s="14">
        <f t="shared" si="11"/>
        <v>45691.998093066111</v>
      </c>
      <c r="U190" s="14">
        <f t="shared" si="11"/>
        <v>36930.604497632055</v>
      </c>
      <c r="V190" s="14">
        <f t="shared" si="11"/>
        <v>53451.178462540578</v>
      </c>
      <c r="W190" s="14">
        <f t="shared" si="11"/>
        <v>44689.784867106522</v>
      </c>
      <c r="X190" s="15">
        <f t="shared" si="10"/>
        <v>-7.7347134097047049E-3</v>
      </c>
      <c r="Y190" s="15">
        <f t="shared" si="10"/>
        <v>-6.2515900761118907E-3</v>
      </c>
      <c r="Z190" s="15">
        <f t="shared" si="10"/>
        <v>-9.0481827031650645E-3</v>
      </c>
      <c r="AA190" s="15">
        <f t="shared" si="10"/>
        <v>-7.5650593695722511E-3</v>
      </c>
    </row>
    <row r="191" spans="1:27" s="24" customFormat="1" ht="12.75" customHeight="1" x14ac:dyDescent="0.2">
      <c r="A191" s="9">
        <v>42186</v>
      </c>
      <c r="B191" s="10" t="str">
        <f t="shared" si="9"/>
        <v>2186</v>
      </c>
      <c r="C191" s="16">
        <v>-2609.6768370455816</v>
      </c>
      <c r="D191" s="11">
        <v>0.32784904741220927</v>
      </c>
      <c r="E191" s="12">
        <v>-928.25961093858541</v>
      </c>
      <c r="F191" s="12">
        <v>-14.740321091193776</v>
      </c>
      <c r="G191" s="12">
        <v>59.703035314739573</v>
      </c>
      <c r="H191" s="12">
        <v>0</v>
      </c>
      <c r="I191" s="12">
        <v>0</v>
      </c>
      <c r="J191" s="12">
        <v>0</v>
      </c>
      <c r="K191" s="12">
        <v>-0.61873017524378737</v>
      </c>
      <c r="L191" s="11">
        <v>-104.38756415187125</v>
      </c>
      <c r="M191" s="12">
        <v>-43.787244122873197</v>
      </c>
      <c r="N191" s="12">
        <v>-161.01179306836806</v>
      </c>
      <c r="O191" s="16">
        <v>10018.64512635515</v>
      </c>
      <c r="P191" s="14">
        <v>6214.2481020209561</v>
      </c>
      <c r="Q191" s="14">
        <v>6216.1939101235839</v>
      </c>
      <c r="R191" s="14">
        <v>2411.7968857893907</v>
      </c>
      <c r="S191" s="14">
        <v>5928913.8495958345</v>
      </c>
      <c r="T191" s="14">
        <f t="shared" si="11"/>
        <v>50995.501053278167</v>
      </c>
      <c r="U191" s="14">
        <f t="shared" si="11"/>
        <v>41396.189595171556</v>
      </c>
      <c r="V191" s="14">
        <f t="shared" si="11"/>
        <v>51688.918949150626</v>
      </c>
      <c r="W191" s="14">
        <f t="shared" si="11"/>
        <v>42089.607491044022</v>
      </c>
      <c r="X191" s="15">
        <f t="shared" si="10"/>
        <v>-8.6011539966556368E-3</v>
      </c>
      <c r="Y191" s="15">
        <f t="shared" si="10"/>
        <v>-6.9820865415329784E-3</v>
      </c>
      <c r="Z191" s="15">
        <f t="shared" si="10"/>
        <v>-8.7181092963046145E-3</v>
      </c>
      <c r="AA191" s="15">
        <f t="shared" si="10"/>
        <v>-7.0990418411819578E-3</v>
      </c>
    </row>
    <row r="192" spans="1:27" s="24" customFormat="1" ht="12.75" customHeight="1" x14ac:dyDescent="0.2">
      <c r="A192" s="9">
        <v>42217</v>
      </c>
      <c r="B192" s="10" t="str">
        <f t="shared" si="9"/>
        <v>2217</v>
      </c>
      <c r="C192" s="11">
        <v>308.37558042064012</v>
      </c>
      <c r="D192" s="11">
        <v>-35.043378769867303</v>
      </c>
      <c r="E192" s="12">
        <v>643.46982294552936</v>
      </c>
      <c r="F192" s="12">
        <v>38.74910119770599</v>
      </c>
      <c r="G192" s="12">
        <v>95.47329918166615</v>
      </c>
      <c r="H192" s="12">
        <v>0</v>
      </c>
      <c r="I192" s="12">
        <v>0</v>
      </c>
      <c r="J192" s="12">
        <v>0</v>
      </c>
      <c r="K192" s="12">
        <v>0.51798165510025362</v>
      </c>
      <c r="L192" s="11">
        <v>-100.52381574821607</v>
      </c>
      <c r="M192" s="12">
        <v>-170.39453044448339</v>
      </c>
      <c r="N192" s="12">
        <v>-2.7242222418695836</v>
      </c>
      <c r="O192" s="16">
        <v>7309.9833675808868</v>
      </c>
      <c r="P192" s="14">
        <v>6735.6663828307137</v>
      </c>
      <c r="Q192" s="14">
        <v>8087.8832057770924</v>
      </c>
      <c r="R192" s="14">
        <v>7513.5662210269193</v>
      </c>
      <c r="S192" s="14">
        <v>5944753.8114324491</v>
      </c>
      <c r="T192" s="14">
        <f t="shared" si="11"/>
        <v>43845.466759365474</v>
      </c>
      <c r="U192" s="14">
        <f t="shared" si="11"/>
        <v>36249.304838130163</v>
      </c>
      <c r="V192" s="14">
        <f t="shared" si="11"/>
        <v>49608.456692693086</v>
      </c>
      <c r="W192" s="14">
        <f t="shared" si="11"/>
        <v>42012.294771457768</v>
      </c>
      <c r="X192" s="15">
        <f t="shared" si="10"/>
        <v>-7.3754890698830237E-3</v>
      </c>
      <c r="Y192" s="15">
        <f t="shared" si="10"/>
        <v>-6.0976965553087422E-3</v>
      </c>
      <c r="Z192" s="15">
        <f t="shared" si="10"/>
        <v>-8.3449135601360459E-3</v>
      </c>
      <c r="AA192" s="15">
        <f t="shared" si="10"/>
        <v>-7.0671210455617636E-3</v>
      </c>
    </row>
    <row r="193" spans="1:27" s="24" customFormat="1" ht="12.75" customHeight="1" x14ac:dyDescent="0.2">
      <c r="A193" s="9">
        <v>42248</v>
      </c>
      <c r="B193" s="10" t="str">
        <f t="shared" si="9"/>
        <v>2248</v>
      </c>
      <c r="C193" s="11">
        <v>367.66825689261856</v>
      </c>
      <c r="D193" s="11">
        <v>-323.80660860004838</v>
      </c>
      <c r="E193" s="12">
        <v>608.84794551475284</v>
      </c>
      <c r="F193" s="12">
        <v>11.351204127030538</v>
      </c>
      <c r="G193" s="12">
        <v>-73.009388894568517</v>
      </c>
      <c r="H193" s="12">
        <v>0</v>
      </c>
      <c r="I193" s="12">
        <v>0</v>
      </c>
      <c r="J193" s="12">
        <v>0</v>
      </c>
      <c r="K193" s="12">
        <v>0.36611198016357366</v>
      </c>
      <c r="L193" s="11">
        <v>-129.24506971355859</v>
      </c>
      <c r="M193" s="12">
        <v>167.52918751864331</v>
      </c>
      <c r="N193" s="12">
        <v>-2.8302233226618898</v>
      </c>
      <c r="O193" s="16">
        <v>7318.3286609688366</v>
      </c>
      <c r="P193" s="14">
        <v>6790.5896399940457</v>
      </c>
      <c r="Q193" s="14">
        <v>7945.2000764712084</v>
      </c>
      <c r="R193" s="14">
        <v>7417.4610554964174</v>
      </c>
      <c r="S193" s="14">
        <v>5955149.4266591398</v>
      </c>
      <c r="T193" s="14">
        <f t="shared" si="11"/>
        <v>25672.810055620554</v>
      </c>
      <c r="U193" s="14">
        <f t="shared" si="11"/>
        <v>22038.093803787844</v>
      </c>
      <c r="V193" s="14">
        <f t="shared" si="11"/>
        <v>30614.918271591785</v>
      </c>
      <c r="W193" s="14">
        <f t="shared" si="11"/>
        <v>26980.202019759079</v>
      </c>
      <c r="X193" s="15">
        <f t="shared" si="10"/>
        <v>-4.3110270148205322E-3</v>
      </c>
      <c r="Y193" s="15">
        <f t="shared" si="10"/>
        <v>-3.7006785598243659E-3</v>
      </c>
      <c r="Z193" s="15">
        <f t="shared" si="10"/>
        <v>-5.1409152110506928E-3</v>
      </c>
      <c r="AA193" s="15">
        <f t="shared" si="10"/>
        <v>-4.5305667560545278E-3</v>
      </c>
    </row>
    <row r="194" spans="1:27" s="24" customFormat="1" ht="12.75" customHeight="1" x14ac:dyDescent="0.2">
      <c r="A194" s="9">
        <v>42278</v>
      </c>
      <c r="B194" s="10" t="str">
        <f t="shared" si="9"/>
        <v>2278</v>
      </c>
      <c r="C194" s="11">
        <v>-14.128585110477189</v>
      </c>
      <c r="D194" s="11">
        <v>14.439834193619667</v>
      </c>
      <c r="E194" s="12">
        <v>677.60436026060654</v>
      </c>
      <c r="F194" s="12">
        <v>14.493937683845902</v>
      </c>
      <c r="G194" s="12">
        <v>-391.83292453724437</v>
      </c>
      <c r="H194" s="12">
        <v>0</v>
      </c>
      <c r="I194" s="12">
        <v>0</v>
      </c>
      <c r="J194" s="12">
        <v>0</v>
      </c>
      <c r="K194" s="12">
        <v>0.55111743912969946</v>
      </c>
      <c r="L194" s="11">
        <v>-123.38016039500343</v>
      </c>
      <c r="M194" s="12">
        <v>-94.31213132105394</v>
      </c>
      <c r="N194" s="12">
        <v>-2.7602188191725432</v>
      </c>
      <c r="O194" s="16">
        <v>11530.192392727873</v>
      </c>
      <c r="P194" s="14">
        <v>12388.407492204537</v>
      </c>
      <c r="Q194" s="14">
        <v>11610.867622122123</v>
      </c>
      <c r="R194" s="14">
        <v>12469.082721598787</v>
      </c>
      <c r="S194" s="14">
        <v>5971068.7940196153</v>
      </c>
      <c r="T194" s="14">
        <f t="shared" si="11"/>
        <v>40931.639874326473</v>
      </c>
      <c r="U194" s="14">
        <f t="shared" si="11"/>
        <v>39218.454668258652</v>
      </c>
      <c r="V194" s="14">
        <f t="shared" si="11"/>
        <v>44585.989272301194</v>
      </c>
      <c r="W194" s="14">
        <f t="shared" si="11"/>
        <v>42872.804066233373</v>
      </c>
      <c r="X194" s="15">
        <f t="shared" si="10"/>
        <v>-6.8549938522433325E-3</v>
      </c>
      <c r="Y194" s="15">
        <f t="shared" si="10"/>
        <v>-6.568079521632424E-3</v>
      </c>
      <c r="Z194" s="15">
        <f t="shared" si="10"/>
        <v>-7.4670031129027929E-3</v>
      </c>
      <c r="AA194" s="15">
        <f t="shared" si="10"/>
        <v>-7.1800887822918852E-3</v>
      </c>
    </row>
    <row r="195" spans="1:27" s="24" customFormat="1" ht="12.75" customHeight="1" x14ac:dyDescent="0.2">
      <c r="A195" s="9">
        <v>42309</v>
      </c>
      <c r="B195" s="10" t="str">
        <f t="shared" si="9"/>
        <v>2309</v>
      </c>
      <c r="C195" s="11">
        <v>564.00875185666632</v>
      </c>
      <c r="D195" s="11">
        <v>27.008771169587316</v>
      </c>
      <c r="E195" s="12">
        <v>643.51617561683997</v>
      </c>
      <c r="F195" s="12">
        <v>15.113081029217575</v>
      </c>
      <c r="G195" s="12">
        <v>19.458607596538933</v>
      </c>
      <c r="H195" s="12">
        <v>0</v>
      </c>
      <c r="I195" s="12">
        <v>0</v>
      </c>
      <c r="J195" s="12">
        <v>0</v>
      </c>
      <c r="K195" s="12">
        <v>3.2318745760041665</v>
      </c>
      <c r="L195" s="11">
        <v>-121.57256138293656</v>
      </c>
      <c r="M195" s="12">
        <v>148.34181175628476</v>
      </c>
      <c r="N195" s="12">
        <v>-2.9796191305160171</v>
      </c>
      <c r="O195" s="16">
        <v>19566.963543160415</v>
      </c>
      <c r="P195" s="14">
        <v>21623.144308245843</v>
      </c>
      <c r="Q195" s="14">
        <v>20863.090436248101</v>
      </c>
      <c r="R195" s="14">
        <v>22919.271201333529</v>
      </c>
      <c r="S195" s="14">
        <v>5986574.8391149472</v>
      </c>
      <c r="T195" s="14">
        <f t="shared" si="11"/>
        <v>52414.381200306801</v>
      </c>
      <c r="U195" s="14">
        <f t="shared" si="11"/>
        <v>54469.856959505611</v>
      </c>
      <c r="V195" s="14">
        <f t="shared" si="11"/>
        <v>56005.03726492299</v>
      </c>
      <c r="W195" s="14">
        <f t="shared" si="11"/>
        <v>58060.513024121799</v>
      </c>
      <c r="X195" s="15">
        <f t="shared" si="10"/>
        <v>-8.7553204643568312E-3</v>
      </c>
      <c r="Y195" s="15">
        <f t="shared" si="10"/>
        <v>-9.0986680068896302E-3</v>
      </c>
      <c r="Z195" s="15">
        <f t="shared" si="10"/>
        <v>-9.3551051761682734E-3</v>
      </c>
      <c r="AA195" s="15">
        <f t="shared" si="10"/>
        <v>-9.6984527187010724E-3</v>
      </c>
    </row>
    <row r="196" spans="1:27" s="24" customFormat="1" ht="12.75" customHeight="1" x14ac:dyDescent="0.2">
      <c r="A196" s="9">
        <v>42339</v>
      </c>
      <c r="B196" s="10" t="str">
        <f t="shared" si="9"/>
        <v>2339</v>
      </c>
      <c r="C196" s="16">
        <v>-9142.7789699768255</v>
      </c>
      <c r="D196" s="11">
        <v>-870.77386472643502</v>
      </c>
      <c r="E196" s="14">
        <v>-17133.212776929213</v>
      </c>
      <c r="F196" s="12">
        <v>16.242643842153921</v>
      </c>
      <c r="G196" s="12">
        <v>-658.2222113137575</v>
      </c>
      <c r="H196" s="12">
        <v>0</v>
      </c>
      <c r="I196" s="12">
        <v>0</v>
      </c>
      <c r="J196" s="12">
        <v>0</v>
      </c>
      <c r="K196" s="12">
        <v>0.880283723172401</v>
      </c>
      <c r="L196" s="16">
        <v>-11006.08784949085</v>
      </c>
      <c r="M196" s="14">
        <v>-8851.7259268824237</v>
      </c>
      <c r="N196" s="12">
        <v>-2.9338917238664641</v>
      </c>
      <c r="O196" s="16">
        <v>71728.727393680354</v>
      </c>
      <c r="P196" s="14">
        <v>60814.947997133393</v>
      </c>
      <c r="Q196" s="14">
        <v>24080.114830202307</v>
      </c>
      <c r="R196" s="14">
        <v>13166.335433655346</v>
      </c>
      <c r="S196" s="14">
        <v>6000570.4600999895</v>
      </c>
      <c r="T196" s="14">
        <f t="shared" si="11"/>
        <v>111248.87306196617</v>
      </c>
      <c r="U196" s="14">
        <f t="shared" si="11"/>
        <v>115956.40865991233</v>
      </c>
      <c r="V196" s="14">
        <f t="shared" si="11"/>
        <v>65368.159516689251</v>
      </c>
      <c r="W196" s="14">
        <f t="shared" si="11"/>
        <v>70075.695114635411</v>
      </c>
      <c r="X196" s="15">
        <f t="shared" si="10"/>
        <v>-1.8539716148939678E-2</v>
      </c>
      <c r="Y196" s="15">
        <f t="shared" si="10"/>
        <v>-1.9324230826210497E-2</v>
      </c>
      <c r="Z196" s="15">
        <f t="shared" si="10"/>
        <v>-1.0893657519955195E-2</v>
      </c>
      <c r="AA196" s="15">
        <f t="shared" si="10"/>
        <v>-1.1678172197226014E-2</v>
      </c>
    </row>
    <row r="197" spans="1:27" s="24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5" customFormat="1" ht="9.9499999999999993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s="25" customFormat="1" ht="9.9499999999999993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s="25" customFormat="1" ht="9.9499999999999993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s="25" customFormat="1" ht="9.9499999999999993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9.9499999999999993" customHeight="1" x14ac:dyDescent="0.25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workbookViewId="0">
      <selection activeCell="Q11" sqref="Q11"/>
    </sheetView>
  </sheetViews>
  <sheetFormatPr defaultRowHeight="15" x14ac:dyDescent="0.2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 x14ac:dyDescent="0.25">
      <c r="A1" s="26" t="s">
        <v>62</v>
      </c>
    </row>
    <row r="2" spans="1:17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x14ac:dyDescent="0.25">
      <c r="A3" s="56"/>
      <c r="B3" s="421" t="s">
        <v>42</v>
      </c>
      <c r="C3" s="422"/>
      <c r="D3" s="422"/>
      <c r="E3" s="423"/>
      <c r="F3" s="422" t="s">
        <v>43</v>
      </c>
      <c r="G3" s="422"/>
      <c r="H3" s="422"/>
      <c r="I3" s="422"/>
      <c r="J3" s="422"/>
      <c r="K3" s="422"/>
      <c r="L3" s="422"/>
      <c r="M3" s="422"/>
      <c r="N3" s="422"/>
      <c r="O3" s="422"/>
      <c r="P3" s="423"/>
      <c r="Q3" s="421" t="s">
        <v>44</v>
      </c>
    </row>
    <row r="4" spans="1:17" ht="54.75" thickBot="1" x14ac:dyDescent="0.3">
      <c r="A4" s="57"/>
      <c r="B4" s="58" t="s">
        <v>6</v>
      </c>
      <c r="C4" s="69" t="s">
        <v>45</v>
      </c>
      <c r="D4" s="69" t="s">
        <v>46</v>
      </c>
      <c r="E4" s="60" t="s">
        <v>47</v>
      </c>
      <c r="F4" s="61" t="s">
        <v>48</v>
      </c>
      <c r="G4" s="61" t="s">
        <v>12</v>
      </c>
      <c r="H4" s="61" t="s">
        <v>13</v>
      </c>
      <c r="I4" s="59" t="s">
        <v>49</v>
      </c>
      <c r="J4" s="69" t="s">
        <v>50</v>
      </c>
      <c r="K4" s="71" t="s">
        <v>51</v>
      </c>
      <c r="L4" s="71" t="s">
        <v>10</v>
      </c>
      <c r="M4" s="69" t="s">
        <v>52</v>
      </c>
      <c r="N4" s="61" t="s">
        <v>14</v>
      </c>
      <c r="O4" s="61" t="s">
        <v>17</v>
      </c>
      <c r="P4" s="59" t="s">
        <v>53</v>
      </c>
      <c r="Q4" s="424"/>
    </row>
    <row r="5" spans="1:17" ht="21" customHeight="1" x14ac:dyDescent="0.25">
      <c r="A5" s="62" t="s">
        <v>54</v>
      </c>
      <c r="B5" s="63">
        <v>1816.1149573900002</v>
      </c>
      <c r="C5" s="70">
        <v>46.229981950000003</v>
      </c>
      <c r="D5" s="70">
        <v>62.50425384050186</v>
      </c>
      <c r="E5" s="65">
        <v>313.8257875994982</v>
      </c>
      <c r="F5" s="66">
        <v>0</v>
      </c>
      <c r="G5" s="66">
        <v>0</v>
      </c>
      <c r="H5" s="66">
        <v>0</v>
      </c>
      <c r="I5" s="64">
        <v>0</v>
      </c>
      <c r="J5" s="70">
        <v>0</v>
      </c>
      <c r="K5" s="72">
        <v>793.72721296000009</v>
      </c>
      <c r="L5" s="72">
        <v>445.66769582000012</v>
      </c>
      <c r="M5" s="70">
        <v>1239.3949087800002</v>
      </c>
      <c r="N5" s="66">
        <v>99.310611809999997</v>
      </c>
      <c r="O5" s="66">
        <v>464.43019516999993</v>
      </c>
      <c r="P5" s="64">
        <v>563.74080697999989</v>
      </c>
      <c r="Q5" s="67">
        <v>4041.8106965400002</v>
      </c>
    </row>
    <row r="6" spans="1:17" ht="21" customHeight="1" x14ac:dyDescent="0.25">
      <c r="A6" s="62" t="s">
        <v>55</v>
      </c>
      <c r="B6" s="63">
        <v>3493.43912314</v>
      </c>
      <c r="C6" s="70">
        <v>581.85322510000003</v>
      </c>
      <c r="D6" s="70">
        <v>1419.1327274292146</v>
      </c>
      <c r="E6" s="65">
        <v>344.1835316407857</v>
      </c>
      <c r="F6" s="66">
        <v>104.99849278000001</v>
      </c>
      <c r="G6" s="66">
        <v>0</v>
      </c>
      <c r="H6" s="66">
        <v>0</v>
      </c>
      <c r="I6" s="64">
        <v>104.99849278000001</v>
      </c>
      <c r="J6" s="70">
        <v>0</v>
      </c>
      <c r="K6" s="72">
        <v>1305.3272127999999</v>
      </c>
      <c r="L6" s="72">
        <v>579.63134773000013</v>
      </c>
      <c r="M6" s="70">
        <v>1884.9585605299999</v>
      </c>
      <c r="N6" s="66">
        <v>109.26701297999999</v>
      </c>
      <c r="O6" s="66">
        <v>496.86474271999998</v>
      </c>
      <c r="P6" s="64">
        <v>606.13175569999999</v>
      </c>
      <c r="Q6" s="68">
        <v>8434.6974163199993</v>
      </c>
    </row>
    <row r="7" spans="1:17" ht="21" customHeight="1" x14ac:dyDescent="0.25">
      <c r="A7" s="62" t="s">
        <v>56</v>
      </c>
      <c r="B7" s="63">
        <v>3519.3637102800003</v>
      </c>
      <c r="C7" s="70">
        <v>2515.2268060500001</v>
      </c>
      <c r="D7" s="70">
        <v>3814.4969574159986</v>
      </c>
      <c r="E7" s="65">
        <v>408.1170417540016</v>
      </c>
      <c r="F7" s="66">
        <v>0</v>
      </c>
      <c r="G7" s="66">
        <v>0</v>
      </c>
      <c r="H7" s="66">
        <v>0</v>
      </c>
      <c r="I7" s="64">
        <v>0</v>
      </c>
      <c r="J7" s="70">
        <v>0</v>
      </c>
      <c r="K7" s="72">
        <v>1047.43339681</v>
      </c>
      <c r="L7" s="72">
        <v>1030.0088066900003</v>
      </c>
      <c r="M7" s="70">
        <v>2077.4422035000002</v>
      </c>
      <c r="N7" s="66">
        <v>115.33924828999999</v>
      </c>
      <c r="O7" s="66">
        <v>534.35754198000006</v>
      </c>
      <c r="P7" s="64">
        <v>649.69679027000006</v>
      </c>
      <c r="Q7" s="68">
        <v>12984.343509270002</v>
      </c>
    </row>
    <row r="8" spans="1:17" ht="21" customHeight="1" x14ac:dyDescent="0.25">
      <c r="A8" s="62" t="s">
        <v>57</v>
      </c>
      <c r="B8" s="63">
        <v>3228.1362501799999</v>
      </c>
      <c r="C8" s="70">
        <v>4114.0889560599999</v>
      </c>
      <c r="D8" s="70">
        <v>6149.1216309300007</v>
      </c>
      <c r="E8" s="65">
        <v>350.66341681999876</v>
      </c>
      <c r="F8" s="66">
        <v>0</v>
      </c>
      <c r="G8" s="66">
        <v>0</v>
      </c>
      <c r="H8" s="66">
        <v>496.99339350999998</v>
      </c>
      <c r="I8" s="64">
        <v>496.99339350999998</v>
      </c>
      <c r="J8" s="70">
        <v>2533.7700821799999</v>
      </c>
      <c r="K8" s="72">
        <v>1149.6086351700001</v>
      </c>
      <c r="L8" s="72">
        <v>1022.2556271100001</v>
      </c>
      <c r="M8" s="70">
        <v>2171.8642622800003</v>
      </c>
      <c r="N8" s="66">
        <v>122.75256803000001</v>
      </c>
      <c r="O8" s="66">
        <v>569.52545917999998</v>
      </c>
      <c r="P8" s="64">
        <v>692.27802721</v>
      </c>
      <c r="Q8" s="68">
        <v>19736.916019169996</v>
      </c>
    </row>
    <row r="9" spans="1:17" ht="21" customHeight="1" x14ac:dyDescent="0.25">
      <c r="A9" s="62" t="s">
        <v>58</v>
      </c>
      <c r="B9" s="63">
        <v>6333.2838864399992</v>
      </c>
      <c r="C9" s="70">
        <v>5715.2593754199997</v>
      </c>
      <c r="D9" s="70">
        <v>10672.309755530001</v>
      </c>
      <c r="E9" s="65">
        <v>337.55696368999861</v>
      </c>
      <c r="F9" s="66">
        <v>480.68131219999998</v>
      </c>
      <c r="G9" s="66">
        <v>620.01934677999998</v>
      </c>
      <c r="H9" s="66">
        <v>1872.22771214</v>
      </c>
      <c r="I9" s="64">
        <v>2972.9283711199996</v>
      </c>
      <c r="J9" s="70">
        <v>6629.2315219399998</v>
      </c>
      <c r="K9" s="72">
        <v>1373.70241599</v>
      </c>
      <c r="L9" s="72">
        <v>1249.8326509400001</v>
      </c>
      <c r="M9" s="70">
        <v>2623.5350669300001</v>
      </c>
      <c r="N9" s="66">
        <v>180.53262654</v>
      </c>
      <c r="O9" s="66">
        <v>606.29575518999991</v>
      </c>
      <c r="P9" s="64">
        <v>786.82838172999993</v>
      </c>
      <c r="Q9" s="68">
        <v>36070.933322800003</v>
      </c>
    </row>
    <row r="10" spans="1:17" ht="21" customHeight="1" x14ac:dyDescent="0.25">
      <c r="A10" s="62" t="s">
        <v>59</v>
      </c>
      <c r="B10" s="63">
        <v>10914.593751660001</v>
      </c>
      <c r="C10" s="70">
        <v>7890.4639782499999</v>
      </c>
      <c r="D10" s="70">
        <v>17319.856518650002</v>
      </c>
      <c r="E10" s="65">
        <v>201.15679425999832</v>
      </c>
      <c r="F10" s="66">
        <v>0</v>
      </c>
      <c r="G10" s="66">
        <v>0</v>
      </c>
      <c r="H10" s="66">
        <v>0</v>
      </c>
      <c r="I10" s="64">
        <v>0</v>
      </c>
      <c r="J10" s="70">
        <v>10724.473852180001</v>
      </c>
      <c r="K10" s="72">
        <v>2265.7464418099999</v>
      </c>
      <c r="L10" s="72">
        <v>1847.03233772</v>
      </c>
      <c r="M10" s="70">
        <v>4112.7787795300001</v>
      </c>
      <c r="N10" s="66">
        <v>268.83059156000002</v>
      </c>
      <c r="O10" s="66">
        <v>803.55974902000003</v>
      </c>
      <c r="P10" s="64">
        <v>1072.3903405800002</v>
      </c>
      <c r="Q10" s="68">
        <v>52235.71401511001</v>
      </c>
    </row>
    <row r="11" spans="1:17" ht="21" customHeight="1" x14ac:dyDescent="0.25">
      <c r="A11" s="62" t="s">
        <v>60</v>
      </c>
      <c r="B11" s="63">
        <v>12475.951375620001</v>
      </c>
      <c r="C11" s="70">
        <v>8800.7378661100011</v>
      </c>
      <c r="D11" s="70">
        <v>20915.351835329999</v>
      </c>
      <c r="E11" s="65">
        <v>420.1555134699974</v>
      </c>
      <c r="F11" s="66">
        <v>0</v>
      </c>
      <c r="G11" s="66">
        <v>0</v>
      </c>
      <c r="H11" s="66">
        <v>0</v>
      </c>
      <c r="I11" s="64">
        <v>0</v>
      </c>
      <c r="J11" s="70">
        <v>10937.234428850001</v>
      </c>
      <c r="K11" s="72">
        <v>1882.8556071500002</v>
      </c>
      <c r="L11" s="72">
        <v>2368.4614950100004</v>
      </c>
      <c r="M11" s="70">
        <v>4251.317102160001</v>
      </c>
      <c r="N11" s="66">
        <v>185.31616127999999</v>
      </c>
      <c r="O11" s="66">
        <v>697.59378874000004</v>
      </c>
      <c r="P11" s="64">
        <v>882.90995002</v>
      </c>
      <c r="Q11" s="68">
        <v>58683.658071559999</v>
      </c>
    </row>
    <row r="12" spans="1:17" ht="21" customHeight="1" x14ac:dyDescent="0.25">
      <c r="A12" s="62" t="s">
        <v>61</v>
      </c>
      <c r="B12" s="63">
        <v>3384.9820502600001</v>
      </c>
      <c r="C12" s="70">
        <v>0</v>
      </c>
      <c r="D12" s="70">
        <v>3852.028934859999</v>
      </c>
      <c r="E12" s="65">
        <v>438.81963208000087</v>
      </c>
      <c r="F12" s="66">
        <v>0</v>
      </c>
      <c r="G12" s="66">
        <v>0</v>
      </c>
      <c r="H12" s="66">
        <v>0</v>
      </c>
      <c r="I12" s="64">
        <v>0</v>
      </c>
      <c r="J12" s="70">
        <v>0</v>
      </c>
      <c r="K12" s="72">
        <v>1021.56473592</v>
      </c>
      <c r="L12" s="72">
        <v>1723.5969125700001</v>
      </c>
      <c r="M12" s="70">
        <v>2745.1616484900001</v>
      </c>
      <c r="N12" s="66">
        <v>187.41281320000002</v>
      </c>
      <c r="O12" s="66">
        <v>702.7494901099999</v>
      </c>
      <c r="P12" s="64">
        <v>890.16230330999997</v>
      </c>
      <c r="Q12" s="68">
        <v>11311.154569</v>
      </c>
    </row>
    <row r="14" spans="1:17" x14ac:dyDescent="0.25">
      <c r="A14" s="73" t="s">
        <v>63</v>
      </c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showGridLines="0" workbookViewId="0">
      <selection activeCell="Q11" sqref="Q11"/>
    </sheetView>
  </sheetViews>
  <sheetFormatPr defaultRowHeight="15" x14ac:dyDescent="0.25"/>
  <cols>
    <col min="2" max="2" width="29.28515625" customWidth="1"/>
    <col min="3" max="16" width="8.42578125" customWidth="1"/>
  </cols>
  <sheetData>
    <row r="2" spans="2:16" x14ac:dyDescent="0.25">
      <c r="B2" s="26" t="s">
        <v>64</v>
      </c>
    </row>
    <row r="3" spans="2:16" ht="15.75" thickBot="1" x14ac:dyDescent="0.3"/>
    <row r="4" spans="2:16" ht="21" customHeight="1" thickTop="1" x14ac:dyDescent="0.25">
      <c r="B4" s="74"/>
      <c r="C4" s="75">
        <v>2003</v>
      </c>
      <c r="D4" s="75">
        <v>2004</v>
      </c>
      <c r="E4" s="75">
        <v>2005</v>
      </c>
      <c r="F4" s="75">
        <v>2006</v>
      </c>
      <c r="G4" s="75">
        <v>2007</v>
      </c>
      <c r="H4" s="75">
        <v>2008</v>
      </c>
      <c r="I4" s="75">
        <v>2009</v>
      </c>
      <c r="J4" s="75">
        <v>2010</v>
      </c>
      <c r="K4" s="75">
        <v>2011</v>
      </c>
      <c r="L4" s="75">
        <v>2012</v>
      </c>
      <c r="M4" s="75">
        <v>2013</v>
      </c>
      <c r="N4" s="75">
        <v>2014</v>
      </c>
      <c r="O4" s="75">
        <v>2015</v>
      </c>
      <c r="P4" s="76">
        <v>2016</v>
      </c>
    </row>
    <row r="5" spans="2:16" ht="21" customHeight="1" x14ac:dyDescent="0.25">
      <c r="B5" s="77" t="s">
        <v>65</v>
      </c>
      <c r="C5" s="78">
        <v>12329.320322389554</v>
      </c>
      <c r="D5" s="78">
        <v>25886.609377492812</v>
      </c>
      <c r="E5" s="78">
        <v>14525.395425084051</v>
      </c>
      <c r="F5" s="78">
        <v>12678.386287918878</v>
      </c>
      <c r="G5" s="78">
        <v>16504.247689520911</v>
      </c>
      <c r="H5" s="78">
        <v>12311.572733945746</v>
      </c>
      <c r="I5" s="78">
        <v>14823.423227545907</v>
      </c>
      <c r="J5" s="78">
        <v>20696.415618571267</v>
      </c>
      <c r="K5" s="78">
        <v>27873.044537124377</v>
      </c>
      <c r="L5" s="78">
        <v>26776.335281750686</v>
      </c>
      <c r="M5" s="78">
        <v>25916.989212899047</v>
      </c>
      <c r="N5" s="78">
        <v>28383.627913401007</v>
      </c>
      <c r="O5" s="78">
        <v>84212.500536746316</v>
      </c>
      <c r="P5" s="79">
        <v>36576.528447641438</v>
      </c>
    </row>
    <row r="6" spans="2:16" ht="21" customHeight="1" x14ac:dyDescent="0.25">
      <c r="B6" s="80" t="s">
        <v>66</v>
      </c>
      <c r="C6" s="81">
        <v>81.386702865629218</v>
      </c>
      <c r="D6" s="81">
        <v>-58.522946676972332</v>
      </c>
      <c r="E6" s="81">
        <v>-4.3647979751447856</v>
      </c>
      <c r="F6" s="81">
        <v>-150.63514573119269</v>
      </c>
      <c r="G6" s="81">
        <v>242.64198924149974</v>
      </c>
      <c r="H6" s="81">
        <v>877.11294428375675</v>
      </c>
      <c r="I6" s="81">
        <v>1107.6018625630627</v>
      </c>
      <c r="J6" s="81">
        <v>3633.6521998916623</v>
      </c>
      <c r="K6" s="81">
        <v>4211.8411886033346</v>
      </c>
      <c r="L6" s="81">
        <v>3157.282764318928</v>
      </c>
      <c r="M6" s="81">
        <v>8920.9753069144335</v>
      </c>
      <c r="N6" s="81">
        <v>12302.827694201786</v>
      </c>
      <c r="O6" s="81">
        <v>-34460.369600892176</v>
      </c>
      <c r="P6" s="82"/>
    </row>
    <row r="7" spans="2:16" ht="21" customHeight="1" x14ac:dyDescent="0.25">
      <c r="B7" s="83" t="s">
        <v>67</v>
      </c>
      <c r="C7" s="84">
        <v>12410.707025255184</v>
      </c>
      <c r="D7" s="84">
        <v>25828.086430815842</v>
      </c>
      <c r="E7" s="84">
        <v>14521.030627108907</v>
      </c>
      <c r="F7" s="84">
        <v>12527.751142187686</v>
      </c>
      <c r="G7" s="84">
        <v>16746.889678762411</v>
      </c>
      <c r="H7" s="84">
        <v>13188.685678229504</v>
      </c>
      <c r="I7" s="84">
        <v>15931.025090108969</v>
      </c>
      <c r="J7" s="84">
        <v>24330.067818462929</v>
      </c>
      <c r="K7" s="84">
        <v>32084.885725727712</v>
      </c>
      <c r="L7" s="84">
        <v>29933.618046069612</v>
      </c>
      <c r="M7" s="84">
        <v>34837.964519813482</v>
      </c>
      <c r="N7" s="84">
        <v>40686.455607602795</v>
      </c>
      <c r="O7" s="84">
        <v>49752.13093585414</v>
      </c>
      <c r="P7" s="85">
        <v>36576.528447641438</v>
      </c>
    </row>
    <row r="8" spans="2:16" x14ac:dyDescent="0.25">
      <c r="B8" s="86" t="s">
        <v>69</v>
      </c>
    </row>
    <row r="9" spans="2:16" x14ac:dyDescent="0.25">
      <c r="B9" s="86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5"/>
  <sheetViews>
    <sheetView showGridLines="0" workbookViewId="0">
      <selection activeCell="Q11" sqref="Q11"/>
    </sheetView>
  </sheetViews>
  <sheetFormatPr defaultRowHeight="15" x14ac:dyDescent="0.25"/>
  <sheetData>
    <row r="2" spans="2:2" x14ac:dyDescent="0.25">
      <c r="B2" s="26" t="s">
        <v>68</v>
      </c>
    </row>
    <row r="25" spans="2:2" x14ac:dyDescent="0.25">
      <c r="B25" s="86" t="s">
        <v>69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 x14ac:dyDescent="0.25"/>
  <sheetData>
    <row r="2" spans="5:5" x14ac:dyDescent="0.25">
      <c r="E2" s="26" t="s">
        <v>104</v>
      </c>
    </row>
    <row r="29" spans="5:5" x14ac:dyDescent="0.25">
      <c r="E29" s="86" t="s">
        <v>69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8"/>
  <sheetViews>
    <sheetView showGridLines="0" workbookViewId="0">
      <selection activeCell="Q11" sqref="Q11"/>
    </sheetView>
  </sheetViews>
  <sheetFormatPr defaultRowHeight="15" x14ac:dyDescent="0.25"/>
  <cols>
    <col min="2" max="2" width="68" bestFit="1" customWidth="1"/>
    <col min="9" max="9" width="11.5703125" customWidth="1"/>
  </cols>
  <sheetData>
    <row r="2" spans="2:12" ht="15.75" x14ac:dyDescent="0.25">
      <c r="B2" s="425" t="s">
        <v>70</v>
      </c>
      <c r="C2" s="425"/>
      <c r="D2" s="425"/>
      <c r="E2" s="425"/>
      <c r="F2" s="425"/>
      <c r="G2" s="425"/>
      <c r="H2" s="425"/>
      <c r="I2" s="87"/>
    </row>
    <row r="3" spans="2:12" ht="15.75" thickBot="1" x14ac:dyDescent="0.3">
      <c r="B3" s="88"/>
      <c r="C3" s="89"/>
      <c r="D3" s="89"/>
      <c r="E3" s="89"/>
      <c r="F3" s="89"/>
      <c r="I3" s="90"/>
    </row>
    <row r="4" spans="2:12" ht="31.5" customHeight="1" thickBot="1" x14ac:dyDescent="0.3">
      <c r="B4" s="91" t="s">
        <v>71</v>
      </c>
      <c r="C4" s="92">
        <v>2003</v>
      </c>
      <c r="D4" s="93">
        <v>2006</v>
      </c>
      <c r="E4" s="94">
        <v>2009</v>
      </c>
      <c r="F4" s="95">
        <v>2011</v>
      </c>
      <c r="G4" s="94">
        <v>2014</v>
      </c>
      <c r="H4" s="96">
        <v>2016</v>
      </c>
      <c r="I4" s="97" t="s">
        <v>72</v>
      </c>
    </row>
    <row r="5" spans="2:12" x14ac:dyDescent="0.25">
      <c r="B5" s="98" t="s">
        <v>73</v>
      </c>
      <c r="C5" s="181">
        <v>19.020911204402765</v>
      </c>
      <c r="D5" s="99">
        <v>27.342390707460087</v>
      </c>
      <c r="E5" s="99">
        <v>48.132638241268261</v>
      </c>
      <c r="F5" s="99">
        <v>57.723034343751266</v>
      </c>
      <c r="G5" s="99">
        <v>80.271702579683705</v>
      </c>
      <c r="H5" s="100">
        <v>77.268923914329392</v>
      </c>
      <c r="I5" s="101">
        <v>58.248012709926627</v>
      </c>
      <c r="L5" s="163"/>
    </row>
    <row r="6" spans="2:12" x14ac:dyDescent="0.25">
      <c r="B6" s="98" t="s">
        <v>74</v>
      </c>
      <c r="C6" s="181">
        <v>7.8544351466328894</v>
      </c>
      <c r="D6" s="99">
        <v>20.418727697420987</v>
      </c>
      <c r="E6" s="99">
        <v>20.83834484828223</v>
      </c>
      <c r="F6" s="99">
        <v>26.765404476778709</v>
      </c>
      <c r="G6" s="99">
        <v>28.745141789206357</v>
      </c>
      <c r="H6" s="100">
        <v>22.188126451037988</v>
      </c>
      <c r="I6" s="100">
        <v>14.333691304405098</v>
      </c>
    </row>
    <row r="7" spans="2:12" x14ac:dyDescent="0.25">
      <c r="B7" s="98" t="s">
        <v>75</v>
      </c>
      <c r="C7" s="181">
        <v>13.012939778385334</v>
      </c>
      <c r="D7" s="99">
        <v>7.1724779936471945</v>
      </c>
      <c r="E7" s="99">
        <v>17.78699091197289</v>
      </c>
      <c r="F7" s="99">
        <v>19.780369000478746</v>
      </c>
      <c r="G7" s="99">
        <v>23.898508828594409</v>
      </c>
      <c r="H7" s="100">
        <v>24.689980263632847</v>
      </c>
      <c r="I7" s="100">
        <v>11.677040485247513</v>
      </c>
    </row>
    <row r="8" spans="2:12" x14ac:dyDescent="0.25">
      <c r="B8" s="98" t="s">
        <v>76</v>
      </c>
      <c r="C8" s="181">
        <v>6.3330525218083675</v>
      </c>
      <c r="D8" s="99">
        <v>9.2778931462369041</v>
      </c>
      <c r="E8" s="99">
        <v>18.85382269305703</v>
      </c>
      <c r="F8" s="99">
        <v>20.620091130570835</v>
      </c>
      <c r="G8" s="99">
        <v>24.564182438881325</v>
      </c>
      <c r="H8" s="100">
        <v>22.884839855324014</v>
      </c>
      <c r="I8" s="100">
        <v>16.551787333515648</v>
      </c>
    </row>
    <row r="9" spans="2:12" x14ac:dyDescent="0.25">
      <c r="B9" s="98" t="s">
        <v>77</v>
      </c>
      <c r="C9" s="181">
        <v>3.8324989067304687</v>
      </c>
      <c r="D9" s="99">
        <v>8.1107462876748642</v>
      </c>
      <c r="E9" s="99">
        <v>15.474019549898797</v>
      </c>
      <c r="F9" s="99">
        <v>16.203139972629995</v>
      </c>
      <c r="G9" s="99">
        <v>23.252237437217648</v>
      </c>
      <c r="H9" s="100">
        <v>22.506973574224411</v>
      </c>
      <c r="I9" s="100">
        <v>18.674474667493943</v>
      </c>
    </row>
    <row r="10" spans="2:12" x14ac:dyDescent="0.25">
      <c r="B10" s="98" t="s">
        <v>78</v>
      </c>
      <c r="C10" s="181">
        <v>6.6500551091774387</v>
      </c>
      <c r="D10" s="99">
        <v>5.737741373890735</v>
      </c>
      <c r="E10" s="99">
        <v>14.539542907276685</v>
      </c>
      <c r="F10" s="99">
        <v>15.023448456934592</v>
      </c>
      <c r="G10" s="99">
        <v>16.866598962630441</v>
      </c>
      <c r="H10" s="100">
        <v>15.890967579352772</v>
      </c>
      <c r="I10" s="100">
        <v>9.2409124701753331</v>
      </c>
    </row>
    <row r="11" spans="2:12" x14ac:dyDescent="0.25">
      <c r="B11" s="98" t="s">
        <v>79</v>
      </c>
      <c r="C11" s="181">
        <v>0</v>
      </c>
      <c r="D11" s="99">
        <v>0</v>
      </c>
      <c r="E11" s="99">
        <v>0</v>
      </c>
      <c r="F11" s="99">
        <v>0</v>
      </c>
      <c r="G11" s="99">
        <v>26.213462126702989</v>
      </c>
      <c r="H11" s="100">
        <v>14.621055371560495</v>
      </c>
      <c r="I11" s="100">
        <v>14.621055371560495</v>
      </c>
    </row>
    <row r="12" spans="2:12" x14ac:dyDescent="0.25">
      <c r="B12" s="98" t="s">
        <v>80</v>
      </c>
      <c r="C12" s="181">
        <v>0.34239472914889507</v>
      </c>
      <c r="D12" s="99">
        <v>8.2879915151889012</v>
      </c>
      <c r="E12" s="99">
        <v>7.8260417165677412</v>
      </c>
      <c r="F12" s="99">
        <v>8.9368912390664779</v>
      </c>
      <c r="G12" s="99">
        <v>11.410888620767295</v>
      </c>
      <c r="H12" s="100">
        <v>10.584721665338245</v>
      </c>
      <c r="I12" s="100">
        <v>10.24232693618935</v>
      </c>
    </row>
    <row r="13" spans="2:12" x14ac:dyDescent="0.25">
      <c r="B13" s="98" t="s">
        <v>81</v>
      </c>
      <c r="C13" s="181">
        <v>0</v>
      </c>
      <c r="D13" s="99">
        <v>1.2131848080153103</v>
      </c>
      <c r="E13" s="99">
        <v>4.7046117063810327</v>
      </c>
      <c r="F13" s="99">
        <v>6.1085057706679651</v>
      </c>
      <c r="G13" s="99">
        <v>7.6459401254706734</v>
      </c>
      <c r="H13" s="100">
        <v>7.8632360693177672</v>
      </c>
      <c r="I13" s="100">
        <v>7.8632360693177672</v>
      </c>
    </row>
    <row r="14" spans="2:12" x14ac:dyDescent="0.25">
      <c r="B14" s="98" t="s">
        <v>82</v>
      </c>
      <c r="C14" s="181">
        <v>1.8280193635416555</v>
      </c>
      <c r="D14" s="99">
        <v>7.1887958828980043</v>
      </c>
      <c r="E14" s="99">
        <v>5.46256205839489</v>
      </c>
      <c r="F14" s="99">
        <v>5.0476869894691392</v>
      </c>
      <c r="G14" s="99">
        <v>5.9694608849566233</v>
      </c>
      <c r="H14" s="100">
        <v>7.4174183017019653</v>
      </c>
      <c r="I14" s="100">
        <v>5.5893989381603095</v>
      </c>
    </row>
    <row r="15" spans="2:12" x14ac:dyDescent="0.25">
      <c r="B15" s="98" t="s">
        <v>83</v>
      </c>
      <c r="C15" s="181">
        <v>4.9659903527274061</v>
      </c>
      <c r="D15" s="99">
        <v>7.6083018129937958</v>
      </c>
      <c r="E15" s="99">
        <v>6.489642202667766</v>
      </c>
      <c r="F15" s="99">
        <v>8.7582214050167977</v>
      </c>
      <c r="G15" s="99">
        <v>7.1938995496999443</v>
      </c>
      <c r="H15" s="100">
        <v>6.1431889637367947</v>
      </c>
      <c r="I15" s="100">
        <v>1.1771986110093886</v>
      </c>
    </row>
    <row r="16" spans="2:12" x14ac:dyDescent="0.25">
      <c r="B16" s="98" t="s">
        <v>84</v>
      </c>
      <c r="C16" s="181">
        <v>0</v>
      </c>
      <c r="D16" s="99">
        <v>1.1363530121717653</v>
      </c>
      <c r="E16" s="99">
        <v>1.9950532875863349</v>
      </c>
      <c r="F16" s="99">
        <v>2.745144999097219</v>
      </c>
      <c r="G16" s="99">
        <v>7.0231245296248659</v>
      </c>
      <c r="H16" s="100">
        <v>0</v>
      </c>
      <c r="I16" s="100">
        <v>0</v>
      </c>
    </row>
    <row r="17" spans="2:9" x14ac:dyDescent="0.25">
      <c r="B17" s="98" t="s">
        <v>85</v>
      </c>
      <c r="C17" s="181">
        <v>3.2986116686784475</v>
      </c>
      <c r="D17" s="99">
        <v>3.7019963473958351</v>
      </c>
      <c r="E17" s="99">
        <v>4.9055544453348139</v>
      </c>
      <c r="F17" s="99">
        <v>5.3230059224366233</v>
      </c>
      <c r="G17" s="99">
        <v>6.1744405253315708</v>
      </c>
      <c r="H17" s="100">
        <v>5.0934216160601373</v>
      </c>
      <c r="I17" s="100">
        <v>1.7948099473816899</v>
      </c>
    </row>
    <row r="18" spans="2:9" x14ac:dyDescent="0.25">
      <c r="B18" s="98" t="s">
        <v>86</v>
      </c>
      <c r="C18" s="181">
        <v>1.6238285819296945</v>
      </c>
      <c r="D18" s="99">
        <v>1.3956974598823275</v>
      </c>
      <c r="E18" s="99">
        <v>2.7126544008994671</v>
      </c>
      <c r="F18" s="99">
        <v>2.426426787631784</v>
      </c>
      <c r="G18" s="99">
        <v>4.4586221399593207</v>
      </c>
      <c r="H18" s="100">
        <v>3.4196959421117077</v>
      </c>
      <c r="I18" s="100">
        <v>1.7958673601820132</v>
      </c>
    </row>
    <row r="19" spans="2:9" x14ac:dyDescent="0.25">
      <c r="B19" s="98" t="s">
        <v>87</v>
      </c>
      <c r="C19" s="181">
        <v>0</v>
      </c>
      <c r="D19" s="99">
        <v>1.3936444313373739</v>
      </c>
      <c r="E19" s="99">
        <v>3.3546234855640096</v>
      </c>
      <c r="F19" s="99">
        <v>3.1907031904137626</v>
      </c>
      <c r="G19" s="99">
        <v>3.570599641130237</v>
      </c>
      <c r="H19" s="100">
        <v>3.3121198826263747</v>
      </c>
      <c r="I19" s="100">
        <v>3.3121198826263747</v>
      </c>
    </row>
    <row r="20" spans="2:9" x14ac:dyDescent="0.25">
      <c r="B20" s="98" t="s">
        <v>88</v>
      </c>
      <c r="C20" s="99">
        <v>0</v>
      </c>
      <c r="D20" s="99">
        <v>0</v>
      </c>
      <c r="E20" s="99">
        <v>0.95882629305431866</v>
      </c>
      <c r="F20" s="99">
        <v>1.9186406080592973</v>
      </c>
      <c r="G20" s="99">
        <v>2.8099975731523781</v>
      </c>
      <c r="H20" s="100">
        <v>2.6065491637489897</v>
      </c>
      <c r="I20" s="100">
        <v>2.6065491637489897</v>
      </c>
    </row>
    <row r="21" spans="2:9" x14ac:dyDescent="0.25">
      <c r="B21" s="98" t="s">
        <v>89</v>
      </c>
      <c r="C21" s="99">
        <v>0</v>
      </c>
      <c r="D21" s="99">
        <v>0</v>
      </c>
      <c r="E21" s="99">
        <v>0</v>
      </c>
      <c r="F21" s="99">
        <v>0</v>
      </c>
      <c r="G21" s="99">
        <v>0.11406982537809317</v>
      </c>
      <c r="H21" s="100">
        <v>2.45009532781188</v>
      </c>
      <c r="I21" s="100">
        <v>2.45009532781188</v>
      </c>
    </row>
    <row r="22" spans="2:9" x14ac:dyDescent="0.25">
      <c r="B22" s="98" t="s">
        <v>90</v>
      </c>
      <c r="C22" s="99">
        <v>0.29524626688559308</v>
      </c>
      <c r="D22" s="99">
        <v>0.25003370189254193</v>
      </c>
      <c r="E22" s="99">
        <v>0.78142257822629546</v>
      </c>
      <c r="F22" s="99">
        <v>2.7079933694676108</v>
      </c>
      <c r="G22" s="99">
        <v>2.3593720395571203</v>
      </c>
      <c r="H22" s="100">
        <v>2.0505128350339561</v>
      </c>
      <c r="I22" s="100">
        <v>1.755266568148363</v>
      </c>
    </row>
    <row r="23" spans="2:9" x14ac:dyDescent="0.25">
      <c r="B23" s="98" t="s">
        <v>91</v>
      </c>
      <c r="C23" s="99">
        <v>0.46963941604543508</v>
      </c>
      <c r="D23" s="99">
        <v>1.1508101295551905</v>
      </c>
      <c r="E23" s="99">
        <v>1.3770213167126815</v>
      </c>
      <c r="F23" s="99">
        <v>1.3305449771600435</v>
      </c>
      <c r="G23" s="99">
        <v>2.0605493021073165</v>
      </c>
      <c r="H23" s="100">
        <v>2.0475036690558754</v>
      </c>
      <c r="I23" s="100">
        <v>1.5778642530104403</v>
      </c>
    </row>
    <row r="24" spans="2:9" x14ac:dyDescent="0.25">
      <c r="B24" s="98" t="s">
        <v>92</v>
      </c>
      <c r="C24" s="99">
        <v>0</v>
      </c>
      <c r="D24" s="99">
        <v>0</v>
      </c>
      <c r="E24" s="99">
        <v>0</v>
      </c>
      <c r="F24" s="99">
        <v>0.28200211091071548</v>
      </c>
      <c r="G24" s="99">
        <v>1.1749073385061781</v>
      </c>
      <c r="H24" s="100">
        <v>1.6761011204040004</v>
      </c>
      <c r="I24" s="100">
        <v>1.6761011204040004</v>
      </c>
    </row>
    <row r="25" spans="2:9" x14ac:dyDescent="0.25">
      <c r="B25" s="98" t="s">
        <v>93</v>
      </c>
      <c r="C25" s="99">
        <v>0</v>
      </c>
      <c r="D25" s="99">
        <v>0</v>
      </c>
      <c r="E25" s="99">
        <v>0</v>
      </c>
      <c r="F25" s="99">
        <v>0</v>
      </c>
      <c r="G25" s="99">
        <v>1.6768877696776865</v>
      </c>
      <c r="H25" s="100">
        <v>1.5554783589548895</v>
      </c>
      <c r="I25" s="100">
        <v>1.5554783589548895</v>
      </c>
    </row>
    <row r="26" spans="2:9" x14ac:dyDescent="0.25">
      <c r="B26" s="98" t="s">
        <v>94</v>
      </c>
      <c r="C26" s="99">
        <v>0.7699668857763815</v>
      </c>
      <c r="D26" s="99">
        <v>1.6669327901446669</v>
      </c>
      <c r="E26" s="99">
        <v>1.3067978136207936</v>
      </c>
      <c r="F26" s="99">
        <v>1.7153066870671132</v>
      </c>
      <c r="G26" s="99">
        <v>1.6207282636652005</v>
      </c>
      <c r="H26" s="100">
        <v>1.5375843144954746</v>
      </c>
      <c r="I26" s="100">
        <v>0.76761742871909311</v>
      </c>
    </row>
    <row r="27" spans="2:9" x14ac:dyDescent="0.25">
      <c r="B27" s="98" t="s">
        <v>95</v>
      </c>
      <c r="C27" s="99">
        <v>0</v>
      </c>
      <c r="D27" s="99">
        <v>0</v>
      </c>
      <c r="E27" s="99">
        <v>0</v>
      </c>
      <c r="F27" s="99">
        <v>0</v>
      </c>
      <c r="G27" s="99">
        <v>1.6244610965333339</v>
      </c>
      <c r="H27" s="100">
        <v>1.5368172930374679</v>
      </c>
      <c r="I27" s="100">
        <v>1.5368172930374679</v>
      </c>
    </row>
    <row r="28" spans="2:9" x14ac:dyDescent="0.25">
      <c r="B28" s="98" t="s">
        <v>96</v>
      </c>
      <c r="C28" s="99">
        <v>0</v>
      </c>
      <c r="D28" s="99">
        <v>0.39206856221965936</v>
      </c>
      <c r="E28" s="99">
        <v>0.83875968663351186</v>
      </c>
      <c r="F28" s="99">
        <v>0.79678217598439327</v>
      </c>
      <c r="G28" s="99">
        <v>1.3398372491210606</v>
      </c>
      <c r="H28" s="100">
        <v>1.2428308460559898</v>
      </c>
      <c r="I28" s="100">
        <v>1.2428308460559898</v>
      </c>
    </row>
    <row r="29" spans="2:9" x14ac:dyDescent="0.25">
      <c r="B29" s="98" t="s">
        <v>97</v>
      </c>
      <c r="C29" s="99">
        <v>0</v>
      </c>
      <c r="D29" s="99">
        <v>0.10123671121206822</v>
      </c>
      <c r="E29" s="99">
        <v>0.11734035892042792</v>
      </c>
      <c r="F29" s="99">
        <v>0.12324220933754419</v>
      </c>
      <c r="G29" s="99">
        <v>0.66084129282631865</v>
      </c>
      <c r="H29" s="100">
        <v>1.1150490024351754</v>
      </c>
      <c r="I29" s="100">
        <v>1.1150490024351754</v>
      </c>
    </row>
    <row r="30" spans="2:9" x14ac:dyDescent="0.25">
      <c r="B30" s="98" t="s">
        <v>98</v>
      </c>
      <c r="C30" s="99">
        <v>0</v>
      </c>
      <c r="D30" s="99">
        <v>0</v>
      </c>
      <c r="E30" s="99">
        <v>0</v>
      </c>
      <c r="F30" s="99">
        <v>0</v>
      </c>
      <c r="G30" s="99">
        <v>1.2071435623930664</v>
      </c>
      <c r="H30" s="100">
        <v>1.0824651743831586</v>
      </c>
      <c r="I30" s="100">
        <v>1.0824651743831586</v>
      </c>
    </row>
    <row r="31" spans="2:9" x14ac:dyDescent="0.25">
      <c r="B31" s="98" t="s">
        <v>99</v>
      </c>
      <c r="C31" s="99">
        <v>0.34302629901781406</v>
      </c>
      <c r="D31" s="99">
        <v>0.61997942542731466</v>
      </c>
      <c r="E31" s="99">
        <v>0.43440273174333893</v>
      </c>
      <c r="F31" s="99">
        <v>0.59734356044308323</v>
      </c>
      <c r="G31" s="99">
        <v>1.5229279658976631</v>
      </c>
      <c r="H31" s="100">
        <v>0.86451918687392482</v>
      </c>
      <c r="I31" s="100">
        <v>0.5214928878561107</v>
      </c>
    </row>
    <row r="32" spans="2:9" x14ac:dyDescent="0.25">
      <c r="B32" s="98" t="s">
        <v>53</v>
      </c>
      <c r="C32" s="99">
        <v>3.8246532475469479</v>
      </c>
      <c r="D32" s="99">
        <v>4.5984971365554514</v>
      </c>
      <c r="E32" s="99">
        <v>3.9149977432106198</v>
      </c>
      <c r="F32" s="99">
        <v>6.2701341392585448</v>
      </c>
      <c r="G32" s="99">
        <v>9.5689940330691456</v>
      </c>
      <c r="H32" s="100">
        <v>7.2229978718385155</v>
      </c>
      <c r="I32" s="102">
        <v>3.3983446242915676</v>
      </c>
    </row>
    <row r="33" spans="2:9" x14ac:dyDescent="0.25">
      <c r="B33" s="103" t="s">
        <v>100</v>
      </c>
      <c r="C33" s="104">
        <v>74.465269478435545</v>
      </c>
      <c r="D33" s="104">
        <v>118.76550093322103</v>
      </c>
      <c r="E33" s="104">
        <v>182.80567097727396</v>
      </c>
      <c r="F33" s="104">
        <v>214.39406352263225</v>
      </c>
      <c r="G33" s="104">
        <v>304.9995274917419</v>
      </c>
      <c r="H33" s="104">
        <v>270.87317361448419</v>
      </c>
      <c r="I33" s="105">
        <v>196.40790413604864</v>
      </c>
    </row>
    <row r="34" spans="2:9" x14ac:dyDescent="0.25">
      <c r="B34" s="106" t="s">
        <v>101</v>
      </c>
      <c r="C34" s="107">
        <v>2.0104967962167496E-2</v>
      </c>
      <c r="D34" s="108">
        <v>2.7142094999076827E-2</v>
      </c>
      <c r="E34" s="107">
        <v>3.4695900733456853E-2</v>
      </c>
      <c r="F34" s="108">
        <v>3.4710190590642578E-2</v>
      </c>
      <c r="G34" s="107">
        <v>4.4510375306639205E-2</v>
      </c>
      <c r="H34" s="107">
        <v>4.3222869540041273E-2</v>
      </c>
      <c r="I34" s="109">
        <v>2.3117901577873776E-2</v>
      </c>
    </row>
    <row r="35" spans="2:9" x14ac:dyDescent="0.25">
      <c r="B35" s="106" t="s">
        <v>102</v>
      </c>
      <c r="C35" s="107">
        <v>0.14221364866227437</v>
      </c>
      <c r="D35" s="107">
        <v>0.18206985281455967</v>
      </c>
      <c r="E35" s="107">
        <v>0.25352517203265468</v>
      </c>
      <c r="F35" s="107">
        <v>0.24154281640973049</v>
      </c>
      <c r="G35" s="107">
        <v>0.34798568845605882</v>
      </c>
      <c r="H35" s="107">
        <v>0.3304331329202328</v>
      </c>
      <c r="I35" s="110">
        <v>0.18821948425795842</v>
      </c>
    </row>
    <row r="36" spans="2:9" ht="15.75" thickBot="1" x14ac:dyDescent="0.3">
      <c r="B36" s="111" t="s">
        <v>103</v>
      </c>
      <c r="C36" s="112">
        <v>0.13278109936671939</v>
      </c>
      <c r="D36" s="112">
        <v>0.16197993674797262</v>
      </c>
      <c r="E36" s="112">
        <v>0.19972524032818151</v>
      </c>
      <c r="F36" s="112">
        <v>0.2076025710461015</v>
      </c>
      <c r="G36" s="112">
        <v>0.24727707820119743</v>
      </c>
      <c r="H36" s="112">
        <v>0.21680378610299905</v>
      </c>
      <c r="I36" s="113">
        <v>8.4022686736279661E-2</v>
      </c>
    </row>
    <row r="37" spans="2:9" x14ac:dyDescent="0.25">
      <c r="B37" s="114"/>
    </row>
    <row r="38" spans="2:9" x14ac:dyDescent="0.25">
      <c r="B38" s="114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5</vt:i4>
      </vt:variant>
    </vt:vector>
  </HeadingPairs>
  <TitlesOfParts>
    <vt:vector size="31" baseType="lpstr">
      <vt:lpstr>Gráfico 1</vt:lpstr>
      <vt:lpstr>Tabela 2</vt:lpstr>
      <vt:lpstr>Gráfico 6</vt:lpstr>
      <vt:lpstr>Gráfico 7</vt:lpstr>
      <vt:lpstr>Tabela 4</vt:lpstr>
      <vt:lpstr>Tabela 5</vt:lpstr>
      <vt:lpstr>Gráfico 8</vt:lpstr>
      <vt:lpstr>Gráfico 9</vt:lpstr>
      <vt:lpstr>Tabela 6</vt:lpstr>
      <vt:lpstr>Tabela 15</vt:lpstr>
      <vt:lpstr>Tabela 16</vt:lpstr>
      <vt:lpstr>Tabela 17</vt:lpstr>
      <vt:lpstr>Sumario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Tab_9</vt:lpstr>
      <vt:lpstr>Tab_10</vt:lpstr>
      <vt:lpstr>Tab_11</vt:lpstr>
      <vt:lpstr>Tab_12</vt:lpstr>
      <vt:lpstr>Tab_13</vt:lpstr>
      <vt:lpstr>'Gráfico 9'!Area_de_impressao</vt:lpstr>
      <vt:lpstr>Tab_1!Area_de_impressao</vt:lpstr>
      <vt:lpstr>'Tabela 16'!Area_de_impressao</vt:lpstr>
      <vt:lpstr>'Tabela 2'!Area_de_impressao</vt:lpstr>
      <vt:lpstr>'Tabela 6'!Area_de_impressao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Ceccato</dc:creator>
  <cp:lastModifiedBy>Roberta da Silva Vieira</cp:lastModifiedBy>
  <cp:lastPrinted>2018-03-27T17:23:57Z</cp:lastPrinted>
  <dcterms:created xsi:type="dcterms:W3CDTF">2017-10-27T11:42:25Z</dcterms:created>
  <dcterms:modified xsi:type="dcterms:W3CDTF">2018-05-03T14:41:13Z</dcterms:modified>
</cp:coreProperties>
</file>