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L:\Area Tecnica\Agricola\SAMPA\COAPA\Preços Mínimos e Preços de Referência\Histórico dos Preços Mínimos\"/>
    </mc:Choice>
  </mc:AlternateContent>
  <xr:revisionPtr revIDLastSave="0" documentId="13_ncr:1_{7BEB678E-3E01-4E66-AB3E-CE3B73C55F1C}" xr6:coauthVersionLast="45" xr6:coauthVersionMax="45" xr10:uidLastSave="{00000000-0000-0000-0000-000000000000}"/>
  <bookViews>
    <workbookView xWindow="-120" yWindow="-120" windowWidth="29040" windowHeight="15840" activeTab="5" xr2:uid="{00000000-000D-0000-FFFF-FFFF00000000}"/>
  </bookViews>
  <sheets>
    <sheet name="Uva" sheetId="1" r:id="rId1"/>
    <sheet name="Café" sheetId="3" r:id="rId2"/>
    <sheet name="Laranja" sheetId="5" r:id="rId3"/>
    <sheet name="Trigo" sheetId="6" r:id="rId4"/>
    <sheet name="Sementes - Trigo" sheetId="7" r:id="rId5"/>
    <sheet name="Culturas de Verão e Regionais" sheetId="8" r:id="rId6"/>
    <sheet name="Sementes - Verão e Regionais" sheetId="9" r:id="rId7"/>
    <sheet name="Produtos Extrativos" sheetId="10" r:id="rId8"/>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1" i="9" l="1"/>
  <c r="D21" i="9"/>
  <c r="I20" i="9"/>
  <c r="D20" i="9"/>
  <c r="I19" i="9"/>
  <c r="D19" i="9"/>
  <c r="I18" i="9"/>
  <c r="D18" i="9"/>
  <c r="I17" i="9"/>
  <c r="D17" i="9"/>
  <c r="I16" i="9"/>
  <c r="D16" i="9"/>
  <c r="I15" i="9"/>
  <c r="D15" i="9"/>
  <c r="I14" i="9"/>
  <c r="D14" i="9"/>
  <c r="I13" i="9"/>
  <c r="D13" i="9"/>
  <c r="I12" i="9"/>
  <c r="D12" i="9"/>
  <c r="I11" i="9"/>
  <c r="I9" i="9"/>
  <c r="D9" i="9"/>
  <c r="I8" i="9"/>
  <c r="D8" i="9"/>
  <c r="I5" i="9"/>
  <c r="D5" i="9"/>
  <c r="F8" i="3" l="1"/>
  <c r="F7" i="3"/>
  <c r="F6" i="3"/>
  <c r="E4" i="7" l="1"/>
  <c r="N13" i="6"/>
  <c r="K13" i="6"/>
  <c r="H13" i="6"/>
  <c r="E13" i="6"/>
  <c r="N12" i="6"/>
  <c r="K12" i="6"/>
  <c r="H12" i="6"/>
  <c r="E12" i="6"/>
  <c r="N11" i="6"/>
  <c r="K11" i="6"/>
  <c r="H11" i="6"/>
  <c r="E11" i="6"/>
  <c r="N10" i="6"/>
  <c r="K10" i="6"/>
  <c r="H10" i="6"/>
  <c r="E10" i="6"/>
  <c r="N9" i="6"/>
  <c r="K9" i="6"/>
  <c r="H9" i="6"/>
  <c r="E9" i="6"/>
  <c r="N8" i="6"/>
  <c r="K8" i="6"/>
  <c r="H8" i="6"/>
  <c r="E8" i="6"/>
  <c r="N7" i="6"/>
  <c r="K7" i="6"/>
  <c r="H7" i="6"/>
  <c r="E7" i="6"/>
  <c r="N6" i="6"/>
  <c r="K6" i="6"/>
  <c r="H6" i="6"/>
  <c r="E6" i="6"/>
  <c r="N5" i="6"/>
  <c r="K5" i="6"/>
  <c r="H5" i="6"/>
  <c r="E5" i="6"/>
  <c r="E26" i="10" l="1"/>
  <c r="E25" i="10"/>
  <c r="E24" i="10"/>
  <c r="E23" i="10"/>
  <c r="E22" i="10"/>
  <c r="E21" i="10"/>
  <c r="E20" i="10"/>
  <c r="E19" i="10"/>
  <c r="E18" i="10"/>
  <c r="E17" i="10"/>
  <c r="E16" i="10"/>
  <c r="E15" i="10"/>
  <c r="E14" i="10"/>
  <c r="E13" i="10"/>
  <c r="E12" i="10"/>
  <c r="E11" i="10"/>
  <c r="E10" i="10"/>
  <c r="E9" i="10"/>
  <c r="E8" i="10"/>
  <c r="E7" i="10"/>
  <c r="E6" i="10"/>
  <c r="E5" i="10"/>
  <c r="O43" i="9" l="1"/>
</calcChain>
</file>

<file path=xl/sharedStrings.xml><?xml version="1.0" encoding="utf-8"?>
<sst xmlns="http://schemas.openxmlformats.org/spreadsheetml/2006/main" count="330" uniqueCount="189">
  <si>
    <t>Regiões amparadas</t>
  </si>
  <si>
    <t>Preço Mínimo básico (R$/kg)</t>
  </si>
  <si>
    <t>Período de Vigência</t>
  </si>
  <si>
    <t>Variação (%)</t>
  </si>
  <si>
    <t>Sul, Sudeste e Nordeste</t>
  </si>
  <si>
    <t>Norte</t>
  </si>
  <si>
    <t>Nordeste</t>
  </si>
  <si>
    <t>Sudeste</t>
  </si>
  <si>
    <t>Sul</t>
  </si>
  <si>
    <t>Centro-Oeste</t>
  </si>
  <si>
    <t>Brasil</t>
  </si>
  <si>
    <t>Produto</t>
  </si>
  <si>
    <t>Tipo</t>
  </si>
  <si>
    <t>Período de vigência</t>
  </si>
  <si>
    <t>Var.</t>
  </si>
  <si>
    <t>Café Arábica</t>
  </si>
  <si>
    <t>tipo 6, bebida dura para melhor, com até 86 defeitos, peneira 13 acima, admitido até 10% de vazamento e teor de umidade de até 12,5%</t>
  </si>
  <si>
    <t>tipo 7, com até 150 defeitos, peneira 13 acima e teor de umidade de até 12,5%</t>
  </si>
  <si>
    <t xml:space="preserve"> Estados amparados </t>
  </si>
  <si>
    <t>Tipo/Classe Básico</t>
  </si>
  <si>
    <t>Unidade</t>
  </si>
  <si>
    <t>Preços Mínimos (R$/40,8 kg)</t>
  </si>
  <si>
    <t>-</t>
  </si>
  <si>
    <t>EGF</t>
  </si>
  <si>
    <t>AGF e EGF</t>
  </si>
  <si>
    <t>Regiões/Estados</t>
  </si>
  <si>
    <t>PH</t>
  </si>
  <si>
    <t>Preços Mínimos  (R$/60 kg)</t>
  </si>
  <si>
    <t>Básico</t>
  </si>
  <si>
    <t>Doméstico</t>
  </si>
  <si>
    <t>Pão</t>
  </si>
  <si>
    <t>Melhorador</t>
  </si>
  <si>
    <t>e</t>
  </si>
  <si>
    <t>Bahia</t>
  </si>
  <si>
    <t>Preços Mínimos  (R$/unidade)</t>
  </si>
  <si>
    <t>Sul, Sudeste e Centro-Oeste</t>
  </si>
  <si>
    <t>kg</t>
  </si>
  <si>
    <t>Único</t>
  </si>
  <si>
    <t>Produtos</t>
  </si>
  <si>
    <t xml:space="preserve">Regiões e Estados amparados </t>
  </si>
  <si>
    <t>Preços Mínimos (R$/un.)</t>
  </si>
  <si>
    <t>Variação</t>
  </si>
  <si>
    <t>Algodão em caroço</t>
  </si>
  <si>
    <t xml:space="preserve"> Sudeste (exceto MG) e Sul</t>
  </si>
  <si>
    <t>15 kg</t>
  </si>
  <si>
    <t>Centro-Oeste, BA-Sul e MG</t>
  </si>
  <si>
    <t xml:space="preserve"> Nordeste (exceto BA-Sul) e Norte </t>
  </si>
  <si>
    <t xml:space="preserve">Algodão em pluma </t>
  </si>
  <si>
    <t>Tipo SLM 41.4</t>
  </si>
  <si>
    <t>Arroz longo fino em casca</t>
  </si>
  <si>
    <t>Sul (exceto PR)</t>
  </si>
  <si>
    <t>Tipo 1-58/10</t>
  </si>
  <si>
    <t>50 kg</t>
  </si>
  <si>
    <t>60 kg</t>
  </si>
  <si>
    <t>Borracha natural cultivada</t>
  </si>
  <si>
    <t>Coágulo virgem a granel 53%</t>
  </si>
  <si>
    <t xml:space="preserve">Cacau cultivado (amêndoa) </t>
  </si>
  <si>
    <t>Tipo2</t>
  </si>
  <si>
    <t>Caroço de algodão</t>
  </si>
  <si>
    <t>Feijão Cores</t>
  </si>
  <si>
    <t>Centro-Oeste, Sudeste, Sul e BA-Sul</t>
  </si>
  <si>
    <t>Tipo 1</t>
  </si>
  <si>
    <t>Feijão Preto</t>
  </si>
  <si>
    <t>Nordeste e Norte</t>
  </si>
  <si>
    <t>Juta/Malva</t>
  </si>
  <si>
    <t>Tipo 2</t>
  </si>
  <si>
    <t>- Embonecada</t>
  </si>
  <si>
    <t>- Prensada</t>
  </si>
  <si>
    <t>Leite</t>
  </si>
  <si>
    <t>Sudeste e Sul</t>
  </si>
  <si>
    <t>litro</t>
  </si>
  <si>
    <t>Centro-Oeste (exceto MT)</t>
  </si>
  <si>
    <t>Norte e MT</t>
  </si>
  <si>
    <t>Mandioca</t>
  </si>
  <si>
    <t>- Raiz de Mandioca</t>
  </si>
  <si>
    <t xml:space="preserve">  Centro-Oeste, Sudeste e Sul</t>
  </si>
  <si>
    <t>t</t>
  </si>
  <si>
    <t>- Farinha</t>
  </si>
  <si>
    <t>Fina Tipo 3</t>
  </si>
  <si>
    <t xml:space="preserve"> kg</t>
  </si>
  <si>
    <t>- Fécula</t>
  </si>
  <si>
    <t>Tipos 1 e  2</t>
  </si>
  <si>
    <t>- Goma/Polvilho</t>
  </si>
  <si>
    <t>Classificada</t>
  </si>
  <si>
    <t>Milho</t>
  </si>
  <si>
    <t xml:space="preserve">  Centro-Oeste (exceto MT), Sudeste e Sul</t>
  </si>
  <si>
    <t>MT e RO</t>
  </si>
  <si>
    <t>Sisal (fibra bruta beneficiada)</t>
  </si>
  <si>
    <t>BA, PB e RN</t>
  </si>
  <si>
    <t>SLG</t>
  </si>
  <si>
    <t>Soja</t>
  </si>
  <si>
    <t>Sorgo</t>
  </si>
  <si>
    <t>Regiões e Estados Amparados</t>
  </si>
  <si>
    <t>Preços Mínimos (R$/Kg)</t>
  </si>
  <si>
    <t>Grão/Caroço</t>
  </si>
  <si>
    <t>%</t>
  </si>
  <si>
    <t xml:space="preserve">Algodão </t>
  </si>
  <si>
    <t>Arroz longo fino</t>
  </si>
  <si>
    <t xml:space="preserve">Feijão </t>
  </si>
  <si>
    <t xml:space="preserve">Milho </t>
  </si>
  <si>
    <t xml:space="preserve">Sorgo </t>
  </si>
  <si>
    <t>Jun/2015 a Mai/2016</t>
  </si>
  <si>
    <t xml:space="preserve"> Regiões e estados amparados  </t>
  </si>
  <si>
    <t>Preços Mínimos (R$/kg)</t>
  </si>
  <si>
    <t>Açaí (fruto)</t>
  </si>
  <si>
    <t xml:space="preserve">Nordeste e Norte </t>
  </si>
  <si>
    <t>Andiroba (amêndoa)</t>
  </si>
  <si>
    <t>Babaçu (amêndoa)</t>
  </si>
  <si>
    <t xml:space="preserve">Nordeste, Norte e  MT </t>
  </si>
  <si>
    <t>Centro-Oeste, MG, SP e TO</t>
  </si>
  <si>
    <t>Borracha natural (Cernambi)</t>
  </si>
  <si>
    <t>Buriti (fruto)</t>
  </si>
  <si>
    <t>Cacau (amêndoa)</t>
  </si>
  <si>
    <t>Juçara (fruto)</t>
  </si>
  <si>
    <t>Macaúba (fruto)</t>
  </si>
  <si>
    <t>Centro-Oeste, Nordeste, Norte e Sudeste</t>
  </si>
  <si>
    <t>Mangaba (fruto)</t>
  </si>
  <si>
    <t>Centro-Oeste e Sudeste</t>
  </si>
  <si>
    <t>Murumuru (fruto)</t>
  </si>
  <si>
    <t>Pequi (fruto)</t>
  </si>
  <si>
    <t>Piaçava (fibra)</t>
  </si>
  <si>
    <t>Pinhão (fruto)</t>
  </si>
  <si>
    <t>Sul, MG e SP</t>
  </si>
  <si>
    <t>Umbu (fruto)</t>
  </si>
  <si>
    <r>
      <t xml:space="preserve">Norte (exceto TO) e norte do MT </t>
    </r>
    <r>
      <rPr>
        <sz val="12"/>
        <rFont val="Times New Roman"/>
        <family val="1"/>
      </rPr>
      <t>1</t>
    </r>
  </si>
  <si>
    <t xml:space="preserve">Norte </t>
  </si>
  <si>
    <t xml:space="preserve"> BA</t>
  </si>
  <si>
    <t xml:space="preserve">Nordeste e MG </t>
  </si>
  <si>
    <t xml:space="preserve"> Preço Mínimo Básico Pão, tipo 1.</t>
  </si>
  <si>
    <t xml:space="preserve">  BA, MA, PI e TO</t>
  </si>
  <si>
    <t xml:space="preserve"> Norte (exceto RO)</t>
  </si>
  <si>
    <t xml:space="preserve">Nordeste </t>
  </si>
  <si>
    <r>
      <t xml:space="preserve">Sementes </t>
    </r>
    <r>
      <rPr>
        <b/>
        <vertAlign val="superscript"/>
        <sz val="12"/>
        <rFont val="Calibri"/>
        <family val="2"/>
        <scheme val="minor"/>
      </rPr>
      <t>(1)</t>
    </r>
  </si>
  <si>
    <t xml:space="preserve"> Nordeste (exceto BA, MA e PI) </t>
  </si>
  <si>
    <t>Baru (amêndoa)</t>
  </si>
  <si>
    <t>AC, AM,  AP e PA</t>
  </si>
  <si>
    <t>Castanha-do-Brasil (com casca)</t>
  </si>
  <si>
    <t xml:space="preserve">AM </t>
  </si>
  <si>
    <t xml:space="preserve">Norte (exceto AM) e MT </t>
  </si>
  <si>
    <t>Pirarucu (de manejo)</t>
  </si>
  <si>
    <t>AM</t>
  </si>
  <si>
    <t xml:space="preserve">  MT (1) - apenas os  municípios de Alta Floresta, Aripuanã, Barra do Garça, Brasnorte, Castanheira, Colider, Colniza, Comodoro, Cotriguaçu,Gaucha do Norte, Juara, Juína, Juruema, Nobres, Nova Mutum, Novo Horizonte, Paranatinga, Porto dos Gaúchos, Rondolândia, São José do Rio Claro, Vera, Nova Lacerda, Vila Bela da Santissima Trindade, Porto Esperidião, Indiavaí, Rio Branco, Lambari D'Oeste e Denise.</t>
  </si>
  <si>
    <t>Safra 2019/20</t>
  </si>
  <si>
    <t>2020/21</t>
  </si>
  <si>
    <r>
      <t>(1)</t>
    </r>
    <r>
      <rPr>
        <sz val="12"/>
        <rFont val="Times New Roman"/>
        <family val="1"/>
      </rPr>
      <t xml:space="preserve"> Genética, básica e certificada S1 e S2, de acordo com o artigo 35 do Decreto nº 5.153, de 23 de julho de 2004, que regulamentou a Lei nº 10.711, de 5 de agosto de 2003.</t>
    </r>
  </si>
  <si>
    <t xml:space="preserve"> 2020/2021</t>
  </si>
  <si>
    <t>2020/2021</t>
  </si>
  <si>
    <t>caixa de 40,8 Kg</t>
  </si>
  <si>
    <t>Jul/2021 a Jun/2022</t>
  </si>
  <si>
    <t>Arroz longo em casca (1)</t>
  </si>
  <si>
    <t>Tipo 2-55/13</t>
  </si>
  <si>
    <t xml:space="preserve">  Norte (exceto RO e TO) </t>
  </si>
  <si>
    <t xml:space="preserve">   Nordeste (exceto BA, MA e PI)</t>
  </si>
  <si>
    <t xml:space="preserve"> Norte (exceto RO) </t>
  </si>
  <si>
    <t xml:space="preserve"> Nordeste</t>
  </si>
  <si>
    <t>(1) Arroz longo em casca- somente para operações rurais securitizadas nos termos da Resolução n° 2.238, de 1996.</t>
  </si>
  <si>
    <t>Safra 20/21</t>
  </si>
  <si>
    <t>1º/1/2021 a 31/12/2021</t>
  </si>
  <si>
    <t xml:space="preserve"> Uva Industrial - Safra 2020/2021 (Portaria Mapa n° 351, de 5/11/2020) </t>
  </si>
  <si>
    <t xml:space="preserve"> Produtos Extrativos - Safra 2021 (Portaria Mapa n° 18, de 20/01/2021- publicada em 21/01/2021 )</t>
  </si>
  <si>
    <t xml:space="preserve"> Jan/2021 a Dez/2021</t>
  </si>
  <si>
    <t>15,,53</t>
  </si>
  <si>
    <t>2021/2022</t>
  </si>
  <si>
    <t xml:space="preserve"> jul/2021 a jun/2022</t>
  </si>
  <si>
    <t>2021/22</t>
  </si>
  <si>
    <t>jul/2021 a jun/2022</t>
  </si>
  <si>
    <t xml:space="preserve"> 2021/2022</t>
  </si>
  <si>
    <t>abr/2021 a mar/2022</t>
  </si>
  <si>
    <t>Brasil, exceto RO</t>
  </si>
  <si>
    <t>RO</t>
  </si>
  <si>
    <r>
      <t xml:space="preserve">Preços Mínimos (R$/60 kg) </t>
    </r>
    <r>
      <rPr>
        <b/>
        <vertAlign val="superscript"/>
        <sz val="12"/>
        <rFont val="Times New Roman"/>
        <family val="1"/>
      </rPr>
      <t>(1)</t>
    </r>
  </si>
  <si>
    <r>
      <t xml:space="preserve">Café </t>
    </r>
    <r>
      <rPr>
        <b/>
        <i/>
        <sz val="12"/>
        <color theme="1"/>
        <rFont val="Times New Roman"/>
        <family val="1"/>
      </rPr>
      <t>Conilon</t>
    </r>
  </si>
  <si>
    <r>
      <rPr>
        <vertAlign val="superscript"/>
        <sz val="12"/>
        <color theme="1"/>
        <rFont val="Times New Roman"/>
        <family val="1"/>
      </rPr>
      <t>(1)</t>
    </r>
    <r>
      <rPr>
        <sz val="12"/>
        <color theme="1"/>
        <rFont val="Times New Roman"/>
        <family val="1"/>
      </rPr>
      <t xml:space="preserve"> Preço Mínimo Básico</t>
    </r>
  </si>
  <si>
    <r>
      <t xml:space="preserve"> Laranja </t>
    </r>
    <r>
      <rPr>
        <b/>
        <i/>
        <sz val="12"/>
        <rFont val="Times New Roman"/>
        <family val="1"/>
      </rPr>
      <t>in natura</t>
    </r>
    <r>
      <rPr>
        <b/>
        <sz val="12"/>
        <rFont val="Times New Roman"/>
        <family val="1"/>
      </rPr>
      <t xml:space="preserve"> -Safra 2021/2022 (Portaria Mapa n° 47, de 4/03/2021)</t>
    </r>
  </si>
  <si>
    <t xml:space="preserve"> Trigo em grãos -Safra 2021/2022 (Portaria Mapa n° 47, de 4/03/2021)</t>
  </si>
  <si>
    <t>Semente de trigo- Safra 2021/2022 (Portaria Mapa n° 47, de 4/03/2021)</t>
  </si>
  <si>
    <t>Café em grãos - Safra 2021/2022 (Portaria Mapa n° 77, de 7/04/2021)</t>
  </si>
  <si>
    <t>Mar/2022 a Fev/2023</t>
  </si>
  <si>
    <t>Mai/2022 a Abr/2023</t>
  </si>
  <si>
    <t>Jul/2022 a Jun/2023</t>
  </si>
  <si>
    <t>Fev/2022 a Jan/2023</t>
  </si>
  <si>
    <t xml:space="preserve"> Centro-Oeste, Nordeste, Norte, Sudeste e PR  </t>
  </si>
  <si>
    <t>Centro-Oeste , Nordeste, Norte e ES</t>
  </si>
  <si>
    <t>Nov/2021 a Out/2022</t>
  </si>
  <si>
    <t>Jan/2022 a Dez/2022</t>
  </si>
  <si>
    <t>Jun/2022 a Mai/2023</t>
  </si>
  <si>
    <t>Culturas de Verão e Regionais - Safras 2021/2022 e 2022 (Portaria Mapa n° 201, de 1/07/2021)</t>
  </si>
  <si>
    <r>
      <t xml:space="preserve">(1) </t>
    </r>
    <r>
      <rPr>
        <sz val="10"/>
        <rFont val="Calibri"/>
        <family val="2"/>
        <scheme val="minor"/>
      </rPr>
      <t xml:space="preserve"> Genética, básica e certificada, S1 e S2, de acordo com o artigo 32 do Decreto 10.586, de 18 de dezembro de 2020, que regulamenta a Lei nº 10.711, de 5 de agosto de 2003.</t>
    </r>
  </si>
  <si>
    <t xml:space="preserve"> Sementes das Cuturas de Verão e Regionais - Safras 2021/2022 e 2022 (Portaria Mapa n° 201, de1/07/2021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</si>
</sst>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3" formatCode="_-* #,##0.00_-;\-* #,##0.00_-;_-* &quot;-&quot;??_-;_-@_-"/>
    <numFmt numFmtId="164" formatCode="0.000000"/>
    <numFmt numFmtId="165" formatCode="0_);\(0\)"/>
    <numFmt numFmtId="166" formatCode="_(* #,##0.00_);_(* \(#,##0.00\);_(* &quot;-&quot;??_);_(@_)"/>
    <numFmt numFmtId="167" formatCode="0.0000"/>
    <numFmt numFmtId="168" formatCode="#,##0.0000"/>
    <numFmt numFmtId="169" formatCode="0.0%"/>
    <numFmt numFmtId="170" formatCode="_([$€-2]* #,##0.00_);_([$€-2]* \(#,##0.00\);_([$€-2]* &quot;-&quot;??_)"/>
    <numFmt numFmtId="171" formatCode="#,##0.00000000;\-#,##0.00000000"/>
    <numFmt numFmtId="175" formatCode="_-* #,##0.00_-;\-* #,##0.00_-;_-* &quot;-&quot;??_-;_-@_-"/>
    <numFmt numFmtId="177" formatCode="0.00000000"/>
    <numFmt numFmtId="178" formatCode="_-* #,##0.000000_-;\-* #,##0.000000_-;_-* &quot;-&quot;??_-;_-@_-"/>
  </numFmts>
  <fonts count="34" x14ac:knownFonts="1">
    <font>
      <sz val="11"/>
      <color theme="1"/>
      <name val="Calibri"/>
      <family val="2"/>
      <scheme val="minor"/>
    </font>
    <font>
      <sz val="12"/>
      <color theme="1"/>
      <name val="Calibri"/>
      <family val="2"/>
      <scheme val="minor"/>
    </font>
    <font>
      <sz val="12"/>
      <color rgb="FF000000"/>
      <name val="Times New Roman"/>
      <family val="1"/>
    </font>
    <font>
      <sz val="11"/>
      <color theme="1"/>
      <name val="Calibri"/>
      <family val="2"/>
      <scheme val="minor"/>
    </font>
    <font>
      <b/>
      <sz val="12"/>
      <color theme="1"/>
      <name val="Times New Roman"/>
      <family val="1"/>
    </font>
    <font>
      <b/>
      <sz val="12"/>
      <name val="Times New Roman"/>
      <family val="1"/>
    </font>
    <font>
      <b/>
      <i/>
      <sz val="12"/>
      <name val="Times New Roman"/>
      <family val="1"/>
    </font>
    <font>
      <sz val="12"/>
      <name val="Times New Roman"/>
      <family val="1"/>
    </font>
    <font>
      <sz val="12"/>
      <color rgb="FFFF0000"/>
      <name val="Times New Roman"/>
      <family val="1"/>
    </font>
    <font>
      <b/>
      <sz val="12"/>
      <color rgb="FFFF0000"/>
      <name val="Times New Roman"/>
      <family val="1"/>
    </font>
    <font>
      <sz val="10"/>
      <name val="Times New Roman"/>
      <family val="1"/>
    </font>
    <font>
      <sz val="10"/>
      <name val="Arial"/>
      <family val="2"/>
    </font>
    <font>
      <sz val="14"/>
      <name val="Times New Roman"/>
      <family val="1"/>
    </font>
    <font>
      <b/>
      <sz val="11"/>
      <name val="Times New Roman"/>
      <family val="1"/>
    </font>
    <font>
      <sz val="11"/>
      <name val="Times New Roman"/>
      <family val="1"/>
    </font>
    <font>
      <sz val="10"/>
      <color rgb="FFFF0000"/>
      <name val="Times New Roman"/>
      <family val="1"/>
    </font>
    <font>
      <sz val="10"/>
      <color theme="1"/>
      <name val="Times New Roman"/>
      <family val="1"/>
    </font>
    <font>
      <sz val="8"/>
      <name val="Times New Roman"/>
      <family val="1"/>
    </font>
    <font>
      <b/>
      <sz val="12"/>
      <name val="Calibri"/>
      <family val="2"/>
      <scheme val="minor"/>
    </font>
    <font>
      <sz val="12"/>
      <name val="Calibri"/>
      <family val="2"/>
      <scheme val="minor"/>
    </font>
    <font>
      <sz val="11"/>
      <color rgb="FFFF0000"/>
      <name val="Calibri"/>
      <family val="2"/>
      <scheme val="minor"/>
    </font>
    <font>
      <b/>
      <sz val="11"/>
      <name val="Calibri"/>
      <family val="2"/>
      <scheme val="minor"/>
    </font>
    <font>
      <sz val="11"/>
      <name val="Calibri"/>
      <family val="2"/>
      <scheme val="minor"/>
    </font>
    <font>
      <b/>
      <vertAlign val="superscript"/>
      <sz val="12"/>
      <name val="Calibri"/>
      <family val="2"/>
      <scheme val="minor"/>
    </font>
    <font>
      <vertAlign val="superscript"/>
      <sz val="10"/>
      <name val="Calibri"/>
      <family val="2"/>
      <scheme val="minor"/>
    </font>
    <font>
      <sz val="10"/>
      <name val="Calibri"/>
      <family val="2"/>
      <scheme val="minor"/>
    </font>
    <font>
      <sz val="10"/>
      <name val="Arial"/>
      <family val="2"/>
    </font>
    <font>
      <vertAlign val="superscript"/>
      <sz val="12"/>
      <name val="Times New Roman"/>
      <family val="1"/>
    </font>
    <font>
      <sz val="12"/>
      <name val="Arial"/>
      <family val="2"/>
    </font>
    <font>
      <sz val="12"/>
      <color theme="1"/>
      <name val="Times New Roman"/>
      <family val="1"/>
    </font>
    <font>
      <b/>
      <vertAlign val="superscript"/>
      <sz val="12"/>
      <name val="Times New Roman"/>
      <family val="1"/>
    </font>
    <font>
      <b/>
      <i/>
      <sz val="12"/>
      <color theme="1"/>
      <name val="Times New Roman"/>
      <family val="1"/>
    </font>
    <font>
      <vertAlign val="superscript"/>
      <sz val="12"/>
      <color theme="1"/>
      <name val="Times New Roman"/>
      <family val="1"/>
    </font>
    <font>
      <sz val="10"/>
      <name val="Arial"/>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indexed="8"/>
      </top>
      <bottom style="hair">
        <color indexed="8"/>
      </bottom>
      <diagonal/>
    </border>
    <border>
      <left style="thin">
        <color indexed="64"/>
      </left>
      <right style="thin">
        <color indexed="64"/>
      </right>
      <top/>
      <bottom style="thin">
        <color indexed="64"/>
      </bottom>
      <diagonal/>
    </border>
    <border>
      <left/>
      <right/>
      <top style="hair">
        <color indexed="8"/>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dotted">
        <color indexed="64"/>
      </bottom>
      <diagonal/>
    </border>
  </borders>
  <cellStyleXfs count="9">
    <xf numFmtId="0" fontId="0" fillId="0" borderId="0"/>
    <xf numFmtId="9" fontId="3" fillId="0" borderId="0" applyFont="0" applyFill="0" applyBorder="0" applyAlignment="0" applyProtection="0"/>
    <xf numFmtId="166" fontId="11" fillId="0" borderId="0" applyFont="0" applyFill="0" applyBorder="0" applyAlignment="0" applyProtection="0"/>
    <xf numFmtId="0" fontId="26" fillId="0" borderId="0"/>
    <xf numFmtId="170" fontId="11" fillId="0" borderId="0" applyFont="0" applyFill="0" applyBorder="0" applyAlignment="0" applyProtection="0"/>
    <xf numFmtId="9" fontId="11" fillId="0" borderId="0" applyFont="0" applyFill="0" applyBorder="0" applyAlignment="0" applyProtection="0"/>
    <xf numFmtId="43" fontId="3" fillId="0" borderId="0" applyFont="0" applyFill="0" applyBorder="0" applyAlignment="0" applyProtection="0"/>
    <xf numFmtId="0" fontId="33" fillId="0" borderId="0"/>
    <xf numFmtId="175" fontId="11" fillId="0" borderId="0" applyFont="0" applyFill="0" applyBorder="0" applyAlignment="0" applyProtection="0"/>
  </cellStyleXfs>
  <cellXfs count="411">
    <xf numFmtId="0" fontId="0" fillId="0" borderId="0" xfId="0"/>
    <xf numFmtId="0" fontId="1" fillId="0" borderId="0" xfId="0" applyFont="1" applyAlignment="1">
      <alignment vertical="center"/>
    </xf>
    <xf numFmtId="2" fontId="2" fillId="0" borderId="1" xfId="0" applyNumberFormat="1" applyFont="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5" fillId="0" borderId="0" xfId="0" applyFont="1" applyFill="1" applyBorder="1" applyAlignment="1">
      <alignment vertical="center" wrapText="1"/>
    </xf>
    <xf numFmtId="0" fontId="7" fillId="0" borderId="0" xfId="0" applyFont="1" applyAlignment="1">
      <alignment vertical="center"/>
    </xf>
    <xf numFmtId="0" fontId="5" fillId="2" borderId="1" xfId="0" applyFont="1" applyFill="1" applyBorder="1" applyAlignment="1">
      <alignment horizontal="center" vertical="center"/>
    </xf>
    <xf numFmtId="10" fontId="5" fillId="2" borderId="1"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7" fillId="0" borderId="1" xfId="0" quotePrefix="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10" fontId="7" fillId="2" borderId="1" xfId="0" applyNumberFormat="1" applyFont="1" applyFill="1" applyBorder="1" applyAlignment="1">
      <alignment horizontal="center" vertical="center" wrapText="1"/>
    </xf>
    <xf numFmtId="17" fontId="5" fillId="0" borderId="3" xfId="0" applyNumberFormat="1" applyFont="1" applyFill="1" applyBorder="1" applyAlignment="1">
      <alignment horizontal="center" vertical="center" wrapText="1"/>
    </xf>
    <xf numFmtId="0" fontId="7" fillId="2" borderId="0" xfId="0" applyFont="1" applyFill="1" applyAlignment="1">
      <alignment vertical="center"/>
    </xf>
    <xf numFmtId="10" fontId="7" fillId="2" borderId="0" xfId="0" applyNumberFormat="1" applyFont="1" applyFill="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8" fillId="0" borderId="5" xfId="0" applyFont="1" applyFill="1" applyBorder="1" applyAlignment="1">
      <alignment horizontal="center" vertical="center" wrapText="1"/>
    </xf>
    <xf numFmtId="2" fontId="8" fillId="0" borderId="0" xfId="0" applyNumberFormat="1" applyFont="1" applyAlignment="1">
      <alignment vertical="center"/>
    </xf>
    <xf numFmtId="2" fontId="7" fillId="0" borderId="0" xfId="0" applyNumberFormat="1" applyFont="1" applyAlignment="1">
      <alignment vertical="center"/>
    </xf>
    <xf numFmtId="17" fontId="7" fillId="0" borderId="0" xfId="0" quotePrefix="1" applyNumberFormat="1" applyFont="1" applyFill="1" applyBorder="1" applyAlignment="1">
      <alignment horizontal="center" vertical="center" wrapText="1"/>
    </xf>
    <xf numFmtId="0" fontId="7" fillId="0" borderId="13" xfId="0" applyFont="1" applyFill="1" applyBorder="1" applyAlignment="1">
      <alignment horizontal="center" vertical="center" wrapText="1"/>
    </xf>
    <xf numFmtId="164" fontId="7" fillId="0" borderId="0" xfId="0" applyNumberFormat="1" applyFont="1" applyAlignment="1">
      <alignment vertical="center"/>
    </xf>
    <xf numFmtId="0" fontId="7" fillId="0" borderId="0" xfId="0" applyFont="1" applyFill="1" applyBorder="1" applyAlignment="1">
      <alignment horizontal="center" vertical="center" wrapText="1"/>
    </xf>
    <xf numFmtId="17" fontId="7" fillId="0" borderId="0"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0" xfId="0" applyFont="1" applyBorder="1" applyAlignment="1">
      <alignment vertical="center"/>
    </xf>
    <xf numFmtId="0" fontId="7" fillId="0" borderId="0" xfId="0" applyFont="1" applyAlignment="1">
      <alignment horizontal="center" vertical="center"/>
    </xf>
    <xf numFmtId="39" fontId="5" fillId="0" borderId="4" xfId="0" applyNumberFormat="1" applyFont="1" applyBorder="1" applyAlignment="1">
      <alignment vertical="center"/>
    </xf>
    <xf numFmtId="39" fontId="5" fillId="0" borderId="0" xfId="0" applyNumberFormat="1" applyFont="1" applyFill="1" applyAlignment="1">
      <alignment vertical="center"/>
    </xf>
    <xf numFmtId="39" fontId="7" fillId="0" borderId="0" xfId="0" applyNumberFormat="1" applyFont="1" applyAlignment="1">
      <alignment vertical="center"/>
    </xf>
    <xf numFmtId="39" fontId="7" fillId="0" borderId="0" xfId="0" applyNumberFormat="1" applyFont="1" applyBorder="1" applyAlignment="1">
      <alignment vertical="center"/>
    </xf>
    <xf numFmtId="39" fontId="5" fillId="0" borderId="0" xfId="0" applyNumberFormat="1" applyFont="1" applyBorder="1" applyAlignment="1">
      <alignment vertical="center"/>
    </xf>
    <xf numFmtId="165" fontId="5" fillId="0" borderId="1" xfId="0" quotePrefix="1" applyNumberFormat="1" applyFont="1" applyBorder="1" applyAlignment="1">
      <alignment horizontal="center" vertical="center"/>
    </xf>
    <xf numFmtId="39" fontId="7" fillId="0" borderId="1" xfId="0" applyNumberFormat="1" applyFont="1" applyBorder="1" applyAlignment="1">
      <alignment horizontal="center" vertical="center" wrapText="1"/>
    </xf>
    <xf numFmtId="39" fontId="7" fillId="0" borderId="23" xfId="0" applyNumberFormat="1" applyFont="1" applyBorder="1" applyAlignment="1">
      <alignment horizontal="center" vertical="center" wrapText="1"/>
    </xf>
    <xf numFmtId="2" fontId="7" fillId="2" borderId="23" xfId="2" applyNumberFormat="1" applyFont="1" applyFill="1" applyBorder="1" applyAlignment="1" applyProtection="1">
      <alignment horizontal="center" vertical="center"/>
    </xf>
    <xf numFmtId="39" fontId="7" fillId="0" borderId="0" xfId="0" applyNumberFormat="1" applyFont="1" applyAlignment="1">
      <alignment horizontal="center" vertical="center"/>
    </xf>
    <xf numFmtId="0" fontId="7" fillId="0" borderId="0" xfId="0" applyNumberFormat="1" applyFont="1" applyAlignment="1">
      <alignment vertical="center"/>
    </xf>
    <xf numFmtId="0" fontId="10" fillId="0" borderId="0" xfId="0" applyFont="1" applyBorder="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12" fillId="0" borderId="0" xfId="0" applyFont="1" applyAlignment="1">
      <alignment vertical="center"/>
    </xf>
    <xf numFmtId="17" fontId="10" fillId="0" borderId="0" xfId="0" quotePrefix="1" applyNumberFormat="1" applyFont="1" applyAlignment="1">
      <alignment vertical="center"/>
    </xf>
    <xf numFmtId="0" fontId="10" fillId="2" borderId="0" xfId="0" applyFont="1" applyFill="1" applyAlignment="1">
      <alignment vertical="center"/>
    </xf>
    <xf numFmtId="164" fontId="10" fillId="0" borderId="0" xfId="0" applyNumberFormat="1" applyFont="1" applyAlignment="1">
      <alignment vertical="center"/>
    </xf>
    <xf numFmtId="10" fontId="10" fillId="0" borderId="0" xfId="0" applyNumberFormat="1" applyFont="1" applyAlignment="1">
      <alignment horizontal="center" vertical="center"/>
    </xf>
    <xf numFmtId="0" fontId="14" fillId="0" borderId="0" xfId="0" applyFont="1" applyAlignment="1">
      <alignment vertical="center"/>
    </xf>
    <xf numFmtId="0" fontId="14" fillId="2" borderId="0" xfId="0" applyFont="1" applyFill="1" applyAlignment="1">
      <alignment vertical="center"/>
    </xf>
    <xf numFmtId="0" fontId="7" fillId="0" borderId="0" xfId="0" applyFont="1" applyAlignment="1">
      <alignment horizontal="left" vertical="center"/>
    </xf>
    <xf numFmtId="0" fontId="15" fillId="0" borderId="0" xfId="0" applyFont="1" applyAlignment="1">
      <alignment vertical="center"/>
    </xf>
    <xf numFmtId="0" fontId="7" fillId="2" borderId="0" xfId="0" applyFont="1" applyFill="1" applyAlignment="1">
      <alignment horizontal="center" vertical="center"/>
    </xf>
    <xf numFmtId="0" fontId="5" fillId="2" borderId="0" xfId="0" applyFont="1" applyFill="1" applyAlignment="1">
      <alignment horizontal="center" vertical="center"/>
    </xf>
    <xf numFmtId="0" fontId="16" fillId="0" borderId="0" xfId="0" applyFont="1" applyAlignment="1">
      <alignment vertical="center"/>
    </xf>
    <xf numFmtId="0" fontId="22" fillId="2" borderId="25" xfId="0" applyFont="1" applyFill="1" applyBorder="1" applyAlignment="1">
      <alignment horizontal="center" vertical="center" wrapText="1"/>
    </xf>
    <xf numFmtId="0" fontId="22" fillId="2" borderId="26" xfId="0" applyFont="1" applyFill="1" applyBorder="1" applyAlignment="1">
      <alignment horizontal="center" vertical="center" wrapText="1"/>
    </xf>
    <xf numFmtId="17" fontId="22" fillId="2" borderId="33" xfId="0" quotePrefix="1" applyNumberFormat="1" applyFont="1" applyFill="1" applyBorder="1" applyAlignment="1">
      <alignment horizontal="center" vertical="center" wrapText="1"/>
    </xf>
    <xf numFmtId="168" fontId="19" fillId="2" borderId="1" xfId="0" applyNumberFormat="1" applyFont="1" applyFill="1" applyBorder="1" applyAlignment="1">
      <alignment horizontal="center" vertical="center" wrapText="1"/>
    </xf>
    <xf numFmtId="168" fontId="19" fillId="2" borderId="25"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 fillId="2" borderId="1" xfId="3" applyFont="1" applyFill="1" applyBorder="1" applyAlignment="1">
      <alignment horizontal="center" vertical="center" wrapText="1"/>
    </xf>
    <xf numFmtId="0" fontId="17" fillId="2" borderId="0" xfId="3" applyFont="1" applyFill="1" applyAlignment="1">
      <alignment horizontal="left" vertical="center"/>
    </xf>
    <xf numFmtId="0" fontId="17" fillId="2" borderId="0" xfId="3" applyFont="1" applyFill="1" applyAlignment="1">
      <alignment horizontal="center" vertical="center"/>
    </xf>
    <xf numFmtId="0" fontId="14" fillId="2" borderId="7" xfId="3" applyFont="1" applyFill="1" applyBorder="1" applyAlignment="1">
      <alignment vertical="center" wrapText="1"/>
    </xf>
    <xf numFmtId="0" fontId="14" fillId="2" borderId="21" xfId="3" applyFont="1" applyFill="1" applyBorder="1" applyAlignment="1">
      <alignment horizontal="center" vertical="center" wrapText="1"/>
    </xf>
    <xf numFmtId="2" fontId="14" fillId="2" borderId="21" xfId="3" applyNumberFormat="1" applyFont="1" applyFill="1" applyBorder="1" applyAlignment="1">
      <alignment horizontal="center" vertical="center" wrapText="1"/>
    </xf>
    <xf numFmtId="10" fontId="14" fillId="2" borderId="21" xfId="5" applyNumberFormat="1" applyFont="1" applyFill="1" applyBorder="1" applyAlignment="1">
      <alignment horizontal="center" vertical="center" wrapText="1"/>
    </xf>
    <xf numFmtId="2" fontId="14" fillId="2" borderId="21" xfId="3" quotePrefix="1" applyNumberFormat="1" applyFont="1" applyFill="1" applyBorder="1" applyAlignment="1">
      <alignment horizontal="center" vertical="center" wrapText="1"/>
    </xf>
    <xf numFmtId="0" fontId="14" fillId="2" borderId="2" xfId="3" applyFont="1" applyFill="1" applyBorder="1" applyAlignment="1">
      <alignment vertical="center" wrapText="1"/>
    </xf>
    <xf numFmtId="0" fontId="14" fillId="2" borderId="1" xfId="3" applyFont="1" applyFill="1" applyBorder="1" applyAlignment="1">
      <alignment horizontal="center" vertical="center" wrapText="1"/>
    </xf>
    <xf numFmtId="2" fontId="14" fillId="2" borderId="1" xfId="3" applyNumberFormat="1" applyFont="1" applyFill="1" applyBorder="1" applyAlignment="1">
      <alignment horizontal="center" vertical="center" wrapText="1"/>
    </xf>
    <xf numFmtId="2" fontId="14" fillId="2" borderId="2" xfId="3" applyNumberFormat="1" applyFont="1" applyFill="1" applyBorder="1" applyAlignment="1">
      <alignment horizontal="center" vertical="center" wrapText="1"/>
    </xf>
    <xf numFmtId="0" fontId="14" fillId="2" borderId="27" xfId="3" applyFont="1" applyFill="1" applyBorder="1" applyAlignment="1">
      <alignment horizontal="center" vertical="center" wrapText="1"/>
    </xf>
    <xf numFmtId="2" fontId="14" fillId="2" borderId="9" xfId="3" applyNumberFormat="1" applyFont="1" applyFill="1" applyBorder="1" applyAlignment="1">
      <alignment horizontal="center" vertical="center" wrapText="1"/>
    </xf>
    <xf numFmtId="2" fontId="14" fillId="2" borderId="1" xfId="3" applyNumberFormat="1" applyFont="1" applyFill="1" applyBorder="1" applyAlignment="1">
      <alignment horizontal="center" vertical="center"/>
    </xf>
    <xf numFmtId="2" fontId="14" fillId="2" borderId="27" xfId="3" applyNumberFormat="1" applyFont="1" applyFill="1" applyBorder="1" applyAlignment="1">
      <alignment horizontal="center" vertical="center" wrapText="1"/>
    </xf>
    <xf numFmtId="0" fontId="14" fillId="2" borderId="23" xfId="3" applyFont="1" applyFill="1" applyBorder="1" applyAlignment="1">
      <alignment horizontal="center" vertical="center" wrapText="1"/>
    </xf>
    <xf numFmtId="2" fontId="14" fillId="2" borderId="23" xfId="3" applyNumberFormat="1" applyFont="1" applyFill="1" applyBorder="1" applyAlignment="1">
      <alignment horizontal="center" vertical="center" wrapText="1"/>
    </xf>
    <xf numFmtId="0" fontId="14" fillId="2" borderId="9" xfId="3" applyFont="1" applyFill="1" applyBorder="1" applyAlignment="1">
      <alignment vertical="center" wrapText="1"/>
    </xf>
    <xf numFmtId="2" fontId="14" fillId="2" borderId="25" xfId="3" applyNumberFormat="1" applyFont="1" applyFill="1" applyBorder="1" applyAlignment="1">
      <alignment horizontal="center" vertical="center" wrapText="1"/>
    </xf>
    <xf numFmtId="0" fontId="14" fillId="2" borderId="11" xfId="3" applyFont="1" applyFill="1" applyBorder="1" applyAlignment="1">
      <alignment vertical="center" wrapText="1"/>
    </xf>
    <xf numFmtId="0" fontId="14" fillId="2" borderId="1" xfId="3" applyFont="1" applyFill="1" applyBorder="1" applyAlignment="1">
      <alignment horizontal="center" vertical="center"/>
    </xf>
    <xf numFmtId="0" fontId="17" fillId="2" borderId="6" xfId="3" applyFont="1" applyFill="1" applyBorder="1" applyAlignment="1">
      <alignment vertical="center" wrapText="1"/>
    </xf>
    <xf numFmtId="0" fontId="4" fillId="0" borderId="4" xfId="0" applyFont="1" applyBorder="1" applyAlignment="1">
      <alignment vertical="center"/>
    </xf>
    <xf numFmtId="2" fontId="7" fillId="2" borderId="0" xfId="0" applyNumberFormat="1" applyFont="1" applyFill="1" applyAlignment="1">
      <alignment horizontal="center" vertical="center"/>
    </xf>
    <xf numFmtId="171" fontId="7" fillId="0" borderId="0" xfId="0" applyNumberFormat="1" applyFont="1" applyAlignment="1">
      <alignment vertical="center"/>
    </xf>
    <xf numFmtId="165" fontId="5" fillId="0" borderId="1" xfId="0" applyNumberFormat="1" applyFont="1" applyBorder="1" applyAlignment="1">
      <alignment horizontal="center" vertical="center"/>
    </xf>
    <xf numFmtId="165" fontId="5" fillId="0" borderId="3" xfId="0" applyNumberFormat="1" applyFont="1" applyBorder="1" applyAlignment="1">
      <alignment horizontal="center" vertical="center"/>
    </xf>
    <xf numFmtId="37" fontId="7" fillId="0" borderId="1" xfId="0" applyNumberFormat="1" applyFont="1" applyBorder="1" applyAlignment="1">
      <alignment horizontal="center" vertical="center"/>
    </xf>
    <xf numFmtId="4" fontId="7" fillId="0" borderId="1" xfId="0" applyNumberFormat="1" applyFont="1" applyBorder="1" applyAlignment="1">
      <alignment horizontal="center" vertical="center"/>
    </xf>
    <xf numFmtId="10" fontId="7" fillId="0" borderId="1" xfId="5" applyNumberFormat="1" applyFont="1" applyBorder="1" applyAlignment="1">
      <alignment horizontal="center" vertical="center" wrapText="1"/>
    </xf>
    <xf numFmtId="39" fontId="5" fillId="0" borderId="9" xfId="0" applyNumberFormat="1" applyFont="1" applyBorder="1" applyAlignment="1">
      <alignment horizontal="center" vertical="center" wrapText="1"/>
    </xf>
    <xf numFmtId="0" fontId="19" fillId="0" borderId="0" xfId="0" applyFont="1" applyAlignment="1">
      <alignment vertical="center"/>
    </xf>
    <xf numFmtId="0" fontId="28" fillId="0" borderId="0" xfId="0" applyFont="1" applyAlignment="1">
      <alignment vertical="center"/>
    </xf>
    <xf numFmtId="0" fontId="25" fillId="0" borderId="0" xfId="0" applyFont="1" applyAlignment="1">
      <alignment vertical="center"/>
    </xf>
    <xf numFmtId="10" fontId="19" fillId="0" borderId="30" xfId="5" applyNumberFormat="1" applyFont="1" applyFill="1" applyBorder="1" applyAlignment="1">
      <alignment horizontal="center" vertical="center" wrapText="1"/>
    </xf>
    <xf numFmtId="39" fontId="5" fillId="0" borderId="3" xfId="0" applyNumberFormat="1" applyFont="1" applyBorder="1" applyAlignment="1">
      <alignment horizontal="center" vertical="center" wrapText="1"/>
    </xf>
    <xf numFmtId="39" fontId="5" fillId="0" borderId="2" xfId="0" applyNumberFormat="1" applyFont="1" applyBorder="1" applyAlignment="1">
      <alignment horizontal="center" vertical="center" wrapText="1"/>
    </xf>
    <xf numFmtId="39" fontId="5" fillId="0" borderId="7" xfId="0" applyNumberFormat="1" applyFont="1" applyBorder="1" applyAlignment="1">
      <alignment horizontal="center" vertical="center" wrapText="1"/>
    </xf>
    <xf numFmtId="39" fontId="5" fillId="0" borderId="11" xfId="0" applyNumberFormat="1" applyFont="1" applyBorder="1" applyAlignment="1">
      <alignment horizontal="center" vertical="center" wrapText="1"/>
    </xf>
    <xf numFmtId="39" fontId="7" fillId="0" borderId="6" xfId="0" applyNumberFormat="1" applyFont="1" applyBorder="1" applyAlignment="1">
      <alignment horizontal="left" vertical="top"/>
    </xf>
    <xf numFmtId="39" fontId="5" fillId="0" borderId="0" xfId="0" applyNumberFormat="1" applyFont="1" applyAlignment="1">
      <alignment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21" xfId="0" applyFont="1" applyBorder="1" applyAlignment="1">
      <alignment horizontal="center" vertical="center" wrapText="1"/>
    </xf>
    <xf numFmtId="0" fontId="7" fillId="0" borderId="5"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13" xfId="0" applyFont="1" applyFill="1" applyBorder="1" applyAlignment="1">
      <alignment horizontal="center" vertical="center" wrapText="1"/>
    </xf>
    <xf numFmtId="0" fontId="5" fillId="0" borderId="14" xfId="0" applyFont="1" applyBorder="1" applyAlignment="1">
      <alignment horizontal="center" vertical="center" wrapText="1"/>
    </xf>
    <xf numFmtId="39" fontId="5" fillId="0" borderId="18" xfId="0" applyNumberFormat="1" applyFont="1" applyBorder="1" applyAlignment="1">
      <alignment horizontal="center" vertical="center"/>
    </xf>
    <xf numFmtId="39" fontId="5" fillId="0" borderId="19" xfId="0" applyNumberFormat="1" applyFont="1" applyBorder="1" applyAlignment="1">
      <alignment horizontal="center" vertical="center"/>
    </xf>
    <xf numFmtId="39" fontId="5" fillId="0" borderId="20" xfId="0" applyNumberFormat="1" applyFont="1" applyBorder="1" applyAlignment="1">
      <alignment horizontal="center" vertical="center"/>
    </xf>
    <xf numFmtId="2" fontId="5" fillId="0" borderId="5" xfId="0" applyNumberFormat="1" applyFont="1" applyBorder="1" applyAlignment="1">
      <alignment horizontal="center" vertical="center" wrapText="1"/>
    </xf>
    <xf numFmtId="2" fontId="5" fillId="0" borderId="8" xfId="0" applyNumberFormat="1" applyFont="1" applyBorder="1" applyAlignment="1">
      <alignment horizontal="center" vertical="center" wrapText="1"/>
    </xf>
    <xf numFmtId="2" fontId="5" fillId="0" borderId="10" xfId="0" applyNumberFormat="1" applyFont="1" applyBorder="1" applyAlignment="1">
      <alignment horizontal="center" vertical="center" wrapText="1"/>
    </xf>
    <xf numFmtId="39" fontId="5" fillId="0" borderId="7" xfId="0" applyNumberFormat="1" applyFont="1" applyBorder="1" applyAlignment="1">
      <alignment horizontal="center" vertical="center"/>
    </xf>
    <xf numFmtId="39" fontId="5" fillId="0" borderId="9" xfId="0" applyNumberFormat="1" applyFont="1" applyBorder="1" applyAlignment="1">
      <alignment horizontal="center" vertical="center"/>
    </xf>
    <xf numFmtId="39" fontId="5" fillId="0" borderId="11" xfId="0" applyNumberFormat="1" applyFont="1" applyBorder="1" applyAlignment="1">
      <alignment horizontal="center" vertical="center"/>
    </xf>
    <xf numFmtId="39" fontId="5" fillId="0" borderId="15" xfId="0" applyNumberFormat="1" applyFont="1" applyBorder="1" applyAlignment="1">
      <alignment horizontal="center" vertical="center" wrapText="1"/>
    </xf>
    <xf numFmtId="39" fontId="5" fillId="0" borderId="16" xfId="0" applyNumberFormat="1" applyFont="1" applyBorder="1" applyAlignment="1">
      <alignment horizontal="center" vertical="center" wrapText="1"/>
    </xf>
    <xf numFmtId="39" fontId="5" fillId="0" borderId="17" xfId="0" applyNumberFormat="1" applyFont="1" applyBorder="1" applyAlignment="1">
      <alignment horizontal="center" vertical="center" wrapText="1"/>
    </xf>
    <xf numFmtId="39" fontId="5" fillId="0" borderId="1" xfId="0" applyNumberFormat="1" applyFont="1" applyBorder="1" applyAlignment="1">
      <alignment horizontal="center" vertical="center"/>
    </xf>
    <xf numFmtId="39" fontId="5" fillId="0" borderId="3" xfId="0" applyNumberFormat="1" applyFont="1" applyBorder="1" applyAlignment="1">
      <alignment horizontal="center" vertical="center" wrapText="1"/>
    </xf>
    <xf numFmtId="39" fontId="5" fillId="0" borderId="12" xfId="0" applyNumberFormat="1" applyFont="1" applyBorder="1" applyAlignment="1">
      <alignment horizontal="center" vertical="center" wrapText="1"/>
    </xf>
    <xf numFmtId="39" fontId="5" fillId="0" borderId="2" xfId="0" applyNumberFormat="1" applyFont="1" applyBorder="1" applyAlignment="1">
      <alignment horizontal="center" vertical="center" wrapText="1"/>
    </xf>
    <xf numFmtId="39" fontId="5" fillId="0" borderId="5" xfId="0" applyNumberFormat="1" applyFont="1" applyBorder="1" applyAlignment="1">
      <alignment horizontal="center" vertical="center" wrapText="1"/>
    </xf>
    <xf numFmtId="39" fontId="5" fillId="0" borderId="8" xfId="0" applyNumberFormat="1" applyFont="1" applyBorder="1" applyAlignment="1">
      <alignment horizontal="center" vertical="center" wrapText="1"/>
    </xf>
    <xf numFmtId="39" fontId="5" fillId="0" borderId="10" xfId="0" applyNumberFormat="1" applyFont="1" applyBorder="1" applyAlignment="1">
      <alignment horizontal="center" vertical="center" wrapText="1"/>
    </xf>
    <xf numFmtId="39" fontId="5" fillId="0" borderId="3" xfId="0" applyNumberFormat="1" applyFont="1" applyBorder="1" applyAlignment="1">
      <alignment horizontal="center" vertical="center"/>
    </xf>
    <xf numFmtId="39" fontId="27" fillId="0" borderId="6" xfId="0" applyNumberFormat="1" applyFont="1" applyBorder="1" applyAlignment="1">
      <alignment vertical="center" wrapText="1"/>
    </xf>
    <xf numFmtId="39" fontId="5" fillId="0" borderId="21" xfId="0" applyNumberFormat="1" applyFont="1" applyBorder="1" applyAlignment="1">
      <alignment horizontal="center" vertical="center" wrapText="1"/>
    </xf>
    <xf numFmtId="39" fontId="5" fillId="0" borderId="23" xfId="0" applyNumberFormat="1" applyFont="1" applyBorder="1" applyAlignment="1">
      <alignment horizontal="center" vertical="center" wrapText="1"/>
    </xf>
    <xf numFmtId="39" fontId="5" fillId="0" borderId="1" xfId="0" applyNumberFormat="1" applyFont="1" applyBorder="1" applyAlignment="1">
      <alignment horizontal="center" vertical="center" wrapText="1"/>
    </xf>
    <xf numFmtId="39" fontId="5" fillId="0" borderId="7" xfId="0" applyNumberFormat="1" applyFont="1" applyBorder="1" applyAlignment="1">
      <alignment horizontal="center" vertical="center" wrapText="1"/>
    </xf>
    <xf numFmtId="39" fontId="5" fillId="0" borderId="11" xfId="0" applyNumberFormat="1" applyFont="1" applyBorder="1" applyAlignment="1">
      <alignment horizontal="center" vertical="center" wrapText="1"/>
    </xf>
    <xf numFmtId="39" fontId="5" fillId="0" borderId="22" xfId="0" applyNumberFormat="1" applyFont="1" applyBorder="1" applyAlignment="1">
      <alignment horizontal="center" vertical="center" wrapText="1"/>
    </xf>
    <xf numFmtId="39" fontId="5" fillId="0" borderId="24" xfId="0" applyNumberFormat="1" applyFont="1" applyBorder="1" applyAlignment="1">
      <alignment horizontal="center" vertical="center" wrapText="1"/>
    </xf>
    <xf numFmtId="0" fontId="18" fillId="0" borderId="4" xfId="0" applyFont="1" applyFill="1" applyBorder="1" applyAlignment="1">
      <alignment horizontal="left" vertical="center"/>
    </xf>
    <xf numFmtId="17" fontId="22" fillId="0" borderId="5" xfId="5" quotePrefix="1" applyNumberFormat="1" applyFont="1" applyFill="1" applyBorder="1" applyAlignment="1">
      <alignment horizontal="center" vertical="center" wrapText="1"/>
    </xf>
    <xf numFmtId="17" fontId="22" fillId="0" borderId="10" xfId="5" quotePrefix="1" applyNumberFormat="1" applyFont="1" applyFill="1" applyBorder="1" applyAlignment="1">
      <alignment horizontal="center" vertical="center" wrapText="1"/>
    </xf>
    <xf numFmtId="17" fontId="22" fillId="2" borderId="5" xfId="0" quotePrefix="1" applyNumberFormat="1" applyFont="1" applyFill="1" applyBorder="1" applyAlignment="1">
      <alignment horizontal="center" vertical="center" wrapText="1"/>
    </xf>
    <xf numFmtId="17" fontId="22" fillId="2" borderId="8" xfId="0" quotePrefix="1" applyNumberFormat="1" applyFont="1" applyFill="1" applyBorder="1" applyAlignment="1">
      <alignment horizontal="center" vertical="center" wrapText="1"/>
    </xf>
    <xf numFmtId="17" fontId="22" fillId="2" borderId="32" xfId="0" quotePrefix="1" applyNumberFormat="1" applyFont="1" applyFill="1" applyBorder="1" applyAlignment="1">
      <alignment horizontal="center" vertical="center" wrapText="1"/>
    </xf>
    <xf numFmtId="0" fontId="25" fillId="0" borderId="6" xfId="0" applyFont="1" applyBorder="1" applyAlignment="1">
      <alignment vertical="center" wrapText="1"/>
    </xf>
    <xf numFmtId="10" fontId="19" fillId="2" borderId="21" xfId="5" applyNumberFormat="1" applyFont="1" applyFill="1" applyBorder="1" applyAlignment="1">
      <alignment horizontal="center" vertical="center" wrapText="1"/>
    </xf>
    <xf numFmtId="10" fontId="19" fillId="2" borderId="23" xfId="5" applyNumberFormat="1" applyFont="1" applyFill="1" applyBorder="1" applyAlignment="1">
      <alignment horizontal="center" vertical="center" wrapText="1"/>
    </xf>
    <xf numFmtId="168" fontId="19" fillId="2" borderId="21" xfId="0" applyNumberFormat="1" applyFont="1" applyFill="1" applyBorder="1" applyAlignment="1">
      <alignment horizontal="center" vertical="center" wrapText="1"/>
    </xf>
    <xf numFmtId="168" fontId="19" fillId="2" borderId="23" xfId="0" applyNumberFormat="1" applyFont="1" applyFill="1" applyBorder="1" applyAlignment="1">
      <alignment horizontal="center" vertical="center" wrapText="1"/>
    </xf>
    <xf numFmtId="10" fontId="19" fillId="2" borderId="21" xfId="1" applyNumberFormat="1" applyFont="1" applyFill="1" applyBorder="1" applyAlignment="1">
      <alignment horizontal="center" vertical="center" wrapText="1"/>
    </xf>
    <xf numFmtId="10" fontId="19" fillId="2" borderId="23" xfId="1" applyNumberFormat="1" applyFont="1" applyFill="1" applyBorder="1" applyAlignment="1">
      <alignment horizontal="center" vertical="center" wrapText="1"/>
    </xf>
    <xf numFmtId="0" fontId="19" fillId="2" borderId="7" xfId="0" applyFont="1" applyFill="1" applyBorder="1" applyAlignment="1">
      <alignment horizontal="left" vertical="center" wrapText="1"/>
    </xf>
    <xf numFmtId="0" fontId="19" fillId="2" borderId="11" xfId="0" applyFont="1" applyFill="1" applyBorder="1" applyAlignment="1">
      <alignment horizontal="left" vertical="center" wrapText="1"/>
    </xf>
    <xf numFmtId="10" fontId="19" fillId="0" borderId="25" xfId="5" applyNumberFormat="1" applyFont="1" applyFill="1" applyBorder="1" applyAlignment="1">
      <alignment horizontal="center" vertical="center" wrapText="1"/>
    </xf>
    <xf numFmtId="10" fontId="19" fillId="0" borderId="26" xfId="5" applyNumberFormat="1" applyFont="1" applyFill="1" applyBorder="1" applyAlignment="1">
      <alignment horizontal="center" vertical="center" wrapText="1"/>
    </xf>
    <xf numFmtId="10" fontId="19" fillId="0" borderId="29" xfId="5" applyNumberFormat="1" applyFont="1" applyFill="1" applyBorder="1" applyAlignment="1">
      <alignment horizontal="center" vertical="center" wrapText="1"/>
    </xf>
    <xf numFmtId="0" fontId="19" fillId="0" borderId="9" xfId="0" applyFont="1" applyBorder="1" applyAlignment="1">
      <alignment horizontal="center" vertical="center"/>
    </xf>
    <xf numFmtId="0" fontId="19" fillId="0" borderId="11" xfId="0" applyFont="1" applyBorder="1" applyAlignment="1">
      <alignment horizontal="center" vertical="center"/>
    </xf>
    <xf numFmtId="0" fontId="19" fillId="0" borderId="27" xfId="0" applyFont="1" applyBorder="1" applyAlignment="1">
      <alignment vertical="center" wrapText="1"/>
    </xf>
    <xf numFmtId="0" fontId="19" fillId="0" borderId="23" xfId="0" applyFont="1" applyBorder="1" applyAlignment="1">
      <alignment vertical="center" wrapText="1"/>
    </xf>
    <xf numFmtId="10" fontId="19" fillId="0" borderId="21" xfId="5" applyNumberFormat="1" applyFont="1" applyFill="1" applyBorder="1" applyAlignment="1">
      <alignment horizontal="center" vertical="center" wrapText="1"/>
    </xf>
    <xf numFmtId="10" fontId="19" fillId="0" borderId="27" xfId="5" applyNumberFormat="1" applyFont="1" applyFill="1" applyBorder="1" applyAlignment="1">
      <alignment horizontal="center" vertical="center" wrapText="1"/>
    </xf>
    <xf numFmtId="10" fontId="19" fillId="0" borderId="23" xfId="5" applyNumberFormat="1" applyFont="1" applyFill="1" applyBorder="1" applyAlignment="1">
      <alignment horizontal="center" vertical="center" wrapText="1"/>
    </xf>
    <xf numFmtId="0" fontId="17" fillId="2" borderId="6" xfId="3" applyFont="1" applyFill="1" applyBorder="1" applyAlignment="1">
      <alignment horizontal="left" vertical="center" wrapText="1"/>
    </xf>
    <xf numFmtId="0" fontId="14" fillId="2" borderId="7" xfId="3" applyFont="1" applyFill="1" applyBorder="1" applyAlignment="1">
      <alignment vertical="center" wrapText="1"/>
    </xf>
    <xf numFmtId="0" fontId="14" fillId="2" borderId="11" xfId="3" applyFont="1" applyFill="1" applyBorder="1" applyAlignment="1">
      <alignment vertical="center" wrapText="1"/>
    </xf>
    <xf numFmtId="49" fontId="13" fillId="2" borderId="5" xfId="3" applyNumberFormat="1" applyFont="1" applyFill="1" applyBorder="1" applyAlignment="1">
      <alignment horizontal="center" vertical="center" wrapText="1"/>
    </xf>
    <xf numFmtId="49" fontId="13" fillId="2" borderId="8" xfId="3" applyNumberFormat="1" applyFont="1" applyFill="1" applyBorder="1" applyAlignment="1">
      <alignment horizontal="center" vertical="center" wrapText="1"/>
    </xf>
    <xf numFmtId="49" fontId="13" fillId="2" borderId="10" xfId="3" applyNumberFormat="1" applyFont="1" applyFill="1" applyBorder="1" applyAlignment="1">
      <alignment horizontal="center" vertical="center" wrapText="1"/>
    </xf>
    <xf numFmtId="0" fontId="5" fillId="2" borderId="0" xfId="3" applyFont="1" applyFill="1" applyBorder="1" applyAlignment="1">
      <alignment horizontal="left" vertical="center"/>
    </xf>
    <xf numFmtId="0" fontId="5" fillId="2" borderId="4" xfId="3" applyFont="1" applyFill="1" applyBorder="1" applyAlignment="1">
      <alignment horizontal="left" vertical="center"/>
    </xf>
    <xf numFmtId="0" fontId="5" fillId="2" borderId="7" xfId="3" applyFont="1" applyFill="1" applyBorder="1" applyAlignment="1">
      <alignment horizontal="center" vertical="center" wrapText="1"/>
    </xf>
    <xf numFmtId="0" fontId="5" fillId="2" borderId="11" xfId="3" applyFont="1" applyFill="1" applyBorder="1" applyAlignment="1">
      <alignment horizontal="center" vertical="center" wrapText="1"/>
    </xf>
    <xf numFmtId="0" fontId="5" fillId="0" borderId="1" xfId="3" applyFont="1" applyFill="1" applyBorder="1" applyAlignment="1">
      <alignment horizontal="center" vertical="center" wrapText="1"/>
    </xf>
    <xf numFmtId="0" fontId="5" fillId="2" borderId="3" xfId="3" applyFont="1" applyFill="1" applyBorder="1" applyAlignment="1">
      <alignment horizontal="center" vertical="center" wrapText="1"/>
    </xf>
    <xf numFmtId="0" fontId="5" fillId="2" borderId="12" xfId="3" applyFont="1" applyFill="1" applyBorder="1" applyAlignment="1">
      <alignment horizontal="center" vertical="center" wrapText="1"/>
    </xf>
    <xf numFmtId="0" fontId="5" fillId="2" borderId="2" xfId="3" applyFont="1" applyFill="1" applyBorder="1" applyAlignment="1">
      <alignment horizontal="center" vertical="center" wrapText="1"/>
    </xf>
    <xf numFmtId="0" fontId="5" fillId="0" borderId="13" xfId="3" applyFont="1" applyFill="1" applyBorder="1" applyAlignment="1">
      <alignment horizontal="center" vertical="center" wrapText="1"/>
    </xf>
    <xf numFmtId="0" fontId="5" fillId="0" borderId="14" xfId="3" applyFont="1" applyBorder="1" applyAlignment="1">
      <alignment horizontal="center" vertical="center" wrapText="1"/>
    </xf>
    <xf numFmtId="0" fontId="29" fillId="0" borderId="0" xfId="0" applyFont="1" applyAlignment="1">
      <alignment vertical="center"/>
    </xf>
    <xf numFmtId="0" fontId="5" fillId="0" borderId="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2" xfId="0" applyFont="1" applyBorder="1" applyAlignment="1">
      <alignment horizontal="center" vertical="center"/>
    </xf>
    <xf numFmtId="0" fontId="29" fillId="0" borderId="1" xfId="0" applyFont="1" applyBorder="1" applyAlignment="1">
      <alignment horizontal="justify" vertical="justify" wrapText="1"/>
    </xf>
    <xf numFmtId="2" fontId="29" fillId="0" borderId="1" xfId="0" quotePrefix="1" applyNumberFormat="1" applyFont="1" applyBorder="1" applyAlignment="1">
      <alignment horizontal="center" vertical="center" wrapText="1"/>
    </xf>
    <xf numFmtId="10" fontId="29" fillId="0" borderId="1" xfId="0" quotePrefix="1" applyNumberFormat="1" applyFont="1" applyBorder="1" applyAlignment="1">
      <alignment horizontal="center" vertical="center" wrapText="1"/>
    </xf>
    <xf numFmtId="17" fontId="4" fillId="0" borderId="5" xfId="0" applyNumberFormat="1" applyFont="1" applyBorder="1" applyAlignment="1">
      <alignment horizontal="center" vertical="center" wrapText="1"/>
    </xf>
    <xf numFmtId="0" fontId="4" fillId="0" borderId="7" xfId="0" applyFont="1" applyBorder="1" applyAlignment="1">
      <alignment vertical="center"/>
    </xf>
    <xf numFmtId="0" fontId="29" fillId="0" borderId="21" xfId="0" applyFont="1" applyBorder="1" applyAlignment="1">
      <alignment vertical="center" wrapText="1"/>
    </xf>
    <xf numFmtId="17" fontId="4" fillId="0" borderId="8" xfId="0" applyNumberFormat="1" applyFont="1" applyBorder="1" applyAlignment="1">
      <alignment horizontal="center" vertical="center" wrapText="1"/>
    </xf>
    <xf numFmtId="0" fontId="4" fillId="0" borderId="11" xfId="0" applyFont="1" applyBorder="1" applyAlignment="1">
      <alignment vertical="center"/>
    </xf>
    <xf numFmtId="0" fontId="29" fillId="0" borderId="23" xfId="0" applyFont="1" applyBorder="1" applyAlignment="1">
      <alignment vertical="center" wrapText="1"/>
    </xf>
    <xf numFmtId="0" fontId="29" fillId="0" borderId="1" xfId="0" quotePrefix="1" applyFont="1" applyBorder="1" applyAlignment="1">
      <alignment horizontal="center" vertical="center"/>
    </xf>
    <xf numFmtId="17" fontId="4" fillId="0" borderId="10" xfId="0" applyNumberFormat="1" applyFont="1" applyBorder="1" applyAlignment="1">
      <alignment horizontal="center" vertical="center" wrapText="1"/>
    </xf>
    <xf numFmtId="0" fontId="22" fillId="2" borderId="27" xfId="7" applyFont="1" applyFill="1" applyBorder="1" applyAlignment="1">
      <alignment horizontal="center" vertical="center" wrapText="1"/>
    </xf>
    <xf numFmtId="0" fontId="22" fillId="2" borderId="21" xfId="7" applyFont="1" applyFill="1" applyBorder="1" applyAlignment="1">
      <alignment horizontal="center" vertical="center" wrapText="1"/>
    </xf>
    <xf numFmtId="0" fontId="33" fillId="0" borderId="0" xfId="7"/>
    <xf numFmtId="17" fontId="22" fillId="0" borderId="15" xfId="7" quotePrefix="1" applyNumberFormat="1" applyFont="1" applyFill="1" applyBorder="1" applyAlignment="1">
      <alignment horizontal="center" vertical="center" wrapText="1"/>
    </xf>
    <xf numFmtId="169" fontId="19" fillId="0" borderId="26" xfId="5" quotePrefix="1" applyNumberFormat="1" applyFont="1" applyFill="1" applyBorder="1" applyAlignment="1">
      <alignment horizontal="center" vertical="center" wrapText="1"/>
    </xf>
    <xf numFmtId="17" fontId="22" fillId="0" borderId="28" xfId="7" quotePrefix="1" applyNumberFormat="1" applyFont="1" applyFill="1" applyBorder="1" applyAlignment="1">
      <alignment horizontal="center" vertical="center" wrapText="1"/>
    </xf>
    <xf numFmtId="17" fontId="22" fillId="0" borderId="17" xfId="7" quotePrefix="1" applyNumberFormat="1" applyFont="1" applyFill="1" applyBorder="1" applyAlignment="1">
      <alignment horizontal="center" vertical="center" wrapText="1"/>
    </xf>
    <xf numFmtId="10" fontId="19" fillId="0" borderId="25" xfId="5" applyNumberFormat="1" applyFont="1" applyFill="1" applyBorder="1" applyAlignment="1">
      <alignment horizontal="center" vertical="center" wrapText="1"/>
    </xf>
    <xf numFmtId="0" fontId="25" fillId="0" borderId="0" xfId="7" applyFont="1" applyAlignment="1">
      <alignment vertical="center"/>
    </xf>
    <xf numFmtId="17" fontId="22" fillId="0" borderId="4" xfId="7" quotePrefix="1" applyNumberFormat="1" applyFont="1" applyFill="1" applyBorder="1" applyAlignment="1">
      <alignment horizontal="center" vertical="center" wrapText="1"/>
    </xf>
    <xf numFmtId="10" fontId="19" fillId="2" borderId="21" xfId="5" applyNumberFormat="1" applyFont="1" applyFill="1" applyBorder="1" applyAlignment="1">
      <alignment horizontal="center" vertical="center" wrapText="1"/>
    </xf>
    <xf numFmtId="17" fontId="22" fillId="0" borderId="12" xfId="7" quotePrefix="1" applyNumberFormat="1" applyFont="1" applyFill="1" applyBorder="1" applyAlignment="1">
      <alignment horizontal="center" vertical="center" wrapText="1"/>
    </xf>
    <xf numFmtId="0" fontId="22" fillId="2" borderId="25" xfId="7" applyFont="1" applyFill="1" applyBorder="1" applyAlignment="1">
      <alignment horizontal="center" vertical="center" wrapText="1"/>
    </xf>
    <xf numFmtId="10" fontId="19" fillId="2" borderId="25" xfId="5" applyNumberFormat="1" applyFont="1" applyFill="1" applyBorder="1" applyAlignment="1">
      <alignment horizontal="center" vertical="center" wrapText="1"/>
    </xf>
    <xf numFmtId="0" fontId="22" fillId="2" borderId="26" xfId="7" applyFont="1" applyFill="1" applyBorder="1" applyAlignment="1">
      <alignment horizontal="center" vertical="center" wrapText="1"/>
    </xf>
    <xf numFmtId="0" fontId="22" fillId="0" borderId="26" xfId="7" applyFont="1" applyFill="1" applyBorder="1" applyAlignment="1">
      <alignment horizontal="center" vertical="center" wrapText="1"/>
    </xf>
    <xf numFmtId="10" fontId="19" fillId="2" borderId="1" xfId="5" applyNumberFormat="1" applyFont="1" applyFill="1" applyBorder="1" applyAlignment="1">
      <alignment horizontal="center" vertical="center" wrapText="1"/>
    </xf>
    <xf numFmtId="0" fontId="21" fillId="0" borderId="21" xfId="7" applyFont="1" applyFill="1" applyBorder="1" applyAlignment="1">
      <alignment horizontal="center" vertical="center"/>
    </xf>
    <xf numFmtId="0" fontId="22" fillId="0" borderId="25" xfId="7" applyFont="1" applyFill="1" applyBorder="1" applyAlignment="1">
      <alignment horizontal="center" vertical="center"/>
    </xf>
    <xf numFmtId="17" fontId="22" fillId="0" borderId="26" xfId="7" applyNumberFormat="1" applyFont="1" applyFill="1" applyBorder="1" applyAlignment="1">
      <alignment horizontal="center" vertical="center" wrapText="1"/>
    </xf>
    <xf numFmtId="0" fontId="22" fillId="0" borderId="23" xfId="7" applyFont="1" applyFill="1" applyBorder="1" applyAlignment="1">
      <alignment horizontal="center" vertical="center"/>
    </xf>
    <xf numFmtId="0" fontId="22" fillId="0" borderId="25" xfId="7" applyFont="1" applyFill="1" applyBorder="1" applyAlignment="1">
      <alignment horizontal="center" vertical="center" wrapText="1"/>
    </xf>
    <xf numFmtId="2" fontId="22" fillId="2" borderId="25" xfId="7" applyNumberFormat="1" applyFont="1" applyFill="1" applyBorder="1" applyAlignment="1">
      <alignment horizontal="center" vertical="center" wrapText="1"/>
    </xf>
    <xf numFmtId="10" fontId="22" fillId="0" borderId="25" xfId="7" applyNumberFormat="1" applyFont="1" applyFill="1" applyBorder="1" applyAlignment="1">
      <alignment horizontal="center" vertical="center" wrapText="1"/>
    </xf>
    <xf numFmtId="0" fontId="22" fillId="0" borderId="27" xfId="7" applyFont="1" applyFill="1" applyBorder="1" applyAlignment="1">
      <alignment horizontal="center" vertical="center" wrapText="1"/>
    </xf>
    <xf numFmtId="2" fontId="22" fillId="2" borderId="30" xfId="7" applyNumberFormat="1" applyFont="1" applyFill="1" applyBorder="1" applyAlignment="1">
      <alignment horizontal="center" vertical="center" wrapText="1"/>
    </xf>
    <xf numFmtId="10" fontId="22" fillId="0" borderId="30" xfId="7" applyNumberFormat="1" applyFont="1" applyFill="1" applyBorder="1" applyAlignment="1">
      <alignment horizontal="center" vertical="center" wrapText="1"/>
    </xf>
    <xf numFmtId="0" fontId="22" fillId="0" borderId="2" xfId="7" applyNumberFormat="1" applyFont="1" applyFill="1" applyBorder="1" applyAlignment="1">
      <alignment vertical="center" wrapText="1"/>
    </xf>
    <xf numFmtId="0" fontId="22" fillId="0" borderId="25" xfId="7" applyNumberFormat="1" applyFont="1" applyFill="1" applyBorder="1" applyAlignment="1">
      <alignment horizontal="center" vertical="center" wrapText="1"/>
    </xf>
    <xf numFmtId="10" fontId="22" fillId="2" borderId="25" xfId="7" applyNumberFormat="1" applyFont="1" applyFill="1" applyBorder="1" applyAlignment="1">
      <alignment horizontal="center" vertical="center" wrapText="1"/>
    </xf>
    <xf numFmtId="17" fontId="22" fillId="0" borderId="0" xfId="5" quotePrefix="1" applyNumberFormat="1" applyFont="1" applyFill="1" applyBorder="1" applyAlignment="1">
      <alignment horizontal="center" vertical="center" wrapText="1"/>
    </xf>
    <xf numFmtId="0" fontId="22" fillId="0" borderId="7" xfId="7" applyNumberFormat="1" applyFont="1" applyFill="1" applyBorder="1" applyAlignment="1">
      <alignment vertical="center" wrapText="1"/>
    </xf>
    <xf numFmtId="2" fontId="22" fillId="2" borderId="21" xfId="7" applyNumberFormat="1" applyFont="1" applyFill="1" applyBorder="1" applyAlignment="1">
      <alignment horizontal="center" vertical="center" wrapText="1"/>
    </xf>
    <xf numFmtId="10" fontId="22" fillId="0" borderId="21" xfId="5" applyNumberFormat="1" applyFont="1" applyFill="1" applyBorder="1" applyAlignment="1">
      <alignment horizontal="center" vertical="center"/>
    </xf>
    <xf numFmtId="0" fontId="22" fillId="0" borderId="9" xfId="7" quotePrefix="1" applyNumberFormat="1" applyFont="1" applyFill="1" applyBorder="1" applyAlignment="1">
      <alignment vertical="center" wrapText="1"/>
    </xf>
    <xf numFmtId="10" fontId="22" fillId="2" borderId="30" xfId="7" applyNumberFormat="1" applyFont="1" applyFill="1" applyBorder="1" applyAlignment="1">
      <alignment horizontal="center" vertical="center" wrapText="1"/>
    </xf>
    <xf numFmtId="0" fontId="22" fillId="2" borderId="11" xfId="7" quotePrefix="1" applyNumberFormat="1" applyFont="1" applyFill="1" applyBorder="1" applyAlignment="1">
      <alignment vertical="center" wrapText="1"/>
    </xf>
    <xf numFmtId="10" fontId="22" fillId="2" borderId="23" xfId="7" applyNumberFormat="1" applyFont="1" applyFill="1" applyBorder="1" applyAlignment="1">
      <alignment horizontal="center" vertical="center" wrapText="1"/>
    </xf>
    <xf numFmtId="0" fontId="22" fillId="0" borderId="26" xfId="7" applyNumberFormat="1" applyFont="1" applyFill="1" applyBorder="1" applyAlignment="1">
      <alignment horizontal="center" vertical="center" wrapText="1"/>
    </xf>
    <xf numFmtId="2" fontId="22" fillId="2" borderId="26" xfId="7" applyNumberFormat="1" applyFont="1" applyFill="1" applyBorder="1" applyAlignment="1">
      <alignment horizontal="center" vertical="center" wrapText="1"/>
    </xf>
    <xf numFmtId="10" fontId="22" fillId="2" borderId="26" xfId="7" applyNumberFormat="1" applyFont="1" applyFill="1" applyBorder="1" applyAlignment="1">
      <alignment horizontal="center" vertical="center" wrapText="1"/>
    </xf>
    <xf numFmtId="0" fontId="22" fillId="0" borderId="29" xfId="7" applyNumberFormat="1" applyFont="1" applyFill="1" applyBorder="1" applyAlignment="1">
      <alignment horizontal="center" vertical="center" wrapText="1"/>
    </xf>
    <xf numFmtId="2" fontId="22" fillId="2" borderId="29" xfId="7" applyNumberFormat="1" applyFont="1" applyFill="1" applyBorder="1" applyAlignment="1">
      <alignment horizontal="center" vertical="center" wrapText="1"/>
    </xf>
    <xf numFmtId="10" fontId="22" fillId="2" borderId="29" xfId="7" applyNumberFormat="1" applyFont="1" applyFill="1" applyBorder="1" applyAlignment="1">
      <alignment horizontal="center" vertical="center" wrapText="1"/>
    </xf>
    <xf numFmtId="0" fontId="22" fillId="0" borderId="7" xfId="7" applyFont="1" applyFill="1" applyBorder="1" applyAlignment="1">
      <alignment vertical="center" wrapText="1"/>
    </xf>
    <xf numFmtId="0" fontId="22" fillId="0" borderId="21" xfId="7" applyFont="1" applyFill="1" applyBorder="1" applyAlignment="1">
      <alignment horizontal="center" vertical="center" wrapText="1"/>
    </xf>
    <xf numFmtId="0" fontId="22" fillId="0" borderId="21" xfId="7" applyFont="1" applyFill="1" applyBorder="1" applyAlignment="1">
      <alignment horizontal="center" vertical="center"/>
    </xf>
    <xf numFmtId="10" fontId="22" fillId="0" borderId="21" xfId="7" applyNumberFormat="1" applyFont="1" applyFill="1" applyBorder="1" applyAlignment="1">
      <alignment horizontal="center" vertical="center" wrapText="1"/>
    </xf>
    <xf numFmtId="0" fontId="22" fillId="0" borderId="30" xfId="7" applyFont="1" applyFill="1" applyBorder="1" applyAlignment="1">
      <alignment horizontal="center" vertical="center" wrapText="1"/>
    </xf>
    <xf numFmtId="0" fontId="22" fillId="0" borderId="27" xfId="7" applyFont="1" applyFill="1" applyBorder="1" applyAlignment="1">
      <alignment horizontal="center" wrapText="1"/>
    </xf>
    <xf numFmtId="2" fontId="22" fillId="0" borderId="11" xfId="7" applyNumberFormat="1" applyFont="1" applyFill="1" applyBorder="1" applyAlignment="1">
      <alignment horizontal="center"/>
    </xf>
    <xf numFmtId="2" fontId="22" fillId="2" borderId="19" xfId="7" applyNumberFormat="1" applyFont="1" applyFill="1" applyBorder="1" applyAlignment="1">
      <alignment horizontal="center" vertical="center"/>
    </xf>
    <xf numFmtId="10" fontId="22" fillId="0" borderId="26" xfId="7" applyNumberFormat="1" applyFont="1" applyFill="1" applyBorder="1" applyAlignment="1">
      <alignment horizontal="center" vertical="center" wrapText="1"/>
    </xf>
    <xf numFmtId="0" fontId="22" fillId="0" borderId="9" xfId="7" quotePrefix="1" applyFont="1" applyFill="1" applyBorder="1" applyAlignment="1">
      <alignment vertical="center" wrapText="1"/>
    </xf>
    <xf numFmtId="0" fontId="22" fillId="0" borderId="3" xfId="7" applyFont="1" applyFill="1" applyBorder="1" applyAlignment="1">
      <alignment horizontal="center" vertical="center" wrapText="1"/>
    </xf>
    <xf numFmtId="0" fontId="22" fillId="0" borderId="1" xfId="7" applyFont="1" applyFill="1" applyBorder="1" applyAlignment="1">
      <alignment horizontal="center" vertical="center" wrapText="1"/>
    </xf>
    <xf numFmtId="0" fontId="22" fillId="0" borderId="29" xfId="7" applyFont="1" applyFill="1" applyBorder="1" applyAlignment="1">
      <alignment horizontal="center" vertical="center" wrapText="1"/>
    </xf>
    <xf numFmtId="10" fontId="22" fillId="0" borderId="29" xfId="7" applyNumberFormat="1" applyFont="1" applyFill="1" applyBorder="1" applyAlignment="1">
      <alignment horizontal="center" vertical="center" wrapText="1"/>
    </xf>
    <xf numFmtId="0" fontId="22" fillId="0" borderId="1" xfId="7" applyNumberFormat="1" applyFont="1" applyFill="1" applyBorder="1" applyAlignment="1">
      <alignment horizontal="center" vertical="center" wrapText="1"/>
    </xf>
    <xf numFmtId="2" fontId="22" fillId="2" borderId="1" xfId="7" applyNumberFormat="1" applyFont="1" applyFill="1" applyBorder="1" applyAlignment="1">
      <alignment horizontal="center" vertical="center" wrapText="1"/>
    </xf>
    <xf numFmtId="10" fontId="22" fillId="2" borderId="1" xfId="7" applyNumberFormat="1" applyFont="1" applyFill="1" applyBorder="1" applyAlignment="1">
      <alignment horizontal="center" vertical="center" wrapText="1"/>
    </xf>
    <xf numFmtId="0" fontId="22" fillId="0" borderId="1" xfId="7" quotePrefix="1" applyNumberFormat="1" applyFont="1" applyFill="1" applyBorder="1" applyAlignment="1">
      <alignment horizontal="center" vertical="center" wrapText="1"/>
    </xf>
    <xf numFmtId="17" fontId="25" fillId="0" borderId="0" xfId="7" applyNumberFormat="1" applyFont="1" applyFill="1" applyBorder="1" applyAlignment="1">
      <alignment horizontal="center" vertical="center" wrapText="1"/>
    </xf>
    <xf numFmtId="17" fontId="22" fillId="0" borderId="3" xfId="5" quotePrefix="1" applyNumberFormat="1" applyFont="1" applyFill="1" applyBorder="1" applyAlignment="1">
      <alignment horizontal="center" vertical="center" wrapText="1"/>
    </xf>
    <xf numFmtId="10" fontId="22" fillId="0" borderId="27" xfId="7" applyNumberFormat="1" applyFont="1" applyFill="1" applyBorder="1" applyAlignment="1">
      <alignment horizontal="center" vertical="center" wrapText="1"/>
    </xf>
    <xf numFmtId="0" fontId="22" fillId="0" borderId="12" xfId="7" applyNumberFormat="1" applyFont="1" applyFill="1" applyBorder="1" applyAlignment="1">
      <alignment horizontal="left" vertical="center" wrapText="1"/>
    </xf>
    <xf numFmtId="0" fontId="22" fillId="0" borderId="2" xfId="7" applyNumberFormat="1" applyFont="1" applyFill="1" applyBorder="1" applyAlignment="1">
      <alignment horizontal="left" vertical="center" wrapText="1"/>
    </xf>
    <xf numFmtId="10" fontId="22" fillId="2" borderId="2" xfId="7" applyNumberFormat="1" applyFont="1" applyFill="1" applyBorder="1" applyAlignment="1">
      <alignment horizontal="center" vertical="center" wrapText="1"/>
    </xf>
    <xf numFmtId="10" fontId="22" fillId="2" borderId="19" xfId="7" applyNumberFormat="1" applyFont="1" applyFill="1" applyBorder="1" applyAlignment="1">
      <alignment horizontal="center" vertical="center" wrapText="1"/>
    </xf>
    <xf numFmtId="2" fontId="22" fillId="2" borderId="23" xfId="7" applyNumberFormat="1" applyFont="1" applyFill="1" applyBorder="1" applyAlignment="1">
      <alignment horizontal="center" vertical="center" wrapText="1"/>
    </xf>
    <xf numFmtId="17" fontId="22" fillId="0" borderId="5" xfId="5" quotePrefix="1" applyNumberFormat="1" applyFont="1" applyFill="1" applyBorder="1" applyAlignment="1">
      <alignment horizontal="center" vertical="center" wrapText="1"/>
    </xf>
    <xf numFmtId="2" fontId="22" fillId="2" borderId="27" xfId="7" applyNumberFormat="1" applyFont="1" applyFill="1" applyBorder="1" applyAlignment="1">
      <alignment horizontal="center" vertical="center" wrapText="1"/>
    </xf>
    <xf numFmtId="175" fontId="25" fillId="0" borderId="0" xfId="8" applyFont="1" applyAlignment="1">
      <alignment horizontal="center" vertical="center"/>
    </xf>
    <xf numFmtId="10" fontId="19" fillId="0" borderId="1" xfId="5" applyNumberFormat="1" applyFont="1" applyFill="1" applyBorder="1" applyAlignment="1">
      <alignment horizontal="center" vertical="center" wrapText="1"/>
    </xf>
    <xf numFmtId="0" fontId="22" fillId="0" borderId="23" xfId="7" applyFont="1" applyFill="1" applyBorder="1" applyAlignment="1">
      <alignment horizontal="center" vertical="center" wrapText="1"/>
    </xf>
    <xf numFmtId="0" fontId="22" fillId="0" borderId="34" xfId="7" applyFont="1" applyFill="1" applyBorder="1" applyAlignment="1">
      <alignment horizontal="center" vertical="center" wrapText="1"/>
    </xf>
    <xf numFmtId="10" fontId="19" fillId="0" borderId="26" xfId="5" applyNumberFormat="1" applyFont="1" applyFill="1" applyBorder="1" applyAlignment="1">
      <alignment horizontal="center" vertical="center" wrapText="1"/>
    </xf>
    <xf numFmtId="0" fontId="22" fillId="0" borderId="21" xfId="7" applyNumberFormat="1" applyFont="1" applyFill="1" applyBorder="1" applyAlignment="1">
      <alignment horizontal="center" vertical="center" wrapText="1"/>
    </xf>
    <xf numFmtId="0" fontId="22" fillId="0" borderId="27" xfId="7" applyNumberFormat="1" applyFont="1" applyFill="1" applyBorder="1" applyAlignment="1">
      <alignment horizontal="center" vertical="center" wrapText="1"/>
    </xf>
    <xf numFmtId="0" fontId="20" fillId="0" borderId="23" xfId="7" applyNumberFormat="1" applyFont="1" applyFill="1" applyBorder="1" applyAlignment="1">
      <alignment horizontal="center" vertical="center" wrapText="1"/>
    </xf>
    <xf numFmtId="0" fontId="22" fillId="2" borderId="5" xfId="7" applyFont="1" applyFill="1" applyBorder="1" applyAlignment="1">
      <alignment horizontal="center" vertical="center" wrapText="1"/>
    </xf>
    <xf numFmtId="0" fontId="22" fillId="2" borderId="8" xfId="7" applyFont="1" applyFill="1" applyBorder="1" applyAlignment="1">
      <alignment horizontal="center" vertical="center" wrapText="1"/>
    </xf>
    <xf numFmtId="0" fontId="22" fillId="2" borderId="10" xfId="7" applyFont="1" applyFill="1" applyBorder="1" applyAlignment="1">
      <alignment horizontal="center" vertical="center" wrapText="1"/>
    </xf>
    <xf numFmtId="10" fontId="22" fillId="0" borderId="21" xfId="7" applyNumberFormat="1" applyFont="1" applyFill="1" applyBorder="1" applyAlignment="1">
      <alignment horizontal="center" vertical="center" wrapText="1"/>
    </xf>
    <xf numFmtId="10" fontId="22" fillId="0" borderId="23" xfId="7" applyNumberFormat="1" applyFont="1" applyFill="1" applyBorder="1" applyAlignment="1">
      <alignment horizontal="center" vertical="center" wrapText="1"/>
    </xf>
    <xf numFmtId="2" fontId="22" fillId="2" borderId="21" xfId="7" applyNumberFormat="1" applyFont="1" applyFill="1" applyBorder="1" applyAlignment="1">
      <alignment horizontal="center" vertical="center" wrapText="1"/>
    </xf>
    <xf numFmtId="2" fontId="22" fillId="2" borderId="23" xfId="7" applyNumberFormat="1" applyFont="1" applyFill="1" applyBorder="1" applyAlignment="1">
      <alignment horizontal="center" vertical="center" wrapText="1"/>
    </xf>
    <xf numFmtId="0" fontId="22" fillId="0" borderId="21" xfId="7" applyFont="1" applyFill="1" applyBorder="1" applyAlignment="1">
      <alignment horizontal="center" vertical="center" wrapText="1"/>
    </xf>
    <xf numFmtId="0" fontId="22" fillId="0" borderId="23" xfId="7" applyFont="1" applyFill="1" applyBorder="1" applyAlignment="1">
      <alignment horizontal="center" vertical="center" wrapText="1"/>
    </xf>
    <xf numFmtId="0" fontId="20" fillId="0" borderId="23" xfId="7" applyFont="1" applyFill="1" applyBorder="1" applyAlignment="1">
      <alignment horizontal="center" vertical="center" wrapText="1"/>
    </xf>
    <xf numFmtId="2" fontId="22" fillId="2" borderId="25" xfId="7" applyNumberFormat="1" applyFont="1" applyFill="1" applyBorder="1" applyAlignment="1">
      <alignment horizontal="center" vertical="center" wrapText="1"/>
    </xf>
    <xf numFmtId="2" fontId="22" fillId="2" borderId="27" xfId="7" applyNumberFormat="1" applyFont="1" applyFill="1" applyBorder="1" applyAlignment="1">
      <alignment horizontal="center" vertical="center" wrapText="1"/>
    </xf>
    <xf numFmtId="2" fontId="22" fillId="2" borderId="29" xfId="7" applyNumberFormat="1" applyFont="1" applyFill="1" applyBorder="1" applyAlignment="1">
      <alignment vertical="center"/>
    </xf>
    <xf numFmtId="0" fontId="21" fillId="0" borderId="3" xfId="7" applyFont="1" applyFill="1" applyBorder="1" applyAlignment="1">
      <alignment horizontal="center" vertical="center"/>
    </xf>
    <xf numFmtId="0" fontId="21" fillId="0" borderId="2" xfId="7" applyFont="1" applyFill="1" applyBorder="1" applyAlignment="1">
      <alignment horizontal="center" vertical="center"/>
    </xf>
    <xf numFmtId="17" fontId="22" fillId="2" borderId="5" xfId="7" quotePrefix="1" applyNumberFormat="1" applyFont="1" applyFill="1" applyBorder="1" applyAlignment="1">
      <alignment horizontal="center" vertical="center" wrapText="1"/>
    </xf>
    <xf numFmtId="17" fontId="22" fillId="2" borderId="8" xfId="7" quotePrefix="1" applyNumberFormat="1" applyFont="1" applyFill="1" applyBorder="1" applyAlignment="1">
      <alignment horizontal="center" vertical="center" wrapText="1"/>
    </xf>
    <xf numFmtId="17" fontId="22" fillId="2" borderId="10" xfId="7" quotePrefix="1" applyNumberFormat="1" applyFont="1" applyFill="1" applyBorder="1" applyAlignment="1">
      <alignment horizontal="center" vertical="center" wrapText="1"/>
    </xf>
    <xf numFmtId="17" fontId="22" fillId="0" borderId="5" xfId="7" applyNumberFormat="1" applyFont="1" applyFill="1" applyBorder="1" applyAlignment="1">
      <alignment horizontal="center" vertical="center" wrapText="1"/>
    </xf>
    <xf numFmtId="17" fontId="22" fillId="0" borderId="8" xfId="7" quotePrefix="1" applyNumberFormat="1" applyFont="1" applyFill="1" applyBorder="1" applyAlignment="1">
      <alignment horizontal="center" vertical="center" wrapText="1"/>
    </xf>
    <xf numFmtId="17" fontId="22" fillId="0" borderId="10" xfId="7" quotePrefix="1" applyNumberFormat="1" applyFont="1" applyFill="1" applyBorder="1" applyAlignment="1">
      <alignment horizontal="center" vertical="center" wrapText="1"/>
    </xf>
    <xf numFmtId="17" fontId="22" fillId="0" borderId="8" xfId="7" applyNumberFormat="1" applyFont="1" applyFill="1" applyBorder="1" applyAlignment="1">
      <alignment horizontal="center" vertical="center" wrapText="1"/>
    </xf>
    <xf numFmtId="17" fontId="22" fillId="0" borderId="10" xfId="7" applyNumberFormat="1" applyFont="1" applyFill="1" applyBorder="1" applyAlignment="1">
      <alignment horizontal="center" vertical="center" wrapText="1"/>
    </xf>
    <xf numFmtId="17" fontId="22" fillId="0" borderId="5" xfId="7" quotePrefix="1" applyNumberFormat="1" applyFont="1" applyFill="1" applyBorder="1" applyAlignment="1">
      <alignment horizontal="center" vertical="center" wrapText="1"/>
    </xf>
    <xf numFmtId="0" fontId="22" fillId="2" borderId="7" xfId="7" applyFont="1" applyFill="1" applyBorder="1" applyAlignment="1">
      <alignment horizontal="left" vertical="center" wrapText="1"/>
    </xf>
    <xf numFmtId="0" fontId="22" fillId="2" borderId="9" xfId="7" applyFont="1" applyFill="1" applyBorder="1" applyAlignment="1">
      <alignment horizontal="left" vertical="center" wrapText="1"/>
    </xf>
    <xf numFmtId="0" fontId="21" fillId="0" borderId="2" xfId="7" applyFont="1" applyFill="1" applyBorder="1" applyAlignment="1">
      <alignment horizontal="center" vertical="center" wrapText="1"/>
    </xf>
    <xf numFmtId="0" fontId="21" fillId="0" borderId="1" xfId="7" applyFont="1" applyFill="1" applyBorder="1" applyAlignment="1">
      <alignment horizontal="center" vertical="center" wrapText="1"/>
    </xf>
    <xf numFmtId="0" fontId="22" fillId="0" borderId="9" xfId="7" applyFont="1" applyFill="1" applyBorder="1" applyAlignment="1">
      <alignment horizontal="left" vertical="center" wrapText="1"/>
    </xf>
    <xf numFmtId="0" fontId="22" fillId="0" borderId="11" xfId="7" applyFont="1" applyFill="1" applyBorder="1" applyAlignment="1">
      <alignment horizontal="left" vertical="center" wrapText="1"/>
    </xf>
    <xf numFmtId="0" fontId="22" fillId="0" borderId="25" xfId="7" quotePrefix="1" applyFont="1" applyFill="1" applyBorder="1" applyAlignment="1">
      <alignment horizontal="center" vertical="center" wrapText="1"/>
    </xf>
    <xf numFmtId="0" fontId="22" fillId="0" borderId="27" xfId="7" applyFont="1" applyFill="1" applyBorder="1" applyAlignment="1">
      <alignment horizontal="center" vertical="center" wrapText="1"/>
    </xf>
    <xf numFmtId="0" fontId="22" fillId="0" borderId="29" xfId="7" applyFont="1" applyFill="1" applyBorder="1" applyAlignment="1">
      <alignment horizontal="center" vertical="center" wrapText="1"/>
    </xf>
    <xf numFmtId="0" fontId="22" fillId="0" borderId="25" xfId="7" applyFont="1" applyFill="1" applyBorder="1" applyAlignment="1">
      <alignment horizontal="center" vertical="center" wrapText="1"/>
    </xf>
    <xf numFmtId="0" fontId="22" fillId="0" borderId="7" xfId="7" applyNumberFormat="1" applyFont="1" applyFill="1" applyBorder="1" applyAlignment="1">
      <alignment horizontal="left" vertical="center" wrapText="1"/>
    </xf>
    <xf numFmtId="0" fontId="22" fillId="0" borderId="9" xfId="7" applyNumberFormat="1" applyFont="1" applyFill="1" applyBorder="1" applyAlignment="1">
      <alignment horizontal="left" vertical="center" wrapText="1"/>
    </xf>
    <xf numFmtId="0" fontId="20" fillId="0" borderId="11" xfId="7" applyNumberFormat="1" applyFont="1" applyFill="1" applyBorder="1" applyAlignment="1">
      <alignment horizontal="left" vertical="center" wrapText="1"/>
    </xf>
    <xf numFmtId="0" fontId="22" fillId="0" borderId="21" xfId="7" quotePrefix="1" applyNumberFormat="1" applyFont="1" applyFill="1" applyBorder="1" applyAlignment="1">
      <alignment horizontal="center" vertical="center" wrapText="1"/>
    </xf>
    <xf numFmtId="0" fontId="22" fillId="0" borderId="7" xfId="7" applyFont="1" applyFill="1" applyBorder="1" applyAlignment="1">
      <alignment horizontal="center" vertical="center" wrapText="1"/>
    </xf>
    <xf numFmtId="0" fontId="20" fillId="0" borderId="11" xfId="7" applyFont="1" applyFill="1" applyBorder="1" applyAlignment="1">
      <alignment horizontal="center" vertical="center" wrapText="1"/>
    </xf>
    <xf numFmtId="0" fontId="22" fillId="0" borderId="7" xfId="7" applyFont="1" applyFill="1" applyBorder="1" applyAlignment="1">
      <alignment horizontal="left" vertical="center" wrapText="1"/>
    </xf>
    <xf numFmtId="0" fontId="22" fillId="2" borderId="23" xfId="7" applyFont="1" applyFill="1" applyBorder="1" applyAlignment="1">
      <alignment horizontal="center" vertical="center" wrapText="1"/>
    </xf>
    <xf numFmtId="0" fontId="22" fillId="0" borderId="9" xfId="7" quotePrefix="1" applyFont="1" applyFill="1" applyBorder="1" applyAlignment="1">
      <alignment horizontal="left" vertical="center" wrapText="1"/>
    </xf>
    <xf numFmtId="0" fontId="22" fillId="0" borderId="23" xfId="7" applyNumberFormat="1" applyFont="1" applyFill="1" applyBorder="1" applyAlignment="1">
      <alignment horizontal="center" vertical="center" wrapText="1"/>
    </xf>
    <xf numFmtId="0" fontId="21" fillId="0" borderId="6" xfId="7" applyFont="1" applyFill="1" applyBorder="1" applyAlignment="1">
      <alignment horizontal="center" vertical="center" wrapText="1"/>
    </xf>
    <xf numFmtId="0" fontId="21" fillId="0" borderId="0" xfId="7" applyFont="1" applyFill="1" applyBorder="1" applyAlignment="1">
      <alignment horizontal="center" vertical="center" wrapText="1"/>
    </xf>
    <xf numFmtId="10" fontId="21" fillId="0" borderId="21" xfId="7" applyNumberFormat="1" applyFont="1" applyFill="1" applyBorder="1" applyAlignment="1">
      <alignment horizontal="center" vertical="center"/>
    </xf>
    <xf numFmtId="10" fontId="21" fillId="0" borderId="23" xfId="7" applyNumberFormat="1" applyFont="1" applyFill="1" applyBorder="1" applyAlignment="1">
      <alignment horizontal="center" vertical="center"/>
    </xf>
    <xf numFmtId="10" fontId="22" fillId="0" borderId="25" xfId="7" applyNumberFormat="1" applyFont="1" applyFill="1" applyBorder="1" applyAlignment="1">
      <alignment horizontal="center" vertical="center" wrapText="1"/>
    </xf>
    <xf numFmtId="10" fontId="22" fillId="0" borderId="27" xfId="7" applyNumberFormat="1" applyFont="1" applyFill="1" applyBorder="1" applyAlignment="1">
      <alignment horizontal="center" vertical="center" wrapText="1"/>
    </xf>
    <xf numFmtId="10" fontId="22" fillId="0" borderId="29" xfId="7" applyNumberFormat="1" applyFont="1" applyFill="1" applyBorder="1" applyAlignment="1">
      <alignment horizontal="center" vertical="center" wrapText="1"/>
    </xf>
    <xf numFmtId="10" fontId="22" fillId="2" borderId="25" xfId="7" applyNumberFormat="1" applyFont="1" applyFill="1" applyBorder="1" applyAlignment="1">
      <alignment horizontal="center" vertical="center" wrapText="1"/>
    </xf>
    <xf numFmtId="10" fontId="22" fillId="2" borderId="27" xfId="7" applyNumberFormat="1" applyFont="1" applyFill="1" applyBorder="1" applyAlignment="1">
      <alignment horizontal="center" vertical="center" wrapText="1"/>
    </xf>
    <xf numFmtId="10" fontId="22" fillId="2" borderId="29" xfId="7" applyNumberFormat="1" applyFont="1" applyFill="1" applyBorder="1" applyAlignment="1">
      <alignment horizontal="center" vertical="center" wrapText="1"/>
    </xf>
    <xf numFmtId="17" fontId="22" fillId="2" borderId="3" xfId="7" quotePrefix="1" applyNumberFormat="1" applyFont="1" applyFill="1" applyBorder="1" applyAlignment="1">
      <alignment horizontal="center" vertical="center" wrapText="1"/>
    </xf>
    <xf numFmtId="0" fontId="18" fillId="0" borderId="7" xfId="0" applyFont="1" applyBorder="1" applyAlignment="1">
      <alignment horizontal="center" vertical="center"/>
    </xf>
    <xf numFmtId="0" fontId="18" fillId="0" borderId="12" xfId="0" applyFont="1" applyBorder="1" applyAlignment="1">
      <alignment horizontal="center" vertical="center"/>
    </xf>
    <xf numFmtId="0" fontId="18" fillId="0" borderId="2" xfId="0" applyFont="1" applyBorder="1" applyAlignment="1">
      <alignment horizontal="center" vertical="center"/>
    </xf>
    <xf numFmtId="0" fontId="18" fillId="0" borderId="0" xfId="0" applyFont="1" applyAlignment="1">
      <alignment horizontal="left" vertical="center"/>
    </xf>
    <xf numFmtId="0" fontId="18" fillId="0" borderId="10" xfId="0" applyFont="1" applyBorder="1" applyAlignment="1">
      <alignment horizontal="center" vertical="center"/>
    </xf>
    <xf numFmtId="0" fontId="18" fillId="0" borderId="4" xfId="0" applyFont="1" applyBorder="1" applyAlignment="1">
      <alignment horizontal="center" vertical="center"/>
    </xf>
    <xf numFmtId="0" fontId="18" fillId="0" borderId="11" xfId="0" applyFont="1" applyBorder="1" applyAlignment="1">
      <alignment horizontal="center" vertical="center"/>
    </xf>
    <xf numFmtId="0" fontId="18" fillId="0" borderId="8" xfId="0" applyFont="1" applyBorder="1" applyAlignment="1">
      <alignment horizontal="center" vertical="center" wrapText="1"/>
    </xf>
    <xf numFmtId="0" fontId="18" fillId="0" borderId="0" xfId="0" applyFont="1" applyAlignment="1">
      <alignment horizontal="center" vertical="center" wrapText="1"/>
    </xf>
    <xf numFmtId="0" fontId="18" fillId="0" borderId="21" xfId="0" applyFont="1" applyBorder="1" applyAlignment="1">
      <alignment horizontal="center" vertical="center"/>
    </xf>
    <xf numFmtId="0" fontId="18" fillId="0" borderId="3" xfId="0" applyFont="1" applyBorder="1" applyAlignment="1">
      <alignment horizontal="center" vertical="center"/>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22" fillId="0" borderId="9" xfId="0" applyFont="1" applyBorder="1" applyAlignment="1">
      <alignment horizontal="left" vertical="center" wrapText="1"/>
    </xf>
    <xf numFmtId="0" fontId="19" fillId="0" borderId="25" xfId="0" applyFont="1" applyBorder="1" applyAlignment="1">
      <alignment horizontal="center" vertical="center"/>
    </xf>
    <xf numFmtId="168" fontId="19" fillId="0" borderId="25" xfId="0" applyNumberFormat="1" applyFont="1" applyBorder="1" applyAlignment="1">
      <alignment horizontal="center" vertical="center" wrapText="1"/>
    </xf>
    <xf numFmtId="0" fontId="19" fillId="0" borderId="25" xfId="0" applyFont="1" applyBorder="1" applyAlignment="1">
      <alignment horizontal="center" vertical="center" wrapText="1"/>
    </xf>
    <xf numFmtId="17" fontId="22" fillId="0" borderId="15" xfId="0" quotePrefix="1" applyNumberFormat="1" applyFont="1" applyBorder="1" applyAlignment="1">
      <alignment horizontal="center" vertical="center" wrapText="1"/>
    </xf>
    <xf numFmtId="177" fontId="18" fillId="0" borderId="0" xfId="0" applyNumberFormat="1" applyFont="1" applyAlignment="1">
      <alignment horizontal="center" vertical="center" wrapText="1"/>
    </xf>
    <xf numFmtId="17" fontId="19" fillId="0" borderId="26" xfId="0" applyNumberFormat="1" applyFont="1" applyBorder="1" applyAlignment="1">
      <alignment horizontal="center" vertical="center" wrapText="1"/>
    </xf>
    <xf numFmtId="168" fontId="19" fillId="0" borderId="26" xfId="0" applyNumberFormat="1" applyFont="1" applyBorder="1" applyAlignment="1">
      <alignment horizontal="center" vertical="center" wrapText="1"/>
    </xf>
    <xf numFmtId="17" fontId="22" fillId="0" borderId="28" xfId="0" quotePrefix="1" applyNumberFormat="1" applyFont="1" applyBorder="1" applyAlignment="1">
      <alignment horizontal="center" vertical="center" wrapText="1"/>
    </xf>
    <xf numFmtId="0" fontId="22" fillId="0" borderId="11" xfId="0" applyFont="1" applyBorder="1" applyAlignment="1">
      <alignment horizontal="left" vertical="center" wrapText="1"/>
    </xf>
    <xf numFmtId="0" fontId="19" fillId="0" borderId="29" xfId="0" applyFont="1" applyBorder="1" applyAlignment="1">
      <alignment horizontal="center" vertical="center"/>
    </xf>
    <xf numFmtId="168" fontId="19" fillId="0" borderId="29" xfId="0" applyNumberFormat="1" applyFont="1" applyBorder="1" applyAlignment="1">
      <alignment horizontal="center" vertical="center" wrapText="1"/>
    </xf>
    <xf numFmtId="167" fontId="19" fillId="0" borderId="29" xfId="0" applyNumberFormat="1" applyFont="1" applyBorder="1" applyAlignment="1">
      <alignment horizontal="center" vertical="center" wrapText="1"/>
    </xf>
    <xf numFmtId="17" fontId="22" fillId="0" borderId="17" xfId="0" quotePrefix="1" applyNumberFormat="1" applyFont="1" applyBorder="1" applyAlignment="1">
      <alignment horizontal="center" vertical="center" wrapText="1"/>
    </xf>
    <xf numFmtId="0" fontId="19" fillId="0" borderId="18" xfId="0" applyFont="1" applyBorder="1" applyAlignment="1">
      <alignment horizontal="left" vertical="center" wrapText="1"/>
    </xf>
    <xf numFmtId="168" fontId="19" fillId="0" borderId="25" xfId="0" applyNumberFormat="1" applyFont="1" applyBorder="1" applyAlignment="1">
      <alignment horizontal="center" vertical="center" wrapText="1"/>
    </xf>
    <xf numFmtId="178" fontId="22" fillId="0" borderId="0" xfId="6" quotePrefix="1" applyNumberFormat="1" applyFont="1" applyFill="1" applyBorder="1" applyAlignment="1">
      <alignment horizontal="center" vertical="center" wrapText="1"/>
    </xf>
    <xf numFmtId="0" fontId="19" fillId="0" borderId="23" xfId="0" applyFont="1" applyBorder="1" applyAlignment="1">
      <alignment horizontal="center" vertical="center"/>
    </xf>
    <xf numFmtId="17" fontId="22" fillId="0" borderId="4" xfId="0" quotePrefix="1" applyNumberFormat="1" applyFont="1" applyBorder="1" applyAlignment="1">
      <alignment horizontal="center" vertical="center" wrapText="1"/>
    </xf>
    <xf numFmtId="0" fontId="19" fillId="0" borderId="2" xfId="0" applyFont="1" applyBorder="1" applyAlignment="1">
      <alignment vertical="center" wrapText="1"/>
    </xf>
    <xf numFmtId="0" fontId="19" fillId="0" borderId="21" xfId="0" applyFont="1" applyBorder="1" applyAlignment="1">
      <alignment horizontal="center" vertical="center" wrapText="1"/>
    </xf>
    <xf numFmtId="168" fontId="19" fillId="0" borderId="26" xfId="0" quotePrefix="1" applyNumberFormat="1" applyFont="1" applyBorder="1" applyAlignment="1">
      <alignment horizontal="center" vertical="center" wrapText="1"/>
    </xf>
    <xf numFmtId="0" fontId="19" fillId="0" borderId="1" xfId="0" applyFont="1" applyBorder="1" applyAlignment="1">
      <alignment horizontal="center" vertical="center" wrapText="1"/>
    </xf>
    <xf numFmtId="17" fontId="22" fillId="0" borderId="12" xfId="0" quotePrefix="1" applyNumberFormat="1" applyFont="1" applyBorder="1" applyAlignment="1">
      <alignment horizontal="center" vertical="center" wrapText="1"/>
    </xf>
    <xf numFmtId="0" fontId="19" fillId="0" borderId="7" xfId="0" applyFont="1" applyBorder="1" applyAlignment="1">
      <alignment horizontal="left" vertical="center" wrapText="1"/>
    </xf>
    <xf numFmtId="168" fontId="19" fillId="0" borderId="1" xfId="0" applyNumberFormat="1" applyFont="1" applyBorder="1" applyAlignment="1">
      <alignment horizontal="center" vertical="center" wrapText="1"/>
    </xf>
    <xf numFmtId="167" fontId="19" fillId="0" borderId="1" xfId="0" applyNumberFormat="1" applyFont="1" applyBorder="1" applyAlignment="1">
      <alignment horizontal="center" vertical="center" wrapText="1"/>
    </xf>
    <xf numFmtId="0" fontId="19" fillId="0" borderId="9" xfId="0" applyFont="1" applyBorder="1" applyAlignment="1">
      <alignment horizontal="left" vertical="center" wrapText="1"/>
    </xf>
    <xf numFmtId="0" fontId="22" fillId="0" borderId="26" xfId="0" applyFont="1" applyBorder="1" applyAlignment="1">
      <alignment horizontal="center" vertical="center" wrapText="1"/>
    </xf>
    <xf numFmtId="168" fontId="19" fillId="0" borderId="1" xfId="0" quotePrefix="1" applyNumberFormat="1" applyFont="1" applyBorder="1" applyAlignment="1">
      <alignment horizontal="center" vertical="center" wrapText="1"/>
    </xf>
    <xf numFmtId="0" fontId="19" fillId="0" borderId="2" xfId="0" applyFont="1" applyBorder="1" applyAlignment="1">
      <alignment horizontal="left" vertical="center" wrapText="1"/>
    </xf>
    <xf numFmtId="17" fontId="22" fillId="0" borderId="0" xfId="0" quotePrefix="1" applyNumberFormat="1" applyFont="1" applyAlignment="1">
      <alignment horizontal="center" vertical="center" wrapText="1"/>
    </xf>
    <xf numFmtId="0" fontId="19" fillId="0" borderId="31" xfId="0" applyFont="1" applyBorder="1" applyAlignment="1">
      <alignment horizontal="left" vertical="center" wrapText="1"/>
    </xf>
    <xf numFmtId="167" fontId="19" fillId="0" borderId="25" xfId="0" applyNumberFormat="1" applyFont="1" applyBorder="1" applyAlignment="1">
      <alignment horizontal="center" vertical="center" wrapText="1"/>
    </xf>
    <xf numFmtId="167" fontId="19" fillId="0" borderId="30" xfId="0" applyNumberFormat="1" applyFont="1" applyBorder="1" applyAlignment="1">
      <alignment horizontal="center" vertical="center" wrapText="1"/>
    </xf>
    <xf numFmtId="168" fontId="19" fillId="0" borderId="30" xfId="0" applyNumberFormat="1" applyFont="1" applyBorder="1" applyAlignment="1">
      <alignment horizontal="center" vertical="center" wrapText="1"/>
    </xf>
    <xf numFmtId="0" fontId="24" fillId="0" borderId="6" xfId="0" applyFont="1" applyBorder="1" applyAlignment="1">
      <alignment vertical="center" wrapText="1"/>
    </xf>
    <xf numFmtId="0" fontId="19" fillId="0" borderId="0" xfId="0" applyFont="1" applyAlignment="1">
      <alignment vertical="center" wrapText="1"/>
    </xf>
    <xf numFmtId="0" fontId="19" fillId="0" borderId="0" xfId="0" applyFont="1" applyAlignment="1">
      <alignment horizontal="left" vertical="center"/>
    </xf>
    <xf numFmtId="0" fontId="22" fillId="0" borderId="0" xfId="0" applyFont="1" applyAlignment="1">
      <alignment vertical="center"/>
    </xf>
    <xf numFmtId="10" fontId="19" fillId="0" borderId="1" xfId="0" applyNumberFormat="1" applyFont="1" applyBorder="1" applyAlignment="1">
      <alignment horizontal="center" vertical="center" wrapText="1"/>
    </xf>
    <xf numFmtId="10" fontId="19" fillId="0" borderId="25" xfId="0" applyNumberFormat="1" applyFont="1" applyBorder="1" applyAlignment="1">
      <alignment horizontal="center" vertical="center" wrapText="1"/>
    </xf>
    <xf numFmtId="10" fontId="19" fillId="0" borderId="30" xfId="0" applyNumberFormat="1" applyFont="1" applyBorder="1" applyAlignment="1">
      <alignment horizontal="center" vertical="center" wrapText="1"/>
    </xf>
    <xf numFmtId="10" fontId="19" fillId="2" borderId="21" xfId="0" applyNumberFormat="1" applyFont="1" applyFill="1" applyBorder="1" applyAlignment="1">
      <alignment horizontal="center" vertical="center" wrapText="1"/>
    </xf>
    <xf numFmtId="10" fontId="19" fillId="2" borderId="23" xfId="0" applyNumberFormat="1" applyFont="1" applyFill="1" applyBorder="1" applyAlignment="1">
      <alignment horizontal="center" vertical="center" wrapText="1"/>
    </xf>
    <xf numFmtId="10" fontId="19" fillId="2" borderId="21" xfId="0" applyNumberFormat="1" applyFont="1" applyFill="1" applyBorder="1" applyAlignment="1">
      <alignment horizontal="center" vertical="center" wrapText="1"/>
    </xf>
  </cellXfs>
  <cellStyles count="9">
    <cellStyle name="Euro" xfId="4" xr:uid="{00000000-0005-0000-0000-000000000000}"/>
    <cellStyle name="Normal" xfId="0" builtinId="0"/>
    <cellStyle name="Normal 2" xfId="3" xr:uid="{00000000-0005-0000-0000-000002000000}"/>
    <cellStyle name="Normal 3" xfId="7" xr:uid="{545CEDDA-8A9F-4000-88D4-29A726F4C21E}"/>
    <cellStyle name="Porcentagem" xfId="1" builtinId="5"/>
    <cellStyle name="Porcentagem 2" xfId="5" xr:uid="{00000000-0005-0000-0000-000004000000}"/>
    <cellStyle name="Separador de milhares 2" xfId="2" xr:uid="{00000000-0005-0000-0000-000005000000}"/>
    <cellStyle name="Vírgula" xfId="6" builtinId="3"/>
    <cellStyle name="Vírgula 2" xfId="8" xr:uid="{E68CCD10-6F50-4EE4-9F13-B30B34093DB6}"/>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
  <sheetViews>
    <sheetView showGridLines="0" zoomScaleNormal="100" workbookViewId="0">
      <selection activeCell="D4" sqref="D4"/>
    </sheetView>
  </sheetViews>
  <sheetFormatPr defaultRowHeight="15.75" x14ac:dyDescent="0.25"/>
  <cols>
    <col min="1" max="1" width="23.42578125" style="1" customWidth="1"/>
    <col min="2" max="3" width="16.7109375" style="1" customWidth="1"/>
    <col min="4" max="4" width="15.7109375" style="1" customWidth="1"/>
    <col min="5" max="5" width="16.28515625" style="1" customWidth="1"/>
    <col min="6" max="16384" width="9.140625" style="1"/>
  </cols>
  <sheetData>
    <row r="1" spans="1:5" ht="18" customHeight="1" x14ac:dyDescent="0.25">
      <c r="A1" s="86" t="s">
        <v>158</v>
      </c>
      <c r="B1" s="86"/>
      <c r="C1" s="86"/>
      <c r="D1" s="86"/>
      <c r="E1" s="86"/>
    </row>
    <row r="2" spans="1:5" ht="35.25" customHeight="1" x14ac:dyDescent="0.25">
      <c r="A2" s="108" t="s">
        <v>0</v>
      </c>
      <c r="B2" s="105" t="s">
        <v>1</v>
      </c>
      <c r="C2" s="106"/>
      <c r="D2" s="107"/>
      <c r="E2" s="110" t="s">
        <v>2</v>
      </c>
    </row>
    <row r="3" spans="1:5" ht="20.100000000000001" customHeight="1" x14ac:dyDescent="0.25">
      <c r="A3" s="109"/>
      <c r="B3" s="60" t="s">
        <v>142</v>
      </c>
      <c r="C3" s="60" t="s">
        <v>156</v>
      </c>
      <c r="D3" s="60" t="s">
        <v>3</v>
      </c>
      <c r="E3" s="111"/>
    </row>
    <row r="4" spans="1:5" ht="30" customHeight="1" x14ac:dyDescent="0.25">
      <c r="A4" s="61" t="s">
        <v>4</v>
      </c>
      <c r="B4" s="2">
        <v>1.08</v>
      </c>
      <c r="C4" s="2">
        <v>1.1000000000000001</v>
      </c>
      <c r="D4" s="2">
        <v>1.85</v>
      </c>
      <c r="E4" s="62" t="s">
        <v>157</v>
      </c>
    </row>
    <row r="5" spans="1:5" x14ac:dyDescent="0.25">
      <c r="A5" s="54"/>
    </row>
  </sheetData>
  <mergeCells count="3">
    <mergeCell ref="B2:D2"/>
    <mergeCell ref="A2:A3"/>
    <mergeCell ref="E2:E3"/>
  </mergeCells>
  <pageMargins left="0.511811024" right="0.511811024" top="0.78740157499999996" bottom="0.78740157499999996" header="0.31496062000000002" footer="0.31496062000000002"/>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2"/>
  <sheetViews>
    <sheetView showGridLines="0" workbookViewId="0">
      <selection activeCell="C14" sqref="C14"/>
    </sheetView>
  </sheetViews>
  <sheetFormatPr defaultRowHeight="15" x14ac:dyDescent="0.25"/>
  <cols>
    <col min="1" max="1" width="14.7109375" style="3" customWidth="1"/>
    <col min="2" max="2" width="25.28515625" style="3" customWidth="1"/>
    <col min="3" max="3" width="54.5703125" style="3" customWidth="1"/>
    <col min="4" max="6" width="12.7109375" style="3" customWidth="1"/>
    <col min="7" max="7" width="13.42578125" style="3" customWidth="1"/>
    <col min="8" max="16384" width="9.140625" style="3"/>
  </cols>
  <sheetData>
    <row r="1" spans="1:7" ht="20.100000000000001" customHeight="1" x14ac:dyDescent="0.25"/>
    <row r="2" spans="1:7" ht="27" customHeight="1" x14ac:dyDescent="0.25">
      <c r="A2" s="6"/>
      <c r="B2" s="6"/>
      <c r="C2" s="6"/>
      <c r="D2" s="6"/>
      <c r="E2" s="6"/>
      <c r="F2" s="6"/>
      <c r="G2" s="6"/>
    </row>
    <row r="3" spans="1:7" ht="15.75" x14ac:dyDescent="0.25">
      <c r="A3" s="118" t="s">
        <v>176</v>
      </c>
      <c r="B3" s="118"/>
      <c r="C3" s="118"/>
      <c r="D3" s="118"/>
      <c r="E3" s="118"/>
      <c r="F3" s="118"/>
      <c r="G3" s="195"/>
    </row>
    <row r="4" spans="1:7" ht="15.75" x14ac:dyDescent="0.25">
      <c r="A4" s="196" t="s">
        <v>11</v>
      </c>
      <c r="B4" s="197" t="s">
        <v>25</v>
      </c>
      <c r="C4" s="198" t="s">
        <v>12</v>
      </c>
      <c r="D4" s="198" t="s">
        <v>170</v>
      </c>
      <c r="E4" s="198"/>
      <c r="F4" s="198"/>
      <c r="G4" s="199" t="s">
        <v>13</v>
      </c>
    </row>
    <row r="5" spans="1:7" ht="15.75" x14ac:dyDescent="0.25">
      <c r="A5" s="200"/>
      <c r="B5" s="201"/>
      <c r="C5" s="198"/>
      <c r="D5" s="202" t="s">
        <v>145</v>
      </c>
      <c r="E5" s="202" t="s">
        <v>166</v>
      </c>
      <c r="F5" s="203" t="s">
        <v>14</v>
      </c>
      <c r="G5" s="204"/>
    </row>
    <row r="6" spans="1:7" ht="49.5" customHeight="1" x14ac:dyDescent="0.25">
      <c r="A6" s="205" t="s">
        <v>15</v>
      </c>
      <c r="B6" s="205" t="s">
        <v>10</v>
      </c>
      <c r="C6" s="206" t="s">
        <v>16</v>
      </c>
      <c r="D6" s="207">
        <v>364.09</v>
      </c>
      <c r="E6" s="207">
        <v>369.4</v>
      </c>
      <c r="F6" s="208">
        <f>+((E6/D6)-1)</f>
        <v>1.4584306078167408E-2</v>
      </c>
      <c r="G6" s="209" t="s">
        <v>167</v>
      </c>
    </row>
    <row r="7" spans="1:7" ht="15.75" x14ac:dyDescent="0.25">
      <c r="A7" s="210" t="s">
        <v>171</v>
      </c>
      <c r="B7" s="205" t="s">
        <v>168</v>
      </c>
      <c r="C7" s="211" t="s">
        <v>17</v>
      </c>
      <c r="D7" s="207">
        <v>242.31</v>
      </c>
      <c r="E7" s="207">
        <v>263.93</v>
      </c>
      <c r="F7" s="208">
        <f>(E7/D7)-1</f>
        <v>8.9224547067805693E-2</v>
      </c>
      <c r="G7" s="212"/>
    </row>
    <row r="8" spans="1:7" ht="15.75" x14ac:dyDescent="0.25">
      <c r="A8" s="213"/>
      <c r="B8" s="205" t="s">
        <v>169</v>
      </c>
      <c r="C8" s="214"/>
      <c r="D8" s="215">
        <v>210.13</v>
      </c>
      <c r="E8" s="215">
        <v>263.93</v>
      </c>
      <c r="F8" s="208">
        <f>+((E8/D8)-1)</f>
        <v>0.25603198020273177</v>
      </c>
      <c r="G8" s="216"/>
    </row>
    <row r="9" spans="1:7" ht="18.75" x14ac:dyDescent="0.25">
      <c r="A9" s="195" t="s">
        <v>172</v>
      </c>
      <c r="B9" s="195"/>
      <c r="C9" s="195"/>
      <c r="D9" s="6"/>
      <c r="E9" s="6"/>
      <c r="F9" s="6"/>
      <c r="G9" s="6"/>
    </row>
    <row r="12" spans="1:7" x14ac:dyDescent="0.25">
      <c r="D12" s="4"/>
    </row>
  </sheetData>
  <mergeCells count="9">
    <mergeCell ref="A3:F3"/>
    <mergeCell ref="A4:A5"/>
    <mergeCell ref="B4:B5"/>
    <mergeCell ref="C4:C5"/>
    <mergeCell ref="D4:F4"/>
    <mergeCell ref="G4:G5"/>
    <mergeCell ref="G6:G8"/>
    <mergeCell ref="A7:A8"/>
    <mergeCell ref="C7:C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0"/>
  <sheetViews>
    <sheetView showGridLines="0" workbookViewId="0">
      <selection sqref="A1:F1"/>
    </sheetView>
  </sheetViews>
  <sheetFormatPr defaultColWidth="11.140625" defaultRowHeight="30" customHeight="1" x14ac:dyDescent="0.25"/>
  <cols>
    <col min="1" max="1" width="14.7109375" style="6" customWidth="1"/>
    <col min="2" max="3" width="21.7109375" style="6" customWidth="1"/>
    <col min="4" max="5" width="12.7109375" style="6" customWidth="1"/>
    <col min="6" max="7" width="12.7109375" style="14" customWidth="1"/>
    <col min="8" max="8" width="12.7109375" style="15" customWidth="1"/>
    <col min="9" max="9" width="14.7109375" style="6" customWidth="1"/>
    <col min="10" max="10" width="19.7109375" style="27" hidden="1" customWidth="1"/>
    <col min="11" max="11" width="3.42578125" style="28" hidden="1" customWidth="1"/>
    <col min="12" max="12" width="22" style="6" customWidth="1"/>
    <col min="13" max="13" width="27.28515625" style="6" customWidth="1"/>
    <col min="14" max="16384" width="11.140625" style="6"/>
  </cols>
  <sheetData>
    <row r="1" spans="1:13" ht="20.100000000000001" customHeight="1" x14ac:dyDescent="0.25">
      <c r="A1" s="118" t="s">
        <v>173</v>
      </c>
      <c r="B1" s="118"/>
      <c r="C1" s="118"/>
      <c r="D1" s="118"/>
      <c r="E1" s="118"/>
      <c r="F1" s="118"/>
      <c r="I1" s="5"/>
      <c r="J1" s="6"/>
      <c r="K1" s="6"/>
    </row>
    <row r="2" spans="1:13" ht="20.100000000000001" customHeight="1" x14ac:dyDescent="0.25">
      <c r="A2" s="119" t="s">
        <v>18</v>
      </c>
      <c r="B2" s="120" t="s">
        <v>20</v>
      </c>
      <c r="C2" s="121" t="s">
        <v>21</v>
      </c>
      <c r="D2" s="122"/>
      <c r="E2" s="123"/>
      <c r="F2" s="124" t="s">
        <v>2</v>
      </c>
      <c r="J2" s="6"/>
      <c r="K2" s="6"/>
    </row>
    <row r="3" spans="1:13" ht="20.100000000000001" customHeight="1" x14ac:dyDescent="0.25">
      <c r="A3" s="119"/>
      <c r="B3" s="120"/>
      <c r="C3" s="7" t="s">
        <v>146</v>
      </c>
      <c r="D3" s="7" t="s">
        <v>162</v>
      </c>
      <c r="E3" s="8" t="s">
        <v>14</v>
      </c>
      <c r="F3" s="125"/>
      <c r="J3" s="6"/>
      <c r="K3" s="6"/>
    </row>
    <row r="4" spans="1:13" ht="35.1" customHeight="1" x14ac:dyDescent="0.25">
      <c r="A4" s="9" t="s">
        <v>10</v>
      </c>
      <c r="B4" s="10" t="s">
        <v>147</v>
      </c>
      <c r="C4" s="11" t="s">
        <v>161</v>
      </c>
      <c r="D4" s="11">
        <v>17.760000000000002</v>
      </c>
      <c r="E4" s="12">
        <v>0.14360000000000001</v>
      </c>
      <c r="F4" s="13" t="s">
        <v>163</v>
      </c>
      <c r="J4" s="6"/>
      <c r="K4" s="6"/>
    </row>
    <row r="5" spans="1:13" ht="20.100000000000001" customHeight="1" x14ac:dyDescent="0.25">
      <c r="A5" s="96"/>
      <c r="B5" s="96"/>
      <c r="C5" s="96"/>
      <c r="D5" s="96"/>
      <c r="E5" s="96"/>
      <c r="F5" s="96"/>
      <c r="J5" s="6"/>
      <c r="K5" s="6"/>
    </row>
    <row r="6" spans="1:13" ht="30" customHeight="1" x14ac:dyDescent="0.25">
      <c r="J6" s="6"/>
      <c r="K6" s="6"/>
    </row>
    <row r="7" spans="1:13" ht="30" customHeight="1" x14ac:dyDescent="0.25">
      <c r="J7" s="6"/>
      <c r="K7" s="6"/>
    </row>
    <row r="8" spans="1:13" ht="30" customHeight="1" x14ac:dyDescent="0.25">
      <c r="A8" s="16"/>
      <c r="J8" s="6"/>
      <c r="K8" s="6"/>
    </row>
    <row r="9" spans="1:13" ht="30" customHeight="1" x14ac:dyDescent="0.25">
      <c r="J9" s="6"/>
      <c r="K9" s="6"/>
    </row>
    <row r="10" spans="1:13" ht="30" customHeight="1" x14ac:dyDescent="0.25">
      <c r="J10" s="6"/>
      <c r="K10" s="6"/>
    </row>
    <row r="11" spans="1:13" ht="30" customHeight="1" x14ac:dyDescent="0.25">
      <c r="J11" s="6"/>
      <c r="K11" s="6"/>
    </row>
    <row r="12" spans="1:13" s="16" customFormat="1" ht="30" customHeight="1" x14ac:dyDescent="0.25">
      <c r="A12" s="6"/>
      <c r="B12" s="6"/>
      <c r="C12" s="6"/>
      <c r="D12" s="6"/>
      <c r="E12" s="6"/>
      <c r="F12" s="14"/>
      <c r="G12" s="14"/>
      <c r="H12" s="15"/>
      <c r="I12" s="6"/>
      <c r="J12" s="17"/>
      <c r="K12" s="18"/>
      <c r="L12" s="19"/>
      <c r="M12" s="20"/>
    </row>
    <row r="13" spans="1:13" ht="30" customHeight="1" x14ac:dyDescent="0.25">
      <c r="J13" s="21"/>
      <c r="K13" s="22" t="s">
        <v>23</v>
      </c>
      <c r="L13" s="23"/>
    </row>
    <row r="14" spans="1:13" ht="30" customHeight="1" x14ac:dyDescent="0.25">
      <c r="J14" s="24"/>
      <c r="K14" s="115" t="s">
        <v>22</v>
      </c>
    </row>
    <row r="15" spans="1:13" ht="30" customHeight="1" x14ac:dyDescent="0.25">
      <c r="J15" s="24"/>
      <c r="K15" s="116"/>
    </row>
    <row r="16" spans="1:13" ht="30" customHeight="1" x14ac:dyDescent="0.25">
      <c r="J16" s="25"/>
      <c r="K16" s="26" t="s">
        <v>23</v>
      </c>
    </row>
    <row r="17" spans="10:11" ht="30" customHeight="1" x14ac:dyDescent="0.25">
      <c r="J17" s="21"/>
      <c r="K17" s="115" t="s">
        <v>24</v>
      </c>
    </row>
    <row r="18" spans="10:11" ht="30" customHeight="1" x14ac:dyDescent="0.25">
      <c r="J18" s="21"/>
      <c r="K18" s="117"/>
    </row>
    <row r="19" spans="10:11" ht="30" customHeight="1" x14ac:dyDescent="0.25">
      <c r="J19" s="21"/>
      <c r="K19" s="117"/>
    </row>
    <row r="20" spans="10:11" ht="30" customHeight="1" x14ac:dyDescent="0.25">
      <c r="J20" s="21"/>
      <c r="K20" s="116"/>
    </row>
  </sheetData>
  <mergeCells count="7">
    <mergeCell ref="K14:K15"/>
    <mergeCell ref="K17:K20"/>
    <mergeCell ref="A1:F1"/>
    <mergeCell ref="A2:A3"/>
    <mergeCell ref="B2:B3"/>
    <mergeCell ref="C2:E2"/>
    <mergeCell ref="F2:F3"/>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4"/>
  <sheetViews>
    <sheetView showGridLines="0" workbookViewId="0">
      <selection activeCell="F29" sqref="F29"/>
    </sheetView>
  </sheetViews>
  <sheetFormatPr defaultRowHeight="15.75" x14ac:dyDescent="0.25"/>
  <cols>
    <col min="1" max="1" width="17.42578125" style="31" customWidth="1"/>
    <col min="2" max="2" width="5.7109375" style="31" customWidth="1"/>
    <col min="3" max="3" width="5.140625" style="31" customWidth="1"/>
    <col min="4" max="4" width="8.85546875" style="31" customWidth="1"/>
    <col min="5" max="5" width="8.85546875" style="31" bestFit="1" customWidth="1"/>
    <col min="6" max="6" width="7.7109375" style="31" bestFit="1" customWidth="1"/>
    <col min="7" max="7" width="8.28515625" style="31" customWidth="1"/>
    <col min="8" max="8" width="9.28515625" style="31" customWidth="1"/>
    <col min="9" max="9" width="7.7109375" style="31" bestFit="1" customWidth="1"/>
    <col min="10" max="10" width="9" style="31" customWidth="1"/>
    <col min="11" max="11" width="8.7109375" style="31" customWidth="1"/>
    <col min="12" max="12" width="7.7109375" style="31" bestFit="1" customWidth="1"/>
    <col min="13" max="13" width="9.28515625" style="31" customWidth="1"/>
    <col min="14" max="14" width="9" style="31" customWidth="1"/>
    <col min="15" max="15" width="7.7109375" style="31" bestFit="1" customWidth="1"/>
    <col min="16" max="16" width="12.42578125" style="31" customWidth="1"/>
    <col min="17" max="17" width="17.7109375" style="31" customWidth="1"/>
    <col min="18" max="18" width="19.42578125" style="31" bestFit="1" customWidth="1"/>
    <col min="19" max="16384" width="9.140625" style="31"/>
  </cols>
  <sheetData>
    <row r="1" spans="1:17" ht="20.100000000000001" customHeight="1" x14ac:dyDescent="0.25">
      <c r="A1" s="29" t="s">
        <v>174</v>
      </c>
      <c r="B1" s="29"/>
      <c r="C1" s="29"/>
      <c r="D1" s="29"/>
      <c r="E1" s="29"/>
      <c r="F1" s="29"/>
      <c r="G1" s="29"/>
      <c r="H1" s="29"/>
      <c r="I1" s="29"/>
      <c r="J1" s="29"/>
      <c r="K1" s="29"/>
      <c r="L1" s="29"/>
      <c r="M1" s="29"/>
      <c r="N1" s="29"/>
      <c r="O1" s="29"/>
      <c r="P1" s="30"/>
    </row>
    <row r="2" spans="1:17" x14ac:dyDescent="0.25">
      <c r="A2" s="135" t="s">
        <v>25</v>
      </c>
      <c r="B2" s="138" t="s">
        <v>12</v>
      </c>
      <c r="C2" s="138" t="s">
        <v>26</v>
      </c>
      <c r="D2" s="139" t="s">
        <v>27</v>
      </c>
      <c r="E2" s="140"/>
      <c r="F2" s="140"/>
      <c r="G2" s="140"/>
      <c r="H2" s="140"/>
      <c r="I2" s="140"/>
      <c r="J2" s="140"/>
      <c r="K2" s="140"/>
      <c r="L2" s="140"/>
      <c r="M2" s="140"/>
      <c r="N2" s="140"/>
      <c r="O2" s="141"/>
      <c r="P2" s="142" t="s">
        <v>2</v>
      </c>
    </row>
    <row r="3" spans="1:17" x14ac:dyDescent="0.25">
      <c r="A3" s="136"/>
      <c r="B3" s="138"/>
      <c r="C3" s="138"/>
      <c r="D3" s="138" t="s">
        <v>28</v>
      </c>
      <c r="E3" s="138"/>
      <c r="F3" s="138"/>
      <c r="G3" s="138" t="s">
        <v>29</v>
      </c>
      <c r="H3" s="138"/>
      <c r="I3" s="138"/>
      <c r="J3" s="138" t="s">
        <v>30</v>
      </c>
      <c r="K3" s="138"/>
      <c r="L3" s="138"/>
      <c r="M3" s="138" t="s">
        <v>31</v>
      </c>
      <c r="N3" s="138"/>
      <c r="O3" s="145"/>
      <c r="P3" s="143"/>
    </row>
    <row r="4" spans="1:17" x14ac:dyDescent="0.25">
      <c r="A4" s="137"/>
      <c r="B4" s="138"/>
      <c r="C4" s="138"/>
      <c r="D4" s="34" t="s">
        <v>143</v>
      </c>
      <c r="E4" s="34" t="s">
        <v>164</v>
      </c>
      <c r="F4" s="89" t="s">
        <v>14</v>
      </c>
      <c r="G4" s="34" t="s">
        <v>143</v>
      </c>
      <c r="H4" s="34" t="s">
        <v>164</v>
      </c>
      <c r="I4" s="89" t="s">
        <v>14</v>
      </c>
      <c r="J4" s="34" t="s">
        <v>143</v>
      </c>
      <c r="K4" s="34" t="s">
        <v>164</v>
      </c>
      <c r="L4" s="89" t="s">
        <v>14</v>
      </c>
      <c r="M4" s="34" t="s">
        <v>143</v>
      </c>
      <c r="N4" s="34" t="s">
        <v>164</v>
      </c>
      <c r="O4" s="90" t="s">
        <v>14</v>
      </c>
      <c r="P4" s="144"/>
    </row>
    <row r="5" spans="1:17" x14ac:dyDescent="0.25">
      <c r="A5" s="126" t="s">
        <v>8</v>
      </c>
      <c r="B5" s="91">
        <v>1</v>
      </c>
      <c r="C5" s="91">
        <v>78</v>
      </c>
      <c r="D5" s="92">
        <v>23.85</v>
      </c>
      <c r="E5" s="92">
        <f>(D5*L5)+D5</f>
        <v>26.483040000000003</v>
      </c>
      <c r="F5" s="93">
        <v>0.1104</v>
      </c>
      <c r="G5" s="92">
        <v>29.77</v>
      </c>
      <c r="H5" s="92">
        <f>(G5*L5)+G5</f>
        <v>33.056607999999997</v>
      </c>
      <c r="I5" s="93">
        <v>0.1104</v>
      </c>
      <c r="J5" s="92">
        <v>43.39</v>
      </c>
      <c r="K5" s="92">
        <f>(J5*L5)+J5</f>
        <v>48.180256</v>
      </c>
      <c r="L5" s="93">
        <v>0.1104</v>
      </c>
      <c r="M5" s="92">
        <v>45.44</v>
      </c>
      <c r="N5" s="92">
        <f>(M5*L5+M5)</f>
        <v>50.456575999999998</v>
      </c>
      <c r="O5" s="93">
        <v>0.1104</v>
      </c>
      <c r="P5" s="129" t="s">
        <v>165</v>
      </c>
      <c r="Q5" s="88"/>
    </row>
    <row r="6" spans="1:17" x14ac:dyDescent="0.25">
      <c r="A6" s="127"/>
      <c r="B6" s="91">
        <v>2</v>
      </c>
      <c r="C6" s="91">
        <v>75</v>
      </c>
      <c r="D6" s="92">
        <v>21.46</v>
      </c>
      <c r="E6" s="92">
        <f t="shared" ref="E6:E13" si="0">(D6*L6)+D6</f>
        <v>23.829184000000001</v>
      </c>
      <c r="F6" s="93">
        <v>0.1104</v>
      </c>
      <c r="G6" s="92">
        <v>26.8</v>
      </c>
      <c r="H6" s="92">
        <f t="shared" ref="H6:H13" si="1">(G6*L6)+G6</f>
        <v>29.75872</v>
      </c>
      <c r="I6" s="93">
        <v>0.1104</v>
      </c>
      <c r="J6" s="92">
        <v>37.17</v>
      </c>
      <c r="K6" s="92">
        <f>(J6*L5)+J6</f>
        <v>41.273568000000004</v>
      </c>
      <c r="L6" s="93">
        <v>0.1104</v>
      </c>
      <c r="M6" s="92">
        <v>38.96</v>
      </c>
      <c r="N6" s="92">
        <f t="shared" ref="N6:N13" si="2">(M6*L6+M6)</f>
        <v>43.261184</v>
      </c>
      <c r="O6" s="93">
        <v>0.1104</v>
      </c>
      <c r="P6" s="130"/>
      <c r="Q6" s="88"/>
    </row>
    <row r="7" spans="1:17" x14ac:dyDescent="0.25">
      <c r="A7" s="128"/>
      <c r="B7" s="91">
        <v>3</v>
      </c>
      <c r="C7" s="91">
        <v>72</v>
      </c>
      <c r="D7" s="92">
        <v>18.88</v>
      </c>
      <c r="E7" s="92">
        <f t="shared" si="0"/>
        <v>20.964351999999998</v>
      </c>
      <c r="F7" s="93">
        <v>0.1104</v>
      </c>
      <c r="G7" s="92">
        <v>22.86</v>
      </c>
      <c r="H7" s="92">
        <f t="shared" si="1"/>
        <v>25.383744</v>
      </c>
      <c r="I7" s="93">
        <v>0.1104</v>
      </c>
      <c r="J7" s="92">
        <v>27.49</v>
      </c>
      <c r="K7" s="92">
        <f t="shared" ref="K7:K12" si="3">(J7*L6)+J7</f>
        <v>30.524895999999998</v>
      </c>
      <c r="L7" s="93">
        <v>0.1104</v>
      </c>
      <c r="M7" s="92">
        <v>27.99</v>
      </c>
      <c r="N7" s="92">
        <f t="shared" si="2"/>
        <v>31.080095999999998</v>
      </c>
      <c r="O7" s="93">
        <v>0.1104</v>
      </c>
      <c r="P7" s="130"/>
      <c r="Q7" s="88"/>
    </row>
    <row r="8" spans="1:17" x14ac:dyDescent="0.25">
      <c r="A8" s="132" t="s">
        <v>7</v>
      </c>
      <c r="B8" s="91">
        <v>1</v>
      </c>
      <c r="C8" s="91">
        <v>78</v>
      </c>
      <c r="D8" s="92">
        <v>26.27</v>
      </c>
      <c r="E8" s="92">
        <f t="shared" si="0"/>
        <v>29.170207999999999</v>
      </c>
      <c r="F8" s="93">
        <v>0.1104</v>
      </c>
      <c r="G8" s="92">
        <v>32.74</v>
      </c>
      <c r="H8" s="92">
        <f t="shared" si="1"/>
        <v>36.354496000000005</v>
      </c>
      <c r="I8" s="93">
        <v>0.1104</v>
      </c>
      <c r="J8" s="92">
        <v>47.74</v>
      </c>
      <c r="K8" s="92">
        <f t="shared" si="3"/>
        <v>53.010496000000003</v>
      </c>
      <c r="L8" s="93">
        <v>0.1104</v>
      </c>
      <c r="M8" s="92">
        <v>50.5</v>
      </c>
      <c r="N8" s="92">
        <f t="shared" si="2"/>
        <v>56.075200000000002</v>
      </c>
      <c r="O8" s="93">
        <v>0.1104</v>
      </c>
      <c r="P8" s="130"/>
      <c r="Q8" s="88"/>
    </row>
    <row r="9" spans="1:17" x14ac:dyDescent="0.25">
      <c r="A9" s="133"/>
      <c r="B9" s="91">
        <v>2</v>
      </c>
      <c r="C9" s="91">
        <v>75</v>
      </c>
      <c r="D9" s="92">
        <v>23.65</v>
      </c>
      <c r="E9" s="92">
        <f t="shared" si="0"/>
        <v>26.260959999999997</v>
      </c>
      <c r="F9" s="93">
        <v>0.1104</v>
      </c>
      <c r="G9" s="92">
        <v>29.46</v>
      </c>
      <c r="H9" s="92">
        <f t="shared" si="1"/>
        <v>32.712384</v>
      </c>
      <c r="I9" s="93">
        <v>0.1104</v>
      </c>
      <c r="J9" s="92">
        <v>40.93</v>
      </c>
      <c r="K9" s="92">
        <f t="shared" si="3"/>
        <v>45.448672000000002</v>
      </c>
      <c r="L9" s="93">
        <v>0.1104</v>
      </c>
      <c r="M9" s="92">
        <v>43.31</v>
      </c>
      <c r="N9" s="92">
        <f t="shared" si="2"/>
        <v>48.091424000000004</v>
      </c>
      <c r="O9" s="93">
        <v>0.1104</v>
      </c>
      <c r="P9" s="130"/>
      <c r="Q9" s="88"/>
    </row>
    <row r="10" spans="1:17" x14ac:dyDescent="0.25">
      <c r="A10" s="134"/>
      <c r="B10" s="91">
        <v>3</v>
      </c>
      <c r="C10" s="91">
        <v>72</v>
      </c>
      <c r="D10" s="92">
        <v>20.8</v>
      </c>
      <c r="E10" s="92">
        <f t="shared" si="0"/>
        <v>23.096320000000002</v>
      </c>
      <c r="F10" s="93">
        <v>0.1104</v>
      </c>
      <c r="G10" s="92">
        <v>25.06</v>
      </c>
      <c r="H10" s="92">
        <f t="shared" si="1"/>
        <v>27.826623999999999</v>
      </c>
      <c r="I10" s="93">
        <v>0.1104</v>
      </c>
      <c r="J10" s="92">
        <v>30.19</v>
      </c>
      <c r="K10" s="92">
        <f t="shared" si="3"/>
        <v>33.522976</v>
      </c>
      <c r="L10" s="93">
        <v>0.1104</v>
      </c>
      <c r="M10" s="92">
        <v>30.83</v>
      </c>
      <c r="N10" s="92">
        <f t="shared" si="2"/>
        <v>34.233632</v>
      </c>
      <c r="O10" s="93">
        <v>0.1104</v>
      </c>
      <c r="P10" s="130"/>
      <c r="Q10" s="88"/>
    </row>
    <row r="11" spans="1:17" ht="22.5" customHeight="1" x14ac:dyDescent="0.25">
      <c r="A11" s="101" t="s">
        <v>9</v>
      </c>
      <c r="B11" s="91">
        <v>1</v>
      </c>
      <c r="C11" s="91">
        <v>78</v>
      </c>
      <c r="D11" s="92">
        <v>26.27</v>
      </c>
      <c r="E11" s="92">
        <f t="shared" si="0"/>
        <v>29.170207999999999</v>
      </c>
      <c r="F11" s="93">
        <v>0.1104</v>
      </c>
      <c r="G11" s="92">
        <v>32.74</v>
      </c>
      <c r="H11" s="92">
        <f t="shared" si="1"/>
        <v>36.354496000000005</v>
      </c>
      <c r="I11" s="93">
        <v>0.1104</v>
      </c>
      <c r="J11" s="92">
        <v>49.69</v>
      </c>
      <c r="K11" s="92">
        <f t="shared" si="3"/>
        <v>55.175775999999999</v>
      </c>
      <c r="L11" s="93">
        <v>0.1104</v>
      </c>
      <c r="M11" s="92">
        <v>52.56</v>
      </c>
      <c r="N11" s="92">
        <f t="shared" si="2"/>
        <v>58.362624000000004</v>
      </c>
      <c r="O11" s="93">
        <v>0.1104</v>
      </c>
      <c r="P11" s="130"/>
      <c r="Q11" s="88"/>
    </row>
    <row r="12" spans="1:17" x14ac:dyDescent="0.25">
      <c r="A12" s="94" t="s">
        <v>32</v>
      </c>
      <c r="B12" s="91">
        <v>2</v>
      </c>
      <c r="C12" s="91">
        <v>75</v>
      </c>
      <c r="D12" s="92">
        <v>23.65</v>
      </c>
      <c r="E12" s="92">
        <f t="shared" si="0"/>
        <v>26.260959999999997</v>
      </c>
      <c r="F12" s="93">
        <v>0.1104</v>
      </c>
      <c r="G12" s="92">
        <v>29.46</v>
      </c>
      <c r="H12" s="92">
        <f t="shared" si="1"/>
        <v>32.712384</v>
      </c>
      <c r="I12" s="93">
        <v>0.1104</v>
      </c>
      <c r="J12" s="92">
        <v>42.6</v>
      </c>
      <c r="K12" s="92">
        <f t="shared" si="3"/>
        <v>47.303040000000003</v>
      </c>
      <c r="L12" s="93">
        <v>0.1104</v>
      </c>
      <c r="M12" s="92">
        <v>45.08</v>
      </c>
      <c r="N12" s="92">
        <f t="shared" si="2"/>
        <v>50.056832</v>
      </c>
      <c r="O12" s="93">
        <v>0.1104</v>
      </c>
      <c r="P12" s="130"/>
      <c r="Q12" s="88"/>
    </row>
    <row r="13" spans="1:17" x14ac:dyDescent="0.25">
      <c r="A13" s="102" t="s">
        <v>33</v>
      </c>
      <c r="B13" s="91">
        <v>3</v>
      </c>
      <c r="C13" s="91">
        <v>72</v>
      </c>
      <c r="D13" s="92">
        <v>20.8</v>
      </c>
      <c r="E13" s="92">
        <f t="shared" si="0"/>
        <v>23.096320000000002</v>
      </c>
      <c r="F13" s="93">
        <v>0.1104</v>
      </c>
      <c r="G13" s="92">
        <v>25.06</v>
      </c>
      <c r="H13" s="92">
        <f t="shared" si="1"/>
        <v>27.826623999999999</v>
      </c>
      <c r="I13" s="93">
        <v>0.1104</v>
      </c>
      <c r="J13" s="92">
        <v>30.19</v>
      </c>
      <c r="K13" s="92">
        <f>(J13*L12)+J13</f>
        <v>33.522976</v>
      </c>
      <c r="L13" s="93">
        <v>0.1104</v>
      </c>
      <c r="M13" s="92">
        <v>30.83</v>
      </c>
      <c r="N13" s="92">
        <f t="shared" si="2"/>
        <v>34.233632</v>
      </c>
      <c r="O13" s="93">
        <v>0.1104</v>
      </c>
      <c r="P13" s="131"/>
      <c r="Q13" s="88"/>
    </row>
    <row r="14" spans="1:17" x14ac:dyDescent="0.25">
      <c r="A14" s="103" t="s">
        <v>128</v>
      </c>
      <c r="P14" s="104"/>
    </row>
  </sheetData>
  <mergeCells count="12">
    <mergeCell ref="A5:A7"/>
    <mergeCell ref="P5:P13"/>
    <mergeCell ref="A8:A10"/>
    <mergeCell ref="A2:A4"/>
    <mergeCell ref="B2:B4"/>
    <mergeCell ref="C2:C4"/>
    <mergeCell ref="D2:O2"/>
    <mergeCell ref="P2:P4"/>
    <mergeCell ref="D3:F3"/>
    <mergeCell ref="G3:I3"/>
    <mergeCell ref="J3:L3"/>
    <mergeCell ref="M3:O3"/>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2"/>
  <sheetViews>
    <sheetView showGridLines="0" workbookViewId="0">
      <selection activeCell="D10" sqref="D10"/>
    </sheetView>
  </sheetViews>
  <sheetFormatPr defaultRowHeight="15.75" x14ac:dyDescent="0.25"/>
  <cols>
    <col min="1" max="1" width="14.7109375" style="31" customWidth="1"/>
    <col min="2" max="2" width="30.7109375" style="31" customWidth="1"/>
    <col min="3" max="4" width="12.7109375" style="31" customWidth="1"/>
    <col min="5" max="6" width="12.7109375" style="38" customWidth="1"/>
    <col min="7" max="7" width="12.7109375" style="39" customWidth="1"/>
    <col min="8" max="14" width="9.140625" style="32"/>
    <col min="15" max="16384" width="9.140625" style="31"/>
  </cols>
  <sheetData>
    <row r="1" spans="1:14" ht="20.100000000000001" customHeight="1" x14ac:dyDescent="0.25">
      <c r="A1" s="29" t="s">
        <v>175</v>
      </c>
      <c r="B1" s="29"/>
      <c r="C1" s="29"/>
      <c r="D1" s="29"/>
      <c r="E1" s="29"/>
      <c r="F1" s="29"/>
      <c r="G1" s="29"/>
      <c r="H1" s="33"/>
      <c r="I1" s="31"/>
      <c r="J1" s="31"/>
      <c r="K1" s="31"/>
      <c r="L1" s="31"/>
      <c r="M1" s="31"/>
      <c r="N1" s="31"/>
    </row>
    <row r="2" spans="1:14" ht="35.1" customHeight="1" x14ac:dyDescent="0.25">
      <c r="A2" s="141" t="s">
        <v>0</v>
      </c>
      <c r="B2" s="147" t="s">
        <v>20</v>
      </c>
      <c r="C2" s="149" t="s">
        <v>12</v>
      </c>
      <c r="D2" s="139" t="s">
        <v>34</v>
      </c>
      <c r="E2" s="141"/>
      <c r="F2" s="150" t="s">
        <v>14</v>
      </c>
      <c r="G2" s="152" t="s">
        <v>2</v>
      </c>
      <c r="I2" s="31"/>
      <c r="J2" s="31"/>
      <c r="K2" s="31"/>
      <c r="L2" s="31"/>
      <c r="M2" s="31"/>
      <c r="N2" s="31"/>
    </row>
    <row r="3" spans="1:14" ht="20.100000000000001" customHeight="1" x14ac:dyDescent="0.25">
      <c r="A3" s="141"/>
      <c r="B3" s="148"/>
      <c r="C3" s="149"/>
      <c r="D3" s="34" t="s">
        <v>143</v>
      </c>
      <c r="E3" s="34" t="s">
        <v>164</v>
      </c>
      <c r="F3" s="151"/>
      <c r="G3" s="153"/>
      <c r="I3" s="31"/>
      <c r="J3" s="31"/>
      <c r="K3" s="31"/>
      <c r="L3" s="31"/>
      <c r="M3" s="31"/>
      <c r="N3" s="31"/>
    </row>
    <row r="4" spans="1:14" ht="35.1" customHeight="1" x14ac:dyDescent="0.25">
      <c r="A4" s="100" t="s">
        <v>35</v>
      </c>
      <c r="B4" s="35" t="s">
        <v>36</v>
      </c>
      <c r="C4" s="36" t="s">
        <v>37</v>
      </c>
      <c r="D4" s="37">
        <v>1.78</v>
      </c>
      <c r="E4" s="37">
        <f>(D4*F4)+D4</f>
        <v>1.976512</v>
      </c>
      <c r="F4" s="93">
        <v>0.1104</v>
      </c>
      <c r="G4" s="99" t="s">
        <v>165</v>
      </c>
      <c r="I4" s="31"/>
      <c r="J4" s="31"/>
      <c r="K4" s="31"/>
      <c r="L4" s="31"/>
      <c r="M4" s="31"/>
      <c r="N4" s="31"/>
    </row>
    <row r="5" spans="1:14" ht="30" customHeight="1" x14ac:dyDescent="0.25">
      <c r="A5" s="146" t="s">
        <v>144</v>
      </c>
      <c r="B5" s="146"/>
      <c r="C5" s="146"/>
      <c r="D5" s="146"/>
      <c r="E5" s="146"/>
      <c r="F5" s="146"/>
      <c r="G5" s="146"/>
      <c r="I5" s="31"/>
      <c r="J5" s="31"/>
      <c r="K5" s="31"/>
      <c r="L5" s="31"/>
      <c r="M5" s="31"/>
      <c r="N5" s="31"/>
    </row>
    <row r="6" spans="1:14" x14ac:dyDescent="0.25">
      <c r="A6" s="32"/>
      <c r="B6" s="32"/>
      <c r="C6" s="32"/>
      <c r="D6" s="32"/>
      <c r="E6" s="32"/>
      <c r="F6" s="32"/>
      <c r="G6" s="32"/>
      <c r="H6" s="31"/>
      <c r="I6" s="31"/>
      <c r="J6" s="31"/>
      <c r="K6" s="31"/>
      <c r="L6" s="31"/>
      <c r="M6" s="31"/>
      <c r="N6" s="31"/>
    </row>
    <row r="12" spans="1:14" x14ac:dyDescent="0.25">
      <c r="A12" s="32"/>
    </row>
  </sheetData>
  <mergeCells count="7">
    <mergeCell ref="A5:G5"/>
    <mergeCell ref="A2:A3"/>
    <mergeCell ref="B2:B3"/>
    <mergeCell ref="C2:C3"/>
    <mergeCell ref="D2:E2"/>
    <mergeCell ref="F2:F3"/>
    <mergeCell ref="G2:G3"/>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0"/>
  <sheetViews>
    <sheetView showGridLines="0" tabSelected="1" workbookViewId="0">
      <selection activeCell="M7" sqref="M7"/>
    </sheetView>
  </sheetViews>
  <sheetFormatPr defaultColWidth="11.140625" defaultRowHeight="20.100000000000001" customHeight="1" x14ac:dyDescent="0.25"/>
  <cols>
    <col min="1" max="1" width="29.140625" style="42" customWidth="1"/>
    <col min="2" max="2" width="51.28515625" style="42" customWidth="1"/>
    <col min="3" max="3" width="15" style="42" customWidth="1"/>
    <col min="4" max="6" width="12.7109375" style="42" customWidth="1"/>
    <col min="7" max="7" width="12.7109375" style="47" customWidth="1"/>
    <col min="8" max="8" width="17" style="42" customWidth="1"/>
    <col min="9" max="9" width="4.7109375" style="40" customWidth="1"/>
    <col min="10" max="10" width="14.42578125" style="41" hidden="1" customWidth="1"/>
    <col min="11" max="11" width="22" style="42" customWidth="1"/>
    <col min="12" max="16384" width="11.140625" style="42"/>
  </cols>
  <sheetData>
    <row r="1" spans="1:10" s="43" customFormat="1" ht="30.75" customHeight="1" x14ac:dyDescent="0.25">
      <c r="A1" s="154" t="s">
        <v>186</v>
      </c>
      <c r="B1" s="154"/>
      <c r="C1" s="154"/>
      <c r="D1" s="154"/>
      <c r="E1" s="154"/>
      <c r="F1" s="154"/>
      <c r="G1" s="154"/>
      <c r="H1" s="154"/>
    </row>
    <row r="2" spans="1:10" ht="19.5" customHeight="1" x14ac:dyDescent="0.25">
      <c r="A2" s="323" t="s">
        <v>38</v>
      </c>
      <c r="B2" s="324" t="s">
        <v>39</v>
      </c>
      <c r="C2" s="324" t="s">
        <v>19</v>
      </c>
      <c r="D2" s="324" t="s">
        <v>20</v>
      </c>
      <c r="E2" s="310" t="s">
        <v>40</v>
      </c>
      <c r="F2" s="311"/>
      <c r="G2" s="343" t="s">
        <v>41</v>
      </c>
      <c r="H2" s="341" t="s">
        <v>2</v>
      </c>
      <c r="I2" s="42"/>
      <c r="J2" s="42"/>
    </row>
    <row r="3" spans="1:10" ht="27.75" customHeight="1" x14ac:dyDescent="0.25">
      <c r="A3" s="323"/>
      <c r="B3" s="324"/>
      <c r="C3" s="324"/>
      <c r="D3" s="324"/>
      <c r="E3" s="234" t="s">
        <v>143</v>
      </c>
      <c r="F3" s="234" t="s">
        <v>164</v>
      </c>
      <c r="G3" s="344" t="s">
        <v>41</v>
      </c>
      <c r="H3" s="342"/>
      <c r="I3" s="42"/>
      <c r="J3" s="42"/>
    </row>
    <row r="4" spans="1:10" ht="27.75" customHeight="1" x14ac:dyDescent="0.25">
      <c r="A4" s="325" t="s">
        <v>42</v>
      </c>
      <c r="B4" s="235" t="s">
        <v>43</v>
      </c>
      <c r="C4" s="327" t="s">
        <v>22</v>
      </c>
      <c r="D4" s="304" t="s">
        <v>44</v>
      </c>
      <c r="E4" s="307">
        <v>30.98</v>
      </c>
      <c r="F4" s="307">
        <v>33.04</v>
      </c>
      <c r="G4" s="345">
        <v>6.6494512588766902E-2</v>
      </c>
      <c r="H4" s="220" t="s">
        <v>177</v>
      </c>
      <c r="I4" s="42"/>
      <c r="J4" s="42"/>
    </row>
    <row r="5" spans="1:10" ht="31.5" customHeight="1" x14ac:dyDescent="0.25">
      <c r="A5" s="325"/>
      <c r="B5" s="236" t="s">
        <v>45</v>
      </c>
      <c r="C5" s="328"/>
      <c r="D5" s="328"/>
      <c r="E5" s="308"/>
      <c r="F5" s="308"/>
      <c r="G5" s="346"/>
      <c r="H5" s="222" t="s">
        <v>178</v>
      </c>
      <c r="I5" s="42"/>
      <c r="J5" s="42"/>
    </row>
    <row r="6" spans="1:10" ht="30" customHeight="1" x14ac:dyDescent="0.25">
      <c r="A6" s="326"/>
      <c r="B6" s="237" t="s">
        <v>46</v>
      </c>
      <c r="C6" s="329"/>
      <c r="D6" s="305"/>
      <c r="E6" s="309"/>
      <c r="F6" s="309"/>
      <c r="G6" s="347"/>
      <c r="H6" s="223" t="s">
        <v>179</v>
      </c>
      <c r="I6" s="42"/>
      <c r="J6" s="42"/>
    </row>
    <row r="7" spans="1:10" ht="30" customHeight="1" x14ac:dyDescent="0.25">
      <c r="A7" s="325" t="s">
        <v>47</v>
      </c>
      <c r="B7" s="235" t="s">
        <v>43</v>
      </c>
      <c r="C7" s="330" t="s">
        <v>48</v>
      </c>
      <c r="D7" s="304" t="s">
        <v>44</v>
      </c>
      <c r="E7" s="307">
        <v>77.45</v>
      </c>
      <c r="F7" s="307">
        <v>82.6</v>
      </c>
      <c r="G7" s="345">
        <v>6.6494512588766833E-2</v>
      </c>
      <c r="H7" s="220" t="s">
        <v>177</v>
      </c>
      <c r="I7" s="42"/>
      <c r="J7" s="42"/>
    </row>
    <row r="8" spans="1:10" ht="30" customHeight="1" x14ac:dyDescent="0.25">
      <c r="A8" s="325"/>
      <c r="B8" s="236" t="s">
        <v>45</v>
      </c>
      <c r="C8" s="328"/>
      <c r="D8" s="328"/>
      <c r="E8" s="308"/>
      <c r="F8" s="308"/>
      <c r="G8" s="346"/>
      <c r="H8" s="222" t="s">
        <v>178</v>
      </c>
      <c r="I8" s="42"/>
      <c r="J8" s="42"/>
    </row>
    <row r="9" spans="1:10" ht="25.5" customHeight="1" x14ac:dyDescent="0.25">
      <c r="A9" s="326"/>
      <c r="B9" s="237" t="s">
        <v>46</v>
      </c>
      <c r="C9" s="329"/>
      <c r="D9" s="305"/>
      <c r="E9" s="309"/>
      <c r="F9" s="309"/>
      <c r="G9" s="347"/>
      <c r="H9" s="223" t="s">
        <v>179</v>
      </c>
      <c r="I9" s="42"/>
      <c r="J9" s="42"/>
    </row>
    <row r="10" spans="1:10" ht="30" customHeight="1" x14ac:dyDescent="0.25">
      <c r="A10" s="337" t="s">
        <v>49</v>
      </c>
      <c r="B10" s="238" t="s">
        <v>50</v>
      </c>
      <c r="C10" s="304" t="s">
        <v>51</v>
      </c>
      <c r="D10" s="238" t="s">
        <v>52</v>
      </c>
      <c r="E10" s="239">
        <v>40.18</v>
      </c>
      <c r="F10" s="239">
        <v>45.3</v>
      </c>
      <c r="G10" s="240">
        <v>0.1274265803882528</v>
      </c>
      <c r="H10" s="155" t="s">
        <v>180</v>
      </c>
      <c r="I10" s="42"/>
      <c r="J10" s="42"/>
    </row>
    <row r="11" spans="1:10" ht="24.75" customHeight="1" x14ac:dyDescent="0.25">
      <c r="A11" s="325"/>
      <c r="B11" s="241" t="s">
        <v>181</v>
      </c>
      <c r="C11" s="328"/>
      <c r="D11" s="241" t="s">
        <v>53</v>
      </c>
      <c r="E11" s="288">
        <v>50.55</v>
      </c>
      <c r="F11" s="288">
        <v>62.34</v>
      </c>
      <c r="G11" s="281">
        <v>0.23323442136498529</v>
      </c>
      <c r="H11" s="156"/>
      <c r="I11" s="42"/>
      <c r="J11" s="42"/>
    </row>
    <row r="12" spans="1:10" ht="31.5" customHeight="1" x14ac:dyDescent="0.25">
      <c r="A12" s="337" t="s">
        <v>149</v>
      </c>
      <c r="B12" s="238" t="s">
        <v>50</v>
      </c>
      <c r="C12" s="304" t="s">
        <v>150</v>
      </c>
      <c r="D12" s="238" t="s">
        <v>52</v>
      </c>
      <c r="E12" s="239">
        <v>20.55</v>
      </c>
      <c r="F12" s="239">
        <v>20.55</v>
      </c>
      <c r="G12" s="240">
        <v>0</v>
      </c>
      <c r="H12" s="155" t="s">
        <v>180</v>
      </c>
      <c r="I12" s="42"/>
      <c r="J12" s="42"/>
    </row>
    <row r="13" spans="1:10" ht="39.75" customHeight="1" x14ac:dyDescent="0.25">
      <c r="A13" s="325"/>
      <c r="B13" s="241" t="s">
        <v>181</v>
      </c>
      <c r="C13" s="328"/>
      <c r="D13" s="241" t="s">
        <v>53</v>
      </c>
      <c r="E13" s="288">
        <v>26.9</v>
      </c>
      <c r="F13" s="288">
        <v>26.9</v>
      </c>
      <c r="G13" s="281">
        <v>0</v>
      </c>
      <c r="H13" s="156"/>
      <c r="I13" s="42"/>
      <c r="J13" s="42"/>
    </row>
    <row r="14" spans="1:10" ht="39.75" customHeight="1" x14ac:dyDescent="0.25">
      <c r="A14" s="244" t="s">
        <v>54</v>
      </c>
      <c r="B14" s="245" t="s">
        <v>10</v>
      </c>
      <c r="C14" s="245" t="s">
        <v>55</v>
      </c>
      <c r="D14" s="245" t="s">
        <v>36</v>
      </c>
      <c r="E14" s="239">
        <v>2.4</v>
      </c>
      <c r="F14" s="239">
        <v>3.41</v>
      </c>
      <c r="G14" s="246">
        <v>0.42083333333333345</v>
      </c>
      <c r="H14" s="280" t="s">
        <v>148</v>
      </c>
      <c r="I14" s="42"/>
      <c r="J14" s="42"/>
    </row>
    <row r="15" spans="1:10" ht="39.75" customHeight="1" x14ac:dyDescent="0.25">
      <c r="A15" s="244" t="s">
        <v>56</v>
      </c>
      <c r="B15" s="238" t="s">
        <v>182</v>
      </c>
      <c r="C15" s="262" t="s">
        <v>57</v>
      </c>
      <c r="D15" s="262" t="s">
        <v>36</v>
      </c>
      <c r="E15" s="239">
        <v>7.39</v>
      </c>
      <c r="F15" s="239">
        <v>9.14</v>
      </c>
      <c r="G15" s="240">
        <v>0.23680649526387024</v>
      </c>
      <c r="H15" s="247" t="s">
        <v>148</v>
      </c>
      <c r="I15" s="42"/>
      <c r="J15" s="42"/>
    </row>
    <row r="16" spans="1:10" ht="39.75" customHeight="1" x14ac:dyDescent="0.25">
      <c r="A16" s="325" t="s">
        <v>58</v>
      </c>
      <c r="B16" s="235" t="s">
        <v>43</v>
      </c>
      <c r="C16" s="330" t="s">
        <v>37</v>
      </c>
      <c r="D16" s="304" t="s">
        <v>44</v>
      </c>
      <c r="E16" s="307">
        <v>4.55</v>
      </c>
      <c r="F16" s="307">
        <v>4.8525500322788888</v>
      </c>
      <c r="G16" s="348">
        <v>6.6494512588766819E-2</v>
      </c>
      <c r="H16" s="220" t="s">
        <v>177</v>
      </c>
      <c r="I16" s="42"/>
      <c r="J16" s="42"/>
    </row>
    <row r="17" spans="1:10" ht="39.75" customHeight="1" x14ac:dyDescent="0.25">
      <c r="A17" s="325"/>
      <c r="B17" s="236" t="s">
        <v>45</v>
      </c>
      <c r="C17" s="328"/>
      <c r="D17" s="328"/>
      <c r="E17" s="308"/>
      <c r="F17" s="308"/>
      <c r="G17" s="349"/>
      <c r="H17" s="222" t="s">
        <v>178</v>
      </c>
      <c r="I17" s="42"/>
      <c r="J17" s="42"/>
    </row>
    <row r="18" spans="1:10" ht="39.75" customHeight="1" x14ac:dyDescent="0.25">
      <c r="A18" s="326"/>
      <c r="B18" s="237" t="s">
        <v>46</v>
      </c>
      <c r="C18" s="329"/>
      <c r="D18" s="305"/>
      <c r="E18" s="309"/>
      <c r="F18" s="309"/>
      <c r="G18" s="350"/>
      <c r="H18" s="223" t="s">
        <v>179</v>
      </c>
      <c r="I18" s="42"/>
      <c r="J18" s="42"/>
    </row>
    <row r="19" spans="1:10" ht="30" customHeight="1" x14ac:dyDescent="0.25">
      <c r="A19" s="337" t="s">
        <v>59</v>
      </c>
      <c r="B19" s="238" t="s">
        <v>60</v>
      </c>
      <c r="C19" s="304" t="s">
        <v>61</v>
      </c>
      <c r="D19" s="304" t="s">
        <v>53</v>
      </c>
      <c r="E19" s="302">
        <v>95.49</v>
      </c>
      <c r="F19" s="302">
        <v>116.75</v>
      </c>
      <c r="G19" s="300">
        <v>0.22264111425280142</v>
      </c>
      <c r="H19" s="220" t="s">
        <v>183</v>
      </c>
      <c r="I19" s="42"/>
      <c r="J19" s="42"/>
    </row>
    <row r="20" spans="1:10" ht="30" customHeight="1" x14ac:dyDescent="0.25">
      <c r="A20" s="326"/>
      <c r="B20" s="241" t="s">
        <v>46</v>
      </c>
      <c r="C20" s="305"/>
      <c r="D20" s="305"/>
      <c r="E20" s="303"/>
      <c r="F20" s="303"/>
      <c r="G20" s="301"/>
      <c r="H20" s="226" t="s">
        <v>184</v>
      </c>
      <c r="I20" s="42"/>
      <c r="J20" s="42"/>
    </row>
    <row r="21" spans="1:10" ht="30" customHeight="1" x14ac:dyDescent="0.25">
      <c r="A21" s="337" t="s">
        <v>62</v>
      </c>
      <c r="B21" s="238" t="s">
        <v>60</v>
      </c>
      <c r="C21" s="304" t="s">
        <v>61</v>
      </c>
      <c r="D21" s="304" t="s">
        <v>53</v>
      </c>
      <c r="E21" s="302">
        <v>95.49</v>
      </c>
      <c r="F21" s="302">
        <v>126.33</v>
      </c>
      <c r="G21" s="300">
        <v>0.3229657555765002</v>
      </c>
      <c r="H21" s="220" t="s">
        <v>183</v>
      </c>
      <c r="I21" s="42"/>
      <c r="J21" s="42"/>
    </row>
    <row r="22" spans="1:10" ht="30" customHeight="1" x14ac:dyDescent="0.25">
      <c r="A22" s="326"/>
      <c r="B22" s="241" t="s">
        <v>46</v>
      </c>
      <c r="C22" s="305"/>
      <c r="D22" s="305"/>
      <c r="E22" s="303"/>
      <c r="F22" s="303"/>
      <c r="G22" s="301"/>
      <c r="H22" s="226" t="s">
        <v>184</v>
      </c>
      <c r="I22" s="42"/>
      <c r="J22" s="42"/>
    </row>
    <row r="23" spans="1:10" ht="30" customHeight="1" x14ac:dyDescent="0.25">
      <c r="A23" s="248" t="s">
        <v>64</v>
      </c>
      <c r="B23" s="294" t="s">
        <v>5</v>
      </c>
      <c r="C23" s="294" t="s">
        <v>65</v>
      </c>
      <c r="D23" s="294" t="s">
        <v>36</v>
      </c>
      <c r="E23" s="249"/>
      <c r="F23" s="249"/>
      <c r="G23" s="250"/>
      <c r="H23" s="315" t="s">
        <v>184</v>
      </c>
      <c r="I23" s="42"/>
      <c r="J23" s="42"/>
    </row>
    <row r="24" spans="1:10" ht="16.5" customHeight="1" x14ac:dyDescent="0.25">
      <c r="A24" s="251" t="s">
        <v>66</v>
      </c>
      <c r="B24" s="295"/>
      <c r="C24" s="295"/>
      <c r="D24" s="295"/>
      <c r="E24" s="242">
        <v>3.01</v>
      </c>
      <c r="F24" s="242">
        <v>3.52</v>
      </c>
      <c r="G24" s="252">
        <v>0.16943521594684394</v>
      </c>
      <c r="H24" s="316"/>
      <c r="I24" s="42"/>
      <c r="J24" s="42"/>
    </row>
    <row r="25" spans="1:10" ht="15" customHeight="1" x14ac:dyDescent="0.25">
      <c r="A25" s="253" t="s">
        <v>67</v>
      </c>
      <c r="B25" s="340"/>
      <c r="C25" s="340"/>
      <c r="D25" s="340"/>
      <c r="E25" s="286">
        <v>3.21</v>
      </c>
      <c r="F25" s="286">
        <v>3.72</v>
      </c>
      <c r="G25" s="254">
        <v>0.15887850467289727</v>
      </c>
      <c r="H25" s="317"/>
      <c r="I25" s="42"/>
      <c r="J25" s="42"/>
    </row>
    <row r="26" spans="1:10" s="45" customFormat="1" ht="16.5" customHeight="1" x14ac:dyDescent="0.25">
      <c r="A26" s="331" t="s">
        <v>68</v>
      </c>
      <c r="B26" s="245" t="s">
        <v>69</v>
      </c>
      <c r="C26" s="334" t="s">
        <v>22</v>
      </c>
      <c r="D26" s="294" t="s">
        <v>70</v>
      </c>
      <c r="E26" s="239">
        <v>1.08</v>
      </c>
      <c r="F26" s="239">
        <v>1.48</v>
      </c>
      <c r="G26" s="246">
        <v>0.37037037037037024</v>
      </c>
      <c r="H26" s="320" t="s">
        <v>148</v>
      </c>
    </row>
    <row r="27" spans="1:10" ht="20.25" customHeight="1" x14ac:dyDescent="0.25">
      <c r="A27" s="332"/>
      <c r="B27" s="255" t="s">
        <v>71</v>
      </c>
      <c r="C27" s="295"/>
      <c r="D27" s="295"/>
      <c r="E27" s="256">
        <v>1.06</v>
      </c>
      <c r="F27" s="256">
        <v>1.34</v>
      </c>
      <c r="G27" s="257">
        <v>0.26415094339622641</v>
      </c>
      <c r="H27" s="316"/>
      <c r="I27" s="42"/>
      <c r="J27" s="42"/>
    </row>
    <row r="28" spans="1:10" ht="18" customHeight="1" x14ac:dyDescent="0.25">
      <c r="A28" s="332"/>
      <c r="B28" s="255" t="s">
        <v>72</v>
      </c>
      <c r="C28" s="295"/>
      <c r="D28" s="295"/>
      <c r="E28" s="256">
        <v>0.96</v>
      </c>
      <c r="F28" s="256">
        <v>1.213632</v>
      </c>
      <c r="G28" s="257">
        <v>0.26419999999999999</v>
      </c>
      <c r="H28" s="316"/>
      <c r="I28" s="42"/>
      <c r="J28" s="42"/>
    </row>
    <row r="29" spans="1:10" ht="15.75" customHeight="1" x14ac:dyDescent="0.25">
      <c r="A29" s="333"/>
      <c r="B29" s="258" t="s">
        <v>6</v>
      </c>
      <c r="C29" s="296"/>
      <c r="D29" s="296"/>
      <c r="E29" s="259">
        <v>1.1000000000000001</v>
      </c>
      <c r="F29" s="259">
        <v>1.3906200000000002</v>
      </c>
      <c r="G29" s="260">
        <v>0.26419999999999999</v>
      </c>
      <c r="H29" s="317"/>
      <c r="I29" s="42"/>
      <c r="J29" s="42"/>
    </row>
    <row r="30" spans="1:10" ht="18" customHeight="1" x14ac:dyDescent="0.25">
      <c r="A30" s="261" t="s">
        <v>73</v>
      </c>
      <c r="B30" s="262"/>
      <c r="C30" s="263"/>
      <c r="D30" s="262"/>
      <c r="E30" s="249"/>
      <c r="F30" s="249"/>
      <c r="G30" s="264"/>
      <c r="H30" s="315" t="s">
        <v>184</v>
      </c>
      <c r="I30" s="42"/>
      <c r="J30" s="42"/>
    </row>
    <row r="31" spans="1:10" ht="15" customHeight="1" x14ac:dyDescent="0.25">
      <c r="A31" s="339" t="s">
        <v>74</v>
      </c>
      <c r="B31" s="265" t="s">
        <v>75</v>
      </c>
      <c r="C31" s="266" t="s">
        <v>22</v>
      </c>
      <c r="D31" s="266" t="s">
        <v>76</v>
      </c>
      <c r="E31" s="242">
        <v>237.11</v>
      </c>
      <c r="F31" s="242">
        <v>277.12</v>
      </c>
      <c r="G31" s="243">
        <v>0.16874024714267635</v>
      </c>
      <c r="H31" s="318"/>
      <c r="I31" s="42"/>
      <c r="J31" s="42"/>
    </row>
    <row r="32" spans="1:10" ht="15" customHeight="1" x14ac:dyDescent="0.25">
      <c r="A32" s="339"/>
      <c r="B32" s="232" t="s">
        <v>63</v>
      </c>
      <c r="C32" s="267"/>
      <c r="D32" s="267"/>
      <c r="E32" s="268">
        <v>241</v>
      </c>
      <c r="F32" s="268">
        <v>285.89</v>
      </c>
      <c r="G32" s="269">
        <v>0.18626556016597504</v>
      </c>
      <c r="H32" s="318"/>
      <c r="I32" s="42"/>
      <c r="J32" s="42"/>
    </row>
    <row r="33" spans="1:10" ht="15.75" customHeight="1" x14ac:dyDescent="0.25">
      <c r="A33" s="339" t="s">
        <v>77</v>
      </c>
      <c r="B33" s="232" t="s">
        <v>75</v>
      </c>
      <c r="C33" s="335" t="s">
        <v>78</v>
      </c>
      <c r="D33" s="304" t="s">
        <v>79</v>
      </c>
      <c r="E33" s="256">
        <v>1.1499999999999999</v>
      </c>
      <c r="F33" s="256">
        <v>1.3440049999999999</v>
      </c>
      <c r="G33" s="269">
        <v>0.16869999999999999</v>
      </c>
      <c r="H33" s="318"/>
      <c r="I33" s="42"/>
      <c r="J33" s="42"/>
    </row>
    <row r="34" spans="1:10" ht="15.75" customHeight="1" x14ac:dyDescent="0.25">
      <c r="A34" s="339"/>
      <c r="B34" s="232" t="s">
        <v>63</v>
      </c>
      <c r="C34" s="336"/>
      <c r="D34" s="306"/>
      <c r="E34" s="256">
        <v>1.1499999999999999</v>
      </c>
      <c r="F34" s="256">
        <v>1.3642449999999999</v>
      </c>
      <c r="G34" s="269">
        <v>0.18629999999999999</v>
      </c>
      <c r="H34" s="318"/>
      <c r="I34" s="42"/>
      <c r="J34" s="42"/>
    </row>
    <row r="35" spans="1:10" ht="13.5" customHeight="1" x14ac:dyDescent="0.25">
      <c r="A35" s="270" t="s">
        <v>80</v>
      </c>
      <c r="B35" s="232" t="s">
        <v>75</v>
      </c>
      <c r="C35" s="271" t="s">
        <v>81</v>
      </c>
      <c r="D35" s="272" t="s">
        <v>36</v>
      </c>
      <c r="E35" s="268">
        <v>1.42</v>
      </c>
      <c r="F35" s="256">
        <v>1.659554</v>
      </c>
      <c r="G35" s="269">
        <v>0.16869999999999999</v>
      </c>
      <c r="H35" s="318"/>
      <c r="I35" s="42"/>
      <c r="J35" s="42"/>
    </row>
    <row r="36" spans="1:10" ht="13.5" customHeight="1" x14ac:dyDescent="0.25">
      <c r="A36" s="270" t="s">
        <v>82</v>
      </c>
      <c r="B36" s="273" t="s">
        <v>63</v>
      </c>
      <c r="C36" s="272" t="s">
        <v>83</v>
      </c>
      <c r="D36" s="272" t="s">
        <v>36</v>
      </c>
      <c r="E36" s="259">
        <v>1.54</v>
      </c>
      <c r="F36" s="259">
        <v>1.826902</v>
      </c>
      <c r="G36" s="274">
        <v>0.18629999999999999</v>
      </c>
      <c r="H36" s="319"/>
      <c r="I36" s="42"/>
      <c r="J36" s="42"/>
    </row>
    <row r="37" spans="1:10" ht="18" customHeight="1" x14ac:dyDescent="0.25">
      <c r="A37" s="321" t="s">
        <v>84</v>
      </c>
      <c r="B37" s="229" t="s">
        <v>85</v>
      </c>
      <c r="C37" s="218" t="s">
        <v>37</v>
      </c>
      <c r="D37" s="218" t="s">
        <v>53</v>
      </c>
      <c r="E37" s="239">
        <v>26.28</v>
      </c>
      <c r="F37" s="239">
        <v>31.34</v>
      </c>
      <c r="G37" s="246">
        <v>0.1925418569254185</v>
      </c>
      <c r="H37" s="312" t="s">
        <v>184</v>
      </c>
      <c r="I37" s="42"/>
      <c r="J37" s="42"/>
    </row>
    <row r="38" spans="1:10" ht="20.25" customHeight="1" x14ac:dyDescent="0.25">
      <c r="A38" s="322"/>
      <c r="B38" s="231" t="s">
        <v>86</v>
      </c>
      <c r="C38" s="217"/>
      <c r="D38" s="217"/>
      <c r="E38" s="256">
        <v>20.85</v>
      </c>
      <c r="F38" s="256">
        <v>25.8</v>
      </c>
      <c r="G38" s="257">
        <v>0.23741007194244598</v>
      </c>
      <c r="H38" s="313"/>
      <c r="I38" s="42"/>
      <c r="J38" s="42"/>
    </row>
    <row r="39" spans="1:10" ht="14.25" customHeight="1" x14ac:dyDescent="0.25">
      <c r="A39" s="322"/>
      <c r="B39" s="232" t="s">
        <v>129</v>
      </c>
      <c r="C39" s="217"/>
      <c r="D39" s="217"/>
      <c r="E39" s="256">
        <v>23.52</v>
      </c>
      <c r="F39" s="256">
        <v>28.26</v>
      </c>
      <c r="G39" s="257">
        <v>0.20153061224489804</v>
      </c>
      <c r="H39" s="313"/>
      <c r="I39" s="42"/>
      <c r="J39" s="42"/>
    </row>
    <row r="40" spans="1:10" ht="22.5" customHeight="1" x14ac:dyDescent="0.25">
      <c r="A40" s="322"/>
      <c r="B40" s="231" t="s">
        <v>151</v>
      </c>
      <c r="C40" s="217"/>
      <c r="D40" s="217"/>
      <c r="E40" s="256">
        <v>27.66</v>
      </c>
      <c r="F40" s="256">
        <v>34.97</v>
      </c>
      <c r="G40" s="257">
        <v>0.26428054953000718</v>
      </c>
      <c r="H40" s="314"/>
      <c r="I40" s="42"/>
      <c r="J40" s="42"/>
    </row>
    <row r="41" spans="1:10" ht="27.75" customHeight="1" x14ac:dyDescent="0.25">
      <c r="A41" s="322"/>
      <c r="B41" s="231" t="s">
        <v>152</v>
      </c>
      <c r="C41" s="217"/>
      <c r="D41" s="217"/>
      <c r="E41" s="256">
        <v>27.66</v>
      </c>
      <c r="F41" s="256">
        <v>35.43</v>
      </c>
      <c r="G41" s="257">
        <v>0.28091106290672452</v>
      </c>
      <c r="H41" s="351" t="s">
        <v>185</v>
      </c>
      <c r="I41" s="42"/>
      <c r="J41" s="42"/>
    </row>
    <row r="42" spans="1:10" ht="27" customHeight="1" x14ac:dyDescent="0.25">
      <c r="A42" s="283" t="s">
        <v>87</v>
      </c>
      <c r="B42" s="275" t="s">
        <v>88</v>
      </c>
      <c r="C42" s="275" t="s">
        <v>89</v>
      </c>
      <c r="D42" s="272" t="s">
        <v>36</v>
      </c>
      <c r="E42" s="276">
        <v>2.5499999999999998</v>
      </c>
      <c r="F42" s="276">
        <v>2.6</v>
      </c>
      <c r="G42" s="277">
        <v>1.9607843137255009E-2</v>
      </c>
      <c r="H42" s="280" t="s">
        <v>148</v>
      </c>
      <c r="I42" s="42"/>
      <c r="J42" s="42"/>
    </row>
    <row r="43" spans="1:10" ht="30" customHeight="1" x14ac:dyDescent="0.25">
      <c r="A43" s="282" t="s">
        <v>90</v>
      </c>
      <c r="B43" s="275" t="s">
        <v>10</v>
      </c>
      <c r="C43" s="278" t="s">
        <v>22</v>
      </c>
      <c r="D43" s="275" t="s">
        <v>53</v>
      </c>
      <c r="E43" s="276">
        <v>45.24</v>
      </c>
      <c r="F43" s="276">
        <v>55.55</v>
      </c>
      <c r="G43" s="284">
        <v>0.22789566755083984</v>
      </c>
      <c r="H43" s="228" t="s">
        <v>184</v>
      </c>
      <c r="I43" s="42"/>
      <c r="J43" s="42"/>
    </row>
    <row r="44" spans="1:10" ht="21" customHeight="1" x14ac:dyDescent="0.25">
      <c r="A44" s="337" t="s">
        <v>91</v>
      </c>
      <c r="B44" s="229" t="s">
        <v>85</v>
      </c>
      <c r="C44" s="218" t="s">
        <v>37</v>
      </c>
      <c r="D44" s="297" t="s">
        <v>53</v>
      </c>
      <c r="E44" s="239">
        <v>19.68</v>
      </c>
      <c r="F44" s="239">
        <v>23.504999999999999</v>
      </c>
      <c r="G44" s="285">
        <v>0.19435975609756095</v>
      </c>
      <c r="H44" s="312" t="s">
        <v>184</v>
      </c>
      <c r="I44" s="42"/>
      <c r="J44" s="42"/>
    </row>
    <row r="45" spans="1:10" ht="18.75" customHeight="1" x14ac:dyDescent="0.25">
      <c r="A45" s="325"/>
      <c r="B45" s="231" t="s">
        <v>86</v>
      </c>
      <c r="C45" s="217"/>
      <c r="D45" s="298"/>
      <c r="E45" s="256">
        <v>15.64</v>
      </c>
      <c r="F45" s="256">
        <v>19.350000000000001</v>
      </c>
      <c r="G45" s="285">
        <v>0.23721227621483382</v>
      </c>
      <c r="H45" s="313"/>
      <c r="I45" s="42"/>
      <c r="J45" s="42"/>
    </row>
    <row r="46" spans="1:10" ht="14.25" customHeight="1" x14ac:dyDescent="0.25">
      <c r="A46" s="325"/>
      <c r="B46" s="292" t="s">
        <v>153</v>
      </c>
      <c r="C46" s="217"/>
      <c r="D46" s="298"/>
      <c r="E46" s="256">
        <v>20.76</v>
      </c>
      <c r="F46" s="256">
        <v>26.227499999999999</v>
      </c>
      <c r="G46" s="285">
        <v>0.26336705202312127</v>
      </c>
      <c r="H46" s="314"/>
      <c r="I46" s="42"/>
      <c r="J46" s="42"/>
    </row>
    <row r="47" spans="1:10" ht="30" x14ac:dyDescent="0.25">
      <c r="A47" s="326"/>
      <c r="B47" s="291" t="s">
        <v>154</v>
      </c>
      <c r="C47" s="338"/>
      <c r="D47" s="299"/>
      <c r="E47" s="286">
        <v>20.76</v>
      </c>
      <c r="F47" s="259">
        <v>26.572499999999998</v>
      </c>
      <c r="G47" s="260">
        <v>0.27998554913294776</v>
      </c>
      <c r="H47" s="351" t="s">
        <v>185</v>
      </c>
      <c r="I47" s="42"/>
      <c r="J47" s="42"/>
    </row>
    <row r="48" spans="1:10" ht="12.75" x14ac:dyDescent="0.2">
      <c r="A48" s="225" t="s">
        <v>155</v>
      </c>
      <c r="B48" s="219"/>
      <c r="C48" s="219"/>
      <c r="D48" s="219"/>
      <c r="E48" s="219"/>
      <c r="F48" s="219"/>
      <c r="G48" s="219"/>
      <c r="H48" s="219"/>
      <c r="I48" s="42"/>
      <c r="J48" s="42"/>
    </row>
    <row r="49" spans="1:10" ht="12.75" x14ac:dyDescent="0.2">
      <c r="A49" s="219"/>
      <c r="B49" s="219"/>
      <c r="C49" s="219"/>
      <c r="D49" s="219"/>
      <c r="E49" s="219"/>
      <c r="F49" s="289"/>
      <c r="G49" s="225"/>
      <c r="H49" s="279"/>
      <c r="I49" s="42"/>
      <c r="J49" s="42"/>
    </row>
    <row r="50" spans="1:10" ht="12.75" x14ac:dyDescent="0.25">
      <c r="G50" s="42"/>
      <c r="I50" s="42"/>
      <c r="J50" s="42"/>
    </row>
  </sheetData>
  <mergeCells count="65">
    <mergeCell ref="A12:A13"/>
    <mergeCell ref="C16:C18"/>
    <mergeCell ref="D16:D18"/>
    <mergeCell ref="E16:E18"/>
    <mergeCell ref="H12:H13"/>
    <mergeCell ref="D2:D3"/>
    <mergeCell ref="G2:G3"/>
    <mergeCell ref="G4:G6"/>
    <mergeCell ref="G16:G18"/>
    <mergeCell ref="H10:H11"/>
    <mergeCell ref="D4:D6"/>
    <mergeCell ref="E4:E6"/>
    <mergeCell ref="F4:F6"/>
    <mergeCell ref="F7:F9"/>
    <mergeCell ref="G7:G9"/>
    <mergeCell ref="D7:D9"/>
    <mergeCell ref="A10:A11"/>
    <mergeCell ref="A7:A9"/>
    <mergeCell ref="A19:A20"/>
    <mergeCell ref="D19:D20"/>
    <mergeCell ref="C26:C29"/>
    <mergeCell ref="C33:C34"/>
    <mergeCell ref="C37:C41"/>
    <mergeCell ref="C19:C20"/>
    <mergeCell ref="A44:A47"/>
    <mergeCell ref="C44:C47"/>
    <mergeCell ref="A31:A32"/>
    <mergeCell ref="A33:A34"/>
    <mergeCell ref="B23:B25"/>
    <mergeCell ref="C23:C25"/>
    <mergeCell ref="A21:A22"/>
    <mergeCell ref="C21:C22"/>
    <mergeCell ref="A4:A6"/>
    <mergeCell ref="C4:C6"/>
    <mergeCell ref="C12:C13"/>
    <mergeCell ref="C10:C11"/>
    <mergeCell ref="C7:C9"/>
    <mergeCell ref="E7:E9"/>
    <mergeCell ref="E2:F2"/>
    <mergeCell ref="F16:F18"/>
    <mergeCell ref="H44:H46"/>
    <mergeCell ref="H37:H40"/>
    <mergeCell ref="H23:H25"/>
    <mergeCell ref="H30:H36"/>
    <mergeCell ref="H26:H29"/>
    <mergeCell ref="H2:H3"/>
    <mergeCell ref="G21:G22"/>
    <mergeCell ref="E21:E22"/>
    <mergeCell ref="F21:F22"/>
    <mergeCell ref="D21:D22"/>
    <mergeCell ref="D23:D25"/>
    <mergeCell ref="G19:G20"/>
    <mergeCell ref="E19:E20"/>
    <mergeCell ref="F19:F20"/>
    <mergeCell ref="A16:A18"/>
    <mergeCell ref="A2:A3"/>
    <mergeCell ref="B2:B3"/>
    <mergeCell ref="C2:C3"/>
    <mergeCell ref="A1:H1"/>
    <mergeCell ref="D37:D41"/>
    <mergeCell ref="D26:D29"/>
    <mergeCell ref="D44:D47"/>
    <mergeCell ref="D33:D34"/>
    <mergeCell ref="A37:A41"/>
    <mergeCell ref="A26:A29"/>
  </mergeCells>
  <pageMargins left="0.511811024" right="0.511811024" top="0.78740157499999996" bottom="0.78740157499999996" header="0.31496062000000002" footer="0.31496062000000002"/>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4"/>
  <sheetViews>
    <sheetView showGridLines="0" workbookViewId="0">
      <selection activeCell="O8" sqref="O8"/>
    </sheetView>
  </sheetViews>
  <sheetFormatPr defaultRowHeight="30" customHeight="1" x14ac:dyDescent="0.25"/>
  <cols>
    <col min="1" max="1" width="15.85546875" style="50" customWidth="1"/>
    <col min="2" max="2" width="32.140625" style="6" customWidth="1"/>
    <col min="3" max="3" width="17.28515625" style="6" customWidth="1"/>
    <col min="4" max="5" width="12.7109375" style="6" customWidth="1"/>
    <col min="6" max="7" width="9.7109375" style="6" hidden="1" customWidth="1"/>
    <col min="8" max="10" width="12.7109375" style="6" customWidth="1"/>
    <col min="11" max="11" width="9.7109375" style="6" hidden="1" customWidth="1"/>
    <col min="12" max="12" width="20.85546875" style="6" customWidth="1"/>
    <col min="13" max="13" width="17.7109375" style="6" customWidth="1"/>
    <col min="14" max="14" width="10.7109375" style="27" customWidth="1"/>
    <col min="15" max="15" width="22" style="42" customWidth="1"/>
    <col min="16" max="16384" width="9.140625" style="6"/>
  </cols>
  <sheetData>
    <row r="1" spans="1:15" s="43" customFormat="1" ht="21" customHeight="1" x14ac:dyDescent="0.25">
      <c r="A1" s="154" t="s">
        <v>188</v>
      </c>
      <c r="B1" s="154"/>
      <c r="C1" s="154"/>
      <c r="D1" s="154"/>
      <c r="E1" s="154"/>
      <c r="F1" s="154"/>
      <c r="G1" s="154"/>
      <c r="H1" s="154"/>
      <c r="I1" s="154"/>
      <c r="J1" s="154"/>
      <c r="K1" s="154"/>
      <c r="L1" s="154"/>
    </row>
    <row r="2" spans="1:15" ht="20.100000000000001" customHeight="1" x14ac:dyDescent="0.25">
      <c r="A2" s="352" t="s">
        <v>38</v>
      </c>
      <c r="B2" s="114" t="s">
        <v>92</v>
      </c>
      <c r="C2" s="353" t="s">
        <v>93</v>
      </c>
      <c r="D2" s="353"/>
      <c r="E2" s="353"/>
      <c r="F2" s="353"/>
      <c r="G2" s="353"/>
      <c r="H2" s="353"/>
      <c r="I2" s="353"/>
      <c r="J2" s="353"/>
      <c r="K2" s="354"/>
      <c r="L2" s="112" t="s">
        <v>2</v>
      </c>
      <c r="M2" s="355"/>
      <c r="N2" s="6"/>
      <c r="O2" s="6"/>
    </row>
    <row r="3" spans="1:15" ht="20.100000000000001" customHeight="1" x14ac:dyDescent="0.25">
      <c r="A3" s="172"/>
      <c r="B3" s="174"/>
      <c r="C3" s="356" t="s">
        <v>94</v>
      </c>
      <c r="D3" s="357"/>
      <c r="E3" s="357"/>
      <c r="F3" s="357"/>
      <c r="G3" s="358"/>
      <c r="H3" s="356" t="s">
        <v>132</v>
      </c>
      <c r="I3" s="357"/>
      <c r="J3" s="357"/>
      <c r="K3" s="358"/>
      <c r="L3" s="359"/>
      <c r="M3" s="360"/>
      <c r="N3" s="6"/>
      <c r="O3" s="6"/>
    </row>
    <row r="4" spans="1:15" ht="20.100000000000001" customHeight="1" x14ac:dyDescent="0.25">
      <c r="A4" s="173"/>
      <c r="B4" s="175"/>
      <c r="C4" s="361" t="s">
        <v>143</v>
      </c>
      <c r="D4" s="361" t="s">
        <v>164</v>
      </c>
      <c r="E4" s="362" t="s">
        <v>95</v>
      </c>
      <c r="F4" s="353"/>
      <c r="G4" s="354"/>
      <c r="H4" s="361" t="s">
        <v>143</v>
      </c>
      <c r="I4" s="361" t="s">
        <v>164</v>
      </c>
      <c r="J4" s="363" t="s">
        <v>41</v>
      </c>
      <c r="K4" s="364"/>
      <c r="L4" s="113"/>
      <c r="M4" s="360"/>
      <c r="N4" s="6"/>
      <c r="O4" s="6"/>
    </row>
    <row r="5" spans="1:15" ht="20.100000000000001" customHeight="1" x14ac:dyDescent="0.25">
      <c r="A5" s="365" t="s">
        <v>96</v>
      </c>
      <c r="B5" s="366" t="s">
        <v>43</v>
      </c>
      <c r="C5" s="367">
        <v>0.30330000000000001</v>
      </c>
      <c r="D5" s="367">
        <f>(C5*G5)+C5</f>
        <v>0.32346944999999999</v>
      </c>
      <c r="E5" s="169">
        <v>6.6500000000000004E-2</v>
      </c>
      <c r="F5" s="368">
        <v>0.68920000000000003</v>
      </c>
      <c r="G5" s="169">
        <v>6.6500000000000004E-2</v>
      </c>
      <c r="H5" s="367">
        <v>1.3225</v>
      </c>
      <c r="I5" s="367">
        <f>(H5*K5)+H5</f>
        <v>1.4104462500000001</v>
      </c>
      <c r="J5" s="176">
        <v>6.6500000000000004E-2</v>
      </c>
      <c r="K5" s="169">
        <v>6.6500000000000004E-2</v>
      </c>
      <c r="L5" s="369" t="s">
        <v>177</v>
      </c>
      <c r="M5" s="370"/>
      <c r="N5" s="6"/>
      <c r="O5" s="6"/>
    </row>
    <row r="6" spans="1:15" ht="20.100000000000001" customHeight="1" x14ac:dyDescent="0.25">
      <c r="A6" s="365"/>
      <c r="B6" s="371" t="s">
        <v>45</v>
      </c>
      <c r="C6" s="372"/>
      <c r="D6" s="372"/>
      <c r="E6" s="170"/>
      <c r="F6" s="221" t="s">
        <v>22</v>
      </c>
      <c r="G6" s="170"/>
      <c r="H6" s="372"/>
      <c r="I6" s="372"/>
      <c r="J6" s="177"/>
      <c r="K6" s="170"/>
      <c r="L6" s="373" t="s">
        <v>178</v>
      </c>
      <c r="M6" s="360"/>
      <c r="N6" s="6"/>
      <c r="O6" s="6"/>
    </row>
    <row r="7" spans="1:15" ht="30" customHeight="1" x14ac:dyDescent="0.25">
      <c r="A7" s="374"/>
      <c r="B7" s="375" t="s">
        <v>46</v>
      </c>
      <c r="C7" s="376"/>
      <c r="D7" s="376"/>
      <c r="E7" s="171"/>
      <c r="F7" s="377">
        <v>0.85040000000000004</v>
      </c>
      <c r="G7" s="171"/>
      <c r="H7" s="376"/>
      <c r="I7" s="376"/>
      <c r="J7" s="178"/>
      <c r="K7" s="171"/>
      <c r="L7" s="378" t="s">
        <v>179</v>
      </c>
      <c r="M7" s="360"/>
      <c r="N7" s="6"/>
      <c r="O7" s="6"/>
    </row>
    <row r="8" spans="1:15" s="48" customFormat="1" ht="30" customHeight="1" x14ac:dyDescent="0.25">
      <c r="A8" s="379" t="s">
        <v>97</v>
      </c>
      <c r="B8" s="368" t="s">
        <v>10</v>
      </c>
      <c r="C8" s="380">
        <v>0.80359999999999998</v>
      </c>
      <c r="D8" s="380">
        <f>(C8*G8)+C8</f>
        <v>0.90597863999999995</v>
      </c>
      <c r="E8" s="224">
        <v>0.12740000000000001</v>
      </c>
      <c r="F8" s="380">
        <v>0.83240000000000003</v>
      </c>
      <c r="G8" s="224">
        <v>0.12740000000000001</v>
      </c>
      <c r="H8" s="380">
        <v>1.5202</v>
      </c>
      <c r="I8" s="380">
        <f>(H8*K8)+H8</f>
        <v>1.7138734799999999</v>
      </c>
      <c r="J8" s="224">
        <v>0.12740000000000001</v>
      </c>
      <c r="K8" s="224">
        <v>0.12740000000000001</v>
      </c>
      <c r="L8" s="287" t="s">
        <v>180</v>
      </c>
      <c r="M8" s="381"/>
    </row>
    <row r="9" spans="1:15" s="48" customFormat="1" ht="30" customHeight="1" x14ac:dyDescent="0.25">
      <c r="A9" s="167" t="s">
        <v>98</v>
      </c>
      <c r="B9" s="368" t="s">
        <v>60</v>
      </c>
      <c r="C9" s="163">
        <v>1.5914999999999999</v>
      </c>
      <c r="D9" s="163">
        <f>(C9*G9)+C9</f>
        <v>1.9457678999999999</v>
      </c>
      <c r="E9" s="165">
        <v>0.22259999999999999</v>
      </c>
      <c r="F9" s="163">
        <v>1.4952000000000001</v>
      </c>
      <c r="G9" s="161">
        <v>0.22259999999999999</v>
      </c>
      <c r="H9" s="163">
        <v>2.5581999999999998</v>
      </c>
      <c r="I9" s="163">
        <f>(H9*K9)+H9</f>
        <v>3.1276553199999997</v>
      </c>
      <c r="J9" s="408">
        <v>0.22259999999999999</v>
      </c>
      <c r="K9" s="161">
        <v>0.22259999999999999</v>
      </c>
      <c r="L9" s="369" t="s">
        <v>183</v>
      </c>
      <c r="M9" s="97"/>
    </row>
    <row r="10" spans="1:15" s="49" customFormat="1" ht="30" customHeight="1" x14ac:dyDescent="0.25">
      <c r="A10" s="168"/>
      <c r="B10" s="382" t="s">
        <v>46</v>
      </c>
      <c r="C10" s="164"/>
      <c r="D10" s="164"/>
      <c r="E10" s="166"/>
      <c r="F10" s="164"/>
      <c r="G10" s="162"/>
      <c r="H10" s="164"/>
      <c r="I10" s="164"/>
      <c r="J10" s="409"/>
      <c r="K10" s="162"/>
      <c r="L10" s="383" t="s">
        <v>184</v>
      </c>
      <c r="M10" s="97"/>
    </row>
    <row r="11" spans="1:15" s="49" customFormat="1" ht="30" customHeight="1" x14ac:dyDescent="0.25">
      <c r="A11" s="384" t="s">
        <v>64</v>
      </c>
      <c r="B11" s="385" t="s">
        <v>5</v>
      </c>
      <c r="C11" s="386" t="s">
        <v>22</v>
      </c>
      <c r="D11" s="386" t="s">
        <v>22</v>
      </c>
      <c r="E11" s="386" t="s">
        <v>22</v>
      </c>
      <c r="F11" s="58"/>
      <c r="G11" s="386" t="s">
        <v>22</v>
      </c>
      <c r="H11" s="387">
        <v>8.8163999999999998</v>
      </c>
      <c r="I11" s="380">
        <f t="shared" ref="I11:I21" si="0">(H11*K11)+H11</f>
        <v>10.309898159999999</v>
      </c>
      <c r="J11" s="410">
        <v>0.1694</v>
      </c>
      <c r="K11" s="227">
        <v>0.1694</v>
      </c>
      <c r="L11" s="388" t="s">
        <v>184</v>
      </c>
      <c r="M11" s="97"/>
    </row>
    <row r="12" spans="1:15" s="49" customFormat="1" ht="30" customHeight="1" x14ac:dyDescent="0.25">
      <c r="A12" s="389" t="s">
        <v>99</v>
      </c>
      <c r="B12" s="55" t="s">
        <v>85</v>
      </c>
      <c r="C12" s="58">
        <v>0.438</v>
      </c>
      <c r="D12" s="390">
        <f t="shared" ref="D12:D19" si="1">(C12*G12)+C12</f>
        <v>0.52231499999999997</v>
      </c>
      <c r="E12" s="405">
        <v>0.1925</v>
      </c>
      <c r="F12" s="391">
        <v>0.76929999999999998</v>
      </c>
      <c r="G12" s="290">
        <v>0.1925</v>
      </c>
      <c r="H12" s="390">
        <v>1.4461999999999999</v>
      </c>
      <c r="I12" s="380">
        <f t="shared" si="0"/>
        <v>1.7245934999999999</v>
      </c>
      <c r="J12" s="224">
        <v>0.1925</v>
      </c>
      <c r="K12" s="224">
        <v>0.1925</v>
      </c>
      <c r="L12" s="157" t="s">
        <v>184</v>
      </c>
      <c r="M12" s="97"/>
    </row>
    <row r="13" spans="1:15" s="49" customFormat="1" ht="30" customHeight="1" x14ac:dyDescent="0.25">
      <c r="A13" s="392"/>
      <c r="B13" s="56" t="s">
        <v>86</v>
      </c>
      <c r="C13" s="58">
        <v>0.34749999999999998</v>
      </c>
      <c r="D13" s="390">
        <f t="shared" si="1"/>
        <v>0.4299965</v>
      </c>
      <c r="E13" s="405">
        <v>0.2374</v>
      </c>
      <c r="F13" s="391">
        <v>0.79420000000000002</v>
      </c>
      <c r="G13" s="290">
        <v>0.2374</v>
      </c>
      <c r="H13" s="390">
        <v>1.1469</v>
      </c>
      <c r="I13" s="380">
        <f t="shared" si="0"/>
        <v>1.41917406</v>
      </c>
      <c r="J13" s="293">
        <v>0.2374</v>
      </c>
      <c r="K13" s="224">
        <v>0.2374</v>
      </c>
      <c r="L13" s="158"/>
      <c r="M13" s="97"/>
    </row>
    <row r="14" spans="1:15" s="48" customFormat="1" ht="30" customHeight="1" x14ac:dyDescent="0.25">
      <c r="A14" s="392"/>
      <c r="B14" s="393" t="s">
        <v>129</v>
      </c>
      <c r="C14" s="58">
        <v>0.39200000000000002</v>
      </c>
      <c r="D14" s="390">
        <f t="shared" si="1"/>
        <v>0.47098800000000002</v>
      </c>
      <c r="E14" s="405">
        <v>0.20150000000000001</v>
      </c>
      <c r="F14" s="391"/>
      <c r="G14" s="290">
        <v>0.20150000000000001</v>
      </c>
      <c r="H14" s="394">
        <v>1.3906000000000001</v>
      </c>
      <c r="I14" s="380">
        <f t="shared" si="0"/>
        <v>1.6708059</v>
      </c>
      <c r="J14" s="293">
        <v>0.20150000000000001</v>
      </c>
      <c r="K14" s="224">
        <v>0.20150000000000001</v>
      </c>
      <c r="L14" s="158"/>
      <c r="M14" s="97"/>
    </row>
    <row r="15" spans="1:15" s="48" customFormat="1" ht="30" customHeight="1" x14ac:dyDescent="0.25">
      <c r="A15" s="392"/>
      <c r="B15" s="56" t="s">
        <v>151</v>
      </c>
      <c r="C15" s="58">
        <v>0.46100000000000002</v>
      </c>
      <c r="D15" s="390">
        <f t="shared" si="1"/>
        <v>0.58284230000000004</v>
      </c>
      <c r="E15" s="405">
        <v>0.26429999999999998</v>
      </c>
      <c r="F15" s="391"/>
      <c r="G15" s="290">
        <v>0.26429999999999998</v>
      </c>
      <c r="H15" s="394">
        <v>1.5222</v>
      </c>
      <c r="I15" s="380">
        <f t="shared" si="0"/>
        <v>1.9245174599999999</v>
      </c>
      <c r="J15" s="293">
        <v>0.26429999999999998</v>
      </c>
      <c r="K15" s="224">
        <v>0.26429999999999998</v>
      </c>
      <c r="L15" s="159"/>
      <c r="M15" s="97"/>
    </row>
    <row r="16" spans="1:15" s="48" customFormat="1" ht="30" customHeight="1" x14ac:dyDescent="0.25">
      <c r="A16" s="392"/>
      <c r="B16" s="56" t="s">
        <v>133</v>
      </c>
      <c r="C16" s="58">
        <v>0.46100000000000002</v>
      </c>
      <c r="D16" s="390">
        <f t="shared" si="1"/>
        <v>0.59049490000000004</v>
      </c>
      <c r="E16" s="405">
        <v>0.28089999999999998</v>
      </c>
      <c r="F16" s="391"/>
      <c r="G16" s="290">
        <v>0.28089999999999998</v>
      </c>
      <c r="H16" s="394">
        <v>1.5222</v>
      </c>
      <c r="I16" s="380">
        <f t="shared" si="0"/>
        <v>1.9497859799999999</v>
      </c>
      <c r="J16" s="293">
        <v>0.28089999999999998</v>
      </c>
      <c r="K16" s="224">
        <v>0.28089999999999998</v>
      </c>
      <c r="L16" s="57" t="s">
        <v>185</v>
      </c>
      <c r="M16" s="97"/>
    </row>
    <row r="17" spans="1:15" s="48" customFormat="1" ht="15.75" x14ac:dyDescent="0.25">
      <c r="A17" s="395" t="s">
        <v>90</v>
      </c>
      <c r="B17" s="387" t="s">
        <v>10</v>
      </c>
      <c r="C17" s="58">
        <v>0.754</v>
      </c>
      <c r="D17" s="390">
        <f t="shared" si="1"/>
        <v>0.92583660000000001</v>
      </c>
      <c r="E17" s="405">
        <v>0.22789999999999999</v>
      </c>
      <c r="F17" s="391"/>
      <c r="G17" s="290">
        <v>0.22789999999999999</v>
      </c>
      <c r="H17" s="390">
        <v>1.7343999999999999</v>
      </c>
      <c r="I17" s="380">
        <f t="shared" si="0"/>
        <v>2.1296697600000001</v>
      </c>
      <c r="J17" s="290">
        <v>0.22789999999999999</v>
      </c>
      <c r="K17" s="233">
        <v>0.22789999999999999</v>
      </c>
      <c r="L17" s="388" t="s">
        <v>184</v>
      </c>
      <c r="M17" s="396"/>
    </row>
    <row r="18" spans="1:15" s="48" customFormat="1" x14ac:dyDescent="0.25">
      <c r="A18" s="397" t="s">
        <v>100</v>
      </c>
      <c r="B18" s="55" t="s">
        <v>85</v>
      </c>
      <c r="C18" s="59">
        <v>0.32800000000000001</v>
      </c>
      <c r="D18" s="380">
        <f t="shared" si="1"/>
        <v>0.39176320000000003</v>
      </c>
      <c r="E18" s="406">
        <v>0.19439999999999999</v>
      </c>
      <c r="F18" s="398">
        <v>1.1900999999999999</v>
      </c>
      <c r="G18" s="230">
        <v>0.19439999999999999</v>
      </c>
      <c r="H18" s="380">
        <v>1.9142999999999999</v>
      </c>
      <c r="I18" s="380">
        <f t="shared" si="0"/>
        <v>2.2864399199999998</v>
      </c>
      <c r="J18" s="224">
        <v>0.19439999999999999</v>
      </c>
      <c r="K18" s="230">
        <v>0.19439999999999999</v>
      </c>
      <c r="L18" s="157" t="s">
        <v>184</v>
      </c>
      <c r="M18" s="396"/>
    </row>
    <row r="19" spans="1:15" s="48" customFormat="1" ht="15.75" x14ac:dyDescent="0.25">
      <c r="A19" s="392"/>
      <c r="B19" s="56" t="s">
        <v>86</v>
      </c>
      <c r="C19" s="59">
        <v>0.26069999999999999</v>
      </c>
      <c r="D19" s="380">
        <f t="shared" si="1"/>
        <v>0.32253803999999997</v>
      </c>
      <c r="E19" s="407">
        <v>0.23719999999999999</v>
      </c>
      <c r="F19" s="399"/>
      <c r="G19" s="230">
        <v>0.23719999999999999</v>
      </c>
      <c r="H19" s="400">
        <v>1.5190999999999999</v>
      </c>
      <c r="I19" s="380">
        <f t="shared" si="0"/>
        <v>1.8794305199999999</v>
      </c>
      <c r="J19" s="98">
        <v>0.23719999999999999</v>
      </c>
      <c r="K19" s="230">
        <v>0.23719999999999999</v>
      </c>
      <c r="L19" s="158"/>
      <c r="M19" s="396"/>
    </row>
    <row r="20" spans="1:15" s="48" customFormat="1" ht="21.75" customHeight="1" x14ac:dyDescent="0.25">
      <c r="A20" s="392"/>
      <c r="B20" s="393" t="s">
        <v>130</v>
      </c>
      <c r="C20" s="59">
        <v>0.34060000000000001</v>
      </c>
      <c r="D20" s="380">
        <f>26.23/60</f>
        <v>0.43716666666666665</v>
      </c>
      <c r="E20" s="407">
        <v>0.26340000000000002</v>
      </c>
      <c r="F20" s="399"/>
      <c r="G20" s="230">
        <v>0.26340000000000002</v>
      </c>
      <c r="H20" s="386">
        <v>2.3410000000000002</v>
      </c>
      <c r="I20" s="380">
        <f t="shared" si="0"/>
        <v>2.9576194000000005</v>
      </c>
      <c r="J20" s="98">
        <v>0.26340000000000002</v>
      </c>
      <c r="K20" s="230">
        <v>0.26340000000000002</v>
      </c>
      <c r="L20" s="159"/>
      <c r="M20" s="396"/>
    </row>
    <row r="21" spans="1:15" s="48" customFormat="1" ht="15.75" x14ac:dyDescent="0.25">
      <c r="A21" s="392"/>
      <c r="B21" s="393" t="s">
        <v>131</v>
      </c>
      <c r="C21" s="59">
        <v>0.34599999999999997</v>
      </c>
      <c r="D21" s="380">
        <f>(C21*G21)+C21</f>
        <v>0.44288</v>
      </c>
      <c r="E21" s="407">
        <v>0.28000000000000003</v>
      </c>
      <c r="F21" s="399"/>
      <c r="G21" s="230">
        <v>0.28000000000000003</v>
      </c>
      <c r="H21" s="386">
        <v>2.3410000000000002</v>
      </c>
      <c r="I21" s="380">
        <f t="shared" si="0"/>
        <v>2.99648</v>
      </c>
      <c r="J21" s="98">
        <v>0.28000000000000003</v>
      </c>
      <c r="K21" s="230">
        <v>0.28000000000000003</v>
      </c>
      <c r="L21" s="57" t="s">
        <v>185</v>
      </c>
      <c r="M21" s="396"/>
    </row>
    <row r="22" spans="1:15" s="48" customFormat="1" ht="15.75" x14ac:dyDescent="0.25">
      <c r="A22" s="401" t="s">
        <v>187</v>
      </c>
      <c r="B22" s="160"/>
      <c r="C22" s="160"/>
      <c r="D22" s="160"/>
      <c r="E22" s="160"/>
      <c r="F22" s="160"/>
      <c r="G22" s="160"/>
      <c r="H22" s="160"/>
      <c r="I22" s="160"/>
      <c r="J22" s="160"/>
      <c r="K22" s="160"/>
      <c r="L22" s="160"/>
      <c r="M22" s="402"/>
    </row>
    <row r="23" spans="1:15" ht="15.75" customHeight="1" x14ac:dyDescent="0.25">
      <c r="A23" s="403"/>
      <c r="B23" s="95"/>
      <c r="C23" s="95"/>
      <c r="D23" s="95"/>
      <c r="E23" s="404"/>
      <c r="F23" s="95"/>
      <c r="G23" s="95"/>
      <c r="H23" s="95"/>
      <c r="I23" s="95"/>
      <c r="J23" s="95"/>
      <c r="K23" s="95"/>
      <c r="L23" s="95"/>
      <c r="M23" s="95"/>
      <c r="N23" s="6"/>
      <c r="O23" s="6"/>
    </row>
    <row r="24" spans="1:15" ht="15.75" x14ac:dyDescent="0.25">
      <c r="A24" s="6"/>
      <c r="N24" s="6"/>
      <c r="O24" s="6"/>
    </row>
    <row r="25" spans="1:15" ht="30" customHeight="1" x14ac:dyDescent="0.25">
      <c r="A25" s="6"/>
      <c r="N25" s="6"/>
      <c r="O25" s="6"/>
    </row>
    <row r="26" spans="1:15" ht="30" customHeight="1" x14ac:dyDescent="0.25">
      <c r="A26" s="6"/>
      <c r="N26" s="6"/>
      <c r="O26" s="6"/>
    </row>
    <row r="27" spans="1:15" ht="30" customHeight="1" x14ac:dyDescent="0.25">
      <c r="A27" s="6"/>
      <c r="N27" s="6"/>
      <c r="O27" s="6"/>
    </row>
    <row r="28" spans="1:15" ht="30" customHeight="1" x14ac:dyDescent="0.25">
      <c r="A28" s="6"/>
      <c r="B28" s="27"/>
      <c r="C28" s="42"/>
      <c r="N28" s="6"/>
      <c r="O28" s="6"/>
    </row>
    <row r="33" spans="15:15" ht="15.75" x14ac:dyDescent="0.25">
      <c r="O33" s="44"/>
    </row>
    <row r="35" spans="15:15" ht="15.75" x14ac:dyDescent="0.25"/>
    <row r="38" spans="15:15" ht="15.75" x14ac:dyDescent="0.25">
      <c r="O38" s="51"/>
    </row>
    <row r="42" spans="15:15" ht="15.75" x14ac:dyDescent="0.25">
      <c r="O42" s="42" t="s">
        <v>101</v>
      </c>
    </row>
    <row r="43" spans="15:15" ht="15.75" x14ac:dyDescent="0.25">
      <c r="O43" s="42">
        <f>25.11*1.0506</f>
        <v>26.380565999999998</v>
      </c>
    </row>
    <row r="44" spans="15:15" ht="15.75" x14ac:dyDescent="0.25">
      <c r="O44" s="46"/>
    </row>
  </sheetData>
  <mergeCells count="33">
    <mergeCell ref="A12:A16"/>
    <mergeCell ref="L12:L15"/>
    <mergeCell ref="A18:A21"/>
    <mergeCell ref="L18:L20"/>
    <mergeCell ref="A22:L22"/>
    <mergeCell ref="G9:G10"/>
    <mergeCell ref="H9:H10"/>
    <mergeCell ref="I9:I10"/>
    <mergeCell ref="J9:J10"/>
    <mergeCell ref="K9:K10"/>
    <mergeCell ref="A9:A10"/>
    <mergeCell ref="C9:C10"/>
    <mergeCell ref="D9:D10"/>
    <mergeCell ref="E9:E10"/>
    <mergeCell ref="F9:F10"/>
    <mergeCell ref="K5:K7"/>
    <mergeCell ref="A2:A4"/>
    <mergeCell ref="B2:B4"/>
    <mergeCell ref="A5:A7"/>
    <mergeCell ref="C5:C7"/>
    <mergeCell ref="D5:D7"/>
    <mergeCell ref="H5:H7"/>
    <mergeCell ref="E5:E7"/>
    <mergeCell ref="I5:I7"/>
    <mergeCell ref="J5:J7"/>
    <mergeCell ref="G5:G7"/>
    <mergeCell ref="C2:K2"/>
    <mergeCell ref="L2:L4"/>
    <mergeCell ref="C3:G3"/>
    <mergeCell ref="H3:K3"/>
    <mergeCell ref="E4:G4"/>
    <mergeCell ref="J4:K4"/>
    <mergeCell ref="A1:L1"/>
  </mergeCell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8"/>
  <sheetViews>
    <sheetView workbookViewId="0">
      <selection sqref="A1:F2"/>
    </sheetView>
  </sheetViews>
  <sheetFormatPr defaultRowHeight="24" customHeight="1" x14ac:dyDescent="0.25"/>
  <cols>
    <col min="1" max="1" width="29" style="52" customWidth="1"/>
    <col min="2" max="2" width="39.28515625" style="52" customWidth="1"/>
    <col min="3" max="5" width="16.7109375" style="52" customWidth="1"/>
    <col min="6" max="6" width="14.7109375" style="52" customWidth="1"/>
    <col min="7" max="16384" width="9.140625" style="52"/>
  </cols>
  <sheetData>
    <row r="1" spans="1:9" ht="27" customHeight="1" x14ac:dyDescent="0.25">
      <c r="A1" s="185" t="s">
        <v>159</v>
      </c>
      <c r="B1" s="185"/>
      <c r="C1" s="185"/>
      <c r="D1" s="185"/>
      <c r="E1" s="185"/>
      <c r="F1" s="185"/>
    </row>
    <row r="2" spans="1:9" s="53" customFormat="1" ht="24" hidden="1" customHeight="1" x14ac:dyDescent="0.25">
      <c r="A2" s="186"/>
      <c r="B2" s="186"/>
      <c r="C2" s="186"/>
      <c r="D2" s="186"/>
      <c r="E2" s="186"/>
      <c r="F2" s="186"/>
    </row>
    <row r="3" spans="1:9" ht="24" customHeight="1" x14ac:dyDescent="0.25">
      <c r="A3" s="187" t="s">
        <v>38</v>
      </c>
      <c r="B3" s="189" t="s">
        <v>102</v>
      </c>
      <c r="C3" s="190" t="s">
        <v>103</v>
      </c>
      <c r="D3" s="191"/>
      <c r="E3" s="192"/>
      <c r="F3" s="193" t="s">
        <v>2</v>
      </c>
    </row>
    <row r="4" spans="1:9" ht="24" customHeight="1" x14ac:dyDescent="0.25">
      <c r="A4" s="188"/>
      <c r="B4" s="189"/>
      <c r="C4" s="63">
        <v>2020</v>
      </c>
      <c r="D4" s="63">
        <v>2021</v>
      </c>
      <c r="E4" s="63" t="s">
        <v>95</v>
      </c>
      <c r="F4" s="194"/>
    </row>
    <row r="5" spans="1:9" ht="24" customHeight="1" x14ac:dyDescent="0.25">
      <c r="A5" s="66" t="s">
        <v>104</v>
      </c>
      <c r="B5" s="67" t="s">
        <v>105</v>
      </c>
      <c r="C5" s="68">
        <v>1.41</v>
      </c>
      <c r="D5" s="68">
        <v>1.41</v>
      </c>
      <c r="E5" s="69">
        <f t="shared" ref="E5:E26" si="0">(C5-D5)/D5</f>
        <v>0</v>
      </c>
      <c r="F5" s="182" t="s">
        <v>160</v>
      </c>
      <c r="I5" s="87"/>
    </row>
    <row r="6" spans="1:9" ht="24" customHeight="1" x14ac:dyDescent="0.25">
      <c r="A6" s="66" t="s">
        <v>106</v>
      </c>
      <c r="B6" s="67" t="s">
        <v>105</v>
      </c>
      <c r="C6" s="68">
        <v>0.94</v>
      </c>
      <c r="D6" s="68">
        <v>0.94</v>
      </c>
      <c r="E6" s="69">
        <f t="shared" si="0"/>
        <v>0</v>
      </c>
      <c r="F6" s="183"/>
      <c r="I6" s="87"/>
    </row>
    <row r="7" spans="1:9" ht="24" customHeight="1" x14ac:dyDescent="0.25">
      <c r="A7" s="66" t="s">
        <v>107</v>
      </c>
      <c r="B7" s="67" t="s">
        <v>108</v>
      </c>
      <c r="C7" s="68">
        <v>3.82</v>
      </c>
      <c r="D7" s="68">
        <v>3.82</v>
      </c>
      <c r="E7" s="69">
        <f t="shared" si="0"/>
        <v>0</v>
      </c>
      <c r="F7" s="183"/>
    </row>
    <row r="8" spans="1:9" ht="24" customHeight="1" x14ac:dyDescent="0.25">
      <c r="A8" s="66" t="s">
        <v>134</v>
      </c>
      <c r="B8" s="67" t="s">
        <v>109</v>
      </c>
      <c r="C8" s="70">
        <v>25.5</v>
      </c>
      <c r="D8" s="70">
        <v>25.5</v>
      </c>
      <c r="E8" s="69">
        <f t="shared" si="0"/>
        <v>0</v>
      </c>
      <c r="F8" s="183"/>
    </row>
    <row r="9" spans="1:9" ht="24" customHeight="1" x14ac:dyDescent="0.25">
      <c r="A9" s="71" t="s">
        <v>110</v>
      </c>
      <c r="B9" s="72" t="s">
        <v>124</v>
      </c>
      <c r="C9" s="73">
        <v>5.58</v>
      </c>
      <c r="D9" s="73">
        <v>5.58</v>
      </c>
      <c r="E9" s="69">
        <f t="shared" si="0"/>
        <v>0</v>
      </c>
      <c r="F9" s="183"/>
    </row>
    <row r="10" spans="1:9" ht="24" customHeight="1" x14ac:dyDescent="0.25">
      <c r="A10" s="71" t="s">
        <v>111</v>
      </c>
      <c r="B10" s="72" t="s">
        <v>5</v>
      </c>
      <c r="C10" s="74">
        <v>1.24</v>
      </c>
      <c r="D10" s="74">
        <v>1.24</v>
      </c>
      <c r="E10" s="69">
        <f t="shared" si="0"/>
        <v>0</v>
      </c>
      <c r="F10" s="183"/>
    </row>
    <row r="11" spans="1:9" ht="24" customHeight="1" x14ac:dyDescent="0.25">
      <c r="A11" s="71" t="s">
        <v>112</v>
      </c>
      <c r="B11" s="72" t="s">
        <v>135</v>
      </c>
      <c r="C11" s="74">
        <v>7.79</v>
      </c>
      <c r="D11" s="74">
        <v>7.79</v>
      </c>
      <c r="E11" s="69">
        <f t="shared" si="0"/>
        <v>0</v>
      </c>
      <c r="F11" s="183"/>
    </row>
    <row r="12" spans="1:9" ht="24" customHeight="1" x14ac:dyDescent="0.25">
      <c r="A12" s="180" t="s">
        <v>136</v>
      </c>
      <c r="B12" s="75" t="s">
        <v>137</v>
      </c>
      <c r="C12" s="76">
        <v>2.44</v>
      </c>
      <c r="D12" s="76">
        <v>2.44</v>
      </c>
      <c r="E12" s="69">
        <f t="shared" si="0"/>
        <v>0</v>
      </c>
      <c r="F12" s="183"/>
    </row>
    <row r="13" spans="1:9" ht="24" customHeight="1" x14ac:dyDescent="0.25">
      <c r="A13" s="181"/>
      <c r="B13" s="72" t="s">
        <v>138</v>
      </c>
      <c r="C13" s="77">
        <v>1.75</v>
      </c>
      <c r="D13" s="77">
        <v>1.75</v>
      </c>
      <c r="E13" s="69">
        <f t="shared" si="0"/>
        <v>0</v>
      </c>
      <c r="F13" s="183"/>
    </row>
    <row r="14" spans="1:9" ht="24" customHeight="1" x14ac:dyDescent="0.25">
      <c r="A14" s="180" t="s">
        <v>113</v>
      </c>
      <c r="B14" s="72" t="s">
        <v>7</v>
      </c>
      <c r="C14" s="77">
        <v>3.24</v>
      </c>
      <c r="D14" s="77">
        <v>3.24</v>
      </c>
      <c r="E14" s="69">
        <f t="shared" si="0"/>
        <v>0</v>
      </c>
      <c r="F14" s="183"/>
    </row>
    <row r="15" spans="1:9" ht="24" customHeight="1" x14ac:dyDescent="0.25">
      <c r="A15" s="181"/>
      <c r="B15" s="72" t="s">
        <v>8</v>
      </c>
      <c r="C15" s="73">
        <v>1.98</v>
      </c>
      <c r="D15" s="73">
        <v>1.98</v>
      </c>
      <c r="E15" s="69">
        <f t="shared" si="0"/>
        <v>0</v>
      </c>
      <c r="F15" s="183"/>
    </row>
    <row r="16" spans="1:9" ht="24" customHeight="1" x14ac:dyDescent="0.25">
      <c r="A16" s="180" t="s">
        <v>114</v>
      </c>
      <c r="B16" s="72" t="s">
        <v>63</v>
      </c>
      <c r="C16" s="73">
        <v>0.44</v>
      </c>
      <c r="D16" s="73">
        <v>0.44</v>
      </c>
      <c r="E16" s="69">
        <f t="shared" si="0"/>
        <v>0</v>
      </c>
      <c r="F16" s="183"/>
    </row>
    <row r="17" spans="1:6" ht="24" customHeight="1" x14ac:dyDescent="0.25">
      <c r="A17" s="181"/>
      <c r="B17" s="75" t="s">
        <v>117</v>
      </c>
      <c r="C17" s="78">
        <v>0.4</v>
      </c>
      <c r="D17" s="78">
        <v>0.4</v>
      </c>
      <c r="E17" s="69">
        <f t="shared" si="0"/>
        <v>0</v>
      </c>
      <c r="F17" s="183"/>
    </row>
    <row r="18" spans="1:6" ht="24" customHeight="1" x14ac:dyDescent="0.25">
      <c r="A18" s="180" t="s">
        <v>116</v>
      </c>
      <c r="B18" s="72" t="s">
        <v>6</v>
      </c>
      <c r="C18" s="73">
        <v>2.36</v>
      </c>
      <c r="D18" s="73">
        <v>2.36</v>
      </c>
      <c r="E18" s="69">
        <f t="shared" si="0"/>
        <v>0</v>
      </c>
      <c r="F18" s="183"/>
    </row>
    <row r="19" spans="1:6" ht="24" customHeight="1" x14ac:dyDescent="0.25">
      <c r="A19" s="181"/>
      <c r="B19" s="79" t="s">
        <v>117</v>
      </c>
      <c r="C19" s="80">
        <v>1.91</v>
      </c>
      <c r="D19" s="80">
        <v>1.91</v>
      </c>
      <c r="E19" s="69">
        <f t="shared" si="0"/>
        <v>0</v>
      </c>
      <c r="F19" s="183"/>
    </row>
    <row r="20" spans="1:6" ht="24" customHeight="1" x14ac:dyDescent="0.25">
      <c r="A20" s="81" t="s">
        <v>118</v>
      </c>
      <c r="B20" s="75" t="s">
        <v>5</v>
      </c>
      <c r="C20" s="78">
        <v>1.03</v>
      </c>
      <c r="D20" s="78">
        <v>1.03</v>
      </c>
      <c r="E20" s="69">
        <f t="shared" si="0"/>
        <v>0</v>
      </c>
      <c r="F20" s="183"/>
    </row>
    <row r="21" spans="1:6" ht="24" customHeight="1" x14ac:dyDescent="0.25">
      <c r="A21" s="66" t="s">
        <v>119</v>
      </c>
      <c r="B21" s="67" t="s">
        <v>115</v>
      </c>
      <c r="C21" s="82">
        <v>0.56000000000000005</v>
      </c>
      <c r="D21" s="82">
        <v>0.56000000000000005</v>
      </c>
      <c r="E21" s="69">
        <f t="shared" si="0"/>
        <v>0</v>
      </c>
      <c r="F21" s="183"/>
    </row>
    <row r="22" spans="1:6" ht="24" customHeight="1" x14ac:dyDescent="0.25">
      <c r="A22" s="180" t="s">
        <v>120</v>
      </c>
      <c r="B22" s="72" t="s">
        <v>125</v>
      </c>
      <c r="C22" s="68">
        <v>2.41</v>
      </c>
      <c r="D22" s="68">
        <v>2.41</v>
      </c>
      <c r="E22" s="69">
        <f t="shared" si="0"/>
        <v>0</v>
      </c>
      <c r="F22" s="183"/>
    </row>
    <row r="23" spans="1:6" ht="24" customHeight="1" x14ac:dyDescent="0.25">
      <c r="A23" s="181"/>
      <c r="B23" s="72" t="s">
        <v>126</v>
      </c>
      <c r="C23" s="73">
        <v>2.41</v>
      </c>
      <c r="D23" s="73">
        <v>2.41</v>
      </c>
      <c r="E23" s="69">
        <f t="shared" si="0"/>
        <v>0</v>
      </c>
      <c r="F23" s="183"/>
    </row>
    <row r="24" spans="1:6" ht="24" customHeight="1" x14ac:dyDescent="0.25">
      <c r="A24" s="83" t="s">
        <v>121</v>
      </c>
      <c r="B24" s="72" t="s">
        <v>122</v>
      </c>
      <c r="C24" s="84">
        <v>3.49</v>
      </c>
      <c r="D24" s="84">
        <v>3.49</v>
      </c>
      <c r="E24" s="69">
        <f t="shared" si="0"/>
        <v>0</v>
      </c>
      <c r="F24" s="183"/>
    </row>
    <row r="25" spans="1:6" ht="24" customHeight="1" x14ac:dyDescent="0.25">
      <c r="A25" s="83" t="s">
        <v>139</v>
      </c>
      <c r="B25" s="72" t="s">
        <v>140</v>
      </c>
      <c r="C25" s="84">
        <v>7.83</v>
      </c>
      <c r="D25" s="84">
        <v>7.83</v>
      </c>
      <c r="E25" s="69">
        <f t="shared" si="0"/>
        <v>0</v>
      </c>
      <c r="F25" s="183"/>
    </row>
    <row r="26" spans="1:6" ht="15.75" customHeight="1" x14ac:dyDescent="0.25">
      <c r="A26" s="83" t="s">
        <v>123</v>
      </c>
      <c r="B26" s="72" t="s">
        <v>127</v>
      </c>
      <c r="C26" s="84">
        <v>0.84</v>
      </c>
      <c r="D26" s="84">
        <v>0.84</v>
      </c>
      <c r="E26" s="69">
        <f t="shared" si="0"/>
        <v>0</v>
      </c>
      <c r="F26" s="184"/>
    </row>
    <row r="27" spans="1:6" ht="39" customHeight="1" x14ac:dyDescent="0.25">
      <c r="A27" s="179" t="s">
        <v>141</v>
      </c>
      <c r="B27" s="179"/>
      <c r="C27" s="179"/>
      <c r="D27" s="179"/>
      <c r="E27" s="179"/>
      <c r="F27" s="85"/>
    </row>
    <row r="28" spans="1:6" ht="24" customHeight="1" x14ac:dyDescent="0.25">
      <c r="A28" s="64"/>
      <c r="B28" s="64"/>
      <c r="C28" s="64"/>
      <c r="D28" s="64"/>
      <c r="E28" s="64"/>
      <c r="F28" s="65"/>
    </row>
  </sheetData>
  <mergeCells count="12">
    <mergeCell ref="A27:E27"/>
    <mergeCell ref="A22:A23"/>
    <mergeCell ref="F5:F26"/>
    <mergeCell ref="A1:F2"/>
    <mergeCell ref="A18:A19"/>
    <mergeCell ref="A3:A4"/>
    <mergeCell ref="B3:B4"/>
    <mergeCell ref="C3:E3"/>
    <mergeCell ref="F3:F4"/>
    <mergeCell ref="A16:A17"/>
    <mergeCell ref="A12:A13"/>
    <mergeCell ref="A14:A15"/>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Uva</vt:lpstr>
      <vt:lpstr>Café</vt:lpstr>
      <vt:lpstr>Laranja</vt:lpstr>
      <vt:lpstr>Trigo</vt:lpstr>
      <vt:lpstr>Sementes - Trigo</vt:lpstr>
      <vt:lpstr>Culturas de Verão e Regionais</vt:lpstr>
      <vt:lpstr>Sementes - Verão e Regionais</vt:lpstr>
      <vt:lpstr>Produtos Extrativos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47146737187</dc:creator>
  <cp:lastModifiedBy>Monica Avelar Antunes Netto</cp:lastModifiedBy>
  <dcterms:created xsi:type="dcterms:W3CDTF">2016-11-18T16:39:26Z</dcterms:created>
  <dcterms:modified xsi:type="dcterms:W3CDTF">2021-07-02T19:12:58Z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72c86b12-fa43-4ae7-b6ae-528ad0f90ab8</vt:lpwstr>
  </property>
</Properties>
</file>