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ESTAÇÃO DE CONTAS\MINISTÉRIO DA CIDADANIA\RELATÓRIO ANUAL - MINISTÉRIO DA CIDADANIA - PORTARIA 52-2018\2024\"/>
    </mc:Choice>
  </mc:AlternateContent>
  <xr:revisionPtr revIDLastSave="0" documentId="8_{D02DC5CB-7645-46F2-85E8-991C3419ADBE}" xr6:coauthVersionLast="47" xr6:coauthVersionMax="47" xr10:uidLastSave="{00000000-0000-0000-0000-000000000000}"/>
  <bookViews>
    <workbookView xWindow="-108" yWindow="-108" windowWidth="23256" windowHeight="12456" xr2:uid="{8512AB9B-DA62-4FD6-B9F6-BF93B20FF97D}"/>
  </bookViews>
  <sheets>
    <sheet name="RECEITAS E APLICAÇÕES 2024" sheetId="1" r:id="rId1"/>
    <sheet name="APLICAÇÕES POR GRUPO DE DESPES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21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21" i="1"/>
  <c r="C21" i="2"/>
  <c r="G15" i="1" l="1"/>
  <c r="G16" i="1"/>
  <c r="G17" i="1"/>
  <c r="G20" i="1" l="1"/>
  <c r="G19" i="1"/>
  <c r="G18" i="1"/>
  <c r="E21" i="1"/>
  <c r="G14" i="1"/>
  <c r="G13" i="1" l="1"/>
  <c r="G12" i="1"/>
  <c r="G11" i="1"/>
  <c r="G10" i="1"/>
  <c r="G9" i="1"/>
  <c r="G21" i="1" l="1"/>
</calcChain>
</file>

<file path=xl/sharedStrings.xml><?xml version="1.0" encoding="utf-8"?>
<sst xmlns="http://schemas.openxmlformats.org/spreadsheetml/2006/main" count="33" uniqueCount="32">
  <si>
    <t>Mês</t>
  </si>
  <si>
    <t>Repassado</t>
  </si>
  <si>
    <t>Limite de 25%</t>
  </si>
  <si>
    <t>Realizado</t>
  </si>
  <si>
    <t>Janeiro</t>
  </si>
  <si>
    <t>Fevereiro</t>
  </si>
  <si>
    <t>Março</t>
  </si>
  <si>
    <t>TOTAL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</si>
  <si>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</si>
  <si>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</si>
  <si>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</si>
  <si>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</si>
  <si>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</si>
  <si>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</si>
  <si>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</si>
  <si>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</si>
  <si>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</si>
  <si>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% Realizado</t>
  </si>
  <si>
    <t>Saldo</t>
  </si>
  <si>
    <t>GRUPO DE DESPESA</t>
  </si>
  <si>
    <t>VALOR</t>
  </si>
  <si>
    <t>Pessoal</t>
  </si>
  <si>
    <t>Taxas</t>
  </si>
  <si>
    <t>Contas de Consumo</t>
  </si>
  <si>
    <t>Viagens</t>
  </si>
  <si>
    <t>Serviços de TI</t>
  </si>
  <si>
    <t>Publicidade e Comunicação</t>
  </si>
  <si>
    <t>Aquisição / locação de materiais e equipamentos</t>
  </si>
  <si>
    <t>Serviços terceirizados</t>
  </si>
  <si>
    <t>Prestação de serviço</t>
  </si>
  <si>
    <t xml:space="preserve">RECEITAS E APLICAÇÕES DE RECURSOS 2024 </t>
  </si>
  <si>
    <t>EXECUÇÃO ÁREA MEIO 2024 - GRUPOS DE DESPESA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</si>
</sst>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theme="9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/>
    <xf numFmtId="0" fontId="5" fillId="0" borderId="0" xfId="0" applyFont="1"/>
    <xf numFmtId="0" fontId="7" fillId="4" borderId="1" xfId="0" applyFont="1" applyFill="1" applyBorder="1"/>
    <xf numFmtId="0" fontId="7" fillId="4" borderId="2" xfId="0" applyFont="1" applyFill="1" applyBorder="1" applyAlignment="1">
      <alignment horizontal="center"/>
    </xf>
    <xf numFmtId="43" fontId="7" fillId="4" borderId="2" xfId="1" applyFont="1" applyFill="1" applyBorder="1" applyAlignment="1">
      <alignment horizontal="center"/>
    </xf>
    <xf numFmtId="9" fontId="7" fillId="4" borderId="2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9" fontId="0" fillId="0" borderId="0" xfId="3" applyFont="1"/>
    <xf numFmtId="44" fontId="2" fillId="0" borderId="1" xfId="0" applyNumberFormat="1" applyFont="1" applyBorder="1" applyAlignment="1">
      <alignment horizontal="center"/>
    </xf>
    <xf numFmtId="44" fontId="4" fillId="2" borderId="1" xfId="1" applyNumberFormat="1" applyFont="1" applyFill="1" applyBorder="1" applyAlignment="1">
      <alignment horizontal="center"/>
    </xf>
    <xf numFmtId="44" fontId="7" fillId="4" borderId="1" xfId="1" applyNumberFormat="1" applyFont="1" applyFill="1" applyBorder="1" applyAlignment="1">
      <alignment horizontal="center"/>
    </xf>
    <xf numFmtId="44" fontId="7" fillId="4" borderId="1" xfId="0" applyNumberFormat="1" applyFont="1" applyFill="1" applyBorder="1" applyAlignment="1">
      <alignment horizontal="center"/>
    </xf>
    <xf numFmtId="44" fontId="2" fillId="0" borderId="1" xfId="1" applyNumberFormat="1" applyFont="1" applyBorder="1" applyAlignment="1">
      <alignment horizontal="center"/>
    </xf>
    <xf numFmtId="10" fontId="7" fillId="4" borderId="1" xfId="3" applyNumberFormat="1" applyFont="1" applyFill="1" applyBorder="1" applyAlignment="1">
      <alignment horizontal="center"/>
    </xf>
    <xf numFmtId="10" fontId="2" fillId="0" borderId="1" xfId="3" applyNumberFormat="1" applyFont="1" applyBorder="1" applyAlignment="1">
      <alignment horizontal="center"/>
    </xf>
    <xf numFmtId="10" fontId="0" fillId="0" borderId="0" xfId="3" applyNumberFormat="1" applyFont="1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43" fontId="0" fillId="0" borderId="0" xfId="1" applyFont="1" applyAlignment="1"/>
    <xf numFmtId="0" fontId="6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8" fontId="2" fillId="2" borderId="1" xfId="1" applyNumberFormat="1" applyFont="1" applyFill="1" applyBorder="1" applyAlignment="1">
      <alignment horizontal="center"/>
    </xf>
    <xf numFmtId="8" fontId="4" fillId="2" borderId="1" xfId="1" applyNumberFormat="1" applyFont="1" applyFill="1" applyBorder="1" applyAlignment="1">
      <alignment horizontal="center"/>
    </xf>
    <xf numFmtId="44" fontId="10" fillId="4" borderId="7" xfId="0" applyNumberFormat="1" applyFont="1" applyFill="1" applyBorder="1" applyAlignment="1">
      <alignment vertical="center"/>
    </xf>
    <xf numFmtId="44" fontId="9" fillId="0" borderId="7" xfId="0" applyNumberFormat="1" applyFont="1" applyBorder="1" applyAlignment="1">
      <alignment vertical="center"/>
    </xf>
    <xf numFmtId="8" fontId="7" fillId="4" borderId="1" xfId="1" applyNumberFormat="1" applyFont="1" applyFill="1" applyBorder="1" applyAlignment="1">
      <alignment horizontal="center"/>
    </xf>
  </cellXfs>
  <cellStyles count="8">
    <cellStyle name="Moeda 2" xfId="5" xr:uid="{AA48877E-B708-4E93-A43D-2CD5D05978F8}"/>
    <cellStyle name="Normal" xfId="0" builtinId="0"/>
    <cellStyle name="Normal 2" xfId="2" xr:uid="{36C7AA67-3FF9-45BE-881B-C18B057BE0C4}"/>
    <cellStyle name="Porcentagem" xfId="3" builtinId="5"/>
    <cellStyle name="Vírgula" xfId="1" builtinId="3"/>
    <cellStyle name="Vírgula 2" xfId="4" xr:uid="{DEB7D621-C00C-4BEC-8815-4911273BAF0C}"/>
    <cellStyle name="Vírgula 2 2" xfId="7" xr:uid="{AE8126A3-B179-4B45-967C-58E8913EFAB4}"/>
    <cellStyle name="Vírgula 3" xfId="6" xr:uid="{2382CAE4-BF20-4B79-AA81-31230BCEE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2</xdr:row>
      <xdr:rowOff>476250</xdr:rowOff>
    </xdr:from>
    <xdr:to>
      <xdr:col>5</xdr:col>
      <xdr:colOff>427355</xdr:colOff>
      <xdr:row>2</xdr:row>
      <xdr:rowOff>1136340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903627-AC3E-4AB5-BA18-4A6CB021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857250"/>
          <a:ext cx="4819650" cy="66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2</xdr:row>
      <xdr:rowOff>101600</xdr:rowOff>
    </xdr:from>
    <xdr:to>
      <xdr:col>2</xdr:col>
      <xdr:colOff>1234863</xdr:colOff>
      <xdr:row>6</xdr:row>
      <xdr:rowOff>16623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2A346A-86CC-4991-96A2-9C87189E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66" y="474133"/>
          <a:ext cx="4951730" cy="66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ADB6-3C3B-4E64-A82E-154973C0B599}">
  <dimension ref="B1:G25"/>
  <sheetViews>
    <sheetView showGridLines="0" tabSelected="1" zoomScale="60" zoomScaleNormal="60" workbookViewId="0">
      <selection activeCell="K12" sqref="K12"/>
    </sheetView>
  </sheetViews>
  <sheetFormatPr defaultRowHeight="14.4" x14ac:dyDescent="0.3"/>
  <cols>
    <col min="1" max="1" width="32.109375" customWidth="1"/>
    <col min="2" max="2" width="13.5546875" customWidth="1"/>
    <col min="3" max="3" width="26.5546875" style="1" customWidth="1"/>
    <col min="4" max="4" width="22.44140625" bestFit="1" customWidth="1"/>
    <col min="5" max="5" width="34.44140625" customWidth="1"/>
    <col min="6" max="6" width="20" customWidth="1"/>
    <col min="7" max="7" width="22.44140625" bestFit="1" customWidth="1"/>
  </cols>
  <sheetData>
    <row r="1" spans="2:7" x14ac:dyDescent="0.3">
      <c r="C1" s="23"/>
    </row>
    <row r="2" spans="2:7" x14ac:dyDescent="0.3">
      <c r="C2" s="23"/>
    </row>
    <row r="3" spans="2:7" ht="110.25" customHeight="1" x14ac:dyDescent="0.3">
      <c r="C3" s="23"/>
    </row>
    <row r="5" spans="2:7" ht="15" customHeight="1" x14ac:dyDescent="0.3">
      <c r="B5" s="24" t="s">
        <v>30</v>
      </c>
      <c r="C5" s="24"/>
      <c r="D5" s="24"/>
      <c r="E5" s="24"/>
      <c r="F5" s="24"/>
      <c r="G5" s="24"/>
    </row>
    <row r="6" spans="2:7" ht="15" customHeight="1" x14ac:dyDescent="0.3">
      <c r="B6" s="24"/>
      <c r="C6" s="24"/>
      <c r="D6" s="24"/>
      <c r="E6" s="24"/>
      <c r="F6" s="24"/>
      <c r="G6" s="24"/>
    </row>
    <row r="8" spans="2:7" s="2" customFormat="1" ht="18" x14ac:dyDescent="0.35">
      <c r="B8" s="6" t="s">
        <v>0</v>
      </c>
      <c r="C8" s="7" t="s">
        <v>1</v>
      </c>
      <c r="D8" s="8" t="s">
        <v>2</v>
      </c>
      <c r="E8" s="9" t="s">
        <v>3</v>
      </c>
      <c r="F8" s="9" t="s">
        <v>17</v>
      </c>
      <c r="G8" s="9" t="s">
        <v>18</v>
      </c>
    </row>
    <row r="9" spans="2:7" ht="18" x14ac:dyDescent="0.35">
      <c r="B9" s="3" t="s">
        <v>4</v>
      </c>
      <c r="C9" s="29">
        <v>17344138.445700001</v>
      </c>
      <c r="D9" s="11">
        <f>0.25*C9</f>
        <v>4336034.6114250002</v>
      </c>
      <c r="E9" s="11">
        <v>2409133.3500000099</v>
      </c>
      <c r="F9" s="17">
        <f>E9/C9</f>
        <v>0.13890187497882248</v>
      </c>
      <c r="G9" s="15">
        <f t="shared" ref="G9:G14" si="0">D9-E9</f>
        <v>1926901.2614249904</v>
      </c>
    </row>
    <row r="10" spans="2:7" ht="18" x14ac:dyDescent="0.35">
      <c r="B10" s="3" t="s">
        <v>5</v>
      </c>
      <c r="C10" s="29">
        <v>19651951.7982</v>
      </c>
      <c r="D10" s="11">
        <f>0.25*C10</f>
        <v>4912987.94955</v>
      </c>
      <c r="E10" s="11">
        <v>2872139.55</v>
      </c>
      <c r="F10" s="17">
        <f>E10/C10</f>
        <v>0.14615034575156399</v>
      </c>
      <c r="G10" s="15">
        <f t="shared" si="0"/>
        <v>2040848.3995500002</v>
      </c>
    </row>
    <row r="11" spans="2:7" ht="18" x14ac:dyDescent="0.35">
      <c r="B11" s="3" t="s">
        <v>6</v>
      </c>
      <c r="C11" s="29">
        <v>21329994.3638</v>
      </c>
      <c r="D11" s="11">
        <f>0.25*C11</f>
        <v>5332498.5909500001</v>
      </c>
      <c r="E11" s="11">
        <v>2073623.45</v>
      </c>
      <c r="F11" s="17">
        <f>E11/C11</f>
        <v>9.7216314952207894E-2</v>
      </c>
      <c r="G11" s="15">
        <f t="shared" si="0"/>
        <v>3258875.1409499999</v>
      </c>
    </row>
    <row r="12" spans="2:7" ht="18" x14ac:dyDescent="0.35">
      <c r="B12" s="3" t="s">
        <v>8</v>
      </c>
      <c r="C12" s="30">
        <v>19091344.329500005</v>
      </c>
      <c r="D12" s="11">
        <f>0.25*C12</f>
        <v>4772836.0823750012</v>
      </c>
      <c r="E12" s="11">
        <v>1840936.47</v>
      </c>
      <c r="F12" s="17">
        <f>E12/C12</f>
        <v>9.6427807189846726E-2</v>
      </c>
      <c r="G12" s="15">
        <f t="shared" si="0"/>
        <v>2931899.6123750014</v>
      </c>
    </row>
    <row r="13" spans="2:7" ht="18" x14ac:dyDescent="0.35">
      <c r="B13" s="3" t="s">
        <v>9</v>
      </c>
      <c r="C13" s="30">
        <v>16567249.533699999</v>
      </c>
      <c r="D13" s="11">
        <f>0.25*C13</f>
        <v>4141812.3834249997</v>
      </c>
      <c r="E13" s="11">
        <v>3109359</v>
      </c>
      <c r="F13" s="17">
        <f>E13/C13</f>
        <v>0.18768106279048605</v>
      </c>
      <c r="G13" s="15">
        <f t="shared" si="0"/>
        <v>1032453.3834249997</v>
      </c>
    </row>
    <row r="14" spans="2:7" ht="18" x14ac:dyDescent="0.35">
      <c r="B14" s="3" t="s">
        <v>10</v>
      </c>
      <c r="C14" s="30">
        <v>23293578.480600003</v>
      </c>
      <c r="D14" s="11">
        <f>0.25*C14</f>
        <v>5823394.6201500008</v>
      </c>
      <c r="E14" s="11">
        <v>2482037.7799999998</v>
      </c>
      <c r="F14" s="17">
        <f>E14/C14</f>
        <v>0.10655459323552019</v>
      </c>
      <c r="G14" s="15">
        <f t="shared" si="0"/>
        <v>3341356.840150001</v>
      </c>
    </row>
    <row r="15" spans="2:7" ht="18" x14ac:dyDescent="0.35">
      <c r="B15" s="3" t="s">
        <v>11</v>
      </c>
      <c r="C15" s="30">
        <v>19757543.910400003</v>
      </c>
      <c r="D15" s="11">
        <f>0.25*C15</f>
        <v>4939385.9776000008</v>
      </c>
      <c r="E15" s="11">
        <v>2366036.3800000101</v>
      </c>
      <c r="F15" s="17">
        <f>E15/C15</f>
        <v>0.11975356809175926</v>
      </c>
      <c r="G15" s="15">
        <f t="shared" ref="G15:G17" si="1">D15-E15</f>
        <v>2573349.5975999907</v>
      </c>
    </row>
    <row r="16" spans="2:7" ht="18" x14ac:dyDescent="0.35">
      <c r="B16" s="3" t="s">
        <v>12</v>
      </c>
      <c r="C16" s="30">
        <v>15360837.973600004</v>
      </c>
      <c r="D16" s="11">
        <f>0.25*C16</f>
        <v>3840209.493400001</v>
      </c>
      <c r="E16" s="11">
        <v>2882230.3900000099</v>
      </c>
      <c r="F16" s="17">
        <f>E16/C16</f>
        <v>0.18763497114894204</v>
      </c>
      <c r="G16" s="15">
        <f t="shared" si="1"/>
        <v>957979.10339999106</v>
      </c>
    </row>
    <row r="17" spans="2:7" ht="18" x14ac:dyDescent="0.35">
      <c r="B17" s="3" t="s">
        <v>13</v>
      </c>
      <c r="C17" s="30">
        <v>20636366.700099997</v>
      </c>
      <c r="D17" s="11">
        <f>0.25*C17</f>
        <v>5159091.6750249993</v>
      </c>
      <c r="E17" s="11">
        <v>2832656</v>
      </c>
      <c r="F17" s="17">
        <f>E17/C17</f>
        <v>0.13726524834365703</v>
      </c>
      <c r="G17" s="15">
        <f t="shared" si="1"/>
        <v>2326435.6750249993</v>
      </c>
    </row>
    <row r="18" spans="2:7" ht="18" x14ac:dyDescent="0.35">
      <c r="B18" s="3" t="s">
        <v>14</v>
      </c>
      <c r="C18" s="30">
        <v>16903032.004000001</v>
      </c>
      <c r="D18" s="11">
        <f>0.25*C18</f>
        <v>4225758.0010000002</v>
      </c>
      <c r="E18" s="11">
        <v>4123703.8500000299</v>
      </c>
      <c r="F18" s="17">
        <f>E18/C18</f>
        <v>0.24396237604142146</v>
      </c>
      <c r="G18" s="15">
        <f t="shared" ref="G18" si="2">D18-E18</f>
        <v>102054.15099997027</v>
      </c>
    </row>
    <row r="19" spans="2:7" ht="18" x14ac:dyDescent="0.35">
      <c r="B19" s="3" t="s">
        <v>15</v>
      </c>
      <c r="C19" s="30">
        <v>19654985.658400007</v>
      </c>
      <c r="D19" s="11">
        <f>0.25*C19</f>
        <v>4913746.4146000016</v>
      </c>
      <c r="E19" s="12">
        <v>5897101.2699999996</v>
      </c>
      <c r="F19" s="17">
        <f>E19/C19</f>
        <v>0.30003081012067484</v>
      </c>
      <c r="G19" s="15">
        <f t="shared" ref="G19" si="3">D19-E19</f>
        <v>-983354.8553999979</v>
      </c>
    </row>
    <row r="20" spans="2:7" ht="18" x14ac:dyDescent="0.35">
      <c r="B20" s="3" t="s">
        <v>16</v>
      </c>
      <c r="C20" s="30">
        <v>37279413.583899997</v>
      </c>
      <c r="D20" s="11">
        <f>0.25*C20</f>
        <v>9319853.3959749993</v>
      </c>
      <c r="E20" s="12">
        <v>4217843.43</v>
      </c>
      <c r="F20" s="17">
        <f>E20/C20</f>
        <v>0.11314135670367884</v>
      </c>
      <c r="G20" s="15">
        <f t="shared" ref="G20" si="4">D20-E20</f>
        <v>5102009.9659749996</v>
      </c>
    </row>
    <row r="21" spans="2:7" ht="18" x14ac:dyDescent="0.35">
      <c r="B21" s="5" t="s">
        <v>7</v>
      </c>
      <c r="C21" s="33">
        <f>SUM(C9:C20)</f>
        <v>246870436.78190005</v>
      </c>
      <c r="D21" s="14">
        <f>SUM(D9:D20)</f>
        <v>61717609.195475012</v>
      </c>
      <c r="E21" s="14">
        <f>SUM(E9:E20)</f>
        <v>37106800.920000061</v>
      </c>
      <c r="F21" s="16">
        <f>E21/C21</f>
        <v>0.15030880733922145</v>
      </c>
      <c r="G21" s="13">
        <f>SUM(G9:G20)</f>
        <v>24610808.275474951</v>
      </c>
    </row>
    <row r="23" spans="2:7" x14ac:dyDescent="0.3">
      <c r="E23" s="10"/>
      <c r="F23" s="10"/>
    </row>
    <row r="24" spans="2:7" x14ac:dyDescent="0.3">
      <c r="D24" s="4"/>
      <c r="F24" s="10"/>
    </row>
    <row r="25" spans="2:7" x14ac:dyDescent="0.3">
      <c r="F25" s="18"/>
    </row>
  </sheetData>
  <mergeCells count="1">
    <mergeCell ref="B5:G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D57E-6367-444D-B0A8-7F0B54D58111}">
  <dimension ref="B7:C21"/>
  <sheetViews>
    <sheetView showGridLines="0" zoomScale="90" zoomScaleNormal="90" workbookViewId="0">
      <selection activeCell="K10" sqref="K10"/>
    </sheetView>
  </sheetViews>
  <sheetFormatPr defaultRowHeight="14.4" x14ac:dyDescent="0.3"/>
  <cols>
    <col min="2" max="2" width="56.109375" customWidth="1"/>
    <col min="3" max="3" width="20.6640625" customWidth="1"/>
  </cols>
  <sheetData>
    <row r="7" spans="2:3" ht="15" thickBot="1" x14ac:dyDescent="0.35"/>
    <row r="8" spans="2:3" ht="20.100000000000001" customHeight="1" x14ac:dyDescent="0.3">
      <c r="B8" s="25" t="s">
        <v>31</v>
      </c>
      <c r="C8" s="26"/>
    </row>
    <row r="9" spans="2:3" ht="20.100000000000001" customHeight="1" thickBot="1" x14ac:dyDescent="0.35">
      <c r="B9" s="27"/>
      <c r="C9" s="28"/>
    </row>
    <row r="10" spans="2:3" x14ac:dyDescent="0.3">
      <c r="B10" s="19"/>
      <c r="C10" s="19"/>
    </row>
    <row r="11" spans="2:3" ht="17.399999999999999" x14ac:dyDescent="0.3">
      <c r="B11" s="20" t="s">
        <v>19</v>
      </c>
      <c r="C11" s="20" t="s">
        <v>20</v>
      </c>
    </row>
    <row r="12" spans="2:3" ht="17.399999999999999" x14ac:dyDescent="0.35">
      <c r="B12" s="21" t="s">
        <v>21</v>
      </c>
      <c r="C12" s="32">
        <v>23747530.009999946</v>
      </c>
    </row>
    <row r="13" spans="2:3" ht="17.399999999999999" x14ac:dyDescent="0.35">
      <c r="B13" s="21" t="s">
        <v>24</v>
      </c>
      <c r="C13" s="32">
        <v>986687.68</v>
      </c>
    </row>
    <row r="14" spans="2:3" ht="17.399999999999999" x14ac:dyDescent="0.35">
      <c r="B14" s="21" t="s">
        <v>28</v>
      </c>
      <c r="C14" s="32">
        <v>4126.34</v>
      </c>
    </row>
    <row r="15" spans="2:3" ht="17.399999999999999" x14ac:dyDescent="0.35">
      <c r="B15" s="21" t="s">
        <v>23</v>
      </c>
      <c r="C15" s="32">
        <v>157044.30999999997</v>
      </c>
    </row>
    <row r="16" spans="2:3" ht="17.399999999999999" x14ac:dyDescent="0.35">
      <c r="B16" s="21" t="s">
        <v>25</v>
      </c>
      <c r="C16" s="32">
        <v>6560805.590000011</v>
      </c>
    </row>
    <row r="17" spans="2:3" ht="17.399999999999999" x14ac:dyDescent="0.35">
      <c r="B17" s="22" t="s">
        <v>29</v>
      </c>
      <c r="C17" s="32">
        <v>4025500.1499999901</v>
      </c>
    </row>
    <row r="18" spans="2:3" ht="17.399999999999999" x14ac:dyDescent="0.35">
      <c r="B18" s="22" t="s">
        <v>26</v>
      </c>
      <c r="C18" s="32">
        <v>137389.75</v>
      </c>
    </row>
    <row r="19" spans="2:3" ht="17.399999999999999" x14ac:dyDescent="0.35">
      <c r="B19" s="21" t="s">
        <v>27</v>
      </c>
      <c r="C19" s="32">
        <v>1259938.92</v>
      </c>
    </row>
    <row r="20" spans="2:3" ht="17.399999999999999" x14ac:dyDescent="0.35">
      <c r="B20" s="21" t="s">
        <v>22</v>
      </c>
      <c r="C20" s="32">
        <v>227778.1700000001</v>
      </c>
    </row>
    <row r="21" spans="2:3" ht="17.399999999999999" x14ac:dyDescent="0.3">
      <c r="B21" s="20" t="s">
        <v>7</v>
      </c>
      <c r="C21" s="31">
        <f>SUM(C12:C20)</f>
        <v>37106800.91999995</v>
      </c>
    </row>
  </sheetData>
  <mergeCells count="1">
    <mergeCell ref="B8:C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RECEITAS E APLICAÇÕES 2024</vt:lpstr>
      <vt:lpstr>APLICAÇÕES POR GRUPO DE DESPESA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Cristiane da Silva</dc:creator>
  <cp:lastModifiedBy>Klaus Rainer Schwietzer Filho</cp:lastModifiedBy>
  <dcterms:created xsi:type="dcterms:W3CDTF">2019-03-18T13:34:09Z</dcterms:created>
  <dcterms:modified xsi:type="dcterms:W3CDTF">2025-04-04T14:06:13Z</dcterms:modified>
</cp:coreProperties>
</file>