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bserhnet-my.sharepoint.com/personal/maria_valdirene_ebserh_gov_br/Documents/Área de Trabalho/"/>
    </mc:Choice>
  </mc:AlternateContent>
  <xr:revisionPtr revIDLastSave="0" documentId="8_{59787E60-CF77-4A82-8EE9-3728084EC279}" xr6:coauthVersionLast="36" xr6:coauthVersionMax="36" xr10:uidLastSave="{00000000-0000-0000-0000-000000000000}"/>
  <bookViews>
    <workbookView xWindow="0" yWindow="0" windowWidth="28800" windowHeight="12225" xr2:uid="{101306DA-7D44-4984-9928-9E814C4E3C10}"/>
  </bookViews>
  <sheets>
    <sheet name="HC-UFMG" sheetId="5" r:id="rId1"/>
    <sheet name="UFPI" sheetId="6" state="hidden" r:id="rId2"/>
    <sheet name="EMAILS_ATUAIS" sheetId="7" state="hidden" r:id="rId3"/>
    <sheet name="AUX" sheetId="4" state="hidden" r:id="rId4"/>
  </sheets>
  <definedNames>
    <definedName name="_xlnm._FilterDatabase" localSheetId="0" hidden="1">'HC-UFMG'!$A$2:$M$107</definedName>
    <definedName name="_xlnm._FilterDatabase" localSheetId="1">UFPI!$A$2:$M$140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5" l="1"/>
  <c r="H9" i="5"/>
  <c r="H12" i="5"/>
  <c r="H13" i="5"/>
  <c r="H14" i="5"/>
  <c r="H17" i="5"/>
  <c r="H20" i="5"/>
  <c r="H21" i="5"/>
  <c r="H22" i="5"/>
  <c r="H24" i="5"/>
  <c r="H25" i="5"/>
  <c r="H26" i="5"/>
  <c r="H27" i="5"/>
  <c r="H28" i="5"/>
  <c r="H29" i="5"/>
  <c r="H30" i="5"/>
  <c r="H33" i="5"/>
  <c r="H35" i="5"/>
  <c r="H36" i="5"/>
  <c r="H40" i="5"/>
  <c r="H42" i="5"/>
  <c r="H43" i="5"/>
  <c r="H49" i="5"/>
  <c r="H52" i="5"/>
  <c r="H57" i="5"/>
  <c r="H60" i="5"/>
  <c r="H61" i="5"/>
  <c r="H62" i="5"/>
  <c r="H63" i="5"/>
  <c r="H71" i="5"/>
  <c r="H80" i="5"/>
  <c r="H82" i="5"/>
  <c r="H85" i="5"/>
  <c r="H94" i="5"/>
  <c r="E5" i="5" l="1"/>
  <c r="K5" i="5" s="1"/>
  <c r="E6" i="5"/>
  <c r="E7" i="5"/>
  <c r="K7" i="5" s="1"/>
  <c r="E8" i="5"/>
  <c r="K8" i="5" s="1"/>
  <c r="E9" i="5"/>
  <c r="E10" i="5"/>
  <c r="K10" i="5" s="1"/>
  <c r="E11" i="5"/>
  <c r="K11" i="5" s="1"/>
  <c r="E12" i="5"/>
  <c r="K12" i="5" s="1"/>
  <c r="E13" i="5"/>
  <c r="K13" i="5" s="1"/>
  <c r="E14" i="5"/>
  <c r="K14" i="5" s="1"/>
  <c r="E15" i="5"/>
  <c r="K15" i="5" s="1"/>
  <c r="E16" i="5"/>
  <c r="K16" i="5" s="1"/>
  <c r="E17" i="5"/>
  <c r="K17" i="5" s="1"/>
  <c r="E18" i="5"/>
  <c r="K18" i="5" s="1"/>
  <c r="E19" i="5"/>
  <c r="K19" i="5" s="1"/>
  <c r="E20" i="5"/>
  <c r="K20" i="5" s="1"/>
  <c r="E21" i="5"/>
  <c r="E22" i="5"/>
  <c r="K22" i="5" s="1"/>
  <c r="E23" i="5"/>
  <c r="K23" i="5" s="1"/>
  <c r="E24" i="5"/>
  <c r="E25" i="5"/>
  <c r="K25" i="5" s="1"/>
  <c r="E26" i="5"/>
  <c r="E27" i="5"/>
  <c r="K27" i="5" s="1"/>
  <c r="E28" i="5"/>
  <c r="K28" i="5" s="1"/>
  <c r="E29" i="5"/>
  <c r="K29" i="5" s="1"/>
  <c r="E30" i="5"/>
  <c r="K30" i="5" s="1"/>
  <c r="E31" i="5"/>
  <c r="K31" i="5" s="1"/>
  <c r="E32" i="5"/>
  <c r="K32" i="5" s="1"/>
  <c r="E33" i="5"/>
  <c r="K33" i="5" s="1"/>
  <c r="E34" i="5"/>
  <c r="K34" i="5" s="1"/>
  <c r="E35" i="5"/>
  <c r="K35" i="5" s="1"/>
  <c r="E36" i="5"/>
  <c r="K36" i="5" s="1"/>
  <c r="E37" i="5"/>
  <c r="E38" i="5"/>
  <c r="K38" i="5" s="1"/>
  <c r="E39" i="5"/>
  <c r="K39" i="5" s="1"/>
  <c r="E40" i="5"/>
  <c r="K40" i="5" s="1"/>
  <c r="E41" i="5"/>
  <c r="K41" i="5" s="1"/>
  <c r="E42" i="5"/>
  <c r="K42" i="5" s="1"/>
  <c r="E43" i="5"/>
  <c r="K43" i="5" s="1"/>
  <c r="E44" i="5"/>
  <c r="K44" i="5" s="1"/>
  <c r="E45" i="5"/>
  <c r="K45" i="5" s="1"/>
  <c r="E46" i="5"/>
  <c r="K46" i="5" s="1"/>
  <c r="E47" i="5"/>
  <c r="K47" i="5" s="1"/>
  <c r="E48" i="5"/>
  <c r="K48" i="5" s="1"/>
  <c r="E49" i="5"/>
  <c r="K49" i="5" s="1"/>
  <c r="E50" i="5"/>
  <c r="K50" i="5" s="1"/>
  <c r="E51" i="5"/>
  <c r="K51" i="5" s="1"/>
  <c r="E52" i="5"/>
  <c r="K52" i="5" s="1"/>
  <c r="E53" i="5"/>
  <c r="E54" i="5"/>
  <c r="E55" i="5"/>
  <c r="K55" i="5" s="1"/>
  <c r="E56" i="5"/>
  <c r="K56" i="5" s="1"/>
  <c r="E57" i="5"/>
  <c r="K57" i="5" s="1"/>
  <c r="E58" i="5"/>
  <c r="K58" i="5" s="1"/>
  <c r="E59" i="5"/>
  <c r="K59" i="5" s="1"/>
  <c r="E60" i="5"/>
  <c r="K60" i="5" s="1"/>
  <c r="E61" i="5"/>
  <c r="K61" i="5" s="1"/>
  <c r="E62" i="5"/>
  <c r="K62" i="5" s="1"/>
  <c r="E63" i="5"/>
  <c r="K63" i="5" s="1"/>
  <c r="E64" i="5"/>
  <c r="K64" i="5" s="1"/>
  <c r="E65" i="5"/>
  <c r="K65" i="5" s="1"/>
  <c r="E66" i="5"/>
  <c r="K66" i="5" s="1"/>
  <c r="E67" i="5"/>
  <c r="K67" i="5" s="1"/>
  <c r="E68" i="5"/>
  <c r="K68" i="5" s="1"/>
  <c r="E69" i="5"/>
  <c r="E70" i="5"/>
  <c r="K70" i="5" s="1"/>
  <c r="E71" i="5"/>
  <c r="K71" i="5" s="1"/>
  <c r="E72" i="5"/>
  <c r="E73" i="5"/>
  <c r="E74" i="5"/>
  <c r="E75" i="5"/>
  <c r="K75" i="5" s="1"/>
  <c r="E76" i="5"/>
  <c r="K76" i="5" s="1"/>
  <c r="E77" i="5"/>
  <c r="K77" i="5" s="1"/>
  <c r="E78" i="5"/>
  <c r="K78" i="5" s="1"/>
  <c r="E79" i="5"/>
  <c r="K79" i="5" s="1"/>
  <c r="E80" i="5"/>
  <c r="K80" i="5" s="1"/>
  <c r="E81" i="5"/>
  <c r="K81" i="5" s="1"/>
  <c r="E82" i="5"/>
  <c r="K82" i="5" s="1"/>
  <c r="E83" i="5"/>
  <c r="K83" i="5" s="1"/>
  <c r="E84" i="5"/>
  <c r="K84" i="5" s="1"/>
  <c r="E85" i="5"/>
  <c r="E86" i="5"/>
  <c r="E87" i="5"/>
  <c r="K87" i="5" s="1"/>
  <c r="E88" i="5"/>
  <c r="K88" i="5" s="1"/>
  <c r="E89" i="5"/>
  <c r="K89" i="5" s="1"/>
  <c r="E90" i="5"/>
  <c r="K90" i="5" s="1"/>
  <c r="E91" i="5"/>
  <c r="K91" i="5" s="1"/>
  <c r="E92" i="5"/>
  <c r="K92" i="5" s="1"/>
  <c r="E93" i="5"/>
  <c r="K93" i="5" s="1"/>
  <c r="E94" i="5"/>
  <c r="K94" i="5" s="1"/>
  <c r="E95" i="5"/>
  <c r="K95" i="5" s="1"/>
  <c r="E4" i="5"/>
  <c r="K4" i="5" s="1"/>
  <c r="K6" i="5"/>
  <c r="K9" i="5"/>
  <c r="K24" i="5"/>
  <c r="K26" i="5"/>
  <c r="K37" i="5"/>
  <c r="K53" i="5"/>
  <c r="K54" i="5"/>
  <c r="K69" i="5"/>
  <c r="K72" i="5"/>
  <c r="K73" i="5"/>
  <c r="K74" i="5"/>
  <c r="K85" i="5"/>
  <c r="K86" i="5"/>
  <c r="E3" i="5"/>
  <c r="K3" i="5" s="1"/>
  <c r="M69" i="5"/>
  <c r="M70" i="5"/>
  <c r="M71" i="5"/>
  <c r="M72" i="5"/>
  <c r="M73" i="5"/>
  <c r="M74" i="5"/>
  <c r="M75" i="5"/>
  <c r="H5" i="5" l="1"/>
  <c r="M207" i="6" l="1"/>
  <c r="L207" i="6" s="1"/>
  <c r="K207" i="6" s="1"/>
  <c r="J207" i="6"/>
  <c r="I207" i="6"/>
  <c r="M206" i="6"/>
  <c r="L206" i="6" s="1"/>
  <c r="K206" i="6" s="1"/>
  <c r="J206" i="6"/>
  <c r="I206" i="6"/>
  <c r="M205" i="6"/>
  <c r="L205" i="6" s="1"/>
  <c r="K205" i="6" s="1"/>
  <c r="J205" i="6"/>
  <c r="I205" i="6"/>
  <c r="M204" i="6"/>
  <c r="L204" i="6" s="1"/>
  <c r="K204" i="6" s="1"/>
  <c r="J204" i="6"/>
  <c r="I204" i="6"/>
  <c r="M203" i="6"/>
  <c r="L203" i="6" s="1"/>
  <c r="K203" i="6" s="1"/>
  <c r="J203" i="6"/>
  <c r="I203" i="6"/>
  <c r="M202" i="6"/>
  <c r="L202" i="6"/>
  <c r="K202" i="6" s="1"/>
  <c r="J202" i="6"/>
  <c r="I202" i="6"/>
  <c r="M201" i="6"/>
  <c r="L201" i="6"/>
  <c r="K201" i="6" s="1"/>
  <c r="J201" i="6"/>
  <c r="I201" i="6"/>
  <c r="M200" i="6"/>
  <c r="L200" i="6"/>
  <c r="K200" i="6" s="1"/>
  <c r="J200" i="6"/>
  <c r="I200" i="6"/>
  <c r="M199" i="6"/>
  <c r="L199" i="6" s="1"/>
  <c r="K199" i="6" s="1"/>
  <c r="J199" i="6"/>
  <c r="I199" i="6"/>
  <c r="M198" i="6"/>
  <c r="L198" i="6"/>
  <c r="K198" i="6"/>
  <c r="J198" i="6"/>
  <c r="I198" i="6"/>
  <c r="M197" i="6"/>
  <c r="L197" i="6"/>
  <c r="K197" i="6"/>
  <c r="J197" i="6"/>
  <c r="I197" i="6"/>
  <c r="M196" i="6"/>
  <c r="L196" i="6"/>
  <c r="K196" i="6" s="1"/>
  <c r="J196" i="6"/>
  <c r="I196" i="6"/>
  <c r="M195" i="6"/>
  <c r="L195" i="6"/>
  <c r="K195" i="6"/>
  <c r="J195" i="6"/>
  <c r="I195" i="6"/>
  <c r="M194" i="6"/>
  <c r="L194" i="6"/>
  <c r="K194" i="6"/>
  <c r="J194" i="6"/>
  <c r="I194" i="6"/>
  <c r="M193" i="6"/>
  <c r="L193" i="6" s="1"/>
  <c r="K193" i="6" s="1"/>
  <c r="J193" i="6"/>
  <c r="I193" i="6"/>
  <c r="M192" i="6"/>
  <c r="L192" i="6"/>
  <c r="K192" i="6"/>
  <c r="J192" i="6"/>
  <c r="I192" i="6"/>
  <c r="M191" i="6"/>
  <c r="L191" i="6" s="1"/>
  <c r="K191" i="6" s="1"/>
  <c r="J191" i="6"/>
  <c r="I191" i="6"/>
  <c r="M190" i="6"/>
  <c r="L190" i="6" s="1"/>
  <c r="K190" i="6" s="1"/>
  <c r="J190" i="6"/>
  <c r="I190" i="6"/>
  <c r="M189" i="6"/>
  <c r="L189" i="6" s="1"/>
  <c r="K189" i="6" s="1"/>
  <c r="J189" i="6"/>
  <c r="I189" i="6"/>
  <c r="M188" i="6"/>
  <c r="L188" i="6" s="1"/>
  <c r="K188" i="6" s="1"/>
  <c r="J188" i="6"/>
  <c r="I188" i="6"/>
  <c r="M187" i="6"/>
  <c r="L187" i="6" s="1"/>
  <c r="K187" i="6" s="1"/>
  <c r="J187" i="6"/>
  <c r="I187" i="6"/>
  <c r="M186" i="6"/>
  <c r="L186" i="6"/>
  <c r="K186" i="6" s="1"/>
  <c r="J186" i="6"/>
  <c r="I186" i="6"/>
  <c r="M185" i="6"/>
  <c r="L185" i="6"/>
  <c r="K185" i="6" s="1"/>
  <c r="J185" i="6"/>
  <c r="I185" i="6"/>
  <c r="M184" i="6"/>
  <c r="L184" i="6" s="1"/>
  <c r="K184" i="6" s="1"/>
  <c r="J184" i="6"/>
  <c r="I184" i="6"/>
  <c r="M183" i="6"/>
  <c r="L183" i="6" s="1"/>
  <c r="K183" i="6" s="1"/>
  <c r="J183" i="6"/>
  <c r="I183" i="6"/>
  <c r="M182" i="6"/>
  <c r="L182" i="6"/>
  <c r="K182" i="6"/>
  <c r="J182" i="6"/>
  <c r="I182" i="6"/>
  <c r="M181" i="6"/>
  <c r="L181" i="6"/>
  <c r="K181" i="6" s="1"/>
  <c r="J181" i="6"/>
  <c r="I181" i="6"/>
  <c r="M180" i="6"/>
  <c r="L180" i="6"/>
  <c r="K180" i="6" s="1"/>
  <c r="J180" i="6"/>
  <c r="I180" i="6"/>
  <c r="M179" i="6"/>
  <c r="L179" i="6"/>
  <c r="K179" i="6"/>
  <c r="J179" i="6"/>
  <c r="I179" i="6"/>
  <c r="M178" i="6"/>
  <c r="L178" i="6"/>
  <c r="K178" i="6"/>
  <c r="J178" i="6"/>
  <c r="I178" i="6"/>
  <c r="M177" i="6"/>
  <c r="L177" i="6"/>
  <c r="K177" i="6"/>
  <c r="J177" i="6"/>
  <c r="I177" i="6"/>
  <c r="M176" i="6"/>
  <c r="L176" i="6"/>
  <c r="K176" i="6"/>
  <c r="J176" i="6"/>
  <c r="I176" i="6"/>
  <c r="M175" i="6"/>
  <c r="L175" i="6" s="1"/>
  <c r="K175" i="6" s="1"/>
  <c r="J175" i="6"/>
  <c r="I175" i="6"/>
  <c r="M174" i="6"/>
  <c r="L174" i="6" s="1"/>
  <c r="K174" i="6" s="1"/>
  <c r="J174" i="6"/>
  <c r="I174" i="6"/>
  <c r="M173" i="6"/>
  <c r="L173" i="6" s="1"/>
  <c r="K173" i="6" s="1"/>
  <c r="J173" i="6"/>
  <c r="I173" i="6"/>
  <c r="M172" i="6"/>
  <c r="L172" i="6" s="1"/>
  <c r="K172" i="6" s="1"/>
  <c r="J172" i="6"/>
  <c r="I172" i="6"/>
  <c r="M171" i="6"/>
  <c r="L171" i="6" s="1"/>
  <c r="K171" i="6" s="1"/>
  <c r="J171" i="6"/>
  <c r="I171" i="6"/>
  <c r="M170" i="6"/>
  <c r="L170" i="6"/>
  <c r="K170" i="6" s="1"/>
  <c r="J170" i="6"/>
  <c r="I170" i="6"/>
  <c r="M169" i="6"/>
  <c r="L169" i="6"/>
  <c r="K169" i="6" s="1"/>
  <c r="J169" i="6"/>
  <c r="I169" i="6"/>
  <c r="M168" i="6"/>
  <c r="L168" i="6" s="1"/>
  <c r="K168" i="6" s="1"/>
  <c r="J168" i="6"/>
  <c r="I168" i="6"/>
  <c r="M167" i="6"/>
  <c r="L167" i="6" s="1"/>
  <c r="K167" i="6" s="1"/>
  <c r="J167" i="6"/>
  <c r="I167" i="6"/>
  <c r="M166" i="6"/>
  <c r="L166" i="6"/>
  <c r="K166" i="6"/>
  <c r="J166" i="6"/>
  <c r="I166" i="6"/>
  <c r="M165" i="6"/>
  <c r="L165" i="6"/>
  <c r="K165" i="6" s="1"/>
  <c r="J165" i="6"/>
  <c r="I165" i="6"/>
  <c r="M164" i="6"/>
  <c r="L164" i="6"/>
  <c r="K164" i="6" s="1"/>
  <c r="J164" i="6"/>
  <c r="I164" i="6"/>
  <c r="M163" i="6"/>
  <c r="L163" i="6"/>
  <c r="K163" i="6"/>
  <c r="J163" i="6"/>
  <c r="I163" i="6"/>
  <c r="M162" i="6"/>
  <c r="L162" i="6"/>
  <c r="K162" i="6"/>
  <c r="J162" i="6"/>
  <c r="I162" i="6"/>
  <c r="M161" i="6"/>
  <c r="L161" i="6"/>
  <c r="K161" i="6"/>
  <c r="J161" i="6"/>
  <c r="I161" i="6"/>
  <c r="M160" i="6"/>
  <c r="L160" i="6"/>
  <c r="K160" i="6"/>
  <c r="J160" i="6"/>
  <c r="I160" i="6"/>
  <c r="M159" i="6"/>
  <c r="L159" i="6" s="1"/>
  <c r="K159" i="6" s="1"/>
  <c r="J159" i="6"/>
  <c r="I159" i="6"/>
  <c r="M158" i="6"/>
  <c r="L158" i="6" s="1"/>
  <c r="K158" i="6" s="1"/>
  <c r="J158" i="6"/>
  <c r="I158" i="6"/>
  <c r="M157" i="6"/>
  <c r="L157" i="6" s="1"/>
  <c r="K157" i="6" s="1"/>
  <c r="J157" i="6"/>
  <c r="I157" i="6"/>
  <c r="M156" i="6"/>
  <c r="L156" i="6" s="1"/>
  <c r="K156" i="6" s="1"/>
  <c r="J156" i="6"/>
  <c r="I156" i="6"/>
  <c r="M155" i="6"/>
  <c r="L155" i="6" s="1"/>
  <c r="K155" i="6" s="1"/>
  <c r="J155" i="6"/>
  <c r="I155" i="6"/>
  <c r="M154" i="6"/>
  <c r="L154" i="6"/>
  <c r="K154" i="6" s="1"/>
  <c r="J154" i="6"/>
  <c r="I154" i="6"/>
  <c r="M153" i="6"/>
  <c r="L153" i="6"/>
  <c r="K153" i="6" s="1"/>
  <c r="J153" i="6"/>
  <c r="I153" i="6"/>
  <c r="M152" i="6"/>
  <c r="L152" i="6" s="1"/>
  <c r="K152" i="6" s="1"/>
  <c r="J152" i="6"/>
  <c r="I152" i="6"/>
  <c r="M151" i="6"/>
  <c r="L151" i="6" s="1"/>
  <c r="K151" i="6" s="1"/>
  <c r="J151" i="6"/>
  <c r="I151" i="6"/>
  <c r="M150" i="6"/>
  <c r="L150" i="6"/>
  <c r="K150" i="6"/>
  <c r="J150" i="6"/>
  <c r="I150" i="6"/>
  <c r="M149" i="6"/>
  <c r="L149" i="6"/>
  <c r="K149" i="6" s="1"/>
  <c r="J149" i="6"/>
  <c r="I149" i="6"/>
  <c r="M148" i="6"/>
  <c r="L148" i="6"/>
  <c r="K148" i="6" s="1"/>
  <c r="J148" i="6"/>
  <c r="I148" i="6"/>
  <c r="M147" i="6"/>
  <c r="L147" i="6"/>
  <c r="K147" i="6"/>
  <c r="J147" i="6"/>
  <c r="I147" i="6"/>
  <c r="M146" i="6"/>
  <c r="L146" i="6"/>
  <c r="K146" i="6"/>
  <c r="J146" i="6"/>
  <c r="I146" i="6"/>
  <c r="M145" i="6"/>
  <c r="L145" i="6"/>
  <c r="K145" i="6"/>
  <c r="J145" i="6"/>
  <c r="I145" i="6"/>
  <c r="M144" i="6"/>
  <c r="L144" i="6"/>
  <c r="K144" i="6"/>
  <c r="J144" i="6"/>
  <c r="I144" i="6"/>
  <c r="M143" i="6"/>
  <c r="L143" i="6" s="1"/>
  <c r="K143" i="6" s="1"/>
  <c r="J143" i="6"/>
  <c r="I143" i="6"/>
  <c r="M142" i="6"/>
  <c r="L142" i="6" s="1"/>
  <c r="K142" i="6" s="1"/>
  <c r="J142" i="6"/>
  <c r="I142" i="6"/>
  <c r="M141" i="6"/>
  <c r="L141" i="6" s="1"/>
  <c r="K141" i="6" s="1"/>
  <c r="J141" i="6"/>
  <c r="I141" i="6"/>
  <c r="M140" i="6"/>
  <c r="L140" i="6" s="1"/>
  <c r="K140" i="6" s="1"/>
  <c r="J140" i="6"/>
  <c r="I140" i="6"/>
  <c r="M139" i="6"/>
  <c r="L139" i="6" s="1"/>
  <c r="K139" i="6" s="1"/>
  <c r="J139" i="6"/>
  <c r="I139" i="6"/>
  <c r="M138" i="6"/>
  <c r="L138" i="6"/>
  <c r="K138" i="6" s="1"/>
  <c r="J138" i="6"/>
  <c r="I138" i="6"/>
  <c r="M137" i="6"/>
  <c r="L137" i="6"/>
  <c r="K137" i="6" s="1"/>
  <c r="J137" i="6"/>
  <c r="I137" i="6"/>
  <c r="M136" i="6"/>
  <c r="L136" i="6" s="1"/>
  <c r="K136" i="6" s="1"/>
  <c r="J136" i="6"/>
  <c r="I136" i="6"/>
  <c r="M135" i="6"/>
  <c r="L135" i="6" s="1"/>
  <c r="K135" i="6" s="1"/>
  <c r="J135" i="6"/>
  <c r="I135" i="6"/>
  <c r="M134" i="6"/>
  <c r="L134" i="6"/>
  <c r="K134" i="6"/>
  <c r="J134" i="6"/>
  <c r="I134" i="6"/>
  <c r="M133" i="6"/>
  <c r="L133" i="6"/>
  <c r="K133" i="6" s="1"/>
  <c r="J133" i="6"/>
  <c r="I133" i="6"/>
  <c r="M132" i="6"/>
  <c r="L132" i="6"/>
  <c r="K132" i="6" s="1"/>
  <c r="J132" i="6"/>
  <c r="I132" i="6"/>
  <c r="M131" i="6"/>
  <c r="L131" i="6"/>
  <c r="K131" i="6"/>
  <c r="J131" i="6"/>
  <c r="I131" i="6"/>
  <c r="M130" i="6"/>
  <c r="L130" i="6"/>
  <c r="K130" i="6"/>
  <c r="J130" i="6"/>
  <c r="I130" i="6"/>
  <c r="M129" i="6"/>
  <c r="L129" i="6"/>
  <c r="K129" i="6"/>
  <c r="J129" i="6"/>
  <c r="I129" i="6"/>
  <c r="M128" i="6"/>
  <c r="L128" i="6"/>
  <c r="K128" i="6"/>
  <c r="J128" i="6"/>
  <c r="I128" i="6"/>
  <c r="M127" i="6"/>
  <c r="L127" i="6" s="1"/>
  <c r="K127" i="6" s="1"/>
  <c r="J127" i="6"/>
  <c r="I127" i="6"/>
  <c r="M126" i="6"/>
  <c r="L126" i="6" s="1"/>
  <c r="K126" i="6" s="1"/>
  <c r="J126" i="6"/>
  <c r="I126" i="6"/>
  <c r="M125" i="6"/>
  <c r="L125" i="6" s="1"/>
  <c r="K125" i="6" s="1"/>
  <c r="J125" i="6"/>
  <c r="I125" i="6"/>
  <c r="M124" i="6"/>
  <c r="L124" i="6" s="1"/>
  <c r="K124" i="6" s="1"/>
  <c r="J124" i="6"/>
  <c r="I124" i="6"/>
  <c r="M123" i="6"/>
  <c r="L123" i="6" s="1"/>
  <c r="K123" i="6" s="1"/>
  <c r="J123" i="6"/>
  <c r="I123" i="6"/>
  <c r="M122" i="6"/>
  <c r="L122" i="6"/>
  <c r="K122" i="6" s="1"/>
  <c r="J122" i="6"/>
  <c r="I122" i="6"/>
  <c r="M121" i="6"/>
  <c r="L121" i="6"/>
  <c r="K121" i="6" s="1"/>
  <c r="J121" i="6"/>
  <c r="I121" i="6"/>
  <c r="M120" i="6"/>
  <c r="L120" i="6" s="1"/>
  <c r="K120" i="6" s="1"/>
  <c r="J120" i="6"/>
  <c r="I120" i="6"/>
  <c r="M119" i="6"/>
  <c r="L119" i="6" s="1"/>
  <c r="K119" i="6" s="1"/>
  <c r="J119" i="6"/>
  <c r="I119" i="6"/>
  <c r="M118" i="6"/>
  <c r="L118" i="6"/>
  <c r="K118" i="6"/>
  <c r="J118" i="6"/>
  <c r="I118" i="6"/>
  <c r="M117" i="6"/>
  <c r="L117" i="6"/>
  <c r="K117" i="6" s="1"/>
  <c r="J117" i="6"/>
  <c r="I117" i="6"/>
  <c r="M116" i="6"/>
  <c r="L116" i="6"/>
  <c r="K116" i="6" s="1"/>
  <c r="J116" i="6"/>
  <c r="I116" i="6"/>
  <c r="M115" i="6"/>
  <c r="L115" i="6"/>
  <c r="K115" i="6"/>
  <c r="J115" i="6"/>
  <c r="I115" i="6"/>
  <c r="M114" i="6"/>
  <c r="L114" i="6"/>
  <c r="K114" i="6"/>
  <c r="J114" i="6"/>
  <c r="I114" i="6"/>
  <c r="M113" i="6"/>
  <c r="L113" i="6"/>
  <c r="K113" i="6"/>
  <c r="J113" i="6"/>
  <c r="I113" i="6"/>
  <c r="M112" i="6"/>
  <c r="L112" i="6"/>
  <c r="K112" i="6"/>
  <c r="J112" i="6"/>
  <c r="I112" i="6"/>
  <c r="M111" i="6"/>
  <c r="L111" i="6" s="1"/>
  <c r="K111" i="6" s="1"/>
  <c r="J111" i="6"/>
  <c r="I111" i="6"/>
  <c r="M110" i="6"/>
  <c r="L110" i="6" s="1"/>
  <c r="K110" i="6" s="1"/>
  <c r="J110" i="6"/>
  <c r="I110" i="6"/>
  <c r="M109" i="6"/>
  <c r="L109" i="6" s="1"/>
  <c r="K109" i="6" s="1"/>
  <c r="J109" i="6"/>
  <c r="I109" i="6"/>
  <c r="M108" i="6"/>
  <c r="L108" i="6" s="1"/>
  <c r="K108" i="6" s="1"/>
  <c r="J108" i="6"/>
  <c r="I108" i="6"/>
  <c r="M107" i="6"/>
  <c r="L107" i="6" s="1"/>
  <c r="K107" i="6" s="1"/>
  <c r="J107" i="6"/>
  <c r="I107" i="6"/>
  <c r="M106" i="6"/>
  <c r="L106" i="6" s="1"/>
  <c r="K106" i="6" s="1"/>
  <c r="J106" i="6"/>
  <c r="I106" i="6"/>
  <c r="M105" i="6"/>
  <c r="L105" i="6"/>
  <c r="K105" i="6" s="1"/>
  <c r="J105" i="6"/>
  <c r="I105" i="6"/>
  <c r="M104" i="6"/>
  <c r="L104" i="6" s="1"/>
  <c r="K104" i="6" s="1"/>
  <c r="J104" i="6"/>
  <c r="I104" i="6"/>
  <c r="M103" i="6"/>
  <c r="L103" i="6" s="1"/>
  <c r="K103" i="6" s="1"/>
  <c r="J103" i="6"/>
  <c r="I103" i="6"/>
  <c r="M102" i="6"/>
  <c r="L102" i="6"/>
  <c r="K102" i="6"/>
  <c r="J102" i="6"/>
  <c r="I102" i="6"/>
  <c r="M101" i="6"/>
  <c r="L101" i="6"/>
  <c r="K101" i="6" s="1"/>
  <c r="J101" i="6"/>
  <c r="I101" i="6"/>
  <c r="M100" i="6"/>
  <c r="L100" i="6"/>
  <c r="K100" i="6" s="1"/>
  <c r="J100" i="6"/>
  <c r="I100" i="6"/>
  <c r="M99" i="6"/>
  <c r="L99" i="6"/>
  <c r="K99" i="6"/>
  <c r="J99" i="6"/>
  <c r="I99" i="6"/>
  <c r="M98" i="6"/>
  <c r="L98" i="6"/>
  <c r="K98" i="6"/>
  <c r="J98" i="6"/>
  <c r="I98" i="6"/>
  <c r="M97" i="6"/>
  <c r="L97" i="6"/>
  <c r="K97" i="6"/>
  <c r="J97" i="6"/>
  <c r="I97" i="6"/>
  <c r="M96" i="6"/>
  <c r="L96" i="6"/>
  <c r="K96" i="6"/>
  <c r="J96" i="6"/>
  <c r="I96" i="6"/>
  <c r="M95" i="6"/>
  <c r="L95" i="6" s="1"/>
  <c r="K95" i="6" s="1"/>
  <c r="J95" i="6"/>
  <c r="I95" i="6"/>
  <c r="M94" i="6"/>
  <c r="L94" i="6" s="1"/>
  <c r="K94" i="6" s="1"/>
  <c r="J94" i="6"/>
  <c r="I94" i="6"/>
  <c r="M93" i="6"/>
  <c r="L93" i="6" s="1"/>
  <c r="K93" i="6" s="1"/>
  <c r="J93" i="6"/>
  <c r="I93" i="6"/>
  <c r="M92" i="6"/>
  <c r="L92" i="6" s="1"/>
  <c r="K92" i="6" s="1"/>
  <c r="J92" i="6"/>
  <c r="I92" i="6"/>
  <c r="M91" i="6"/>
  <c r="L91" i="6" s="1"/>
  <c r="K91" i="6" s="1"/>
  <c r="J91" i="6"/>
  <c r="I91" i="6"/>
  <c r="M90" i="6"/>
  <c r="L90" i="6" s="1"/>
  <c r="K90" i="6" s="1"/>
  <c r="J90" i="6"/>
  <c r="I90" i="6"/>
  <c r="M89" i="6"/>
  <c r="L89" i="6"/>
  <c r="K89" i="6" s="1"/>
  <c r="J89" i="6"/>
  <c r="I89" i="6"/>
  <c r="M88" i="6"/>
  <c r="L88" i="6" s="1"/>
  <c r="K88" i="6" s="1"/>
  <c r="J88" i="6"/>
  <c r="I88" i="6"/>
  <c r="M87" i="6"/>
  <c r="L87" i="6" s="1"/>
  <c r="K87" i="6" s="1"/>
  <c r="J87" i="6"/>
  <c r="I87" i="6"/>
  <c r="M86" i="6"/>
  <c r="L86" i="6"/>
  <c r="K86" i="6"/>
  <c r="J86" i="6"/>
  <c r="I86" i="6"/>
  <c r="M85" i="6"/>
  <c r="L85" i="6"/>
  <c r="K85" i="6" s="1"/>
  <c r="J85" i="6"/>
  <c r="I85" i="6"/>
  <c r="M84" i="6"/>
  <c r="L84" i="6"/>
  <c r="K84" i="6" s="1"/>
  <c r="J84" i="6"/>
  <c r="I84" i="6"/>
  <c r="M83" i="6"/>
  <c r="L83" i="6"/>
  <c r="K83" i="6"/>
  <c r="J83" i="6"/>
  <c r="I83" i="6"/>
  <c r="M82" i="6"/>
  <c r="L82" i="6"/>
  <c r="K82" i="6"/>
  <c r="J82" i="6"/>
  <c r="I82" i="6"/>
  <c r="M81" i="6"/>
  <c r="L81" i="6"/>
  <c r="K81" i="6"/>
  <c r="J81" i="6"/>
  <c r="I81" i="6"/>
  <c r="M80" i="6"/>
  <c r="L80" i="6"/>
  <c r="K80" i="6"/>
  <c r="J80" i="6"/>
  <c r="I80" i="6"/>
  <c r="M79" i="6"/>
  <c r="L79" i="6"/>
  <c r="K79" i="6"/>
  <c r="J79" i="6"/>
  <c r="I79" i="6"/>
  <c r="M78" i="6"/>
  <c r="L78" i="6" s="1"/>
  <c r="K78" i="6" s="1"/>
  <c r="J78" i="6"/>
  <c r="I78" i="6"/>
  <c r="M77" i="6"/>
  <c r="L77" i="6" s="1"/>
  <c r="K77" i="6" s="1"/>
  <c r="J77" i="6"/>
  <c r="I77" i="6"/>
  <c r="M76" i="6"/>
  <c r="L76" i="6" s="1"/>
  <c r="K76" i="6" s="1"/>
  <c r="J76" i="6"/>
  <c r="I76" i="6"/>
  <c r="M75" i="6"/>
  <c r="L75" i="6"/>
  <c r="K75" i="6" s="1"/>
  <c r="I75" i="6" s="1"/>
  <c r="J75" i="6"/>
  <c r="M74" i="6"/>
  <c r="L74" i="6" s="1"/>
  <c r="K74" i="6" s="1"/>
  <c r="I74" i="6" s="1"/>
  <c r="J74" i="6"/>
  <c r="M73" i="6"/>
  <c r="L73" i="6"/>
  <c r="K73" i="6" s="1"/>
  <c r="J73" i="6"/>
  <c r="I73" i="6" s="1"/>
  <c r="M72" i="6"/>
  <c r="L72" i="6" s="1"/>
  <c r="K72" i="6" s="1"/>
  <c r="I72" i="6" s="1"/>
  <c r="J72" i="6"/>
  <c r="M71" i="6"/>
  <c r="L71" i="6"/>
  <c r="K71" i="6" s="1"/>
  <c r="I71" i="6" s="1"/>
  <c r="J71" i="6"/>
  <c r="M70" i="6"/>
  <c r="L70" i="6"/>
  <c r="K70" i="6"/>
  <c r="I70" i="6" s="1"/>
  <c r="J70" i="6"/>
  <c r="M69" i="6"/>
  <c r="L69" i="6"/>
  <c r="K69" i="6"/>
  <c r="J69" i="6"/>
  <c r="I69" i="6" s="1"/>
  <c r="M68" i="6"/>
  <c r="L68" i="6"/>
  <c r="K68" i="6"/>
  <c r="J68" i="6"/>
  <c r="I68" i="6" s="1"/>
  <c r="M67" i="6"/>
  <c r="L67" i="6"/>
  <c r="K67" i="6"/>
  <c r="J67" i="6"/>
  <c r="I67" i="6" s="1"/>
  <c r="M66" i="6"/>
  <c r="L66" i="6" s="1"/>
  <c r="K66" i="6" s="1"/>
  <c r="I66" i="6" s="1"/>
  <c r="J66" i="6"/>
  <c r="M65" i="6"/>
  <c r="L65" i="6"/>
  <c r="K65" i="6"/>
  <c r="J65" i="6"/>
  <c r="I65" i="6"/>
  <c r="M64" i="6"/>
  <c r="L64" i="6" s="1"/>
  <c r="K64" i="6" s="1"/>
  <c r="I64" i="6" s="1"/>
  <c r="J64" i="6"/>
  <c r="M63" i="6"/>
  <c r="L63" i="6"/>
  <c r="K63" i="6" s="1"/>
  <c r="I63" i="6" s="1"/>
  <c r="J63" i="6"/>
  <c r="M62" i="6"/>
  <c r="L62" i="6" s="1"/>
  <c r="K62" i="6" s="1"/>
  <c r="I62" i="6" s="1"/>
  <c r="J62" i="6"/>
  <c r="M61" i="6"/>
  <c r="L61" i="6" s="1"/>
  <c r="K61" i="6" s="1"/>
  <c r="I61" i="6" s="1"/>
  <c r="J61" i="6"/>
  <c r="M60" i="6"/>
  <c r="L60" i="6" s="1"/>
  <c r="K60" i="6" s="1"/>
  <c r="I60" i="6" s="1"/>
  <c r="J60" i="6"/>
  <c r="M59" i="6"/>
  <c r="L59" i="6" s="1"/>
  <c r="K59" i="6" s="1"/>
  <c r="I59" i="6" s="1"/>
  <c r="J59" i="6"/>
  <c r="M58" i="6"/>
  <c r="L58" i="6"/>
  <c r="K58" i="6" s="1"/>
  <c r="I58" i="6" s="1"/>
  <c r="J58" i="6"/>
  <c r="M57" i="6"/>
  <c r="L57" i="6"/>
  <c r="K57" i="6" s="1"/>
  <c r="I57" i="6" s="1"/>
  <c r="J57" i="6"/>
  <c r="M56" i="6"/>
  <c r="L56" i="6"/>
  <c r="K56" i="6" s="1"/>
  <c r="I56" i="6" s="1"/>
  <c r="J56" i="6"/>
  <c r="M55" i="6"/>
  <c r="L55" i="6"/>
  <c r="K55" i="6"/>
  <c r="J55" i="6"/>
  <c r="I55" i="6" s="1"/>
  <c r="M54" i="6"/>
  <c r="L54" i="6"/>
  <c r="K54" i="6"/>
  <c r="I54" i="6" s="1"/>
  <c r="J54" i="6"/>
  <c r="M53" i="6"/>
  <c r="L53" i="6"/>
  <c r="K53" i="6"/>
  <c r="J53" i="6"/>
  <c r="I53" i="6" s="1"/>
  <c r="M52" i="6"/>
  <c r="L52" i="6"/>
  <c r="K52" i="6"/>
  <c r="J52" i="6"/>
  <c r="I52" i="6" s="1"/>
  <c r="M51" i="6"/>
  <c r="L51" i="6"/>
  <c r="K51" i="6"/>
  <c r="J51" i="6"/>
  <c r="I51" i="6" s="1"/>
  <c r="M50" i="6"/>
  <c r="L50" i="6"/>
  <c r="K50" i="6"/>
  <c r="J50" i="6"/>
  <c r="I50" i="6" s="1"/>
  <c r="M49" i="6"/>
  <c r="L49" i="6"/>
  <c r="K49" i="6"/>
  <c r="J49" i="6"/>
  <c r="I49" i="6"/>
  <c r="M48" i="6"/>
  <c r="L48" i="6" s="1"/>
  <c r="K48" i="6" s="1"/>
  <c r="I48" i="6" s="1"/>
  <c r="J48" i="6"/>
  <c r="M47" i="6"/>
  <c r="L47" i="6"/>
  <c r="K47" i="6"/>
  <c r="J47" i="6"/>
  <c r="I47" i="6"/>
  <c r="M46" i="6"/>
  <c r="L46" i="6" s="1"/>
  <c r="K46" i="6" s="1"/>
  <c r="I46" i="6" s="1"/>
  <c r="J46" i="6"/>
  <c r="M45" i="6"/>
  <c r="L45" i="6" s="1"/>
  <c r="K45" i="6" s="1"/>
  <c r="I45" i="6" s="1"/>
  <c r="J45" i="6"/>
  <c r="M44" i="6"/>
  <c r="L44" i="6" s="1"/>
  <c r="K44" i="6" s="1"/>
  <c r="I44" i="6" s="1"/>
  <c r="J44" i="6"/>
  <c r="M43" i="6"/>
  <c r="L43" i="6"/>
  <c r="K43" i="6" s="1"/>
  <c r="I43" i="6" s="1"/>
  <c r="J43" i="6"/>
  <c r="M42" i="6"/>
  <c r="L42" i="6"/>
  <c r="K42" i="6" s="1"/>
  <c r="I42" i="6" s="1"/>
  <c r="J42" i="6"/>
  <c r="M41" i="6"/>
  <c r="L41" i="6"/>
  <c r="K41" i="6" s="1"/>
  <c r="I41" i="6" s="1"/>
  <c r="J41" i="6"/>
  <c r="M40" i="6"/>
  <c r="L40" i="6"/>
  <c r="K40" i="6"/>
  <c r="I40" i="6" s="1"/>
  <c r="J40" i="6"/>
  <c r="M39" i="6"/>
  <c r="L39" i="6"/>
  <c r="K39" i="6"/>
  <c r="J39" i="6"/>
  <c r="I39" i="6" s="1"/>
  <c r="M38" i="6"/>
  <c r="L38" i="6"/>
  <c r="K38" i="6"/>
  <c r="I38" i="6" s="1"/>
  <c r="J38" i="6"/>
  <c r="M37" i="6"/>
  <c r="L37" i="6"/>
  <c r="K37" i="6"/>
  <c r="J37" i="6"/>
  <c r="I37" i="6" s="1"/>
  <c r="M36" i="6"/>
  <c r="L36" i="6"/>
  <c r="K36" i="6"/>
  <c r="J36" i="6"/>
  <c r="I36" i="6" s="1"/>
  <c r="M35" i="6"/>
  <c r="L35" i="6"/>
  <c r="K35" i="6"/>
  <c r="J35" i="6"/>
  <c r="I35" i="6" s="1"/>
  <c r="M34" i="6"/>
  <c r="L34" i="6"/>
  <c r="K34" i="6"/>
  <c r="J34" i="6"/>
  <c r="I34" i="6"/>
  <c r="M33" i="6"/>
  <c r="L33" i="6"/>
  <c r="K33" i="6"/>
  <c r="J33" i="6"/>
  <c r="I33" i="6"/>
  <c r="M32" i="6"/>
  <c r="L32" i="6" s="1"/>
  <c r="K32" i="6" s="1"/>
  <c r="I32" i="6" s="1"/>
  <c r="J32" i="6"/>
  <c r="M31" i="6"/>
  <c r="L31" i="6"/>
  <c r="K31" i="6"/>
  <c r="J31" i="6"/>
  <c r="I31" i="6"/>
  <c r="M30" i="6"/>
  <c r="L30" i="6" s="1"/>
  <c r="K30" i="6" s="1"/>
  <c r="I30" i="6" s="1"/>
  <c r="J30" i="6"/>
  <c r="M29" i="6"/>
  <c r="L29" i="6" s="1"/>
  <c r="K29" i="6" s="1"/>
  <c r="I29" i="6" s="1"/>
  <c r="J29" i="6"/>
  <c r="M28" i="6"/>
  <c r="L28" i="6" s="1"/>
  <c r="K28" i="6" s="1"/>
  <c r="I28" i="6" s="1"/>
  <c r="J28" i="6"/>
  <c r="M27" i="6"/>
  <c r="L27" i="6"/>
  <c r="K27" i="6" s="1"/>
  <c r="I27" i="6" s="1"/>
  <c r="J27" i="6"/>
  <c r="M26" i="6"/>
  <c r="L26" i="6"/>
  <c r="K26" i="6" s="1"/>
  <c r="I26" i="6" s="1"/>
  <c r="J26" i="6"/>
  <c r="M25" i="6"/>
  <c r="L25" i="6"/>
  <c r="K25" i="6" s="1"/>
  <c r="I25" i="6" s="1"/>
  <c r="J25" i="6"/>
  <c r="M24" i="6"/>
  <c r="L24" i="6"/>
  <c r="K24" i="6"/>
  <c r="I24" i="6" s="1"/>
  <c r="J24" i="6"/>
  <c r="M23" i="6"/>
  <c r="L23" i="6"/>
  <c r="K23" i="6"/>
  <c r="J23" i="6"/>
  <c r="I23" i="6" s="1"/>
  <c r="M22" i="6"/>
  <c r="L22" i="6"/>
  <c r="K22" i="6"/>
  <c r="I22" i="6" s="1"/>
  <c r="J22" i="6"/>
  <c r="M21" i="6"/>
  <c r="L21" i="6"/>
  <c r="K21" i="6"/>
  <c r="J21" i="6"/>
  <c r="I21" i="6" s="1"/>
  <c r="M20" i="6"/>
  <c r="L20" i="6"/>
  <c r="K20" i="6"/>
  <c r="J20" i="6"/>
  <c r="I20" i="6" s="1"/>
  <c r="M19" i="6"/>
  <c r="L19" i="6"/>
  <c r="K19" i="6"/>
  <c r="J19" i="6"/>
  <c r="I19" i="6" s="1"/>
  <c r="M18" i="6"/>
  <c r="L18" i="6"/>
  <c r="K18" i="6"/>
  <c r="J18" i="6"/>
  <c r="I18" i="6"/>
  <c r="M17" i="6"/>
  <c r="L17" i="6"/>
  <c r="K17" i="6"/>
  <c r="J17" i="6"/>
  <c r="I17" i="6"/>
  <c r="M16" i="6"/>
  <c r="L16" i="6" s="1"/>
  <c r="K16" i="6" s="1"/>
  <c r="I16" i="6" s="1"/>
  <c r="J16" i="6"/>
  <c r="M15" i="6"/>
  <c r="L15" i="6"/>
  <c r="K15" i="6"/>
  <c r="J15" i="6"/>
  <c r="I15" i="6"/>
  <c r="M14" i="6"/>
  <c r="L14" i="6" s="1"/>
  <c r="K14" i="6" s="1"/>
  <c r="I14" i="6" s="1"/>
  <c r="J14" i="6"/>
  <c r="M13" i="6"/>
  <c r="L13" i="6" s="1"/>
  <c r="K13" i="6" s="1"/>
  <c r="I13" i="6" s="1"/>
  <c r="J13" i="6"/>
  <c r="M12" i="6"/>
  <c r="L12" i="6" s="1"/>
  <c r="K12" i="6" s="1"/>
  <c r="I12" i="6" s="1"/>
  <c r="J12" i="6"/>
  <c r="M11" i="6"/>
  <c r="L11" i="6"/>
  <c r="K11" i="6" s="1"/>
  <c r="I11" i="6" s="1"/>
  <c r="J11" i="6"/>
  <c r="M10" i="6"/>
  <c r="L10" i="6"/>
  <c r="K10" i="6" s="1"/>
  <c r="I10" i="6" s="1"/>
  <c r="J10" i="6"/>
  <c r="M9" i="6"/>
  <c r="L9" i="6"/>
  <c r="K9" i="6" s="1"/>
  <c r="I9" i="6" s="1"/>
  <c r="J9" i="6"/>
  <c r="M8" i="6"/>
  <c r="L8" i="6"/>
  <c r="K8" i="6"/>
  <c r="I8" i="6" s="1"/>
  <c r="J8" i="6"/>
  <c r="M7" i="6"/>
  <c r="L7" i="6"/>
  <c r="K7" i="6"/>
  <c r="J7" i="6"/>
  <c r="I7" i="6" s="1"/>
  <c r="M6" i="6"/>
  <c r="L6" i="6"/>
  <c r="K6" i="6"/>
  <c r="I6" i="6" s="1"/>
  <c r="J6" i="6"/>
  <c r="M5" i="6"/>
  <c r="L5" i="6"/>
  <c r="K5" i="6"/>
  <c r="J5" i="6"/>
  <c r="I5" i="6" s="1"/>
  <c r="M4" i="6"/>
  <c r="L4" i="6"/>
  <c r="K4" i="6"/>
  <c r="J4" i="6"/>
  <c r="I4" i="6" s="1"/>
  <c r="M3" i="6"/>
  <c r="L3" i="6"/>
  <c r="K3" i="6"/>
  <c r="J3" i="6"/>
  <c r="I3" i="6" s="1"/>
  <c r="M107" i="5"/>
  <c r="L107" i="5" s="1"/>
  <c r="M106" i="5"/>
  <c r="L106" i="5" s="1"/>
  <c r="M105" i="5"/>
  <c r="L105" i="5" s="1"/>
  <c r="M104" i="5"/>
  <c r="L104" i="5" s="1"/>
  <c r="M103" i="5"/>
  <c r="L103" i="5" s="1"/>
  <c r="M102" i="5"/>
  <c r="L102" i="5" s="1"/>
  <c r="M101" i="5"/>
  <c r="L101" i="5" s="1"/>
  <c r="M100" i="5"/>
  <c r="L100" i="5" s="1"/>
  <c r="M99" i="5"/>
  <c r="L99" i="5" s="1"/>
  <c r="M98" i="5"/>
  <c r="L98" i="5" s="1"/>
  <c r="M97" i="5"/>
  <c r="L97" i="5" s="1"/>
  <c r="M96" i="5"/>
  <c r="L96" i="5" s="1"/>
  <c r="M95" i="5"/>
  <c r="L95" i="5" s="1"/>
  <c r="J95" i="5" s="1"/>
  <c r="M94" i="5"/>
  <c r="L94" i="5" s="1"/>
  <c r="J94" i="5" s="1"/>
  <c r="M93" i="5"/>
  <c r="L93" i="5" s="1"/>
  <c r="J93" i="5" s="1"/>
  <c r="M92" i="5"/>
  <c r="L92" i="5" s="1"/>
  <c r="J92" i="5" s="1"/>
  <c r="M91" i="5"/>
  <c r="L91" i="5" s="1"/>
  <c r="J91" i="5" s="1"/>
  <c r="M90" i="5"/>
  <c r="L90" i="5" s="1"/>
  <c r="J90" i="5" s="1"/>
  <c r="M89" i="5"/>
  <c r="L89" i="5" s="1"/>
  <c r="J89" i="5" s="1"/>
  <c r="M88" i="5"/>
  <c r="L88" i="5" s="1"/>
  <c r="J88" i="5" s="1"/>
  <c r="M87" i="5"/>
  <c r="L87" i="5" s="1"/>
  <c r="J87" i="5" s="1"/>
  <c r="M86" i="5"/>
  <c r="L86" i="5" s="1"/>
  <c r="J86" i="5" s="1"/>
  <c r="M85" i="5"/>
  <c r="L85" i="5" s="1"/>
  <c r="J85" i="5" s="1"/>
  <c r="M84" i="5"/>
  <c r="L84" i="5" s="1"/>
  <c r="J84" i="5" s="1"/>
  <c r="M83" i="5"/>
  <c r="L83" i="5" s="1"/>
  <c r="J83" i="5" s="1"/>
  <c r="L75" i="5"/>
  <c r="J75" i="5" s="1"/>
  <c r="L74" i="5"/>
  <c r="J74" i="5" s="1"/>
  <c r="L73" i="5"/>
  <c r="J73" i="5" s="1"/>
  <c r="L72" i="5"/>
  <c r="J72" i="5" s="1"/>
  <c r="L71" i="5"/>
  <c r="J71" i="5" s="1"/>
  <c r="L70" i="5"/>
  <c r="J70" i="5" s="1"/>
  <c r="L69" i="5"/>
  <c r="J69" i="5" s="1"/>
  <c r="M68" i="5"/>
  <c r="L68" i="5" s="1"/>
  <c r="M67" i="5"/>
  <c r="L67" i="5" s="1"/>
  <c r="M66" i="5"/>
  <c r="L66" i="5" s="1"/>
  <c r="M65" i="5"/>
  <c r="L65" i="5" s="1"/>
  <c r="M64" i="5"/>
  <c r="L64" i="5" s="1"/>
  <c r="M63" i="5"/>
  <c r="L63" i="5" s="1"/>
  <c r="M62" i="5"/>
  <c r="L62" i="5" s="1"/>
  <c r="M61" i="5"/>
  <c r="L61" i="5" s="1"/>
  <c r="M60" i="5"/>
  <c r="L60" i="5" s="1"/>
  <c r="M59" i="5"/>
  <c r="L59" i="5" s="1"/>
  <c r="M58" i="5"/>
  <c r="L58" i="5" s="1"/>
  <c r="M57" i="5"/>
  <c r="L57" i="5" s="1"/>
  <c r="M56" i="5"/>
  <c r="L56" i="5" s="1"/>
  <c r="M55" i="5"/>
  <c r="L55" i="5" s="1"/>
  <c r="M54" i="5"/>
  <c r="L54" i="5" s="1"/>
  <c r="M53" i="5"/>
  <c r="L53" i="5" s="1"/>
  <c r="M52" i="5"/>
  <c r="L52" i="5" s="1"/>
  <c r="M82" i="5"/>
  <c r="L82" i="5" s="1"/>
  <c r="M51" i="5"/>
  <c r="L51" i="5" s="1"/>
  <c r="M50" i="5"/>
  <c r="L50" i="5" s="1"/>
  <c r="M49" i="5"/>
  <c r="L49" i="5" s="1"/>
  <c r="M81" i="5"/>
  <c r="L81" i="5" s="1"/>
  <c r="M48" i="5"/>
  <c r="L48" i="5" s="1"/>
  <c r="M47" i="5"/>
  <c r="L47" i="5" s="1"/>
  <c r="M46" i="5"/>
  <c r="L46" i="5" s="1"/>
  <c r="M45" i="5"/>
  <c r="L45" i="5" s="1"/>
  <c r="M44" i="5"/>
  <c r="L44" i="5" s="1"/>
  <c r="M43" i="5"/>
  <c r="L43" i="5" s="1"/>
  <c r="M80" i="5"/>
  <c r="L80" i="5" s="1"/>
  <c r="M42" i="5"/>
  <c r="L42" i="5" s="1"/>
  <c r="M41" i="5"/>
  <c r="L41" i="5" s="1"/>
  <c r="M40" i="5"/>
  <c r="L40" i="5" s="1"/>
  <c r="M39" i="5"/>
  <c r="L39" i="5" s="1"/>
  <c r="M38" i="5"/>
  <c r="L38" i="5" s="1"/>
  <c r="M79" i="5"/>
  <c r="L79" i="5" s="1"/>
  <c r="M37" i="5"/>
  <c r="L37" i="5" s="1"/>
  <c r="M36" i="5"/>
  <c r="L36" i="5" s="1"/>
  <c r="M35" i="5"/>
  <c r="L35" i="5" s="1"/>
  <c r="M34" i="5"/>
  <c r="L34" i="5" s="1"/>
  <c r="M33" i="5"/>
  <c r="L33" i="5" s="1"/>
  <c r="M32" i="5"/>
  <c r="L32" i="5" s="1"/>
  <c r="M31" i="5"/>
  <c r="L31" i="5" s="1"/>
  <c r="M78" i="5"/>
  <c r="L78" i="5" s="1"/>
  <c r="M30" i="5"/>
  <c r="L30" i="5" s="1"/>
  <c r="M29" i="5"/>
  <c r="L29" i="5" s="1"/>
  <c r="M28" i="5"/>
  <c r="L28" i="5" s="1"/>
  <c r="M27" i="5"/>
  <c r="L27" i="5" s="1"/>
  <c r="M26" i="5"/>
  <c r="L26" i="5" s="1"/>
  <c r="M25" i="5"/>
  <c r="L25" i="5" s="1"/>
  <c r="M24" i="5"/>
  <c r="L24" i="5" s="1"/>
  <c r="M23" i="5"/>
  <c r="L23" i="5" s="1"/>
  <c r="M22" i="5"/>
  <c r="L22" i="5" s="1"/>
  <c r="M77" i="5"/>
  <c r="L77" i="5" s="1"/>
  <c r="M76" i="5"/>
  <c r="L76" i="5" s="1"/>
  <c r="M21" i="5"/>
  <c r="L21" i="5" s="1"/>
  <c r="M20" i="5"/>
  <c r="L20" i="5" s="1"/>
  <c r="M19" i="5"/>
  <c r="L19" i="5" s="1"/>
  <c r="M18" i="5"/>
  <c r="L18" i="5" s="1"/>
  <c r="M17" i="5"/>
  <c r="L17" i="5" s="1"/>
  <c r="M16" i="5"/>
  <c r="L16" i="5" s="1"/>
  <c r="M15" i="5"/>
  <c r="L15" i="5" s="1"/>
  <c r="M14" i="5"/>
  <c r="L14" i="5" s="1"/>
  <c r="M13" i="5"/>
  <c r="L13" i="5" s="1"/>
  <c r="M12" i="5"/>
  <c r="L12" i="5" s="1"/>
  <c r="M11" i="5"/>
  <c r="L11" i="5" s="1"/>
  <c r="M10" i="5"/>
  <c r="L10" i="5" s="1"/>
  <c r="M9" i="5"/>
  <c r="L9" i="5" s="1"/>
  <c r="M8" i="5"/>
  <c r="L8" i="5" s="1"/>
  <c r="M7" i="5"/>
  <c r="L7" i="5" s="1"/>
  <c r="M6" i="5"/>
  <c r="L6" i="5" s="1"/>
  <c r="M5" i="5"/>
  <c r="L5" i="5" s="1"/>
  <c r="M4" i="5"/>
  <c r="L4" i="5" s="1"/>
  <c r="M3" i="5"/>
  <c r="L3" i="5" s="1"/>
  <c r="J68" i="5" l="1"/>
  <c r="J33" i="5"/>
  <c r="J65" i="5"/>
  <c r="J80" i="5"/>
  <c r="J14" i="5"/>
  <c r="J63" i="5"/>
  <c r="J79" i="5"/>
  <c r="J37" i="5"/>
  <c r="J10" i="5"/>
  <c r="J4" i="5"/>
  <c r="J20" i="5"/>
  <c r="J50" i="5"/>
  <c r="J55" i="5"/>
  <c r="J35" i="5"/>
  <c r="J57" i="5"/>
  <c r="J64" i="5"/>
  <c r="J82" i="5"/>
  <c r="J76" i="5"/>
  <c r="J52" i="5"/>
  <c r="J27" i="5"/>
  <c r="J59" i="5"/>
  <c r="J81" i="5"/>
  <c r="J53" i="5"/>
  <c r="J44" i="5"/>
  <c r="J49" i="5"/>
  <c r="J39" i="5"/>
  <c r="J67" i="5"/>
  <c r="J6" i="5"/>
  <c r="J12" i="5"/>
  <c r="J56" i="5"/>
  <c r="J78" i="5"/>
  <c r="J24" i="5"/>
  <c r="J41" i="5"/>
  <c r="J31" i="5"/>
  <c r="J15" i="5"/>
  <c r="J43" i="5"/>
  <c r="J22" i="5"/>
  <c r="J28" i="5"/>
  <c r="J23" i="5"/>
  <c r="J5" i="5"/>
  <c r="J9" i="5"/>
  <c r="J48" i="5"/>
  <c r="J51" i="5"/>
  <c r="J61" i="5"/>
  <c r="J34" i="5"/>
  <c r="J30" i="5"/>
  <c r="J38" i="5"/>
  <c r="J62" i="5"/>
  <c r="J13" i="5"/>
  <c r="J16" i="5"/>
  <c r="J42" i="5"/>
  <c r="J8" i="5"/>
  <c r="J17" i="5"/>
  <c r="J36" i="5"/>
  <c r="J54" i="5"/>
  <c r="J32" i="5"/>
  <c r="J40" i="5"/>
  <c r="J58" i="5"/>
  <c r="J29" i="5"/>
  <c r="J18" i="5"/>
  <c r="J19" i="5"/>
  <c r="J26" i="5"/>
  <c r="J45" i="5"/>
  <c r="J60" i="5"/>
  <c r="J77" i="5"/>
  <c r="J7" i="5"/>
  <c r="J3" i="5"/>
  <c r="J46" i="5"/>
  <c r="J47" i="5"/>
  <c r="J66" i="5"/>
  <c r="J25" i="5"/>
  <c r="J11" i="5"/>
  <c r="J98" i="5"/>
  <c r="K21" i="5"/>
  <c r="J21" i="5" s="1"/>
  <c r="J106" i="5"/>
  <c r="J102" i="5" l="1"/>
  <c r="J97" i="5"/>
  <c r="J101" i="5"/>
  <c r="J100" i="5"/>
  <c r="J107" i="5"/>
  <c r="J99" i="5"/>
  <c r="J96" i="5"/>
  <c r="J105" i="5"/>
  <c r="J104" i="5"/>
  <c r="J103" i="5"/>
</calcChain>
</file>

<file path=xl/sharedStrings.xml><?xml version="1.0" encoding="utf-8"?>
<sst xmlns="http://schemas.openxmlformats.org/spreadsheetml/2006/main" count="1727" uniqueCount="903">
  <si>
    <t>DE</t>
  </si>
  <si>
    <t>PARA</t>
  </si>
  <si>
    <t>SIGLA</t>
  </si>
  <si>
    <t>Conselho Consultivo</t>
  </si>
  <si>
    <t>CCON</t>
  </si>
  <si>
    <t>-</t>
  </si>
  <si>
    <t>Auditoria</t>
  </si>
  <si>
    <t>AUD</t>
  </si>
  <si>
    <t>Ouvidoria</t>
  </si>
  <si>
    <t>OUV</t>
  </si>
  <si>
    <t>Protocolo</t>
  </si>
  <si>
    <t>PROT</t>
  </si>
  <si>
    <t>Colegiado Executivo</t>
  </si>
  <si>
    <t>COLEX</t>
  </si>
  <si>
    <t>Superintendência</t>
  </si>
  <si>
    <t>SUP</t>
  </si>
  <si>
    <t>Setor De Regulação E Avaliação Em Saúde</t>
  </si>
  <si>
    <t>Setor de Contratualização e Regulação</t>
  </si>
  <si>
    <t>STCOR</t>
  </si>
  <si>
    <t>Unidade de Contratualização</t>
  </si>
  <si>
    <t>UCON</t>
  </si>
  <si>
    <t>Unidade de Gestão da Informação Assistencial</t>
  </si>
  <si>
    <t>UGIA</t>
  </si>
  <si>
    <t>Unidade de Processamento de Informação Assistencial</t>
  </si>
  <si>
    <t>Unidade de Processamento da Informação Assistencial</t>
  </si>
  <si>
    <t>UPIA</t>
  </si>
  <si>
    <t>Unidade de Regulação Assistencial</t>
  </si>
  <si>
    <t>URA</t>
  </si>
  <si>
    <t>Setor de Vigilância em Saúde</t>
  </si>
  <si>
    <t>Setor de Gestão da Qualidade</t>
  </si>
  <si>
    <t>STGQ</t>
  </si>
  <si>
    <t>Unidade de Gestão da Qualidade</t>
  </si>
  <si>
    <t>UGQ</t>
  </si>
  <si>
    <t>Unidade de Segurança do Paciente</t>
  </si>
  <si>
    <t>USEP</t>
  </si>
  <si>
    <t>Unidade de Controle de Infecção Hospitalar, Epidemiologia e Biossegurança</t>
  </si>
  <si>
    <t>Unidade de Vigilância em Saúde</t>
  </si>
  <si>
    <t>UVS</t>
  </si>
  <si>
    <t>Setor de Governança e Estratégia</t>
  </si>
  <si>
    <t>SEGOV</t>
  </si>
  <si>
    <t>Unidade de Gestão de Riscos e Controles Internos</t>
  </si>
  <si>
    <t>UGRCI</t>
  </si>
  <si>
    <t>Unidade de Planejamento</t>
  </si>
  <si>
    <t>UPLAN</t>
  </si>
  <si>
    <t>Setor de Gestão de Processos e Tecnologia da Informação</t>
  </si>
  <si>
    <t>Setor de Tecnologia da Informação e Saúde Digital</t>
  </si>
  <si>
    <t>SETISD</t>
  </si>
  <si>
    <t>Unidade de Infraestrutura, Suporte e Segurança de Tecnologia da Informação</t>
  </si>
  <si>
    <t>UISTI</t>
  </si>
  <si>
    <t>Unidade de Sistemas de Informação e Inteligência de Dados</t>
  </si>
  <si>
    <t>USID</t>
  </si>
  <si>
    <t>Unidade de Comunicação</t>
  </si>
  <si>
    <t>Unidade de Comunicação Social</t>
  </si>
  <si>
    <t>UCS</t>
  </si>
  <si>
    <t>Gerência De Ensino E Pesquisa</t>
  </si>
  <si>
    <t>Gerência de Ensino e Pesquisa</t>
  </si>
  <si>
    <t>GEP</t>
  </si>
  <si>
    <t>Setor de Gestão da Pesquisa e Inovação Tecnológica</t>
  </si>
  <si>
    <t>Setor de Gestão da Pesquisa e da Inovação Tecnológica em Saúde</t>
  </si>
  <si>
    <t>SGPITS</t>
  </si>
  <si>
    <t>Unidade NATS (Núcleo de Avaliação de Tecnologias em Saúde)</t>
  </si>
  <si>
    <t>Unidade de Gestão da Inovação Tecnológica em Saúde</t>
  </si>
  <si>
    <t>UGITS</t>
  </si>
  <si>
    <t>Unidade CPC (Centro de Pesquisas Clínicas)</t>
  </si>
  <si>
    <t>Unidade de Gestão da Pesquisa</t>
  </si>
  <si>
    <t>UGPESQ</t>
  </si>
  <si>
    <t>Setor de Gestão Do Ensino</t>
  </si>
  <si>
    <t>Setor de Gestão do Ensino</t>
  </si>
  <si>
    <t>SEGE</t>
  </si>
  <si>
    <t>Unidade de Gerenciamento das Atividades de Graduação e Ensino Técnico</t>
  </si>
  <si>
    <t>Unidade de Gestão de Graduação, Ensino Técnico e Extensão</t>
  </si>
  <si>
    <t>UGETE</t>
  </si>
  <si>
    <t>Unidade de Gerenciamento das Atividades de Pós-graduação</t>
  </si>
  <si>
    <t>Unidade de Gestão de Pós-Graduação</t>
  </si>
  <si>
    <t>UGPOS</t>
  </si>
  <si>
    <t>Unidade Centro de Telessaúde</t>
  </si>
  <si>
    <t>Unidade de e-Saúde</t>
  </si>
  <si>
    <t>UES</t>
  </si>
  <si>
    <t>Gerência Administrativa</t>
  </si>
  <si>
    <t>GAD</t>
  </si>
  <si>
    <t>Divisão De Administração Financeira</t>
  </si>
  <si>
    <t>Divisão de Administração e Finanças</t>
  </si>
  <si>
    <t>DAF</t>
  </si>
  <si>
    <t>Setor De Administração</t>
  </si>
  <si>
    <t>Setor de Administração</t>
  </si>
  <si>
    <t>SAD</t>
  </si>
  <si>
    <t>Unidade de Contratos</t>
  </si>
  <si>
    <t>UCONT</t>
  </si>
  <si>
    <t>Unidade de Fiscalização Administrativa de Contratos</t>
  </si>
  <si>
    <t>UFAC</t>
  </si>
  <si>
    <t>Unidade de Licitações</t>
  </si>
  <si>
    <t>UL</t>
  </si>
  <si>
    <t>Unidade de Patrimônio</t>
  </si>
  <si>
    <t>UPAT</t>
  </si>
  <si>
    <t>Unidade de Compras</t>
  </si>
  <si>
    <t>Unidade de Planejamento de Compras</t>
  </si>
  <si>
    <t>UPC</t>
  </si>
  <si>
    <t>Setor De Contabilidade</t>
  </si>
  <si>
    <t>Setor de Contabilidade</t>
  </si>
  <si>
    <t>SCONT</t>
  </si>
  <si>
    <t>Setor De Orçamento E Finanças</t>
  </si>
  <si>
    <t>Setor de Gestão Orçamentária e Financeira</t>
  </si>
  <si>
    <t>SGOF</t>
  </si>
  <si>
    <t>Unidade de Execução Orçamentária e Financeira</t>
  </si>
  <si>
    <t>UEOF</t>
  </si>
  <si>
    <t>Unidade de Programação Orçamentária e Financeira</t>
  </si>
  <si>
    <t>Unidade de Planejamento e Gestão Orçamentária</t>
  </si>
  <si>
    <t>UPGO</t>
  </si>
  <si>
    <t>Divisão De Gestão De Pessoas</t>
  </si>
  <si>
    <t>Divisão de Gestão de Pessoas</t>
  </si>
  <si>
    <t>DIVGP</t>
  </si>
  <si>
    <t>Unidade de Administração de Pessoal</t>
  </si>
  <si>
    <t>UAP</t>
  </si>
  <si>
    <t>Unidade de Desenvolvimento de Pessoas</t>
  </si>
  <si>
    <t>Unidade de Desenvolvimento de Pessoal</t>
  </si>
  <si>
    <t>UDP</t>
  </si>
  <si>
    <t>Unidade de Saúde Ocupacional e Segurança do Trabalho</t>
  </si>
  <si>
    <t>USOST</t>
  </si>
  <si>
    <t>Divisão De Logística E Infraestrutura Hospitalar</t>
  </si>
  <si>
    <t>Divisão de Logística e Infraestrutura Hospitalar</t>
  </si>
  <si>
    <t>DLIH</t>
  </si>
  <si>
    <t>Setor de Suprimentos</t>
  </si>
  <si>
    <t>Setor de Abastecimento Farmacêutico e Suprimentos</t>
  </si>
  <si>
    <t>SAFS</t>
  </si>
  <si>
    <t>Unidade de Almoxarifado</t>
  </si>
  <si>
    <t>Unidade de Almoxarifado e Controle de Estoques</t>
  </si>
  <si>
    <t>UACE</t>
  </si>
  <si>
    <t>Unidade de Planejamento e Dimensionamento de Estoques</t>
  </si>
  <si>
    <t>UPDE</t>
  </si>
  <si>
    <t>Setor de Engenharia Clínica</t>
  </si>
  <si>
    <t>STEC</t>
  </si>
  <si>
    <t>Setor de Hotelaria Hospitalar</t>
  </si>
  <si>
    <t>STHH</t>
  </si>
  <si>
    <t>Unidade de Governança e Higienização</t>
  </si>
  <si>
    <t>Unidade de Hospitalidade</t>
  </si>
  <si>
    <t>UHOSP</t>
  </si>
  <si>
    <t>Unidade de Produção e Distribuição de Refeições</t>
  </si>
  <si>
    <t>UPDR</t>
  </si>
  <si>
    <t>Setor de Infraestrutura Física</t>
  </si>
  <si>
    <t>SIF</t>
  </si>
  <si>
    <t>Unidade de Engenharia Hospitalar</t>
  </si>
  <si>
    <t>Unidade de Manutenção Predial</t>
  </si>
  <si>
    <t>UMP</t>
  </si>
  <si>
    <t>Unidade de Engenharia de Projetos</t>
  </si>
  <si>
    <t>Unidade de Projetos e Obras</t>
  </si>
  <si>
    <t>UPO</t>
  </si>
  <si>
    <t>Unidade de Apoio Operacional</t>
  </si>
  <si>
    <t>Unidade de Serviços Gerais</t>
  </si>
  <si>
    <t>USG</t>
  </si>
  <si>
    <t>Gerência De Atenção À Saúde</t>
  </si>
  <si>
    <t>Gerência de Atenção à Saúde</t>
  </si>
  <si>
    <t>GAS</t>
  </si>
  <si>
    <t>Divisão De Apoio Diagnóstico E Terapêutico</t>
  </si>
  <si>
    <t>Divisão de Apoio Diagnóstico e Terapêutico</t>
  </si>
  <si>
    <t>DADT</t>
  </si>
  <si>
    <t>Setor de Apoio Diagnóstico e Terapêutico</t>
  </si>
  <si>
    <t>STDT</t>
  </si>
  <si>
    <t>Unidade Laboratório de Anatomia Patológica e Necropsia</t>
  </si>
  <si>
    <t>Unidade de Anatomia Patológica</t>
  </si>
  <si>
    <t>UAPAT</t>
  </si>
  <si>
    <t>Unidade Cirurgia e Anestesia</t>
  </si>
  <si>
    <t>Unidade de Bloco Cirúrgico</t>
  </si>
  <si>
    <t>UBC</t>
  </si>
  <si>
    <t>Unidade de Diagnóstico por Imagem</t>
  </si>
  <si>
    <t>UDI</t>
  </si>
  <si>
    <t>Unidade Transfuncional</t>
  </si>
  <si>
    <t>Unidade de Hemoterapia</t>
  </si>
  <si>
    <t>UHO</t>
  </si>
  <si>
    <t>Unidade Laboratório de Patologia Clínica</t>
  </si>
  <si>
    <t>Unidade de Laboratório de Análises Clínicas</t>
  </si>
  <si>
    <t>ULAC</t>
  </si>
  <si>
    <t>Unidade de Processamento de Material Esterilizado</t>
  </si>
  <si>
    <t>Unidade de Processamento de Materiais Esterilizados</t>
  </si>
  <si>
    <t>UPME</t>
  </si>
  <si>
    <t>Unidade de Hemodiálise</t>
  </si>
  <si>
    <t>Unidade de Terapia Renal Substitutiva</t>
  </si>
  <si>
    <t>UTRS</t>
  </si>
  <si>
    <t>Setor de Farmácia Hospitalar</t>
  </si>
  <si>
    <t>SFH</t>
  </si>
  <si>
    <t>Unidade de Dispensação Farmacêutica</t>
  </si>
  <si>
    <t>UDIS</t>
  </si>
  <si>
    <t>Unidade de Farmácia Clínica</t>
  </si>
  <si>
    <t>UFCLI</t>
  </si>
  <si>
    <t>Divisão De Enfermagem</t>
  </si>
  <si>
    <t>Divisão de Enfermagem</t>
  </si>
  <si>
    <t>DENF</t>
  </si>
  <si>
    <t>Unidade de Apoio à Gestão em Enfermagem</t>
  </si>
  <si>
    <t>UAGENF</t>
  </si>
  <si>
    <t>Divisão De Gestão Do Cuidado</t>
  </si>
  <si>
    <t>Divisão de Gestão do Cuidado</t>
  </si>
  <si>
    <t>DGC</t>
  </si>
  <si>
    <t>Setor de Cuidados</t>
  </si>
  <si>
    <t>Setor de Cuidados Especializados</t>
  </si>
  <si>
    <t>STESP</t>
  </si>
  <si>
    <t>Unidade de Pediatria, Cirurgia e Terapia Intensiva Pediátrica</t>
  </si>
  <si>
    <t>Unidade da Criança e do Adolescente</t>
  </si>
  <si>
    <t>UCA</t>
  </si>
  <si>
    <t>Unidade de Gestão do Atendimento Ambulatorial</t>
  </si>
  <si>
    <t>Unidade de Ambulatório</t>
  </si>
  <si>
    <t>UAMB</t>
  </si>
  <si>
    <t>Unidade de Clínica Médica Hospitalar</t>
  </si>
  <si>
    <t>Unidade de Clínica Médica</t>
  </si>
  <si>
    <t>UCM</t>
  </si>
  <si>
    <t>Unidade de Cirurgia Especializada</t>
  </si>
  <si>
    <t>Unidade de Clínicas Cirúrgicas Especializadas</t>
  </si>
  <si>
    <t>UCCE</t>
  </si>
  <si>
    <t>Unidade de Especialidades Clínicas</t>
  </si>
  <si>
    <t>UEC</t>
  </si>
  <si>
    <t>Unidade de Gastroenterologia e Cirurgia do Aparelho Digestivo</t>
  </si>
  <si>
    <t>UGCD</t>
  </si>
  <si>
    <t>Unidade de Hematologia e Oncologia</t>
  </si>
  <si>
    <t>UHON</t>
  </si>
  <si>
    <t>Unidade de Oftalmologia, Otorrinolaringologia e Cirurgia Buco- Maxilo-Facial</t>
  </si>
  <si>
    <t>Unidade de Oftalmologia e Otorrinolaringologia</t>
  </si>
  <si>
    <t>UOOT</t>
  </si>
  <si>
    <t>Unidade de Ginecologia, Obstetrícia e Neonatologia</t>
  </si>
  <si>
    <t>Unidade de Saúde da Mulher</t>
  </si>
  <si>
    <t>UMUL</t>
  </si>
  <si>
    <t>Unidade de Cardiologia, Cirurgia Cardiovascular e Cirurgia Toráxica</t>
  </si>
  <si>
    <t>Unidade do Sistema Cardiorrespiratório</t>
  </si>
  <si>
    <t>USCR</t>
  </si>
  <si>
    <t>Setor de Paciente Crítico</t>
  </si>
  <si>
    <t>STPC</t>
  </si>
  <si>
    <t>Unidade Coronariana</t>
  </si>
  <si>
    <t>UCO</t>
  </si>
  <si>
    <t>UCI e Semi-Intensivos Adulto</t>
  </si>
  <si>
    <t>Unidade de Terapia Intensiva Adulto</t>
  </si>
  <si>
    <t>UTIAD</t>
  </si>
  <si>
    <t>Unidade de Terapia Intensiva Neonatal</t>
  </si>
  <si>
    <t>UTIN</t>
  </si>
  <si>
    <t>Unidade de Terapia Intensiva Pediátrica</t>
  </si>
  <si>
    <t>UTIP</t>
  </si>
  <si>
    <t>Unidade de Atenção à Urgência e Emergência</t>
  </si>
  <si>
    <t>Unidade de Urgência e Emergência</t>
  </si>
  <si>
    <t>UUE</t>
  </si>
  <si>
    <t>Unidade Multiprofissional e Reabilitação</t>
  </si>
  <si>
    <t>Unidade Multiprofissional</t>
  </si>
  <si>
    <t>UMULTI</t>
  </si>
  <si>
    <t>Divisão Médica</t>
  </si>
  <si>
    <t>DMED</t>
  </si>
  <si>
    <t>Comissões</t>
  </si>
  <si>
    <t>Unidade de Abastecimento Farmacêutico</t>
  </si>
  <si>
    <t>Unidade de Admissão, Movimentação e Avaliação de Pessoas</t>
  </si>
  <si>
    <t>Unidade de Apoio Corporativo</t>
  </si>
  <si>
    <t>Unidade de Contabilidade de Custos</t>
  </si>
  <si>
    <t>Unidade de Contabilidade Fiscal</t>
  </si>
  <si>
    <t>Unidade de Gerenciamento das Atividades de Extensão</t>
  </si>
  <si>
    <t>Unidade de Gestão da Qualidade e do Risco Assistencial</t>
  </si>
  <si>
    <t>Unidade de Gestão de Resíduos</t>
  </si>
  <si>
    <t>Unidade de Liquidação da Despesa</t>
  </si>
  <si>
    <t>Unidade de Monitoramento e Avaliação</t>
  </si>
  <si>
    <t>Unidade de Nutrição Clínica</t>
  </si>
  <si>
    <t>Unidade de Pagamento da Despesa</t>
  </si>
  <si>
    <t>E-MAIL ANTIGO</t>
  </si>
  <si>
    <t>E-MAIL NOVO</t>
  </si>
  <si>
    <t>AÇÃO</t>
  </si>
  <si>
    <t>MANTER ALIAS POR 60 DIAS?</t>
  </si>
  <si>
    <t>VALIDAÇÃO</t>
  </si>
  <si>
    <t>IDENTIFICADO DO E-MAIL</t>
  </si>
  <si>
    <t>RENOMEAR</t>
  </si>
  <si>
    <t>CRIAR</t>
  </si>
  <si>
    <t>MIGRAR e DESATIVAR</t>
  </si>
  <si>
    <t>REMOVER</t>
  </si>
  <si>
    <t>HDT-UFPI - Comparação Entre Unidades Organizacionais Atuais e Novas Unidades</t>
  </si>
  <si>
    <t>hu-ufpi@ebserh.gov.br</t>
  </si>
  <si>
    <t>(HU-UFPI)</t>
  </si>
  <si>
    <t>SIGLA ANTIGA</t>
  </si>
  <si>
    <t>SIGLA NOVA</t>
  </si>
  <si>
    <t>NOME DE APRESENTAÇÃO (FINAL)</t>
  </si>
  <si>
    <t>TAMANHO</t>
  </si>
  <si>
    <t>NOME DE APRESENTAÇÃO SEM ABREVIAÇÃO</t>
  </si>
  <si>
    <t>CCON/HU-UFPI</t>
  </si>
  <si>
    <t>consconsultivo.huufpi@ebserh.gov.br</t>
  </si>
  <si>
    <t>ccon.hu-ufpi@ebserh.gov.br</t>
  </si>
  <si>
    <t>SIM</t>
  </si>
  <si>
    <t>AUD/HU-UFPI</t>
  </si>
  <si>
    <t>audit.huufpi@ebserh.gov.br</t>
  </si>
  <si>
    <t>aud.hu-ufpi@ebserh.gov.br</t>
  </si>
  <si>
    <t>OUV/HU-UFPI</t>
  </si>
  <si>
    <t>ouvidoria.hupi@ebserh.gov.br</t>
  </si>
  <si>
    <t>ouv.hu-ufpi@ebserh.gov.br</t>
  </si>
  <si>
    <t>PRTC/HU-UFPI</t>
  </si>
  <si>
    <t>PROT/HU-UFPI</t>
  </si>
  <si>
    <t>protocolo.hupi@ebserh.gov.br</t>
  </si>
  <si>
    <t>prot.hu-ufpi@ebserh.gov.br</t>
  </si>
  <si>
    <t>COLEX/HU-UFPI</t>
  </si>
  <si>
    <t>colegexecutivo.huufpi@ebserh.gov.br</t>
  </si>
  <si>
    <t>colex.hu-ufpi@ebserh.gov.br</t>
  </si>
  <si>
    <t>SUP/COLEX/HU-UFPI</t>
  </si>
  <si>
    <t>SUP/HU-UFPI</t>
  </si>
  <si>
    <t>superintendencia.hupi@ebserh.gov.br</t>
  </si>
  <si>
    <t>sup.hu-ufpi@ebserh.gov.br</t>
  </si>
  <si>
    <t>Setor de Regulação e Avaliação em Saúde</t>
  </si>
  <si>
    <t>SERAS/GAS/SUP/COLEX/HU-UFPI</t>
  </si>
  <si>
    <t>STCOR/HU-UFPI</t>
  </si>
  <si>
    <t>seras.huufpi@ebserh.gov.br</t>
  </si>
  <si>
    <t>stcor.hu-ufpi@ebserh.gov.br</t>
  </si>
  <si>
    <t>UMA/SERAS/GAS/SUP/COLEX/HU-UFPI</t>
  </si>
  <si>
    <t>Unid de Contrat e Proc da Informação Assistencial</t>
  </si>
  <si>
    <t>UCPIA/HU-UFPI</t>
  </si>
  <si>
    <t>uma.huufpi@ebserh.gov.br</t>
  </si>
  <si>
    <t>ucpia.hu-ufpi@ebserh.gov.br</t>
  </si>
  <si>
    <t>URA/SERAS/GAS/SUP/COLEX/HU-UFPI</t>
  </si>
  <si>
    <t>Unid. de Regul. Assist. e Gestão da Inf. Assistencial</t>
  </si>
  <si>
    <t>URAGIA/HU-UFPI</t>
  </si>
  <si>
    <t>ura.huufpi@ebserh.gov.br</t>
  </si>
  <si>
    <t>uragia.hu-ufpi@ebserh.gov.br</t>
  </si>
  <si>
    <t>Setor de Vigilância em Saúde e Segurança do Paciente</t>
  </si>
  <si>
    <t>SVSSP/GAS/SUP/COLEX/HU-UFPI</t>
  </si>
  <si>
    <t>STGQ/HU-UFPI</t>
  </si>
  <si>
    <t>svssp.huufpi@ebserh.gov.br</t>
  </si>
  <si>
    <t>stgq.hu-ufpi@ebserh.gov.br</t>
  </si>
  <si>
    <t>Unidade de Gestão de Riscos Assistenciais</t>
  </si>
  <si>
    <t>UGRA/SVSSP/GAS/SUP/COLEX/HU-UFPI</t>
  </si>
  <si>
    <t>Unidade de Gestão da Qualidade e Segurança do Paciente</t>
  </si>
  <si>
    <t>UGQSP/HU-UFPI</t>
  </si>
  <si>
    <t>ugra@ebserh.gov.br</t>
  </si>
  <si>
    <t>ugqsp.hu-ufpi@ebserh.gov.br</t>
  </si>
  <si>
    <t>UVS/SVSSP/GAS/SUP/COLEX/HU-UFPI</t>
  </si>
  <si>
    <t>UVS/HU-UFPI</t>
  </si>
  <si>
    <t>uvs@ebserh.gov.br</t>
  </si>
  <si>
    <t>uvs.hu-ufpi@ebserh.gov.br</t>
  </si>
  <si>
    <t>UAC/SUP/COLEX/HU-UFPI</t>
  </si>
  <si>
    <t>SEGOV/HU-UFPI</t>
  </si>
  <si>
    <t>uac.huufpi@ebserh.gov.br</t>
  </si>
  <si>
    <t>segov.hu-ufpi@ebserh.gov.br</t>
  </si>
  <si>
    <t>SGPTI/SUP/COLEX/HU-UFPI</t>
  </si>
  <si>
    <t>SETISD/HU-UFPI</t>
  </si>
  <si>
    <t>sgpti.huufpi@ebserh.gov.br</t>
  </si>
  <si>
    <t>setisd.hu-ufpi@ebserh.gov.br</t>
  </si>
  <si>
    <t>Unidade de Suporte de TI</t>
  </si>
  <si>
    <t>USTI/SGPTI/SUP/COLEX/HU-UFPI</t>
  </si>
  <si>
    <t>Unid. de Infra, Suporte e Segur. de Tecn. da Inform</t>
  </si>
  <si>
    <t>UISTI/HU-UFPI</t>
  </si>
  <si>
    <t>usti.huufpi@ebserh.gov.br</t>
  </si>
  <si>
    <t>uisti.hu-ufpi@ebserh.gov.br</t>
  </si>
  <si>
    <t>Unidade de Gestão da Informação</t>
  </si>
  <si>
    <t>UGI/SGPTI/SUP/COLEX/HU-UFPI</t>
  </si>
  <si>
    <t>Unid. de Sistemas de Inf. e Inteligência de Dados</t>
  </si>
  <si>
    <t>USID/HU-UFPI</t>
  </si>
  <si>
    <t>ugi.huufpi@ebserh.gov.br</t>
  </si>
  <si>
    <t>usid.hu-ufpi@ebserh.gov.br</t>
  </si>
  <si>
    <t>UCS/SUP/COLEX/HU-UFPI</t>
  </si>
  <si>
    <t>UCS/HU-UFPI</t>
  </si>
  <si>
    <t>comunicacao.huufpi@ebserh.gov.br</t>
  </si>
  <si>
    <t>ucs.hu-ufpi@ebserh.gov.br</t>
  </si>
  <si>
    <t>GEP/SUP/COLEX/HU-UFPI</t>
  </si>
  <si>
    <t>GEP/HU-UFPI</t>
  </si>
  <si>
    <t>gep.huufpi@ebserh.gov.br</t>
  </si>
  <si>
    <t>gep.hu-ufpi@ebserh.gov.br</t>
  </si>
  <si>
    <t>SGPIT/GEP/SUP/COLEX/HU-UFPI</t>
  </si>
  <si>
    <t>Setor de Gestão da Pesq. e da Inovação Tecn. em Saúde</t>
  </si>
  <si>
    <t>SGPITS/HU-UFPI</t>
  </si>
  <si>
    <t>sgpit.huufpi@ebserh.gov.br</t>
  </si>
  <si>
    <t>sgpits.hu-ufpi@ebserh.gov.br</t>
  </si>
  <si>
    <t>UGITS/HU-UFPI</t>
  </si>
  <si>
    <t>ugits.hu-ufpi@ebserh.gov.br</t>
  </si>
  <si>
    <t>UGPESQ/HU-UFPI</t>
  </si>
  <si>
    <t>ugpesq.hu-ufpi@ebserh.gov.br</t>
  </si>
  <si>
    <t>SGE/GEP/SUP/COLEX/HU-UFPI</t>
  </si>
  <si>
    <t>SEGE/HU-UFPI</t>
  </si>
  <si>
    <t>sge.huufpi@ebserh.gov.br</t>
  </si>
  <si>
    <t>sege.hu-ufpi@ebserh.gov.br</t>
  </si>
  <si>
    <t>Unidade de Gerenciamento de Atividades de Graduação e Ensino Técnico</t>
  </si>
  <si>
    <t>UGAGET/SGE/GEP/SUP/COLEX/HU-UFPI</t>
  </si>
  <si>
    <t>Unid. de Gestão de Graduação, Ensino Técn e Extensão</t>
  </si>
  <si>
    <t>UGETE/HU-UFPI</t>
  </si>
  <si>
    <t>ugaget@ebserh.gov.br</t>
  </si>
  <si>
    <t>ugete.hu-ufpi@ebserh.gov.br</t>
  </si>
  <si>
    <t>Unidade de Gerenciamento de Atividades de Pós-graduação</t>
  </si>
  <si>
    <t>UGAP/SGE/GEP/SUP/COLEX/HU-UFPI</t>
  </si>
  <si>
    <t>UGPOS/HU-UFPI</t>
  </si>
  <si>
    <t>ugap@ebserh.gov.br</t>
  </si>
  <si>
    <t>ugpos.hu-ufpi@ebserh.gov.br</t>
  </si>
  <si>
    <t>Unidade de Websaúde</t>
  </si>
  <si>
    <t>UW/GEP/SUP/COLEX/HU-UFPI</t>
  </si>
  <si>
    <t>UES/HU-UFPI</t>
  </si>
  <si>
    <t>websaude.huufpi@ebserh.gov.br</t>
  </si>
  <si>
    <t>ues.hu-ufpi@ebserh.gov.br</t>
  </si>
  <si>
    <t>GA/SUP/COLEX/HU-UFPI</t>
  </si>
  <si>
    <t>GAD/HU-UFPI</t>
  </si>
  <si>
    <t>gerad.huufpi@ebserh.gov.br</t>
  </si>
  <si>
    <t>gad.hu-ufpi@ebserh.gov.br</t>
  </si>
  <si>
    <t>Divisão Administrativa Financeira</t>
  </si>
  <si>
    <t>DAF/GA/SUP/COLEX/HU-UFPI</t>
  </si>
  <si>
    <t>DAF/HU-UFPI</t>
  </si>
  <si>
    <t>daf.huufpi@ebserh.gov.br</t>
  </si>
  <si>
    <t>daf.hu-ufpi@ebserh.gov.br</t>
  </si>
  <si>
    <t>SEAD/DAF/GA/SUP/COLEX/HU-UFPI</t>
  </si>
  <si>
    <t>SAD/HU-UFPI</t>
  </si>
  <si>
    <t>sead.huufpi@ebserh.gov.br</t>
  </si>
  <si>
    <t>sad.hu-ufpi@ebserh.gov.br</t>
  </si>
  <si>
    <t>Unidade de Licitação</t>
  </si>
  <si>
    <t>UL/SEAD/DAF/GA/SUP/COLEX/HU-UFPI</t>
  </si>
  <si>
    <t>Unidade de Compras e Licitações</t>
  </si>
  <si>
    <t>UCLIC/HU-UFPI</t>
  </si>
  <si>
    <t>licitacao.huufpi@ebserh.gov.br</t>
  </si>
  <si>
    <t>uclic.hu-ufpi@ebserh.gov.br</t>
  </si>
  <si>
    <t>UCONTRA/SEAD/DAF/GA/SUP/COLEX/HU-UFPI</t>
  </si>
  <si>
    <t>UCONT/HU-UFPI</t>
  </si>
  <si>
    <t>contratos.hupi@ebserh.gov.br</t>
  </si>
  <si>
    <t>ucont.hu-ufpi@ebserh.gov.br</t>
  </si>
  <si>
    <t>UFAC/HU-UFPI</t>
  </si>
  <si>
    <t>ufac.hu-ufpi@ebserh.gov.br</t>
  </si>
  <si>
    <t>UP/SEAD/DAF/GA/SUP/COLEX/HU-UFPI</t>
  </si>
  <si>
    <t>UPAT/HU-UFPI</t>
  </si>
  <si>
    <t>patrimonio.hupi@ebserh.gov.br</t>
  </si>
  <si>
    <t>upat.hu-ufpi@ebserh.gov.br</t>
  </si>
  <si>
    <t>SECON/DAF/GA/SUP/COLEX/HU-UFPI</t>
  </si>
  <si>
    <t>SCONT/HU-UFPI</t>
  </si>
  <si>
    <t>contabilidade.hupi@ebserh.gov.br</t>
  </si>
  <si>
    <t>scont.hu-ufpi@ebserh.gov.br</t>
  </si>
  <si>
    <t>Setor de Orçamento e Finanças</t>
  </si>
  <si>
    <t>SOF/DAF/GA/SUP/COLEX/HU-UFPI</t>
  </si>
  <si>
    <t>SGOF/HU-UFPI</t>
  </si>
  <si>
    <t>sof@ebserh.gov.br</t>
  </si>
  <si>
    <t>sgof.hu-ufpi@ebserh.gov.br</t>
  </si>
  <si>
    <t>UPD/SOF/DAF/GA/SUP/COLEX/HU-UFPI</t>
  </si>
  <si>
    <t>UEOF/HU-UFPI</t>
  </si>
  <si>
    <t>upd@ebserh.gov.br</t>
  </si>
  <si>
    <t>ueof.hu-ufpi@ebserh.gov.br</t>
  </si>
  <si>
    <t>UPOF/SOF/DAF/GA/SUP/COLEX/HU-UFPI</t>
  </si>
  <si>
    <t>UPGO/HU-UFPI</t>
  </si>
  <si>
    <t>upof@ebserh.gov.br</t>
  </si>
  <si>
    <t>upgo.hu-ufpi@ebserh.gov.br</t>
  </si>
  <si>
    <t>DGP/GA/SUP/COLEX/HU-UFPI</t>
  </si>
  <si>
    <t>DIVGP/HU-UFPI</t>
  </si>
  <si>
    <t>divgp.huufpi@ebserh.gov.br, nucad.huufpi@ebserh.gov.br</t>
  </si>
  <si>
    <t>divgp.hu-ufpi@ebserh.gov.br</t>
  </si>
  <si>
    <t>Setor de Administração de Pessoal</t>
  </si>
  <si>
    <t>SAP/DGP/GA/SUP/COLEX/HU-UFPI</t>
  </si>
  <si>
    <t>UAP/HU-UFPI</t>
  </si>
  <si>
    <t>admpessoal.huufpi@ebserh.gov.br</t>
  </si>
  <si>
    <t>uap.hu-ufpi@ebserh.gov.br</t>
  </si>
  <si>
    <t>UDP/HU-UFPI</t>
  </si>
  <si>
    <t>udp.hu-ufpi@ebserh.gov.br</t>
  </si>
  <si>
    <t>USOST/DGP/GA/SUP/COLEX/HU-UFPI</t>
  </si>
  <si>
    <t>sostsaude.huufpi@ebserh.gov.br, sostseguranca.huufpi@ebserh.gov.br</t>
  </si>
  <si>
    <t>usost.hu-ufpi@ebserh.gov.br</t>
  </si>
  <si>
    <t>DLIH/GA/SUP/COLEX/HU-UFPI</t>
  </si>
  <si>
    <t>DLIH/HU-UFPI</t>
  </si>
  <si>
    <t>dlih@ebserh.gov.br</t>
  </si>
  <si>
    <t>dlih.hu-ufpi@ebserh.gov.br</t>
  </si>
  <si>
    <t>Unidade de Abastecimento e Dispensação Farmacêutica</t>
  </si>
  <si>
    <t>UADF/SF/GAS/SUP/COLEX/HU-UFPI</t>
  </si>
  <si>
    <t>SAFS/HU-UFPI</t>
  </si>
  <si>
    <t>uadf.huufpi@ebser.gov.br</t>
  </si>
  <si>
    <t>safs.hu-ufpi@ebserh.gov.br</t>
  </si>
  <si>
    <t>UA/SS/DLIH/GA/SUP/COLEX/HU-UFPI</t>
  </si>
  <si>
    <t>UACE/HU-UFPI</t>
  </si>
  <si>
    <t>almoxarifado@ebserh.gov.br</t>
  </si>
  <si>
    <t>uace.hu-ufpi@ebserh.gov.br</t>
  </si>
  <si>
    <t>SS/DLIH/GA/SUP/COLEX/HU-UFPI</t>
  </si>
  <si>
    <t>UPDE/HU-UFPI</t>
  </si>
  <si>
    <t>suprimentos.hupi@ebserh.gov.br</t>
  </si>
  <si>
    <t>upde.hu-ufpi@ebserh.gov.br</t>
  </si>
  <si>
    <t>STEC/HU-UFPI</t>
  </si>
  <si>
    <t>stec.hu-ufpi@ebserh.gov.br</t>
  </si>
  <si>
    <t>SHH/DLIH/GA/SUP/COLEX/HU-UFPI</t>
  </si>
  <si>
    <t>STHH/HU-UFPI</t>
  </si>
  <si>
    <t>shh.huufpi@ebserh.gov.br</t>
  </si>
  <si>
    <t>sthh.hu-ufpi@ebserh.gov.br</t>
  </si>
  <si>
    <t>Setor de Infraestrutura Hospitalar</t>
  </si>
  <si>
    <t>SIH/DLIH/GA/SUP/COLEX/HU-UFPI</t>
  </si>
  <si>
    <t>SIF/HU-UFPI</t>
  </si>
  <si>
    <t>sih@ebserh.gov.br</t>
  </si>
  <si>
    <t>sif.hu-ufpi@ebserh.gov.br</t>
  </si>
  <si>
    <t>UAO/SEAD/DAF/GA/SUP/COLEX/HU-UFPI</t>
  </si>
  <si>
    <t>USG/HU-UFPI</t>
  </si>
  <si>
    <t>uao.huufpi@ebserh.gov.br</t>
  </si>
  <si>
    <t>usg.hu-ufpi@ebserh.gov.br</t>
  </si>
  <si>
    <t>GAS/SUP/COLEX/HU-UFPI</t>
  </si>
  <si>
    <t>GAS/HU-UFPI</t>
  </si>
  <si>
    <t>gas.huufpi@ebserh.gov.br</t>
  </si>
  <si>
    <t>gas.hu-ufpi@ebserh.gov.br</t>
  </si>
  <si>
    <t>DE/GAS/SUP/COLEX/HU-UFPI</t>
  </si>
  <si>
    <t>DENF/HU-UFPI</t>
  </si>
  <si>
    <t>divenfermagem@ebserh.gov.br</t>
  </si>
  <si>
    <t>denf.hu-ufpi@ebserh.gov.br</t>
  </si>
  <si>
    <t>DADT/GAS/SUP/COLEX/HU-UFPI</t>
  </si>
  <si>
    <t>Div. de Gestão do Cuidado e Apoio Diagn. e Terapêutico</t>
  </si>
  <si>
    <t>DCDT/HU-UFPI</t>
  </si>
  <si>
    <t>dadt.huufpi@ebserh.gov.br</t>
  </si>
  <si>
    <t>dcdt.hu-ufpi@ebserh.gov.br</t>
  </si>
  <si>
    <t>STDT/HU-UFPI</t>
  </si>
  <si>
    <t>stdt.hu-ufpi@ebserh.gov.br</t>
  </si>
  <si>
    <t>ULAC/DADT/GAS/SUP/COLEX/HU-UFPI</t>
  </si>
  <si>
    <t>Unidade de Análises Clínicas e Anatomia Patológica</t>
  </si>
  <si>
    <t>UACAP/HU-UFPI</t>
  </si>
  <si>
    <t>ulac.huufpi@ebserh.gov.br</t>
  </si>
  <si>
    <t>uacap.hu-ufpi@ebserh.gov.br</t>
  </si>
  <si>
    <t>UPME/DADT/GAS/SUP/COLEX/HU-UFPI</t>
  </si>
  <si>
    <t>Unid. de Bloco Cirúrgico e Proc. de Material Esterili.</t>
  </si>
  <si>
    <t>UBCME/HU-UFPI</t>
  </si>
  <si>
    <t>upme.hupi@ebserh.gov.br</t>
  </si>
  <si>
    <t>ubcme.hu-ufpi@ebserh.gov.br</t>
  </si>
  <si>
    <t>UDI/DADT/GAS/SUP/COLEX/HU-UFPI</t>
  </si>
  <si>
    <t>UDI/HU-UFPI</t>
  </si>
  <si>
    <t>udi.huufpi@ebserh.gov.br</t>
  </si>
  <si>
    <t>udi.hu-ufpi@ebserh.gov.br</t>
  </si>
  <si>
    <t>Unidade de Diagnósticos Especializados</t>
  </si>
  <si>
    <t>UDE/HU-UFPI</t>
  </si>
  <si>
    <t>ude.hu-ufpi@ebserh.gov.br</t>
  </si>
  <si>
    <t>Unidade de Cabeça e Pescoço</t>
  </si>
  <si>
    <t>UCP/DGC/GAS/SUP/COLEX/HU-UFPI</t>
  </si>
  <si>
    <t>Unid. de Oftalmologia, Otorrin. e Cirurgia Bucomax.</t>
  </si>
  <si>
    <t>UOCB/HU-UFPI</t>
  </si>
  <si>
    <t>ucp.huufpi@ebseh.gov.br</t>
  </si>
  <si>
    <t>uocb.hu-ufpi@ebserh.gov.br</t>
  </si>
  <si>
    <t>Unidade de Atenção à Saúde da Mulher</t>
  </si>
  <si>
    <t>UASM/DGC/GAS/SUP/COLEX/HU-UFPI</t>
  </si>
  <si>
    <t>UMUL/HU-UFPI</t>
  </si>
  <si>
    <t>uasm@ebserh.gov.br</t>
  </si>
  <si>
    <t>umul.hu-ufpi@ebserh.gov.br</t>
  </si>
  <si>
    <t>Unidade de Atenção Psicossocial</t>
  </si>
  <si>
    <t>UAP/DGC/GAS/SUP/COLEX/HU-UFPI</t>
  </si>
  <si>
    <t>Unidade de Saúde Mental</t>
  </si>
  <si>
    <t>USME/HU-UFPI</t>
  </si>
  <si>
    <t>uap@ebserh.gov.br</t>
  </si>
  <si>
    <t>usme.hu-ufpi@ebserh.gov.br</t>
  </si>
  <si>
    <t>Setor de Farmácia</t>
  </si>
  <si>
    <t>SF/GAS/SUP/COLEX/HU-UFPI</t>
  </si>
  <si>
    <t>SFH/HU-UFPI</t>
  </si>
  <si>
    <t>farmacia.huufpi@ebserh.gov.br</t>
  </si>
  <si>
    <t>sfh.hu-ufpi@ebserh.gov.br</t>
  </si>
  <si>
    <t>UFC/SF/GAS/SUP/COLEX/HU-UFPI</t>
  </si>
  <si>
    <t>Unidade de Farmácia Clínica e Dispensação Farmacêutica</t>
  </si>
  <si>
    <t>UFCD/HU-UFPI</t>
  </si>
  <si>
    <t>ufc.huufpi@ebserh.gov.br</t>
  </si>
  <si>
    <t>ufcd.hu-ufpi@ebserh.gov.br</t>
  </si>
  <si>
    <t>Unidade de Reabilitação</t>
  </si>
  <si>
    <t>UR/DADT/GAS/SUP/COLEX/HU-UFPI</t>
  </si>
  <si>
    <t>UMULTIHU-UFPI</t>
  </si>
  <si>
    <t>reabilitacao.huufpi@ebserh.gov.br</t>
  </si>
  <si>
    <t>umulti.hu-ufpi@ebserh.gov.br</t>
  </si>
  <si>
    <t>DM/GAS/SUP/COLEX/HU-UFPI</t>
  </si>
  <si>
    <t>DMEDHU-UFPI</t>
  </si>
  <si>
    <t>divmed.hupi@ebserh.gov.br</t>
  </si>
  <si>
    <t>dmed.hu-ufpi@ebserh.gov.br</t>
  </si>
  <si>
    <t>DGC/GAS/SUP/COLEX/HU-UFPI</t>
  </si>
  <si>
    <t>STESPHU-UFPI</t>
  </si>
  <si>
    <t>dgc@ebserh.gov.br</t>
  </si>
  <si>
    <t>stesp.hu-ufpi@ebserh.gov.br</t>
  </si>
  <si>
    <t>UCM/DGC/GAS/SUP/COLEX/HU-UFPI</t>
  </si>
  <si>
    <t>UCMHU-UFPI</t>
  </si>
  <si>
    <t>ucm.huufpi@ebserh.gov.br</t>
  </si>
  <si>
    <t>ucm.hu-ufpi@ebserh.gov.br</t>
  </si>
  <si>
    <t>Unidade de Cirurgia Geral</t>
  </si>
  <si>
    <t>UCG/DGC/GAS/SUP/COLEX/HU-UFPI</t>
  </si>
  <si>
    <t>UCCEHU-UFPI</t>
  </si>
  <si>
    <t>ucg.huufpi@ebserh.gov.br</t>
  </si>
  <si>
    <t>ucce.hu-ufpi@ebserh.gov.br</t>
  </si>
  <si>
    <t>Unidade do Sistema Urinário</t>
  </si>
  <si>
    <t>USU/DGC/GAS/SUP/COLEX/HU-UFPI</t>
  </si>
  <si>
    <t>UECHU-UFPI</t>
  </si>
  <si>
    <t>usu@ebserh.gov.br</t>
  </si>
  <si>
    <t>uec.hu-ufpi@ebserh.gov.br</t>
  </si>
  <si>
    <t>Unidade de Oncologia/Hematologia</t>
  </si>
  <si>
    <t>UOH/DGC/GAS/SUP/COLEX/HU-UFPI</t>
  </si>
  <si>
    <t>Unidade de Hematologia, Hemoterapia e Oncologia</t>
  </si>
  <si>
    <t>UHHOHU-UFPI</t>
  </si>
  <si>
    <t>uoh.huufpi@ebserh.gov.br</t>
  </si>
  <si>
    <t>uhho.hu-ufpi@ebserh.gov.br</t>
  </si>
  <si>
    <t>Unidade de Cuidados Intensivos e Semi-Intensivos</t>
  </si>
  <si>
    <t>UCIS/DADT/GAS/SUP/COLEX/HU-UFPI</t>
  </si>
  <si>
    <t>UTIADHU-UFPI</t>
  </si>
  <si>
    <t>ucis.huufpi@ebserh.gov.br</t>
  </si>
  <si>
    <t>utiad.hu-ufpi@ebserh.gov.br</t>
  </si>
  <si>
    <t>Unidade do Sistema Musculoesquelético</t>
  </si>
  <si>
    <t>USM/DGC/GAS/SUP/COLEX/HU-UFPI</t>
  </si>
  <si>
    <t>Unidade de Traumato-Ortopedia</t>
  </si>
  <si>
    <t>UTOHU-UFPI</t>
  </si>
  <si>
    <t>usm.huufpi@ebserh.gov.br</t>
  </si>
  <si>
    <t>uto.hu-ufpi@ebserh.gov.br</t>
  </si>
  <si>
    <t>Unidade do Sistema Cardivascular</t>
  </si>
  <si>
    <t>USC/DGC/GAS/SUP/COLEX/HU-UFPI</t>
  </si>
  <si>
    <t>Unidade do Sistema Cardiovascular</t>
  </si>
  <si>
    <t>USCVHU-UFPI</t>
  </si>
  <si>
    <t>unidadecardiovascular.hupi@ebserh.gov.br</t>
  </si>
  <si>
    <t>uscv.hu-ufpi@ebserh.gov.br</t>
  </si>
  <si>
    <t>Unidade do Sistema Digestivo</t>
  </si>
  <si>
    <t>USD/DGC/GAS/SUP/COLEX/HU-UFPI</t>
  </si>
  <si>
    <t>USDHU-UFPI</t>
  </si>
  <si>
    <t>usd@ebserh.gov.br</t>
  </si>
  <si>
    <t>usd.hu-ufpi@ebserh.gov.br</t>
  </si>
  <si>
    <t>Unidade do Sistema Neuromuscular</t>
  </si>
  <si>
    <t>USN/DGC/GAS/SUP/COLEX/HU-UFPI</t>
  </si>
  <si>
    <t>Unidade do Sistema Neurológico</t>
  </si>
  <si>
    <t>USNEHU-UFPI</t>
  </si>
  <si>
    <t>usn.huufpi@ebserh.gov.br</t>
  </si>
  <si>
    <t>usne.hu-ufpi@ebserh.gov.br</t>
  </si>
  <si>
    <t>UCOM/SEAD/DAF/GA/SUP/COLEX/HU-UFPI</t>
  </si>
  <si>
    <t>compras.hupi@ebserh.gov.br</t>
  </si>
  <si>
    <t>Unidade de Laboratório de Anatomia Patológica</t>
  </si>
  <si>
    <t>ULAP/DADT/GAS/SUP/COLEX/HU-UFPI</t>
  </si>
  <si>
    <t>ulap.huufpi@ebserh.gov.br</t>
  </si>
  <si>
    <t>ULD/SOF/DAF/GA/SUP/COLEX/HU-UFPI</t>
  </si>
  <si>
    <t>uld@ebserh.gov.br</t>
  </si>
  <si>
    <t>Unidade de Cirurgia RPA</t>
  </si>
  <si>
    <t>UCRPA/DADT/GAS/SUP/COLEX/HU-UFPI</t>
  </si>
  <si>
    <t>ucrpa.huufpi@ebserh.gov.br</t>
  </si>
  <si>
    <t>Unidade de Planejamento e Avaliação</t>
  </si>
  <si>
    <t>UPA/SUP/COLEX/HU-UFPI</t>
  </si>
  <si>
    <t>upa.huufpi@ebserh.gov.br</t>
  </si>
  <si>
    <t>UNC/DADT/GAS/SUP/COLEX/HU-UFPI</t>
  </si>
  <si>
    <t>unc.huufpi@ebserh.gov.br</t>
  </si>
  <si>
    <t>UT/DADT/GAS/SUP/COLEX/HU-UFPI</t>
  </si>
  <si>
    <t>transfusional.huufpi@ebserh.gov.br</t>
  </si>
  <si>
    <t>sgpti.hcmg@ebserh.gov.br</t>
  </si>
  <si>
    <t>AUDIT/HC-UFMG</t>
  </si>
  <si>
    <t>audit.hcmg@ebserh.gov.br</t>
  </si>
  <si>
    <t>CDB/UAC/SUPRIN/HC-UFMG</t>
  </si>
  <si>
    <t>cdb.hcmg@ebserhg.gov</t>
  </si>
  <si>
    <t>Comissão de Desfazimento dos Bens</t>
  </si>
  <si>
    <t>CEM/GAS/HC-UFMG</t>
  </si>
  <si>
    <t>coet.hcmg@ebserh.gov.br</t>
  </si>
  <si>
    <t>Comissão de Ética Médica</t>
  </si>
  <si>
    <t>CFT/UAC/SUPRIN/HC-UFMG</t>
  </si>
  <si>
    <t>cft.hcmg@Ebserh.gov.br</t>
  </si>
  <si>
    <t>Comissão de Farmácia e Terapêutica</t>
  </si>
  <si>
    <t>CGRCI/SUPRIN/HC-UFMG</t>
  </si>
  <si>
    <t>uac.hcmg@ebserh.gov.br</t>
  </si>
  <si>
    <t>Comissão de Gestão de Riscos e Controles Internos</t>
  </si>
  <si>
    <t>CMC/SUPRIN/HC-UFMG</t>
  </si>
  <si>
    <t>cmc.hcmg@ebserh.gov.br</t>
  </si>
  <si>
    <t>Comissão de Mediação e Conciliação</t>
  </si>
  <si>
    <t>AVAQUALIS/SUPRIN/HC-UFMG</t>
  </si>
  <si>
    <t>avaqualis.hcmg@ebserh.gov.br</t>
  </si>
  <si>
    <t>Comissão Permanente de Avaliação Interna da Qualidade</t>
  </si>
  <si>
    <t>COMIS/UAC/SUPRIN/HC-UFMG</t>
  </si>
  <si>
    <t>comis.hcmg@ebserh.gov.br</t>
  </si>
  <si>
    <t>DAF/GA/HC-UFMG</t>
  </si>
  <si>
    <t>daf.hcmg@ebserh.gov.br</t>
  </si>
  <si>
    <t>DADT/GAS/HC-UFMG</t>
  </si>
  <si>
    <t>dadt.hcmg@ebserh.gov.br</t>
  </si>
  <si>
    <t>Divisão De Apoio Diagnóstico E  Terapêutico</t>
  </si>
  <si>
    <t>DE/GAS/HC-UFMG</t>
  </si>
  <si>
    <t>dive.hcmg@ebserh.gov.br</t>
  </si>
  <si>
    <t>DIVGP/GA/HC-UFMG</t>
  </si>
  <si>
    <t>divgp.ufmg@ebserh.gov.br</t>
  </si>
  <si>
    <t>DGC/GAS/HC-UFMG</t>
  </si>
  <si>
    <t>dgc.hcmg@ebserh.gov.br</t>
  </si>
  <si>
    <t>DLIH/GA/HC-UFMG</t>
  </si>
  <si>
    <t>dlih.hcmg@ebserh.gov.br</t>
  </si>
  <si>
    <t>DM/GAS/HC-UFMG</t>
  </si>
  <si>
    <t>divmedica.hcmg@ebserh.gov.br</t>
  </si>
  <si>
    <t>GA/HC-UFMG</t>
  </si>
  <si>
    <t>dirgeral.hcmg@ebserh.gov.br</t>
  </si>
  <si>
    <t>GAS/HC-UFMG</t>
  </si>
  <si>
    <t>GEP/HC-UFMG</t>
  </si>
  <si>
    <t>gep.hcmg@ebserh.gov.br</t>
  </si>
  <si>
    <t>OUVID/SUPRIN/HC-UFMG</t>
  </si>
  <si>
    <t>ouvid.hcmg@ebserh.gov.br</t>
  </si>
  <si>
    <t>PRTC/SUPRIN/HC-UFMG</t>
  </si>
  <si>
    <t>prtc.hcmg@ebserh.gov.br</t>
  </si>
  <si>
    <t>STP/DE/GAS/HC-UFMG</t>
  </si>
  <si>
    <t>stp.hcmg@ebserh.gov.br</t>
  </si>
  <si>
    <t>Seção de Transportes de Pacientes</t>
  </si>
  <si>
    <t>SEAD/DAF/GA/HC-UFMG</t>
  </si>
  <si>
    <t>sead.hcmg@ebserh.gov.br</t>
  </si>
  <si>
    <t>SAT/DADT/GAS/HC-UFMG</t>
  </si>
  <si>
    <t>sat.hcmg@ebserh.gov.br</t>
  </si>
  <si>
    <t>SECON/DAF/GA/HC-UFMG</t>
  </si>
  <si>
    <t>secon.hcmg@ebserh.gov.br</t>
  </si>
  <si>
    <t>SEC/DGC/GAS/HC-UFMG</t>
  </si>
  <si>
    <t>sec.hcmg@ebserh.gov.br</t>
  </si>
  <si>
    <t>SENC/DLIH/GA/HC-UFMG</t>
  </si>
  <si>
    <t>senc.hcmg@ebserh.gov.br</t>
  </si>
  <si>
    <t>SFH/GAS/HC-UFMG</t>
  </si>
  <si>
    <t>sfh.hcmg@ebserh.gov.br</t>
  </si>
  <si>
    <t>SGPIT/GEP/HC-UFMG</t>
  </si>
  <si>
    <t>sgpit.hcmg@ebserh.gov.br</t>
  </si>
  <si>
    <t>SGPTI/SUPRIN/HC-UFMG</t>
  </si>
  <si>
    <t>SGE/GEP/HC-UFMG</t>
  </si>
  <si>
    <t>sge.hcmg@ebserh.gov.br</t>
  </si>
  <si>
    <t>SHH/DLIH/GA/HC-UFMG</t>
  </si>
  <si>
    <t>shh.hcmg@ebserh.gov.br</t>
  </si>
  <si>
    <t>SIF/DLIH/GA/HC-UFMG</t>
  </si>
  <si>
    <t>sif.hcmg@ebserh.gov.br</t>
  </si>
  <si>
    <t>SOF/DAF/GA/HC-UFMG</t>
  </si>
  <si>
    <t>sof.hcmg@ebserh.gov.br</t>
  </si>
  <si>
    <t>SERAS/GAS/HC-UFMG</t>
  </si>
  <si>
    <t>seras.hcmg@ebserh.gov.br</t>
  </si>
  <si>
    <t>SS/DLIH/GA/HC-UFMG</t>
  </si>
  <si>
    <t>suprimentos.hcmg@ebserh.gov.br</t>
  </si>
  <si>
    <t>SVS/GAS/HC-UFMG</t>
  </si>
  <si>
    <t>svs.hcmg@ebserh.gov.br</t>
  </si>
  <si>
    <t>SEJUR/SUPRIN/HC-UFMG</t>
  </si>
  <si>
    <t>sejur.hcmg@ebserh.gov.br</t>
  </si>
  <si>
    <t>Setor Juridico</t>
  </si>
  <si>
    <t>SUPRIN/HC-UFMG</t>
  </si>
  <si>
    <t>UCI/SAT/DADT/GAS/HC-UFMG</t>
  </si>
  <si>
    <t>uci.hcmg@ebserh.gov.br</t>
  </si>
  <si>
    <t>UCTEL/SGPIT/GEP/HC-UFMG</t>
  </si>
  <si>
    <t>uctel.hcmg@ebserh.gov.br</t>
  </si>
  <si>
    <t>UCA/SAT/DADT/GAS/HC-UFMG</t>
  </si>
  <si>
    <t>uca.hcmg@ebserh.gov.br</t>
  </si>
  <si>
    <t>UCPC/SGPIT/GEP/HC-UFMG</t>
  </si>
  <si>
    <t>ucpc.hcmg@ebserh.gov.br</t>
  </si>
  <si>
    <t>UAF/SFH/GAS/HC-UFMG</t>
  </si>
  <si>
    <t>uaf.hcmg@ebserh.gov.br</t>
  </si>
  <si>
    <t>UAP/DIVGP/GA/HC-UFMG</t>
  </si>
  <si>
    <t>uap.hcmg@ebserh.gov.br</t>
  </si>
  <si>
    <t>UAMAP/DIVGP/GA/HC-UFMG</t>
  </si>
  <si>
    <t>uamap.hcmg@ebserh.gov.br</t>
  </si>
  <si>
    <t>UA/SS/DLIH/GA/HC-UFMG</t>
  </si>
  <si>
    <t>uass.hcmg@ebserh.gov.br</t>
  </si>
  <si>
    <t>UAC/SUPRIN/HC-UFMG</t>
  </si>
  <si>
    <t>judicializacao.hcmg@ebserh.gov.br</t>
  </si>
  <si>
    <t>UAOP/SHH/DLIH/GA/HC-UFMG</t>
  </si>
  <si>
    <t>uaopsigiloso.hcmg@ebserh.gov.br</t>
  </si>
  <si>
    <t>UAUE/SEC/DGC/GAS/HC-UFMG</t>
  </si>
  <si>
    <t>uaue.hcmg@ebserh.gov.br</t>
  </si>
  <si>
    <t>UCCT/SEC/DGC/GAS/HC-UFMG</t>
  </si>
  <si>
    <t>upctip.hcmg@ebserh.gov.br</t>
  </si>
  <si>
    <t>Unidade de Cardiologia, Cirurgia Cardiovascular e Cirurgia Torácica</t>
  </si>
  <si>
    <t>UCE/SEC/DGC/GAS/HC-UFMG</t>
  </si>
  <si>
    <t>uce.hcmg@ebserh.gov.br</t>
  </si>
  <si>
    <t>UCMH/SEC/DGC/GAS/HC-UFMG</t>
  </si>
  <si>
    <t>ucmh.hcmg@ebserh.gov.br</t>
  </si>
  <si>
    <t>UCOM/SEAD/DAF/GA/HC-UFMG</t>
  </si>
  <si>
    <t>ucom.hcmg@ebserh.gov.br</t>
  </si>
  <si>
    <t>UCO/SUPRIN/HC-UFMG</t>
  </si>
  <si>
    <t>comunicacao.hc.ufmg@ebserh.gov.br</t>
  </si>
  <si>
    <t>UCC/SECON/DAF/GA/HC-UFMG</t>
  </si>
  <si>
    <t>ucc.hcmg@ebserh.gov.br</t>
  </si>
  <si>
    <t>UCF/SECON/DAF/GA/HC-UFMG</t>
  </si>
  <si>
    <t>ucf.hcmg@ebserh.gov.br</t>
  </si>
  <si>
    <t>UCONTRA/SEAD/DAF/GA/HC-UFMG</t>
  </si>
  <si>
    <t>ucontra.hcmg@ebserh.gov.br</t>
  </si>
  <si>
    <t>UCIHEB/SVS/GAS/HC-UFMG</t>
  </si>
  <si>
    <t>ucheb.hcmg@ebserh.gov.br</t>
  </si>
  <si>
    <t>UDP/DIVGP/GA/HC-UFMG</t>
  </si>
  <si>
    <t>udp.hcmg@ebserh.gov.br</t>
  </si>
  <si>
    <t>UDI/SAT/DADT/GAS/HC-UFMG</t>
  </si>
  <si>
    <t>udi.hcmg@ebserh.gov.br</t>
  </si>
  <si>
    <t>UDF/SFH/GAS/HC-UFMG</t>
  </si>
  <si>
    <t>udf.hcmg@ebserh.gov.br</t>
  </si>
  <si>
    <t>UEP/SIF/DLIH/GA/HC-UFMG</t>
  </si>
  <si>
    <t>uep.hcmg@ebserh.gov.br</t>
  </si>
  <si>
    <t>UEH/SIF/DLIH/GA/HC-UFMG</t>
  </si>
  <si>
    <t>ueh.hcmg@ebserh.gov.br</t>
  </si>
  <si>
    <t>UFC/SFH/GAS/HC-UFMG</t>
  </si>
  <si>
    <t>ufc.hcmg@ebserh.gov.br</t>
  </si>
  <si>
    <t>UGAD/SEC/DGC/GAS/HC-UFMG</t>
  </si>
  <si>
    <t>ugad.hcmg@ebserh.gov.br</t>
  </si>
  <si>
    <t>UGAE/SGE/GEP/HC-UFMG</t>
  </si>
  <si>
    <t>ugae.hcmg@ebserh.gov.br</t>
  </si>
  <si>
    <t>UGAGET/SGE/GEP/HC-UFMG</t>
  </si>
  <si>
    <t>ugaget.hcmg@ebserh.gov.br</t>
  </si>
  <si>
    <t>UGAP/SGE/GEP/HC-UFMG</t>
  </si>
  <si>
    <t>ugap.hcmg@ebserh.gov.br</t>
  </si>
  <si>
    <t>UGQRA/SVS/GAS/HC-UFMG</t>
  </si>
  <si>
    <t>gesqualis.hcmg@ebserh.gov.br</t>
  </si>
  <si>
    <t>UGRE/SHH/DLIH/GA/HC-UFMG</t>
  </si>
  <si>
    <t>ugre.hcmg@ebserh.gov.br</t>
  </si>
  <si>
    <t>UGAA/SEC/DGC/GAS/HC-UFMG</t>
  </si>
  <si>
    <t>ugaa.hcmg@ebserh.gov.br</t>
  </si>
  <si>
    <t>UGON/SEC/DGC/GAS/HC-UFMG</t>
  </si>
  <si>
    <t>ugon.hcmg@ebserh.gov.br</t>
  </si>
  <si>
    <t>UGH/SHH/DLIH/GA/HC-UFMG</t>
  </si>
  <si>
    <t>ugi.hcmg@ebserh.gov.br</t>
  </si>
  <si>
    <t>UHO/SEC/DGC/GAS/HC-UFMG</t>
  </si>
  <si>
    <t>uho.hcmg@ebserh.gov.br</t>
  </si>
  <si>
    <t>UHEM/SAT/DADT/GAS/HC-UFMG</t>
  </si>
  <si>
    <t>uhem.hcmg@ebserh.gov.br</t>
  </si>
  <si>
    <t>UL/SEAD/DAF/GA/HC-UFMG</t>
  </si>
  <si>
    <t>ulic.hcmg@ebserh.gov.br</t>
  </si>
  <si>
    <t>ULD/SOF/DAF/GA/HC-UFMG</t>
  </si>
  <si>
    <t>uld.hcmg@ebserh.gov.br</t>
  </si>
  <si>
    <t>UMA/SERAS/GAS/HC-UFMG</t>
  </si>
  <si>
    <t>uma.hcmg@ebserh.gov.br</t>
  </si>
  <si>
    <t>UNC/SAT/DADT/GAS/HC-UFMG</t>
  </si>
  <si>
    <t>unc.hcmg@ebserh.gov.br</t>
  </si>
  <si>
    <t>UOOBM/SEC/DGC/GAS/HC-UFMG</t>
  </si>
  <si>
    <t>uoobm.hcmg@ebserh.gov.br</t>
  </si>
  <si>
    <t>UPD/SOF/DAF/GA/HC-UFMG</t>
  </si>
  <si>
    <t>pagamento.hcmg@ebserh.gov.br</t>
  </si>
  <si>
    <t>UP/SEAD/DAF/GA/HC-UFMG</t>
  </si>
  <si>
    <t>upsead.hcmg@ebserh.gov.br</t>
  </si>
  <si>
    <t>UPCTIP/SEC/DGC/GAS/HC-UFMG</t>
  </si>
  <si>
    <t>UNIPLA/SUPRIN/HC-UFMG</t>
  </si>
  <si>
    <t>unipla.hcmg@ebserh.gov.br</t>
  </si>
  <si>
    <t>UPIA/SERAS/GAS/HC-UFMG</t>
  </si>
  <si>
    <t>upia.hcmg@ebserh.gov.br</t>
  </si>
  <si>
    <t>UPME/SAT/DADT/GAS/HC-UFMG</t>
  </si>
  <si>
    <t>upme.hcmg@ebserh.gov.br</t>
  </si>
  <si>
    <t>UPOF/SOF/DAF/GA/HC-UFMG</t>
  </si>
  <si>
    <t>upof.hcmg@ebserh.gov.br</t>
  </si>
  <si>
    <t>URA/SERAS/GAS/HC-UFMG</t>
  </si>
  <si>
    <t>ura.hcmg@ebserh.gov.br</t>
  </si>
  <si>
    <t>USOST/DIVGP/GA/HC-UFMG</t>
  </si>
  <si>
    <t>sost.hcmg@ebserh.gov.br</t>
  </si>
  <si>
    <t>ULAPN/SAT/DADT/GAS/HC-UFMG</t>
  </si>
  <si>
    <t>ulapn.hcmg@ebserh.gov.br</t>
  </si>
  <si>
    <t>ULPC/SAT/DADT/GAS/HC-UFMG</t>
  </si>
  <si>
    <t>ulpc.hcmg@ebserh.gov.br</t>
  </si>
  <si>
    <t>UMR/SAT/DADT/GAS/HC-UFMG</t>
  </si>
  <si>
    <t>umr.hcmg@ebserh.gov.br</t>
  </si>
  <si>
    <t>UNATS/SGPIT/GEP/HC-UFMG</t>
  </si>
  <si>
    <t>unats.hcmg@ebserh.gov.br</t>
  </si>
  <si>
    <t>UT/SAT/DADT/GAS/HC-UFMG</t>
  </si>
  <si>
    <t>transfusional.hcmg@ebserh.gov.br</t>
  </si>
  <si>
    <t>Unidade Transfusional</t>
  </si>
  <si>
    <t>HIERARQUIA</t>
  </si>
  <si>
    <t>IMEDIATO 1</t>
  </si>
  <si>
    <t>IMEDIATO 2</t>
  </si>
  <si>
    <t>HC-UFMG - Comparação Entre Unidades Organizacionais Atuais e Novas Unidades</t>
  </si>
  <si>
    <t>hc-ufmg@ebserh.gov.br</t>
  </si>
  <si>
    <t>CCON/HC-UFMG</t>
  </si>
  <si>
    <t>ccon.hc-ufmg@ebserh.gov.br</t>
  </si>
  <si>
    <t>aud.hc-ufmg@ebserh.gov.br</t>
  </si>
  <si>
    <t>ouv.hc-ufmg@ebserh.gov.br</t>
  </si>
  <si>
    <t>prot.hc-ufmg@ebserh.gov.br</t>
  </si>
  <si>
    <t>colex.hc-ufmg@ebserh.gov.br</t>
  </si>
  <si>
    <t>sup.hc-ufmg@ebserh.gov.br</t>
  </si>
  <si>
    <t>stcor.hc-ufmg@ebserh.gov.br</t>
  </si>
  <si>
    <t>ucon.hc-ufmg@ebserh.gov.br</t>
  </si>
  <si>
    <t>ugia.hc-ufmg@ebserh.gov.br</t>
  </si>
  <si>
    <t>upia.hc-ufmg@ebserh.gov.br</t>
  </si>
  <si>
    <t>ura.hc-ufmg@ebserh.gov.br</t>
  </si>
  <si>
    <t>stgq.hc-ufmg@ebserh.gov.br</t>
  </si>
  <si>
    <t>ugq.hc-ufmg@ebserh.gov.br</t>
  </si>
  <si>
    <t>usep.hc-ufmg@ebserh.gov.br</t>
  </si>
  <si>
    <t>uvs.hc-ufmg@ebserh.gov.br</t>
  </si>
  <si>
    <t>segov.hc-ufmg@ebserh.gov.br</t>
  </si>
  <si>
    <t>ugrci.hc-ufmg@ebserh.gov.br</t>
  </si>
  <si>
    <t>uplan.hc-ufmg@ebserh.gov.br</t>
  </si>
  <si>
    <t>setisd.hc-ufmg@ebserh.gov.br</t>
  </si>
  <si>
    <t>ucs.hc-ufmg@ebserh.gov.br</t>
  </si>
  <si>
    <t>gep.hc-ufmg@ebserh.gov.br</t>
  </si>
  <si>
    <t>sgpits.hc-ufmg@ebserh.gov.br</t>
  </si>
  <si>
    <t>ugits.hc-ufmg@ebserh.gov.br</t>
  </si>
  <si>
    <t>ugpesq.hc-ufmg@ebserh.gov.br</t>
  </si>
  <si>
    <t>sege.hc-ufmg@ebserh.gov.br</t>
  </si>
  <si>
    <t>ugete.hc-ufmg@ebserh.gov.br</t>
  </si>
  <si>
    <t>ugpos.hc-ufmg@ebserh.gov.br</t>
  </si>
  <si>
    <t>ues.hc-ufmg@ebserh.gov.br</t>
  </si>
  <si>
    <t>daf.hc-ufmg@ebserh.gov.br</t>
  </si>
  <si>
    <t>sad.hc-ufmg@ebserh.gov.br</t>
  </si>
  <si>
    <t>ucont.hc-ufmg@ebserh.gov.br</t>
  </si>
  <si>
    <t>ufac.hc-ufmg@ebserh.gov.br</t>
  </si>
  <si>
    <t>ul.hc-ufmg@ebserh.gov.br</t>
  </si>
  <si>
    <t>upat.hc-ufmg@ebserh.gov.br</t>
  </si>
  <si>
    <t>upc.hc-ufmg@ebserh.gov.br</t>
  </si>
  <si>
    <t>sgof.hc-ufmg@ebserh.gov.br</t>
  </si>
  <si>
    <t>ueof.hc-ufmg@ebserh.gov.br</t>
  </si>
  <si>
    <t>upgo.hc-ufmg@ebserh.gov.br</t>
  </si>
  <si>
    <t>divgp.hc-ufmg@ebserh.gov.br</t>
  </si>
  <si>
    <t>uap.hc-ufmg@ebserh.gov.br</t>
  </si>
  <si>
    <t>usost.hc-ufmg@ebserh.gov.br</t>
  </si>
  <si>
    <t>dlih.hc-ufmg@ebserh.gov.br</t>
  </si>
  <si>
    <t>safs.hc-ufmg@ebserh.gov.br</t>
  </si>
  <si>
    <t>uace.hc-ufmg@ebserh.gov.br</t>
  </si>
  <si>
    <t>upde.hc-ufmg@ebserh.gov.br</t>
  </si>
  <si>
    <t>stec.hc-ufmg@ebserh.gov.br</t>
  </si>
  <si>
    <t>uhosp.hc-ufmg@ebserh.gov.br</t>
  </si>
  <si>
    <t>updr.hc-ufmg@ebserh.gov.br</t>
  </si>
  <si>
    <t>sif.hc-ufmg@ebserh.gov.br</t>
  </si>
  <si>
    <t>upo.hc-ufmg@ebserh.gov.br</t>
  </si>
  <si>
    <t>usg.hc-ufmg@ebserh.gov.br</t>
  </si>
  <si>
    <t>gas.hc-ufmg@ebserh.gov.br</t>
  </si>
  <si>
    <t>dadt.hc-ufmg@ebserh.gov.br</t>
  </si>
  <si>
    <t>stdt.hc-ufmg@ebserh.gov.br</t>
  </si>
  <si>
    <t>uapat.hc-ufmg@ebserh.gov.br</t>
  </si>
  <si>
    <t>ubc.hc-ufmg@ebserh.gov.br</t>
  </si>
  <si>
    <t>udi.hc-ufmg@ebserh.gov.br</t>
  </si>
  <si>
    <t>uho.hc-ufmg@ebserh.gov.br</t>
  </si>
  <si>
    <t>ulac.hc-ufmg@ebserh.gov.br</t>
  </si>
  <si>
    <t>upme.hc-ufmg@ebserh.gov.br</t>
  </si>
  <si>
    <t>utrs.hc-ufmg@ebserh.gov.br</t>
  </si>
  <si>
    <t>sfh.hc-ufmg@ebserh.gov.br</t>
  </si>
  <si>
    <t>udis.hc-ufmg@ebserh.gov.br</t>
  </si>
  <si>
    <t>ufcli.hc-ufmg@ebserh.gov.br</t>
  </si>
  <si>
    <t>denf.hc-ufmg@ebserh.gov.br</t>
  </si>
  <si>
    <t>uagenf.hc-ufmg@ebserh.gov.br</t>
  </si>
  <si>
    <t>dgc.hc-ufmg@ebserh.gov.br</t>
  </si>
  <si>
    <t>stesp.hc-ufmg@ebserh.gov.br</t>
  </si>
  <si>
    <t>uca.hc-ufmg@ebserh.gov.br</t>
  </si>
  <si>
    <t>uamb.hc-ufmg@ebserh.gov.br</t>
  </si>
  <si>
    <t>ucm.hc-ufmg@ebserh.gov.br</t>
  </si>
  <si>
    <t>ucce.hc-ufmg@ebserh.gov.br</t>
  </si>
  <si>
    <t>uec.hc-ufmg@ebserh.gov.br</t>
  </si>
  <si>
    <t>uisti.hc-ufmg@ebserh.gov.br</t>
  </si>
  <si>
    <t>usid.hc-ufmg@ebserh.gov.br</t>
  </si>
  <si>
    <t>gad.hc-ufmg@ebserh.gov.br</t>
  </si>
  <si>
    <t>scont.hc-ufmg@ebserh.gov.br</t>
  </si>
  <si>
    <t>udp.hc-ufmg@ebserh.gov.br</t>
  </si>
  <si>
    <t>sthh.hc-ufmg@ebserh.gov.br</t>
  </si>
  <si>
    <t>ump.hc-ufmg@ebserh.gov.br</t>
  </si>
  <si>
    <t>ugcd.hc-ufmg@ebserh.gov.br</t>
  </si>
  <si>
    <t>uhon.hc-ufmg@ebserh.gov.br</t>
  </si>
  <si>
    <t>uoot.hc-ufmg@ebserh.gov.br</t>
  </si>
  <si>
    <t>umul.hc-ufmg@ebserh.gov.br</t>
  </si>
  <si>
    <t>uscr.hc-ufmg@ebserh.gov.br</t>
  </si>
  <si>
    <t>stpc.hc-ufmg@ebserh.gov.br</t>
  </si>
  <si>
    <t>uco.hc-ufmg@ebserh.gov.br</t>
  </si>
  <si>
    <t>utiad.hc-ufmg@ebserh.gov.br</t>
  </si>
  <si>
    <t>utin.hc-ufmg@ebserh.gov.br</t>
  </si>
  <si>
    <t>utip.hc-ufmg@ebserh.gov.br</t>
  </si>
  <si>
    <t>uue.hc-ufmg@ebserh.gov.br</t>
  </si>
  <si>
    <t>umulti.hc-ufmg@ebserh.gov.br</t>
  </si>
  <si>
    <t>dmed.hc-ufmg@ebserh.gov.br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</si>
</sst>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3B0F0"/>
        <bgColor indexed="64"/>
      </patternFill>
    </fill>
    <fill>
      <patternFill patternType="solid">
        <fgColor rgb="FFA9D08D"/>
        <bgColor indexed="64"/>
      </patternFill>
    </fill>
    <fill>
      <patternFill patternType="solid">
        <fgColor rgb="FFADB9CA"/>
        <bgColor rgb="FFD0CECE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rgb="FFFFF2CC"/>
      </patternFill>
    </fill>
    <fill>
      <patternFill patternType="solid">
        <fgColor rgb="FFD0CECE"/>
        <bgColor rgb="FFD9D9D9"/>
      </patternFill>
    </fill>
    <fill>
      <patternFill patternType="solid">
        <fgColor rgb="FFFFD966"/>
        <bgColor rgb="FFFFFF99"/>
      </patternFill>
    </fill>
    <fill>
      <patternFill patternType="solid">
        <fgColor rgb="FF92D050"/>
        <bgColor rgb="FFADB9CA"/>
      </patternFill>
    </fill>
    <fill>
      <patternFill patternType="solid">
        <fgColor rgb="FFFFC000"/>
        <bgColor rgb="FFFF9900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 applyBorder="0" applyProtection="0"/>
  </cellStyleXfs>
  <cellXfs count="66">
    <xf numFmtId="0" fontId="0" fillId="0" borderId="0" xfId="0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5" fillId="9" borderId="3" xfId="2" applyFont="1" applyFill="1" applyBorder="1" applyAlignment="1">
      <alignment horizontal="center" vertical="center" wrapText="1"/>
    </xf>
    <xf numFmtId="0" fontId="4" fillId="0" borderId="3" xfId="2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5" fillId="6" borderId="5" xfId="2" applyFont="1" applyFill="1" applyBorder="1" applyAlignment="1">
      <alignment horizontal="center" vertical="center"/>
    </xf>
    <xf numFmtId="0" fontId="6" fillId="0" borderId="3" xfId="3" applyBorder="1" applyProtection="1"/>
    <xf numFmtId="0" fontId="7" fillId="7" borderId="3" xfId="2" applyFont="1" applyFill="1" applyBorder="1" applyAlignment="1">
      <alignment horizontal="center" vertical="center"/>
    </xf>
    <xf numFmtId="0" fontId="4" fillId="0" borderId="0" xfId="2"/>
    <xf numFmtId="0" fontId="4" fillId="7" borderId="0" xfId="2" applyFill="1"/>
    <xf numFmtId="0" fontId="5" fillId="8" borderId="3" xfId="2" applyFont="1" applyFill="1" applyBorder="1" applyAlignment="1">
      <alignment horizontal="center" vertical="center" wrapText="1"/>
    </xf>
    <xf numFmtId="0" fontId="5" fillId="5" borderId="3" xfId="2" applyFont="1" applyFill="1" applyBorder="1" applyAlignment="1">
      <alignment horizontal="center" vertical="center" wrapText="1"/>
    </xf>
    <xf numFmtId="0" fontId="5" fillId="10" borderId="3" xfId="2" applyFont="1" applyFill="1" applyBorder="1" applyAlignment="1">
      <alignment horizontal="center" vertical="center" wrapText="1"/>
    </xf>
    <xf numFmtId="0" fontId="5" fillId="11" borderId="3" xfId="2" applyFont="1" applyFill="1" applyBorder="1" applyAlignment="1">
      <alignment horizontal="center" vertical="center" wrapText="1"/>
    </xf>
    <xf numFmtId="0" fontId="2" fillId="0" borderId="6" xfId="2" applyFont="1" applyBorder="1" applyAlignment="1">
      <alignment horizontal="left" wrapText="1"/>
    </xf>
    <xf numFmtId="0" fontId="2" fillId="0" borderId="6" xfId="2" applyFont="1" applyBorder="1" applyAlignment="1">
      <alignment horizontal="center" wrapText="1"/>
    </xf>
    <xf numFmtId="0" fontId="2" fillId="0" borderId="6" xfId="2" applyFont="1" applyBorder="1"/>
    <xf numFmtId="0" fontId="4" fillId="0" borderId="6" xfId="2" applyBorder="1" applyAlignment="1">
      <alignment horizontal="center"/>
    </xf>
    <xf numFmtId="0" fontId="7" fillId="0" borderId="3" xfId="2" applyFont="1" applyBorder="1" applyAlignment="1">
      <alignment horizontal="center" vertical="center" wrapText="1"/>
    </xf>
    <xf numFmtId="0" fontId="4" fillId="0" borderId="3" xfId="2" applyBorder="1"/>
    <xf numFmtId="0" fontId="4" fillId="12" borderId="0" xfId="2" applyFill="1"/>
    <xf numFmtId="0" fontId="2" fillId="0" borderId="3" xfId="2" applyFont="1" applyBorder="1" applyAlignment="1">
      <alignment horizontal="left" wrapText="1"/>
    </xf>
    <xf numFmtId="0" fontId="2" fillId="0" borderId="3" xfId="2" applyFont="1" applyBorder="1" applyAlignment="1">
      <alignment horizontal="center" wrapText="1"/>
    </xf>
    <xf numFmtId="0" fontId="2" fillId="0" borderId="3" xfId="2" applyFont="1" applyBorder="1"/>
    <xf numFmtId="0" fontId="2" fillId="13" borderId="3" xfId="2" applyFont="1" applyFill="1" applyBorder="1" applyAlignment="1">
      <alignment horizontal="left" wrapText="1"/>
    </xf>
    <xf numFmtId="0" fontId="2" fillId="13" borderId="3" xfId="2" applyFont="1" applyFill="1" applyBorder="1" applyAlignment="1">
      <alignment horizontal="center" wrapText="1"/>
    </xf>
    <xf numFmtId="0" fontId="6" fillId="13" borderId="3" xfId="3" applyFill="1" applyBorder="1"/>
    <xf numFmtId="0" fontId="6" fillId="13" borderId="6" xfId="3" applyFill="1" applyBorder="1"/>
    <xf numFmtId="0" fontId="4" fillId="13" borderId="3" xfId="2" applyFill="1" applyBorder="1" applyAlignment="1">
      <alignment horizontal="center"/>
    </xf>
    <xf numFmtId="0" fontId="4" fillId="13" borderId="6" xfId="2" applyFill="1" applyBorder="1" applyAlignment="1">
      <alignment horizontal="center"/>
    </xf>
    <xf numFmtId="0" fontId="7" fillId="13" borderId="3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left" wrapText="1"/>
    </xf>
    <xf numFmtId="0" fontId="2" fillId="0" borderId="7" xfId="2" applyFont="1" applyBorder="1" applyAlignment="1">
      <alignment horizontal="left" wrapText="1"/>
    </xf>
    <xf numFmtId="0" fontId="4" fillId="0" borderId="3" xfId="2" applyFont="1" applyBorder="1" applyAlignment="1">
      <alignment horizontal="left" vertical="center"/>
    </xf>
    <xf numFmtId="0" fontId="8" fillId="0" borderId="3" xfId="2" applyFont="1" applyBorder="1" applyAlignment="1">
      <alignment horizontal="left"/>
    </xf>
    <xf numFmtId="0" fontId="10" fillId="7" borderId="3" xfId="2" applyFont="1" applyFill="1" applyBorder="1" applyAlignment="1">
      <alignment horizontal="left" vertical="top" wrapText="1"/>
    </xf>
    <xf numFmtId="0" fontId="10" fillId="7" borderId="3" xfId="2" applyFont="1" applyFill="1" applyBorder="1" applyAlignment="1">
      <alignment horizontal="left" vertical="center" wrapText="1"/>
    </xf>
    <xf numFmtId="0" fontId="4" fillId="7" borderId="3" xfId="2" applyFont="1" applyFill="1" applyBorder="1"/>
    <xf numFmtId="0" fontId="6" fillId="7" borderId="3" xfId="3" applyFont="1" applyFill="1" applyBorder="1" applyProtection="1"/>
    <xf numFmtId="0" fontId="4" fillId="7" borderId="8" xfId="2" applyFont="1" applyFill="1" applyBorder="1"/>
    <xf numFmtId="0" fontId="4" fillId="0" borderId="0" xfId="2" applyAlignment="1">
      <alignment horizontal="left"/>
    </xf>
    <xf numFmtId="0" fontId="4" fillId="0" borderId="0" xfId="2" applyAlignment="1">
      <alignment horizontal="center"/>
    </xf>
    <xf numFmtId="0" fontId="0" fillId="13" borderId="0" xfId="0" applyFill="1"/>
    <xf numFmtId="0" fontId="1" fillId="4" borderId="2" xfId="0" applyFont="1" applyFill="1" applyBorder="1" applyAlignment="1">
      <alignment horizontal="center" wrapText="1"/>
    </xf>
    <xf numFmtId="0" fontId="4" fillId="0" borderId="0" xfId="2" applyFill="1"/>
    <xf numFmtId="0" fontId="2" fillId="0" borderId="2" xfId="0" applyFont="1" applyBorder="1" applyAlignment="1">
      <alignment horizontal="center" wrapText="1"/>
    </xf>
    <xf numFmtId="0" fontId="3" fillId="13" borderId="0" xfId="1" applyFill="1"/>
    <xf numFmtId="0" fontId="0" fillId="0" borderId="0" xfId="0" applyFill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5" fillId="8" borderId="7" xfId="2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3" fillId="0" borderId="0" xfId="1"/>
    <xf numFmtId="0" fontId="2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14" borderId="4" xfId="0" applyFont="1" applyFill="1" applyBorder="1" applyAlignment="1">
      <alignment horizontal="center" wrapText="1"/>
    </xf>
    <xf numFmtId="0" fontId="5" fillId="5" borderId="5" xfId="2" applyFont="1" applyFill="1" applyBorder="1" applyAlignment="1">
      <alignment horizontal="center" vertical="center"/>
    </xf>
  </cellXfs>
  <cellStyles count="4">
    <cellStyle name="Hiperlink" xfId="1" builtinId="8"/>
    <cellStyle name="Hiperlink 2" xfId="3" xr:uid="{1C2A4872-FBE1-4EB4-A339-99078A7E91AF}"/>
    <cellStyle name="Normal" xfId="0" builtinId="0"/>
    <cellStyle name="Normal 2" xfId="2" xr:uid="{E909AA18-0A6B-4D1F-B45E-DA199486C08F}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etisd.hu-ufpi@ebserh.gov.br" TargetMode="External"/><Relationship Id="rId2" Type="http://schemas.openxmlformats.org/officeDocument/2006/relationships/hyperlink" Target="mailto:sgpti.huufpi@ebserh.gov.br" TargetMode="External"/><Relationship Id="rId1" Type="http://schemas.openxmlformats.org/officeDocument/2006/relationships/hyperlink" Target="mailto:hu-ufpi@ebserh.gov.b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uass.hcmg@ebserh.gov.br" TargetMode="External"/><Relationship Id="rId2" Type="http://schemas.openxmlformats.org/officeDocument/2006/relationships/hyperlink" Target="mailto:uac.hcmg@ebserh.gov.br" TargetMode="External"/><Relationship Id="rId1" Type="http://schemas.openxmlformats.org/officeDocument/2006/relationships/hyperlink" Target="mailto:audit.hcmg@ebserh.gov.br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unc.hcmg@ebserh.gov.br" TargetMode="External"/><Relationship Id="rId4" Type="http://schemas.openxmlformats.org/officeDocument/2006/relationships/hyperlink" Target="mailto:ugi.hcmg@ebserh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7CC4B-6B6A-49B3-B386-3083EEA63AB5}">
  <dimension ref="A1:AD120"/>
  <sheetViews>
    <sheetView tabSelected="1" zoomScale="106" zoomScaleNormal="106" workbookViewId="0">
      <pane ySplit="2" topLeftCell="A72" activePane="bottomLeft" state="frozen"/>
      <selection pane="bottomLeft" activeCell="L1" sqref="L1:L1048576"/>
    </sheetView>
  </sheetViews>
  <sheetFormatPr defaultColWidth="8.5703125" defaultRowHeight="15" x14ac:dyDescent="0.25"/>
  <cols>
    <col min="1" max="1" width="63.140625" style="15" bestFit="1" customWidth="1"/>
    <col min="2" max="2" width="29.28515625" style="15" customWidth="1"/>
    <col min="3" max="3" width="62.85546875" style="15" customWidth="1"/>
    <col min="4" max="5" width="29.42578125" style="15" customWidth="1"/>
    <col min="6" max="7" width="42.28515625" customWidth="1"/>
    <col min="8" max="8" width="32" style="48" customWidth="1"/>
    <col min="9" max="9" width="31.42578125" style="48" customWidth="1"/>
    <col min="10" max="10" width="28" style="48" hidden="1" customWidth="1"/>
    <col min="11" max="11" width="43" style="48" hidden="1" customWidth="1"/>
    <col min="12" max="12" width="18.140625" style="15" hidden="1" customWidth="1"/>
    <col min="13" max="13" width="85.140625" style="15" hidden="1" customWidth="1"/>
    <col min="14" max="30" width="8.5703125" style="16"/>
    <col min="31" max="16384" width="8.5703125" style="15"/>
  </cols>
  <sheetData>
    <row r="1" spans="1:30" ht="19.5" thickBot="1" x14ac:dyDescent="0.3">
      <c r="A1" s="65" t="s">
        <v>807</v>
      </c>
      <c r="B1" s="65"/>
      <c r="C1" s="65"/>
      <c r="D1" s="65"/>
      <c r="E1" s="65"/>
      <c r="F1" s="65"/>
      <c r="G1" s="65"/>
      <c r="H1" s="65"/>
      <c r="I1" s="65"/>
      <c r="J1" s="12"/>
      <c r="K1" s="54" t="s">
        <v>808</v>
      </c>
    </row>
    <row r="2" spans="1:30" ht="19.5" thickBot="1" x14ac:dyDescent="0.3">
      <c r="A2" s="8" t="s">
        <v>0</v>
      </c>
      <c r="B2" s="9" t="s">
        <v>804</v>
      </c>
      <c r="C2" s="10" t="s">
        <v>1</v>
      </c>
      <c r="D2" s="11" t="s">
        <v>2</v>
      </c>
      <c r="E2" s="11" t="s">
        <v>267</v>
      </c>
      <c r="F2" s="50" t="s">
        <v>805</v>
      </c>
      <c r="G2" s="50" t="s">
        <v>806</v>
      </c>
      <c r="H2" s="56" t="s">
        <v>253</v>
      </c>
      <c r="I2" s="18" t="s">
        <v>254</v>
      </c>
      <c r="J2" s="19" t="s">
        <v>257</v>
      </c>
      <c r="K2" s="20" t="s">
        <v>258</v>
      </c>
      <c r="L2" s="20" t="s">
        <v>269</v>
      </c>
      <c r="M2" s="20" t="s">
        <v>270</v>
      </c>
    </row>
    <row r="3" spans="1:30" s="27" customFormat="1" ht="15.75" thickBot="1" x14ac:dyDescent="0.3">
      <c r="A3" s="1" t="s">
        <v>3</v>
      </c>
      <c r="B3" s="2" t="s">
        <v>809</v>
      </c>
      <c r="C3" s="2" t="s">
        <v>3</v>
      </c>
      <c r="D3" s="6" t="s">
        <v>4</v>
      </c>
      <c r="E3" s="6" t="str">
        <f>CONCATENATE(D3,"/","HC-UFMG")</f>
        <v>CCON/HC-UFMG</v>
      </c>
      <c r="F3" s="2" t="s">
        <v>5</v>
      </c>
      <c r="G3" s="2" t="s">
        <v>5</v>
      </c>
      <c r="H3" s="57" t="s">
        <v>5</v>
      </c>
      <c r="I3" s="55" t="s">
        <v>810</v>
      </c>
      <c r="J3" s="52" t="e">
        <f>IF(#REF!="CRIAR",IF(AND(I3=K3,LEN(#REF!)&lt;65,LEN(#REF!)&gt;0),"OK","INVÁLIDO CRIAR"),IF(#REF!="RENOMEAR",IF(AND(I3=K3,LEN(#REF!)&lt;65,LEN(#REF!)&gt;0,H3&lt;&gt;""),"OK","INVÁLIDO RENOMEAR"),IF(#REF!="MANTER",IF(H3=K3,"OK","INVÁLIDO MANTER"),IF(#REF!="MIGRAR E DESATIVAR",IF(COUNTIF($I:$I,I3) &gt; 1,"OK","INVÁLIDO MIGRAR"),IF(#REF!="DESATIVAR","OK","SITUAÇÃO INVÁLIDA")))))</f>
        <v>#REF!</v>
      </c>
      <c r="K3" s="52" t="e">
        <f>IF(OR(#REF!="RENOMEAR",#REF!="CRIAR"),LOWER(LEFT(D3,SEARCH("/",E3,1)-1)&amp;"."&amp;$K$1),IF(#REF!="MANTER",LOWER(LEFT(E3,SEARCH("/",E3,1)-1)&amp;"."&amp;$K$1),IF(#REF!="MIGRAR E DESATIVAR",I3,IF(#REF!="DESATIVAR",H3,"SITUAÇÃO INVÁLIDA"))))</f>
        <v>#REF!</v>
      </c>
      <c r="L3" s="2" t="e">
        <f t="shared" ref="L3:L34" si="0">LEN(M3)</f>
        <v>#REF!</v>
      </c>
      <c r="M3" s="2" t="e">
        <f>IF(OR(#REF!="RENOMEAR",#REF!="CRIAR",#REF!= "MANTER"),C3&amp;" "&amp;#REF!,IF(#REF!="MIGRAR E DESATIVAR","",IF(#REF!="DESATIVAR","","SITUAÇÃO INVÁLIDA")))</f>
        <v>#REF!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</row>
    <row r="4" spans="1:30" s="27" customFormat="1" ht="15.75" thickBot="1" x14ac:dyDescent="0.3">
      <c r="A4" s="1" t="s">
        <v>6</v>
      </c>
      <c r="B4" s="2" t="s">
        <v>609</v>
      </c>
      <c r="C4" s="2" t="s">
        <v>6</v>
      </c>
      <c r="D4" s="6" t="s">
        <v>7</v>
      </c>
      <c r="E4" s="6" t="str">
        <f>CONCATENATE(D4,"/","HC-UFMG")</f>
        <v>AUD/HC-UFMG</v>
      </c>
      <c r="F4" s="2" t="s">
        <v>5</v>
      </c>
      <c r="G4" s="2" t="s">
        <v>5</v>
      </c>
      <c r="H4" s="57" t="s">
        <v>610</v>
      </c>
      <c r="I4" s="55" t="s">
        <v>811</v>
      </c>
      <c r="J4" s="52" t="e">
        <f>IF(#REF!="CRIAR",IF(AND(I4=K4,LEN(#REF!)&lt;65,LEN(#REF!)&gt;0),"OK","INVÁLIDO CRIAR"),IF(#REF!="RENOMEAR",IF(AND(I4=K4,LEN(#REF!)&lt;65,LEN(#REF!)&gt;0,H4&lt;&gt;""),"OK","INVÁLIDO RENOMEAR"),IF(#REF!="MANTER",IF(H4=K4,"OK","INVÁLIDO MANTER"),IF(#REF!="MIGRAR E DESATIVAR",IF(COUNTIF($I:$I,I4) &gt; 1,"OK","INVÁLIDO MIGRAR"),IF(#REF!="DESATIVAR","OK","SITUAÇÃO INVÁLIDA")))))</f>
        <v>#REF!</v>
      </c>
      <c r="K4" s="52" t="e">
        <f>IF(OR(#REF!="RENOMEAR",#REF!="CRIAR"),LOWER(LEFT(D4,SEARCH("/",E4,1)-1)&amp;"."&amp;$K$1),IF(#REF!="MANTER",LOWER(LEFT(E4,SEARCH("/",E4,1)-1)&amp;"."&amp;$K$1),IF(#REF!="MIGRAR E DESATIVAR",I4,IF(#REF!="DESATIVAR",H4,"SITUAÇÃO INVÁLIDA"))))</f>
        <v>#REF!</v>
      </c>
      <c r="L4" s="2" t="e">
        <f t="shared" si="0"/>
        <v>#REF!</v>
      </c>
      <c r="M4" s="2" t="e">
        <f>IF(OR(#REF!="RENOMEAR",#REF!="CRIAR",#REF!= "MANTER"),C4&amp;" "&amp;#REF!,IF(#REF!="MIGRAR E DESATIVAR","",IF(#REF!="DESATIVAR","","SITUAÇÃO INVÁLIDA")))</f>
        <v>#REF!</v>
      </c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</row>
    <row r="5" spans="1:30" s="27" customFormat="1" ht="15.75" thickBot="1" x14ac:dyDescent="0.3">
      <c r="A5" s="1" t="s">
        <v>8</v>
      </c>
      <c r="B5" s="2" t="s">
        <v>651</v>
      </c>
      <c r="C5" s="2" t="s">
        <v>8</v>
      </c>
      <c r="D5" s="6" t="s">
        <v>9</v>
      </c>
      <c r="E5" s="6" t="str">
        <f t="shared" ref="E5:E68" si="1">CONCATENATE(D5,"/","HC-UFMG")</f>
        <v>OUV/HC-UFMG</v>
      </c>
      <c r="F5" s="2" t="s">
        <v>5</v>
      </c>
      <c r="G5" s="2" t="s">
        <v>5</v>
      </c>
      <c r="H5" s="58" t="str">
        <f>VLOOKUP(B5,EMAILS_ATUAIS!A3:B99,2,FALSE)</f>
        <v>ouvid.hcmg@ebserh.gov.br</v>
      </c>
      <c r="I5" s="52" t="s">
        <v>812</v>
      </c>
      <c r="J5" s="52" t="e">
        <f>IF(#REF!="CRIAR",IF(AND(I5=K5,LEN(#REF!)&lt;65,LEN(#REF!)&gt;0),"OK","INVÁLIDO CRIAR"),IF(#REF!="RENOMEAR",IF(AND(I5=K5,LEN(#REF!)&lt;65,LEN(#REF!)&gt;0,H5&lt;&gt;""),"OK","INVÁLIDO RENOMEAR"),IF(#REF!="MANTER",IF(H5=K5,"OK","INVÁLIDO MANTER"),IF(#REF!="MIGRAR E DESATIVAR",IF(COUNTIF($I:$I,I5) &gt; 1,"OK","INVÁLIDO MIGRAR"),IF(#REF!="DESATIVAR","OK","SITUAÇÃO INVÁLIDA")))))</f>
        <v>#REF!</v>
      </c>
      <c r="K5" s="52" t="e">
        <f>IF(OR(#REF!="RENOMEAR",#REF!="CRIAR"),LOWER(LEFT(D5,SEARCH("/",E5,1)-1)&amp;"."&amp;$K$1),IF(#REF!="MANTER",LOWER(LEFT(E5,SEARCH("/",E5,1)-1)&amp;"."&amp;$K$1),IF(#REF!="MIGRAR E DESATIVAR",I5,IF(#REF!="DESATIVAR",H5,"SITUAÇÃO INVÁLIDA"))))</f>
        <v>#REF!</v>
      </c>
      <c r="L5" s="2" t="e">
        <f t="shared" si="0"/>
        <v>#REF!</v>
      </c>
      <c r="M5" s="2" t="e">
        <f>IF(OR(#REF!="RENOMEAR",#REF!="CRIAR",#REF!= "MANTER"),C5&amp;" "&amp;#REF!,IF(#REF!="MIGRAR E DESATIVAR","",IF(#REF!="DESATIVAR","","SITUAÇÃO INVÁLIDA")))</f>
        <v>#REF!</v>
      </c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</row>
    <row r="6" spans="1:30" s="27" customFormat="1" ht="15.75" thickBot="1" x14ac:dyDescent="0.3">
      <c r="A6" s="1" t="s">
        <v>10</v>
      </c>
      <c r="B6" s="2" t="s">
        <v>653</v>
      </c>
      <c r="C6" s="2" t="s">
        <v>10</v>
      </c>
      <c r="D6" s="6" t="s">
        <v>11</v>
      </c>
      <c r="E6" s="6" t="str">
        <f t="shared" si="1"/>
        <v>PROT/HC-UFMG</v>
      </c>
      <c r="F6" s="2" t="s">
        <v>5</v>
      </c>
      <c r="G6" s="2" t="s">
        <v>5</v>
      </c>
      <c r="H6" s="52" t="str">
        <f>VLOOKUP(B6,EMAILS_ATUAIS!A4:B100,2,FALSE)</f>
        <v>prtc.hcmg@ebserh.gov.br</v>
      </c>
      <c r="I6" s="52" t="s">
        <v>813</v>
      </c>
      <c r="J6" s="52" t="e">
        <f>IF(#REF!="CRIAR",IF(AND(I6=K6,LEN(#REF!)&lt;65,LEN(#REF!)&gt;0),"OK","INVÁLIDO CRIAR"),IF(#REF!="RENOMEAR",IF(AND(I6=K6,LEN(#REF!)&lt;65,LEN(#REF!)&gt;0,H6&lt;&gt;""),"OK","INVÁLIDO RENOMEAR"),IF(#REF!="MANTER",IF(H6=K6,"OK","INVÁLIDO MANTER"),IF(#REF!="MIGRAR E DESATIVAR",IF(COUNTIF($I:$I,I6) &gt; 1,"OK","INVÁLIDO MIGRAR"),IF(#REF!="DESATIVAR","OK","SITUAÇÃO INVÁLIDA")))))</f>
        <v>#REF!</v>
      </c>
      <c r="K6" s="52" t="e">
        <f>IF(OR(#REF!="RENOMEAR",#REF!="CRIAR"),LOWER(LEFT(D6,SEARCH("/",E6,1)-1)&amp;"."&amp;$K$1),IF(#REF!="MANTER",LOWER(LEFT(E6,SEARCH("/",E6,1)-1)&amp;"."&amp;$K$1),IF(#REF!="MIGRAR E DESATIVAR",I6,IF(#REF!="DESATIVAR",H6,"SITUAÇÃO INVÁLIDA"))))</f>
        <v>#REF!</v>
      </c>
      <c r="L6" s="2" t="e">
        <f t="shared" si="0"/>
        <v>#REF!</v>
      </c>
      <c r="M6" s="2" t="e">
        <f>IF(OR(#REF!="RENOMEAR",#REF!="CRIAR",#REF!= "MANTER"),C6&amp;" "&amp;#REF!,IF(#REF!="MIGRAR E DESATIVAR","",IF(#REF!="DESATIVAR","","SITUAÇÃO INVÁLIDA")))</f>
        <v>#REF!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s="27" customFormat="1" ht="15.75" thickBot="1" x14ac:dyDescent="0.3">
      <c r="A7" s="1" t="s">
        <v>12</v>
      </c>
      <c r="B7" s="2"/>
      <c r="C7" s="2" t="s">
        <v>12</v>
      </c>
      <c r="D7" s="6" t="s">
        <v>13</v>
      </c>
      <c r="E7" s="6" t="str">
        <f t="shared" si="1"/>
        <v>COLEX/HC-UFMG</v>
      </c>
      <c r="F7" s="2" t="s">
        <v>5</v>
      </c>
      <c r="G7" s="2" t="s">
        <v>5</v>
      </c>
      <c r="H7" s="54" t="s">
        <v>647</v>
      </c>
      <c r="I7" s="52" t="s">
        <v>814</v>
      </c>
      <c r="J7" s="52" t="e">
        <f>IF(#REF!="CRIAR",IF(AND(I7=K7,LEN(#REF!)&lt;65,LEN(#REF!)&gt;0),"OK","INVÁLIDO CRIAR"),IF(#REF!="RENOMEAR",IF(AND(I7=K7,LEN(#REF!)&lt;65,LEN(#REF!)&gt;0,H7&lt;&gt;""),"OK","INVÁLIDO RENOMEAR"),IF(#REF!="MANTER",IF(H7=K7,"OK","INVÁLIDO MANTER"),IF(#REF!="MIGRAR E DESATIVAR",IF(COUNTIF($I:$I,I7) &gt; 1,"OK","INVÁLIDO MIGRAR"),IF(#REF!="DESATIVAR","OK","SITUAÇÃO INVÁLIDA")))))</f>
        <v>#REF!</v>
      </c>
      <c r="K7" s="52" t="e">
        <f>IF(OR(#REF!="RENOMEAR",#REF!="CRIAR"),LOWER(LEFT(D7,SEARCH("/",E7,1)-1)&amp;"."&amp;$K$1),IF(#REF!="MANTER",LOWER(LEFT(E7,SEARCH("/",E7,1)-1)&amp;"."&amp;$K$1),IF(#REF!="MIGRAR E DESATIVAR",I7,IF(#REF!="DESATIVAR",H7,"SITUAÇÃO INVÁLIDA"))))</f>
        <v>#REF!</v>
      </c>
      <c r="L7" s="2" t="e">
        <f t="shared" si="0"/>
        <v>#REF!</v>
      </c>
      <c r="M7" s="2" t="e">
        <f>IF(OR(#REF!="RENOMEAR",#REF!="CRIAR",#REF!= "MANTER"),C7&amp;" "&amp;#REF!,IF(#REF!="MIGRAR E DESATIVAR","",IF(#REF!="DESATIVAR","","SITUAÇÃO INVÁLIDA")))</f>
        <v>#REF!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1:30" s="27" customFormat="1" ht="15.75" thickBot="1" x14ac:dyDescent="0.3">
      <c r="A8" s="1" t="s">
        <v>14</v>
      </c>
      <c r="B8" s="2" t="s">
        <v>690</v>
      </c>
      <c r="C8" s="2" t="s">
        <v>14</v>
      </c>
      <c r="D8" s="6" t="s">
        <v>15</v>
      </c>
      <c r="E8" s="6" t="str">
        <f t="shared" si="1"/>
        <v>SUP/HC-UFMG</v>
      </c>
      <c r="F8" s="2" t="s">
        <v>5</v>
      </c>
      <c r="G8" s="2" t="s">
        <v>5</v>
      </c>
      <c r="H8" s="52" t="s">
        <v>5</v>
      </c>
      <c r="I8" s="52" t="s">
        <v>815</v>
      </c>
      <c r="J8" s="52" t="e">
        <f>IF(#REF!="CRIAR",IF(AND(I8=K8,LEN(#REF!)&lt;65,LEN(#REF!)&gt;0),"OK","INVÁLIDO CRIAR"),IF(#REF!="RENOMEAR",IF(AND(I8=K8,LEN(#REF!)&lt;65,LEN(#REF!)&gt;0,H8&lt;&gt;""),"OK","INVÁLIDO RENOMEAR"),IF(#REF!="MANTER",IF(H8=K8,"OK","INVÁLIDO MANTER"),IF(#REF!="MIGRAR E DESATIVAR",IF(COUNTIF($I:$I,I8) &gt; 1,"OK","INVÁLIDO MIGRAR"),IF(#REF!="DESATIVAR","OK","SITUAÇÃO INVÁLIDA")))))</f>
        <v>#REF!</v>
      </c>
      <c r="K8" s="52" t="e">
        <f>IF(OR(#REF!="RENOMEAR",#REF!="CRIAR"),LOWER(LEFT(D8,SEARCH("/",E8,1)-1)&amp;"."&amp;$K$1),IF(#REF!="MANTER",LOWER(LEFT(E8,SEARCH("/",E8,1)-1)&amp;"."&amp;$K$1),IF(#REF!="MIGRAR E DESATIVAR",I8,IF(#REF!="DESATIVAR",H8,"SITUAÇÃO INVÁLIDA"))))</f>
        <v>#REF!</v>
      </c>
      <c r="L8" s="2" t="e">
        <f t="shared" si="0"/>
        <v>#REF!</v>
      </c>
      <c r="M8" s="2" t="e">
        <f>IF(OR(#REF!="RENOMEAR",#REF!="CRIAR",#REF!= "MANTER"),C8&amp;" "&amp;#REF!,IF(#REF!="MIGRAR E DESATIVAR","",IF(#REF!="DESATIVAR","","SITUAÇÃO INVÁLIDA")))</f>
        <v>#REF!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</row>
    <row r="9" spans="1:30" s="27" customFormat="1" ht="15.75" thickBot="1" x14ac:dyDescent="0.3">
      <c r="A9" s="1" t="s">
        <v>16</v>
      </c>
      <c r="B9" s="2" t="s">
        <v>681</v>
      </c>
      <c r="C9" s="2" t="s">
        <v>17</v>
      </c>
      <c r="D9" s="6" t="s">
        <v>18</v>
      </c>
      <c r="E9" s="6" t="str">
        <f t="shared" si="1"/>
        <v>STCOR/HC-UFMG</v>
      </c>
      <c r="F9" s="2" t="s">
        <v>14</v>
      </c>
      <c r="G9" s="2" t="s">
        <v>5</v>
      </c>
      <c r="H9" s="52" t="str">
        <f>VLOOKUP(B9,EMAILS_ATUAIS!A7:B103,2,FALSE)</f>
        <v>seras.hcmg@ebserh.gov.br</v>
      </c>
      <c r="I9" s="52" t="s">
        <v>816</v>
      </c>
      <c r="J9" s="52" t="e">
        <f>IF(#REF!="CRIAR",IF(AND(I9=K9,LEN(#REF!)&lt;65,LEN(#REF!)&gt;0),"OK","INVÁLIDO CRIAR"),IF(#REF!="RENOMEAR",IF(AND(I9=K9,LEN(#REF!)&lt;65,LEN(#REF!)&gt;0,H9&lt;&gt;""),"OK","INVÁLIDO RENOMEAR"),IF(#REF!="MANTER",IF(H9=K9,"OK","INVÁLIDO MANTER"),IF(#REF!="MIGRAR E DESATIVAR",IF(COUNTIF($I:$I,I9) &gt; 1,"OK","INVÁLIDO MIGRAR"),IF(#REF!="DESATIVAR","OK","SITUAÇÃO INVÁLIDA")))))</f>
        <v>#REF!</v>
      </c>
      <c r="K9" s="52" t="e">
        <f>IF(OR(#REF!="RENOMEAR",#REF!="CRIAR"),LOWER(LEFT(D9,SEARCH("/",E9,1)-1)&amp;"."&amp;$K$1),IF(#REF!="MANTER",LOWER(LEFT(E9,SEARCH("/",E9,1)-1)&amp;"."&amp;$K$1),IF(#REF!="MIGRAR E DESATIVAR",I9,IF(#REF!="DESATIVAR",H9,"SITUAÇÃO INVÁLIDA"))))</f>
        <v>#REF!</v>
      </c>
      <c r="L9" s="2" t="e">
        <f t="shared" si="0"/>
        <v>#REF!</v>
      </c>
      <c r="M9" s="2" t="e">
        <f>IF(OR(#REF!="RENOMEAR",#REF!="CRIAR",#REF!= "MANTER"),C9&amp;" "&amp;#REF!,IF(#REF!="MIGRAR E DESATIVAR","",IF(#REF!="DESATIVAR","","SITUAÇÃO INVÁLIDA")))</f>
        <v>#REF!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</row>
    <row r="10" spans="1:30" s="27" customFormat="1" ht="15.75" thickBot="1" x14ac:dyDescent="0.3">
      <c r="A10" s="1"/>
      <c r="B10" s="2"/>
      <c r="C10" s="2" t="s">
        <v>19</v>
      </c>
      <c r="D10" s="6" t="s">
        <v>20</v>
      </c>
      <c r="E10" s="6" t="str">
        <f t="shared" si="1"/>
        <v>UCON/HC-UFMG</v>
      </c>
      <c r="F10" s="2" t="s">
        <v>17</v>
      </c>
      <c r="G10" s="2" t="s">
        <v>14</v>
      </c>
      <c r="H10" s="54" t="s">
        <v>771</v>
      </c>
      <c r="I10" s="52" t="s">
        <v>817</v>
      </c>
      <c r="J10" s="52" t="e">
        <f>IF(#REF!="CRIAR",IF(AND(I10=K10,LEN(#REF!)&lt;65,LEN(#REF!)&gt;0),"OK","INVÁLIDO CRIAR"),IF(#REF!="RENOMEAR",IF(AND(I10=K10,LEN(#REF!)&lt;65,LEN(#REF!)&gt;0,H10&lt;&gt;""),"OK","INVÁLIDO RENOMEAR"),IF(#REF!="MANTER",IF(H10=K10,"OK","INVÁLIDO MANTER"),IF(#REF!="MIGRAR E DESATIVAR",IF(COUNTIF($I:$I,I10) &gt; 1,"OK","INVÁLIDO MIGRAR"),IF(#REF!="DESATIVAR","OK","SITUAÇÃO INVÁLIDA")))))</f>
        <v>#REF!</v>
      </c>
      <c r="K10" s="52" t="e">
        <f>IF(OR(#REF!="RENOMEAR",#REF!="CRIAR"),LOWER(LEFT(D10,SEARCH("/",E10,1)-1)&amp;"."&amp;$K$1),IF(#REF!="MANTER",LOWER(LEFT(E10,SEARCH("/",E10,1)-1)&amp;"."&amp;$K$1),IF(#REF!="MIGRAR E DESATIVAR",I10,IF(#REF!="DESATIVAR",H10,"SITUAÇÃO INVÁLIDA"))))</f>
        <v>#REF!</v>
      </c>
      <c r="L10" s="2" t="e">
        <f t="shared" si="0"/>
        <v>#REF!</v>
      </c>
      <c r="M10" s="2" t="e">
        <f>IF(OR(#REF!="RENOMEAR",#REF!="CRIAR",#REF!= "MANTER"),C10&amp;" "&amp;#REF!,IF(#REF!="MIGRAR E DESATIVAR","",IF(#REF!="DESATIVAR","","SITUAÇÃO INVÁLIDA")))</f>
        <v>#REF!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spans="1:30" s="27" customFormat="1" ht="15.75" thickBot="1" x14ac:dyDescent="0.3">
      <c r="A11" s="1"/>
      <c r="B11" s="2"/>
      <c r="C11" s="2" t="s">
        <v>21</v>
      </c>
      <c r="D11" s="6" t="s">
        <v>22</v>
      </c>
      <c r="E11" s="6" t="str">
        <f t="shared" si="1"/>
        <v>UGIA/HC-UFMG</v>
      </c>
      <c r="F11" s="2" t="s">
        <v>17</v>
      </c>
      <c r="G11" s="2" t="s">
        <v>14</v>
      </c>
      <c r="H11" s="52"/>
      <c r="I11" s="52" t="s">
        <v>818</v>
      </c>
      <c r="J11" s="52" t="e">
        <f>IF(#REF!="CRIAR",IF(AND(I11=K11,LEN(#REF!)&lt;65,LEN(#REF!)&gt;0),"OK","INVÁLIDO CRIAR"),IF(#REF!="RENOMEAR",IF(AND(I11=K11,LEN(#REF!)&lt;65,LEN(#REF!)&gt;0,H11&lt;&gt;""),"OK","INVÁLIDO RENOMEAR"),IF(#REF!="MANTER",IF(H11=K11,"OK","INVÁLIDO MANTER"),IF(#REF!="MIGRAR E DESATIVAR",IF(COUNTIF($I:$I,I11) &gt; 1,"OK","INVÁLIDO MIGRAR"),IF(#REF!="DESATIVAR","OK","SITUAÇÃO INVÁLIDA")))))</f>
        <v>#REF!</v>
      </c>
      <c r="K11" s="52" t="e">
        <f>IF(OR(#REF!="RENOMEAR",#REF!="CRIAR"),LOWER(LEFT(D11,SEARCH("/",E11,1)-1)&amp;"."&amp;$K$1),IF(#REF!="MANTER",LOWER(LEFT(E11,SEARCH("/",E11,1)-1)&amp;"."&amp;$K$1),IF(#REF!="MIGRAR E DESATIVAR",I11,IF(#REF!="DESATIVAR",H11,"SITUAÇÃO INVÁLIDA"))))</f>
        <v>#REF!</v>
      </c>
      <c r="L11" s="2" t="e">
        <f t="shared" si="0"/>
        <v>#REF!</v>
      </c>
      <c r="M11" s="2" t="e">
        <f>IF(OR(#REF!="RENOMEAR",#REF!="CRIAR",#REF!= "MANTER"),C11&amp;" "&amp;#REF!,IF(#REF!="MIGRAR E DESATIVAR","",IF(#REF!="DESATIVAR","","SITUAÇÃO INVÁLIDA")))</f>
        <v>#REF!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</row>
    <row r="12" spans="1:30" s="27" customFormat="1" ht="15.75" thickBot="1" x14ac:dyDescent="0.3">
      <c r="A12" s="1" t="s">
        <v>23</v>
      </c>
      <c r="B12" s="2" t="s">
        <v>783</v>
      </c>
      <c r="C12" s="2" t="s">
        <v>24</v>
      </c>
      <c r="D12" s="6" t="s">
        <v>25</v>
      </c>
      <c r="E12" s="6" t="str">
        <f t="shared" si="1"/>
        <v>UPIA/HC-UFMG</v>
      </c>
      <c r="F12" s="2" t="s">
        <v>17</v>
      </c>
      <c r="G12" s="2" t="s">
        <v>14</v>
      </c>
      <c r="H12" s="52" t="str">
        <f>VLOOKUP(B12,EMAILS_ATUAIS!A10:B106,2,FALSE)</f>
        <v>upia.hcmg@ebserh.gov.br</v>
      </c>
      <c r="I12" s="52" t="s">
        <v>819</v>
      </c>
      <c r="J12" s="52" t="e">
        <f>IF(#REF!="CRIAR",IF(AND(I12=K12,LEN(#REF!)&lt;65,LEN(#REF!)&gt;0),"OK","INVÁLIDO CRIAR"),IF(#REF!="RENOMEAR",IF(AND(I12=K12,LEN(#REF!)&lt;65,LEN(#REF!)&gt;0,H12&lt;&gt;""),"OK","INVÁLIDO RENOMEAR"),IF(#REF!="MANTER",IF(H12=K12,"OK","INVÁLIDO MANTER"),IF(#REF!="MIGRAR E DESATIVAR",IF(COUNTIF($I:$I,I12) &gt; 1,"OK","INVÁLIDO MIGRAR"),IF(#REF!="DESATIVAR","OK","SITUAÇÃO INVÁLIDA")))))</f>
        <v>#REF!</v>
      </c>
      <c r="K12" s="52" t="e">
        <f>IF(OR(#REF!="RENOMEAR",#REF!="CRIAR"),LOWER(LEFT(D12,SEARCH("/",E12,1)-1)&amp;"."&amp;$K$1),IF(#REF!="MANTER",LOWER(LEFT(E12,SEARCH("/",E12,1)-1)&amp;"."&amp;$K$1),IF(#REF!="MIGRAR E DESATIVAR",I12,IF(#REF!="DESATIVAR",H12,"SITUAÇÃO INVÁLIDA"))))</f>
        <v>#REF!</v>
      </c>
      <c r="L12" s="2" t="e">
        <f t="shared" si="0"/>
        <v>#REF!</v>
      </c>
      <c r="M12" s="2" t="e">
        <f>IF(OR(#REF!="RENOMEAR",#REF!="CRIAR",#REF!= "MANTER"),C12&amp;" "&amp;#REF!,IF(#REF!="MIGRAR E DESATIVAR","",IF(#REF!="DESATIVAR","","SITUAÇÃO INVÁLIDA")))</f>
        <v>#REF!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</row>
    <row r="13" spans="1:30" s="27" customFormat="1" ht="15.75" thickBot="1" x14ac:dyDescent="0.3">
      <c r="A13" s="1" t="s">
        <v>26</v>
      </c>
      <c r="B13" s="2" t="s">
        <v>789</v>
      </c>
      <c r="C13" s="2" t="s">
        <v>26</v>
      </c>
      <c r="D13" s="6" t="s">
        <v>27</v>
      </c>
      <c r="E13" s="6" t="str">
        <f t="shared" si="1"/>
        <v>URA/HC-UFMG</v>
      </c>
      <c r="F13" s="2" t="s">
        <v>17</v>
      </c>
      <c r="G13" s="2" t="s">
        <v>14</v>
      </c>
      <c r="H13" s="52" t="str">
        <f>VLOOKUP(B13,EMAILS_ATUAIS!A11:B107,2,FALSE)</f>
        <v>ura.hcmg@ebserh.gov.br</v>
      </c>
      <c r="I13" s="52" t="s">
        <v>820</v>
      </c>
      <c r="J13" s="52" t="e">
        <f>IF(#REF!="CRIAR",IF(AND(I13=K13,LEN(#REF!)&lt;65,LEN(#REF!)&gt;0),"OK","INVÁLIDO CRIAR"),IF(#REF!="RENOMEAR",IF(AND(I13=K13,LEN(#REF!)&lt;65,LEN(#REF!)&gt;0,H13&lt;&gt;""),"OK","INVÁLIDO RENOMEAR"),IF(#REF!="MANTER",IF(H13=K13,"OK","INVÁLIDO MANTER"),IF(#REF!="MIGRAR E DESATIVAR",IF(COUNTIF($I:$I,I13) &gt; 1,"OK","INVÁLIDO MIGRAR"),IF(#REF!="DESATIVAR","OK","SITUAÇÃO INVÁLIDA")))))</f>
        <v>#REF!</v>
      </c>
      <c r="K13" s="52" t="e">
        <f>IF(OR(#REF!="RENOMEAR",#REF!="CRIAR"),LOWER(LEFT(D13,SEARCH("/",E13,1)-1)&amp;"."&amp;$K$1),IF(#REF!="MANTER",LOWER(LEFT(E13,SEARCH("/",E13,1)-1)&amp;"."&amp;$K$1),IF(#REF!="MIGRAR E DESATIVAR",I13,IF(#REF!="DESATIVAR",H13,"SITUAÇÃO INVÁLIDA"))))</f>
        <v>#REF!</v>
      </c>
      <c r="L13" s="2" t="e">
        <f t="shared" si="0"/>
        <v>#REF!</v>
      </c>
      <c r="M13" s="2" t="e">
        <f>IF(OR(#REF!="RENOMEAR",#REF!="CRIAR",#REF!= "MANTER"),C13&amp;" "&amp;#REF!,IF(#REF!="MIGRAR E DESATIVAR","",IF(#REF!="DESATIVAR","","SITUAÇÃO INVÁLIDA")))</f>
        <v>#REF!</v>
      </c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</row>
    <row r="14" spans="1:30" s="27" customFormat="1" ht="15.75" thickBot="1" x14ac:dyDescent="0.3">
      <c r="A14" s="1" t="s">
        <v>28</v>
      </c>
      <c r="B14" s="2" t="s">
        <v>685</v>
      </c>
      <c r="C14" s="2" t="s">
        <v>29</v>
      </c>
      <c r="D14" s="6" t="s">
        <v>30</v>
      </c>
      <c r="E14" s="6" t="str">
        <f t="shared" si="1"/>
        <v>STGQ/HC-UFMG</v>
      </c>
      <c r="F14" s="2" t="s">
        <v>14</v>
      </c>
      <c r="G14" s="2" t="s">
        <v>5</v>
      </c>
      <c r="H14" s="52" t="str">
        <f>VLOOKUP(B14,EMAILS_ATUAIS!A12:B108,2,FALSE)</f>
        <v>svs.hcmg@ebserh.gov.br</v>
      </c>
      <c r="I14" s="52" t="s">
        <v>821</v>
      </c>
      <c r="J14" s="52" t="e">
        <f>IF(#REF!="CRIAR",IF(AND(I14=K14,LEN(#REF!)&lt;65,LEN(#REF!)&gt;0),"OK","INVÁLIDO CRIAR"),IF(#REF!="RENOMEAR",IF(AND(I14=K14,LEN(#REF!)&lt;65,LEN(#REF!)&gt;0,H14&lt;&gt;""),"OK","INVÁLIDO RENOMEAR"),IF(#REF!="MANTER",IF(H14=K14,"OK","INVÁLIDO MANTER"),IF(#REF!="MIGRAR E DESATIVAR",IF(COUNTIF($I:$I,I14) &gt; 1,"OK","INVÁLIDO MIGRAR"),IF(#REF!="DESATIVAR","OK","SITUAÇÃO INVÁLIDA")))))</f>
        <v>#REF!</v>
      </c>
      <c r="K14" s="52" t="e">
        <f>IF(OR(#REF!="RENOMEAR",#REF!="CRIAR"),LOWER(LEFT(D14,SEARCH("/",E14,1)-1)&amp;"."&amp;$K$1),IF(#REF!="MANTER",LOWER(LEFT(E14,SEARCH("/",E14,1)-1)&amp;"."&amp;$K$1),IF(#REF!="MIGRAR E DESATIVAR",I14,IF(#REF!="DESATIVAR",H14,"SITUAÇÃO INVÁLIDA"))))</f>
        <v>#REF!</v>
      </c>
      <c r="L14" s="2" t="e">
        <f t="shared" si="0"/>
        <v>#REF!</v>
      </c>
      <c r="M14" s="2" t="e">
        <f>IF(OR(#REF!="RENOMEAR",#REF!="CRIAR",#REF!= "MANTER"),C14&amp;" "&amp;#REF!,IF(#REF!="MIGRAR E DESATIVAR","",IF(#REF!="DESATIVAR","","SITUAÇÃO INVÁLIDA")))</f>
        <v>#REF!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</row>
    <row r="15" spans="1:30" s="27" customFormat="1" ht="15.75" thickBot="1" x14ac:dyDescent="0.3">
      <c r="A15" s="1"/>
      <c r="B15" s="2"/>
      <c r="C15" s="2" t="s">
        <v>31</v>
      </c>
      <c r="D15" s="6" t="s">
        <v>32</v>
      </c>
      <c r="E15" s="6" t="str">
        <f t="shared" si="1"/>
        <v>UGQ/HC-UFMG</v>
      </c>
      <c r="F15" s="2" t="s">
        <v>29</v>
      </c>
      <c r="G15" s="2" t="s">
        <v>14</v>
      </c>
      <c r="H15" s="52"/>
      <c r="I15" s="52" t="s">
        <v>822</v>
      </c>
      <c r="J15" s="52" t="e">
        <f>IF(#REF!="CRIAR",IF(AND(I15=K15,LEN(#REF!)&lt;65,LEN(#REF!)&gt;0),"OK","INVÁLIDO CRIAR"),IF(#REF!="RENOMEAR",IF(AND(I15=K15,LEN(#REF!)&lt;65,LEN(#REF!)&gt;0,H15&lt;&gt;""),"OK","INVÁLIDO RENOMEAR"),IF(#REF!="MANTER",IF(H15=K15,"OK","INVÁLIDO MANTER"),IF(#REF!="MIGRAR E DESATIVAR",IF(COUNTIF($I:$I,I15) &gt; 1,"OK","INVÁLIDO MIGRAR"),IF(#REF!="DESATIVAR","OK","SITUAÇÃO INVÁLIDA")))))</f>
        <v>#REF!</v>
      </c>
      <c r="K15" s="52" t="e">
        <f>IF(OR(#REF!="RENOMEAR",#REF!="CRIAR"),LOWER(LEFT(D15,SEARCH("/",E15,1)-1)&amp;"."&amp;$K$1),IF(#REF!="MANTER",LOWER(LEFT(E15,SEARCH("/",E15,1)-1)&amp;"."&amp;$K$1),IF(#REF!="MIGRAR E DESATIVAR",I15,IF(#REF!="DESATIVAR",H15,"SITUAÇÃO INVÁLIDA"))))</f>
        <v>#REF!</v>
      </c>
      <c r="L15" s="2" t="e">
        <f t="shared" si="0"/>
        <v>#REF!</v>
      </c>
      <c r="M15" s="2" t="e">
        <f>IF(OR(#REF!="RENOMEAR",#REF!="CRIAR",#REF!= "MANTER"),C15&amp;" "&amp;#REF!,IF(#REF!="MIGRAR E DESATIVAR","",IF(#REF!="DESATIVAR","","SITUAÇÃO INVÁLIDA")))</f>
        <v>#REF!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 spans="1:30" s="27" customFormat="1" ht="15.75" thickBot="1" x14ac:dyDescent="0.3">
      <c r="A16" s="1"/>
      <c r="B16" s="2"/>
      <c r="C16" s="2" t="s">
        <v>33</v>
      </c>
      <c r="D16" s="6" t="s">
        <v>34</v>
      </c>
      <c r="E16" s="6" t="str">
        <f t="shared" si="1"/>
        <v>USEP/HC-UFMG</v>
      </c>
      <c r="F16" s="2" t="s">
        <v>29</v>
      </c>
      <c r="G16" s="2" t="s">
        <v>14</v>
      </c>
      <c r="H16" s="52"/>
      <c r="I16" s="52" t="s">
        <v>823</v>
      </c>
      <c r="J16" s="52" t="e">
        <f>IF(#REF!="CRIAR",IF(AND(I16=K16,LEN(#REF!)&lt;65,LEN(#REF!)&gt;0),"OK","INVÁLIDO CRIAR"),IF(#REF!="RENOMEAR",IF(AND(I16=K16,LEN(#REF!)&lt;65,LEN(#REF!)&gt;0,H16&lt;&gt;""),"OK","INVÁLIDO RENOMEAR"),IF(#REF!="MANTER",IF(H16=K16,"OK","INVÁLIDO MANTER"),IF(#REF!="MIGRAR E DESATIVAR",IF(COUNTIF($I:$I,I16) &gt; 1,"OK","INVÁLIDO MIGRAR"),IF(#REF!="DESATIVAR","OK","SITUAÇÃO INVÁLIDA")))))</f>
        <v>#REF!</v>
      </c>
      <c r="K16" s="52" t="e">
        <f>IF(OR(#REF!="RENOMEAR",#REF!="CRIAR"),LOWER(LEFT(D16,SEARCH("/",E16,1)-1)&amp;"."&amp;$K$1),IF(#REF!="MANTER",LOWER(LEFT(E16,SEARCH("/",E16,1)-1)&amp;"."&amp;$K$1),IF(#REF!="MIGRAR E DESATIVAR",I16,IF(#REF!="DESATIVAR",H16,"SITUAÇÃO INVÁLIDA"))))</f>
        <v>#REF!</v>
      </c>
      <c r="L16" s="2" t="e">
        <f t="shared" si="0"/>
        <v>#REF!</v>
      </c>
      <c r="M16" s="2" t="e">
        <f>IF(OR(#REF!="RENOMEAR",#REF!="CRIAR",#REF!= "MANTER"),C16&amp;" "&amp;#REF!,IF(#REF!="MIGRAR E DESATIVAR","",IF(#REF!="DESATIVAR","","SITUAÇÃO INVÁLIDA")))</f>
        <v>#REF!</v>
      </c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</row>
    <row r="17" spans="1:30" s="27" customFormat="1" ht="15.75" thickBot="1" x14ac:dyDescent="0.3">
      <c r="A17" s="1" t="s">
        <v>35</v>
      </c>
      <c r="B17" s="2" t="s">
        <v>730</v>
      </c>
      <c r="C17" s="2" t="s">
        <v>36</v>
      </c>
      <c r="D17" s="6" t="s">
        <v>37</v>
      </c>
      <c r="E17" s="6" t="str">
        <f t="shared" si="1"/>
        <v>UVS/HC-UFMG</v>
      </c>
      <c r="F17" s="2" t="s">
        <v>29</v>
      </c>
      <c r="G17" s="2" t="s">
        <v>14</v>
      </c>
      <c r="H17" s="52" t="str">
        <f>VLOOKUP(B17,EMAILS_ATUAIS!A15:B111,2,FALSE)</f>
        <v>ucheb.hcmg@ebserh.gov.br</v>
      </c>
      <c r="I17" s="52" t="s">
        <v>824</v>
      </c>
      <c r="J17" s="52" t="e">
        <f>IF(#REF!="CRIAR",IF(AND(I17=K17,LEN(#REF!)&lt;65,LEN(#REF!)&gt;0),"OK","INVÁLIDO CRIAR"),IF(#REF!="RENOMEAR",IF(AND(I17=K17,LEN(#REF!)&lt;65,LEN(#REF!)&gt;0,H17&lt;&gt;""),"OK","INVÁLIDO RENOMEAR"),IF(#REF!="MANTER",IF(H17=K17,"OK","INVÁLIDO MANTER"),IF(#REF!="MIGRAR E DESATIVAR",IF(COUNTIF($I:$I,I17) &gt; 1,"OK","INVÁLIDO MIGRAR"),IF(#REF!="DESATIVAR","OK","SITUAÇÃO INVÁLIDA")))))</f>
        <v>#REF!</v>
      </c>
      <c r="K17" s="52" t="e">
        <f>IF(OR(#REF!="RENOMEAR",#REF!="CRIAR"),LOWER(LEFT(D17,SEARCH("/",E17,1)-1)&amp;"."&amp;$K$1),IF(#REF!="MANTER",LOWER(LEFT(E17,SEARCH("/",E17,1)-1)&amp;"."&amp;$K$1),IF(#REF!="MIGRAR E DESATIVAR",I17,IF(#REF!="DESATIVAR",H17,"SITUAÇÃO INVÁLIDA"))))</f>
        <v>#REF!</v>
      </c>
      <c r="L17" s="2" t="e">
        <f t="shared" si="0"/>
        <v>#REF!</v>
      </c>
      <c r="M17" s="2" t="e">
        <f>IF(OR(#REF!="RENOMEAR",#REF!="CRIAR",#REF!= "MANTER"),C17&amp;" "&amp;#REF!,IF(#REF!="MIGRAR E DESATIVAR","",IF(#REF!="DESATIVAR","","SITUAÇÃO INVÁLIDA")))</f>
        <v>#REF!</v>
      </c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</row>
    <row r="18" spans="1:30" s="27" customFormat="1" ht="15.75" thickBot="1" x14ac:dyDescent="0.3">
      <c r="A18" s="1"/>
      <c r="B18" s="2"/>
      <c r="C18" s="2" t="s">
        <v>38</v>
      </c>
      <c r="D18" s="6" t="s">
        <v>39</v>
      </c>
      <c r="E18" s="6" t="str">
        <f t="shared" si="1"/>
        <v>SEGOV/HC-UFMG</v>
      </c>
      <c r="F18" s="2" t="s">
        <v>14</v>
      </c>
      <c r="G18" s="2" t="s">
        <v>5</v>
      </c>
      <c r="H18" s="52"/>
      <c r="I18" s="52" t="s">
        <v>825</v>
      </c>
      <c r="J18" s="52" t="e">
        <f>IF(#REF!="CRIAR",IF(AND(I18=K18,LEN(#REF!)&lt;65,LEN(#REF!)&gt;0),"OK","INVÁLIDO CRIAR"),IF(#REF!="RENOMEAR",IF(AND(I18=K18,LEN(#REF!)&lt;65,LEN(#REF!)&gt;0,H18&lt;&gt;""),"OK","INVÁLIDO RENOMEAR"),IF(#REF!="MANTER",IF(H18=K18,"OK","INVÁLIDO MANTER"),IF(#REF!="MIGRAR E DESATIVAR",IF(COUNTIF($I:$I,I18) &gt; 1,"OK","INVÁLIDO MIGRAR"),IF(#REF!="DESATIVAR","OK","SITUAÇÃO INVÁLIDA")))))</f>
        <v>#REF!</v>
      </c>
      <c r="K18" s="52" t="e">
        <f>IF(OR(#REF!="RENOMEAR",#REF!="CRIAR"),LOWER(LEFT(D18,SEARCH("/",E18,1)-1)&amp;"."&amp;$K$1),IF(#REF!="MANTER",LOWER(LEFT(E18,SEARCH("/",E18,1)-1)&amp;"."&amp;$K$1),IF(#REF!="MIGRAR E DESATIVAR",I18,IF(#REF!="DESATIVAR",H18,"SITUAÇÃO INVÁLIDA"))))</f>
        <v>#REF!</v>
      </c>
      <c r="L18" s="2" t="e">
        <f t="shared" si="0"/>
        <v>#REF!</v>
      </c>
      <c r="M18" s="2" t="e">
        <f>IF(OR(#REF!="RENOMEAR",#REF!="CRIAR",#REF!= "MANTER"),C18&amp;" "&amp;#REF!,IF(#REF!="MIGRAR E DESATIVAR","",IF(#REF!="DESATIVAR","","SITUAÇÃO INVÁLIDA")))</f>
        <v>#REF!</v>
      </c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</row>
    <row r="19" spans="1:30" s="27" customFormat="1" ht="15.75" thickBot="1" x14ac:dyDescent="0.3">
      <c r="A19" s="1"/>
      <c r="B19" s="2"/>
      <c r="C19" s="2" t="s">
        <v>40</v>
      </c>
      <c r="D19" s="6" t="s">
        <v>41</v>
      </c>
      <c r="E19" s="6" t="str">
        <f t="shared" si="1"/>
        <v>UGRCI/HC-UFMG</v>
      </c>
      <c r="F19" s="2" t="s">
        <v>38</v>
      </c>
      <c r="G19" s="2" t="s">
        <v>14</v>
      </c>
      <c r="H19" s="52"/>
      <c r="I19" s="52" t="s">
        <v>826</v>
      </c>
      <c r="J19" s="52" t="e">
        <f>IF(#REF!="CRIAR",IF(AND(I19=K19,LEN(#REF!)&lt;65,LEN(#REF!)&gt;0),"OK","INVÁLIDO CRIAR"),IF(#REF!="RENOMEAR",IF(AND(I19=K19,LEN(#REF!)&lt;65,LEN(#REF!)&gt;0,H19&lt;&gt;""),"OK","INVÁLIDO RENOMEAR"),IF(#REF!="MANTER",IF(H19=K19,"OK","INVÁLIDO MANTER"),IF(#REF!="MIGRAR E DESATIVAR",IF(COUNTIF($I:$I,I19) &gt; 1,"OK","INVÁLIDO MIGRAR"),IF(#REF!="DESATIVAR","OK","SITUAÇÃO INVÁLIDA")))))</f>
        <v>#REF!</v>
      </c>
      <c r="K19" s="52" t="e">
        <f>IF(OR(#REF!="RENOMEAR",#REF!="CRIAR"),LOWER(LEFT(D19,SEARCH("/",E19,1)-1)&amp;"."&amp;$K$1),IF(#REF!="MANTER",LOWER(LEFT(E19,SEARCH("/",E19,1)-1)&amp;"."&amp;$K$1),IF(#REF!="MIGRAR E DESATIVAR",I19,IF(#REF!="DESATIVAR",H19,"SITUAÇÃO INVÁLIDA"))))</f>
        <v>#REF!</v>
      </c>
      <c r="L19" s="2" t="e">
        <f t="shared" si="0"/>
        <v>#REF!</v>
      </c>
      <c r="M19" s="2" t="e">
        <f>IF(OR(#REF!="RENOMEAR",#REF!="CRIAR",#REF!= "MANTER"),C19&amp;" "&amp;#REF!,IF(#REF!="MIGRAR E DESATIVAR","",IF(#REF!="DESATIVAR","","SITUAÇÃO INVÁLIDA")))</f>
        <v>#REF!</v>
      </c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</row>
    <row r="20" spans="1:30" s="27" customFormat="1" ht="15.75" thickBot="1" x14ac:dyDescent="0.3">
      <c r="A20" s="1" t="s">
        <v>42</v>
      </c>
      <c r="B20" s="2" t="s">
        <v>781</v>
      </c>
      <c r="C20" s="2" t="s">
        <v>42</v>
      </c>
      <c r="D20" s="6" t="s">
        <v>43</v>
      </c>
      <c r="E20" s="6" t="str">
        <f t="shared" si="1"/>
        <v>UPLAN/HC-UFMG</v>
      </c>
      <c r="F20" s="2" t="s">
        <v>38</v>
      </c>
      <c r="G20" s="2" t="s">
        <v>14</v>
      </c>
      <c r="H20" s="52" t="str">
        <f>VLOOKUP(B20,EMAILS_ATUAIS!A18:B114,2,FALSE)</f>
        <v>unipla.hcmg@ebserh.gov.br</v>
      </c>
      <c r="I20" s="52" t="s">
        <v>827</v>
      </c>
      <c r="J20" s="52" t="e">
        <f>IF(#REF!="CRIAR",IF(AND(I20=K20,LEN(#REF!)&lt;65,LEN(#REF!)&gt;0),"OK","INVÁLIDO CRIAR"),IF(#REF!="RENOMEAR",IF(AND(I20=K20,LEN(#REF!)&lt;65,LEN(#REF!)&gt;0,H20&lt;&gt;""),"OK","INVÁLIDO RENOMEAR"),IF(#REF!="MANTER",IF(H20=K20,"OK","INVÁLIDO MANTER"),IF(#REF!="MIGRAR E DESATIVAR",IF(COUNTIF($I:$I,I20) &gt; 1,"OK","INVÁLIDO MIGRAR"),IF(#REF!="DESATIVAR","OK","SITUAÇÃO INVÁLIDA")))))</f>
        <v>#REF!</v>
      </c>
      <c r="K20" s="52" t="e">
        <f>IF(OR(#REF!="RENOMEAR",#REF!="CRIAR"),LOWER(LEFT(D20,SEARCH("/",E20,1)-1)&amp;"."&amp;$K$1),IF(#REF!="MANTER",LOWER(LEFT(E20,SEARCH("/",E20,1)-1)&amp;"."&amp;$K$1),IF(#REF!="MIGRAR E DESATIVAR",I20,IF(#REF!="DESATIVAR",H20,"SITUAÇÃO INVÁLIDA"))))</f>
        <v>#REF!</v>
      </c>
      <c r="L20" s="2" t="e">
        <f t="shared" si="0"/>
        <v>#REF!</v>
      </c>
      <c r="M20" s="2" t="e">
        <f>IF(OR(#REF!="RENOMEAR",#REF!="CRIAR",#REF!= "MANTER"),C20&amp;" "&amp;#REF!,IF(#REF!="MIGRAR E DESATIVAR","",IF(#REF!="DESATIVAR","","SITUAÇÃO INVÁLIDA")))</f>
        <v>#REF!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spans="1:30" s="51" customFormat="1" ht="15.75" thickBot="1" x14ac:dyDescent="0.3">
      <c r="A21" s="60" t="s">
        <v>44</v>
      </c>
      <c r="B21" s="61" t="s">
        <v>672</v>
      </c>
      <c r="C21" s="61" t="s">
        <v>45</v>
      </c>
      <c r="D21" s="62" t="s">
        <v>46</v>
      </c>
      <c r="E21" s="62" t="str">
        <f t="shared" si="1"/>
        <v>SETISD/HC-UFMG</v>
      </c>
      <c r="F21" s="61" t="s">
        <v>14</v>
      </c>
      <c r="G21" s="61" t="s">
        <v>5</v>
      </c>
      <c r="H21" s="63" t="str">
        <f>VLOOKUP(B21,EMAILS_ATUAIS!A19:B115,2,FALSE)</f>
        <v>sgpti.hcmg@ebserh.gov.br</v>
      </c>
      <c r="I21" s="63" t="s">
        <v>828</v>
      </c>
      <c r="J21" s="63" t="e">
        <f>IF(#REF!="CRIAR",IF(AND(I21=K21,LEN(#REF!)&lt;65,LEN(#REF!)&gt;0),"OK","INVÁLIDO CRIAR"),IF(#REF!="RENOMEAR",IF(AND(I21=K21,LEN(#REF!)&lt;65,LEN(#REF!)&gt;0,H21&lt;&gt;""),"OK","INVÁLIDO RENOMEAR"),IF(#REF!="MANTER",IF(H21=K21,"OK","INVÁLIDO MANTER"),IF(#REF!="MIGRAR E DESATIVAR",IF(COUNTIF($I:$I,I21) &gt; 1,"OK","INVÁLIDO MIGRAR"),IF(#REF!="DESATIVAR","OK","SITUAÇÃO INVÁLIDA")))))</f>
        <v>#REF!</v>
      </c>
      <c r="K21" s="63" t="e">
        <f>IF(OR(#REF!="RENOMEAR",#REF!="CRIAR"),LOWER(LEFT(D21,SEARCH("/",E21,1)-1)&amp;"."&amp;$K$1),IF(#REF!="MANTER",LOWER(LEFT(E21,SEARCH("/",E21,1)-1)&amp;"."&amp;$K$1),IF(#REF!="MIGRAR E DESATIVAR",I21,IF(#REF!="DESATIVAR",H21,"SITUAÇÃO INVÁLIDA"))))</f>
        <v>#REF!</v>
      </c>
      <c r="L21" s="61" t="e">
        <f t="shared" si="0"/>
        <v>#REF!</v>
      </c>
      <c r="M21" s="61" t="e">
        <f>IF(OR(#REF!="RENOMEAR",#REF!="CRIAR",#REF!= "MANTER"),C21&amp;" "&amp;#REF!,IF(#REF!="MIGRAR E DESATIVAR","",IF(#REF!="DESATIVAR","","SITUAÇÃO INVÁLIDA")))</f>
        <v>#REF!</v>
      </c>
    </row>
    <row r="22" spans="1:30" s="27" customFormat="1" ht="15.75" thickBot="1" x14ac:dyDescent="0.3">
      <c r="A22" s="1" t="s">
        <v>51</v>
      </c>
      <c r="B22" s="2" t="s">
        <v>722</v>
      </c>
      <c r="C22" s="2" t="s">
        <v>52</v>
      </c>
      <c r="D22" s="6" t="s">
        <v>53</v>
      </c>
      <c r="E22" s="6" t="str">
        <f t="shared" si="1"/>
        <v>UCS/HC-UFMG</v>
      </c>
      <c r="F22" s="2" t="s">
        <v>14</v>
      </c>
      <c r="G22" s="2" t="s">
        <v>5</v>
      </c>
      <c r="H22" s="52" t="str">
        <f>VLOOKUP(B22,EMAILS_ATUAIS!A22:B118,2,FALSE)</f>
        <v>comunicacao.hc.ufmg@ebserh.gov.br</v>
      </c>
      <c r="I22" s="52" t="s">
        <v>829</v>
      </c>
      <c r="J22" s="52" t="e">
        <f>IF(#REF!="CRIAR",IF(AND(I22=K22,LEN(#REF!)&lt;65,LEN(#REF!)&gt;0),"OK","INVÁLIDO CRIAR"),IF(#REF!="RENOMEAR",IF(AND(I22=K22,LEN(#REF!)&lt;65,LEN(#REF!)&gt;0,H22&lt;&gt;""),"OK","INVÁLIDO RENOMEAR"),IF(#REF!="MANTER",IF(H22=K22,"OK","INVÁLIDO MANTER"),IF(#REF!="MIGRAR E DESATIVAR",IF(COUNTIF($I:$I,I22) &gt; 1,"OK","INVÁLIDO MIGRAR"),IF(#REF!="DESATIVAR","OK","SITUAÇÃO INVÁLIDA")))))</f>
        <v>#REF!</v>
      </c>
      <c r="K22" s="52" t="e">
        <f>IF(OR(#REF!="RENOMEAR",#REF!="CRIAR"),LOWER(LEFT(D22,SEARCH("/",E22,1)-1)&amp;"."&amp;$K$1),IF(#REF!="MANTER",LOWER(LEFT(E22,SEARCH("/",E22,1)-1)&amp;"."&amp;$K$1),IF(#REF!="MIGRAR E DESATIVAR",I22,IF(#REF!="DESATIVAR",H22,"SITUAÇÃO INVÁLIDA"))))</f>
        <v>#REF!</v>
      </c>
      <c r="L22" s="2" t="e">
        <f t="shared" si="0"/>
        <v>#REF!</v>
      </c>
      <c r="M22" s="2" t="e">
        <f>IF(OR(#REF!="RENOMEAR",#REF!="CRIAR",#REF!= "MANTER"),C22&amp;" "&amp;#REF!,IF(#REF!="MIGRAR E DESATIVAR","",IF(#REF!="DESATIVAR","","SITUAÇÃO INVÁLIDA")))</f>
        <v>#REF!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</row>
    <row r="23" spans="1:30" s="27" customFormat="1" ht="15.75" thickBot="1" x14ac:dyDescent="0.3">
      <c r="A23" s="1" t="s">
        <v>54</v>
      </c>
      <c r="B23" s="2" t="s">
        <v>649</v>
      </c>
      <c r="C23" s="2" t="s">
        <v>55</v>
      </c>
      <c r="D23" s="6" t="s">
        <v>56</v>
      </c>
      <c r="E23" s="6" t="str">
        <f t="shared" si="1"/>
        <v>GEP/HC-UFMG</v>
      </c>
      <c r="F23" s="2" t="s">
        <v>14</v>
      </c>
      <c r="G23" s="2" t="s">
        <v>5</v>
      </c>
      <c r="H23" s="54" t="s">
        <v>650</v>
      </c>
      <c r="I23" s="52" t="s">
        <v>830</v>
      </c>
      <c r="J23" s="52" t="e">
        <f>IF(#REF!="CRIAR",IF(AND(I23=K23,LEN(#REF!)&lt;65,LEN(#REF!)&gt;0),"OK","INVÁLIDO CRIAR"),IF(#REF!="RENOMEAR",IF(AND(I23=K23,LEN(#REF!)&lt;65,LEN(#REF!)&gt;0,H23&lt;&gt;""),"OK","INVÁLIDO RENOMEAR"),IF(#REF!="MANTER",IF(H23=K23,"OK","INVÁLIDO MANTER"),IF(#REF!="MIGRAR E DESATIVAR",IF(COUNTIF($I:$I,I23) &gt; 1,"OK","INVÁLIDO MIGRAR"),IF(#REF!="DESATIVAR","OK","SITUAÇÃO INVÁLIDA")))))</f>
        <v>#REF!</v>
      </c>
      <c r="K23" s="52" t="e">
        <f>IF(OR(#REF!="RENOMEAR",#REF!="CRIAR"),LOWER(LEFT(D23,SEARCH("/",E23,1)-1)&amp;"."&amp;$K$1),IF(#REF!="MANTER",LOWER(LEFT(E23,SEARCH("/",E23,1)-1)&amp;"."&amp;$K$1),IF(#REF!="MIGRAR E DESATIVAR",I23,IF(#REF!="DESATIVAR",H23,"SITUAÇÃO INVÁLIDA"))))</f>
        <v>#REF!</v>
      </c>
      <c r="L23" s="2" t="e">
        <f t="shared" si="0"/>
        <v>#REF!</v>
      </c>
      <c r="M23" s="2" t="e">
        <f>IF(OR(#REF!="RENOMEAR",#REF!="CRIAR",#REF!= "MANTER"),C23&amp;" "&amp;#REF!,IF(#REF!="MIGRAR E DESATIVAR","",IF(#REF!="DESATIVAR","","SITUAÇÃO INVÁLIDA")))</f>
        <v>#REF!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</row>
    <row r="24" spans="1:30" s="27" customFormat="1" ht="15.75" thickBot="1" x14ac:dyDescent="0.3">
      <c r="A24" s="1" t="s">
        <v>57</v>
      </c>
      <c r="B24" s="2" t="s">
        <v>670</v>
      </c>
      <c r="C24" s="2" t="s">
        <v>58</v>
      </c>
      <c r="D24" s="6" t="s">
        <v>59</v>
      </c>
      <c r="E24" s="6" t="str">
        <f t="shared" si="1"/>
        <v>SGPITS/HC-UFMG</v>
      </c>
      <c r="F24" s="2" t="s">
        <v>55</v>
      </c>
      <c r="G24" s="2" t="s">
        <v>14</v>
      </c>
      <c r="H24" s="52" t="str">
        <f>VLOOKUP(B24,EMAILS_ATUAIS!A24:B120,2,FALSE)</f>
        <v>sgpit.hcmg@ebserh.gov.br</v>
      </c>
      <c r="I24" s="52" t="s">
        <v>831</v>
      </c>
      <c r="J24" s="52" t="e">
        <f>IF(#REF!="CRIAR",IF(AND(I24=K24,LEN(#REF!)&lt;65,LEN(#REF!)&gt;0),"OK","INVÁLIDO CRIAR"),IF(#REF!="RENOMEAR",IF(AND(I24=K24,LEN(#REF!)&lt;65,LEN(#REF!)&gt;0,H24&lt;&gt;""),"OK","INVÁLIDO RENOMEAR"),IF(#REF!="MANTER",IF(H24=K24,"OK","INVÁLIDO MANTER"),IF(#REF!="MIGRAR E DESATIVAR",IF(COUNTIF($I:$I,I24) &gt; 1,"OK","INVÁLIDO MIGRAR"),IF(#REF!="DESATIVAR","OK","SITUAÇÃO INVÁLIDA")))))</f>
        <v>#REF!</v>
      </c>
      <c r="K24" s="52" t="e">
        <f>IF(OR(#REF!="RENOMEAR",#REF!="CRIAR"),LOWER(LEFT(D24,SEARCH("/",E24,1)-1)&amp;"."&amp;$K$1),IF(#REF!="MANTER",LOWER(LEFT(E24,SEARCH("/",E24,1)-1)&amp;"."&amp;$K$1),IF(#REF!="MIGRAR E DESATIVAR",I24,IF(#REF!="DESATIVAR",H24,"SITUAÇÃO INVÁLIDA"))))</f>
        <v>#REF!</v>
      </c>
      <c r="L24" s="2" t="e">
        <f t="shared" si="0"/>
        <v>#REF!</v>
      </c>
      <c r="M24" s="2" t="e">
        <f>IF(OR(#REF!="RENOMEAR",#REF!="CRIAR",#REF!= "MANTER"),C24&amp;" "&amp;#REF!,IF(#REF!="MIGRAR E DESATIVAR","",IF(#REF!="DESATIVAR","","SITUAÇÃO INVÁLIDA")))</f>
        <v>#REF!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</row>
    <row r="25" spans="1:30" s="27" customFormat="1" ht="25.5" thickBot="1" x14ac:dyDescent="0.3">
      <c r="A25" s="1" t="s">
        <v>60</v>
      </c>
      <c r="B25" s="2" t="s">
        <v>799</v>
      </c>
      <c r="C25" s="2" t="s">
        <v>61</v>
      </c>
      <c r="D25" s="6" t="s">
        <v>62</v>
      </c>
      <c r="E25" s="6" t="str">
        <f t="shared" si="1"/>
        <v>UGITS/HC-UFMG</v>
      </c>
      <c r="F25" s="2" t="s">
        <v>58</v>
      </c>
      <c r="G25" s="2" t="s">
        <v>55</v>
      </c>
      <c r="H25" s="52" t="str">
        <f>VLOOKUP(B25,EMAILS_ATUAIS!A25:B121,2,FALSE)</f>
        <v>unats.hcmg@ebserh.gov.br</v>
      </c>
      <c r="I25" s="52" t="s">
        <v>832</v>
      </c>
      <c r="J25" s="52" t="e">
        <f>IF(#REF!="CRIAR",IF(AND(I25=K25,LEN(#REF!)&lt;65,LEN(#REF!)&gt;0),"OK","INVÁLIDO CRIAR"),IF(#REF!="RENOMEAR",IF(AND(I25=K25,LEN(#REF!)&lt;65,LEN(#REF!)&gt;0,H25&lt;&gt;""),"OK","INVÁLIDO RENOMEAR"),IF(#REF!="MANTER",IF(H25=K25,"OK","INVÁLIDO MANTER"),IF(#REF!="MIGRAR E DESATIVAR",IF(COUNTIF($I:$I,I25) &gt; 1,"OK","INVÁLIDO MIGRAR"),IF(#REF!="DESATIVAR","OK","SITUAÇÃO INVÁLIDA")))))</f>
        <v>#REF!</v>
      </c>
      <c r="K25" s="52" t="e">
        <f>IF(OR(#REF!="RENOMEAR",#REF!="CRIAR"),LOWER(LEFT(D25,SEARCH("/",E25,1)-1)&amp;"."&amp;$K$1),IF(#REF!="MANTER",LOWER(LEFT(E25,SEARCH("/",E25,1)-1)&amp;"."&amp;$K$1),IF(#REF!="MIGRAR E DESATIVAR",I25,IF(#REF!="DESATIVAR",H25,"SITUAÇÃO INVÁLIDA"))))</f>
        <v>#REF!</v>
      </c>
      <c r="L25" s="2" t="e">
        <f t="shared" si="0"/>
        <v>#REF!</v>
      </c>
      <c r="M25" s="2" t="e">
        <f>IF(OR(#REF!="RENOMEAR",#REF!="CRIAR",#REF!= "MANTER"),C25&amp;" "&amp;#REF!,IF(#REF!="MIGRAR E DESATIVAR","",IF(#REF!="DESATIVAR","","SITUAÇÃO INVÁLIDA")))</f>
        <v>#REF!</v>
      </c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</row>
    <row r="26" spans="1:30" s="27" customFormat="1" ht="25.5" thickBot="1" x14ac:dyDescent="0.3">
      <c r="A26" s="1" t="s">
        <v>63</v>
      </c>
      <c r="B26" s="2" t="s">
        <v>697</v>
      </c>
      <c r="C26" s="2" t="s">
        <v>64</v>
      </c>
      <c r="D26" s="6" t="s">
        <v>65</v>
      </c>
      <c r="E26" s="6" t="str">
        <f t="shared" si="1"/>
        <v>UGPESQ/HC-UFMG</v>
      </c>
      <c r="F26" s="2" t="s">
        <v>58</v>
      </c>
      <c r="G26" s="2" t="s">
        <v>55</v>
      </c>
      <c r="H26" s="52" t="str">
        <f>VLOOKUP(B26,EMAILS_ATUAIS!A26:B122,2,FALSE)</f>
        <v>ucpc.hcmg@ebserh.gov.br</v>
      </c>
      <c r="I26" s="52" t="s">
        <v>833</v>
      </c>
      <c r="J26" s="52" t="e">
        <f>IF(#REF!="CRIAR",IF(AND(I26=K26,LEN(#REF!)&lt;65,LEN(#REF!)&gt;0),"OK","INVÁLIDO CRIAR"),IF(#REF!="RENOMEAR",IF(AND(I26=K26,LEN(#REF!)&lt;65,LEN(#REF!)&gt;0,H26&lt;&gt;""),"OK","INVÁLIDO RENOMEAR"),IF(#REF!="MANTER",IF(H26=K26,"OK","INVÁLIDO MANTER"),IF(#REF!="MIGRAR E DESATIVAR",IF(COUNTIF($I:$I,I26) &gt; 1,"OK","INVÁLIDO MIGRAR"),IF(#REF!="DESATIVAR","OK","SITUAÇÃO INVÁLIDA")))))</f>
        <v>#REF!</v>
      </c>
      <c r="K26" s="52" t="e">
        <f>IF(OR(#REF!="RENOMEAR",#REF!="CRIAR"),LOWER(LEFT(D26,SEARCH("/",E26,1)-1)&amp;"."&amp;$K$1),IF(#REF!="MANTER",LOWER(LEFT(E26,SEARCH("/",E26,1)-1)&amp;"."&amp;$K$1),IF(#REF!="MIGRAR E DESATIVAR",I26,IF(#REF!="DESATIVAR",H26,"SITUAÇÃO INVÁLIDA"))))</f>
        <v>#REF!</v>
      </c>
      <c r="L26" s="2" t="e">
        <f t="shared" si="0"/>
        <v>#REF!</v>
      </c>
      <c r="M26" s="2" t="e">
        <f>IF(OR(#REF!="RENOMEAR",#REF!="CRIAR",#REF!= "MANTER"),C26&amp;" "&amp;#REF!,IF(#REF!="MIGRAR E DESATIVAR","",IF(#REF!="DESATIVAR","","SITUAÇÃO INVÁLIDA")))</f>
        <v>#REF!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</row>
    <row r="27" spans="1:30" s="27" customFormat="1" ht="15.75" thickBot="1" x14ac:dyDescent="0.3">
      <c r="A27" s="1" t="s">
        <v>66</v>
      </c>
      <c r="B27" s="2" t="s">
        <v>673</v>
      </c>
      <c r="C27" s="2" t="s">
        <v>67</v>
      </c>
      <c r="D27" s="6" t="s">
        <v>68</v>
      </c>
      <c r="E27" s="6" t="str">
        <f t="shared" si="1"/>
        <v>SEGE/HC-UFMG</v>
      </c>
      <c r="F27" s="2" t="s">
        <v>55</v>
      </c>
      <c r="G27" s="2" t="s">
        <v>14</v>
      </c>
      <c r="H27" s="52" t="str">
        <f>VLOOKUP(B27,EMAILS_ATUAIS!A27:B123,2,FALSE)</f>
        <v>sge.hcmg@ebserh.gov.br</v>
      </c>
      <c r="I27" s="52" t="s">
        <v>834</v>
      </c>
      <c r="J27" s="52" t="e">
        <f>IF(#REF!="CRIAR",IF(AND(I27=K27,LEN(#REF!)&lt;65,LEN(#REF!)&gt;0),"OK","INVÁLIDO CRIAR"),IF(#REF!="RENOMEAR",IF(AND(I27=K27,LEN(#REF!)&lt;65,LEN(#REF!)&gt;0,H27&lt;&gt;""),"OK","INVÁLIDO RENOMEAR"),IF(#REF!="MANTER",IF(H27=K27,"OK","INVÁLIDO MANTER"),IF(#REF!="MIGRAR E DESATIVAR",IF(COUNTIF($I:$I,I27) &gt; 1,"OK","INVÁLIDO MIGRAR"),IF(#REF!="DESATIVAR","OK","SITUAÇÃO INVÁLIDA")))))</f>
        <v>#REF!</v>
      </c>
      <c r="K27" s="52" t="e">
        <f>IF(OR(#REF!="RENOMEAR",#REF!="CRIAR"),LOWER(LEFT(D27,SEARCH("/",E27,1)-1)&amp;"."&amp;$K$1),IF(#REF!="MANTER",LOWER(LEFT(E27,SEARCH("/",E27,1)-1)&amp;"."&amp;$K$1),IF(#REF!="MIGRAR E DESATIVAR",I27,IF(#REF!="DESATIVAR",H27,"SITUAÇÃO INVÁLIDA"))))</f>
        <v>#REF!</v>
      </c>
      <c r="L27" s="2" t="e">
        <f t="shared" si="0"/>
        <v>#REF!</v>
      </c>
      <c r="M27" s="2" t="e">
        <f>IF(OR(#REF!="RENOMEAR",#REF!="CRIAR",#REF!= "MANTER"),C27&amp;" "&amp;#REF!,IF(#REF!="MIGRAR E DESATIVAR","",IF(#REF!="DESATIVAR","","SITUAÇÃO INVÁLIDA")))</f>
        <v>#REF!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</row>
    <row r="28" spans="1:30" s="27" customFormat="1" ht="15.75" thickBot="1" x14ac:dyDescent="0.3">
      <c r="A28" s="1" t="s">
        <v>69</v>
      </c>
      <c r="B28" s="2" t="s">
        <v>748</v>
      </c>
      <c r="C28" s="2" t="s">
        <v>70</v>
      </c>
      <c r="D28" s="6" t="s">
        <v>71</v>
      </c>
      <c r="E28" s="6" t="str">
        <f t="shared" si="1"/>
        <v>UGETE/HC-UFMG</v>
      </c>
      <c r="F28" s="2" t="s">
        <v>67</v>
      </c>
      <c r="G28" s="2" t="s">
        <v>55</v>
      </c>
      <c r="H28" s="52" t="str">
        <f>VLOOKUP(B28,EMAILS_ATUAIS!A28:B124,2,FALSE)</f>
        <v>ugaget.hcmg@ebserh.gov.br</v>
      </c>
      <c r="I28" s="52" t="s">
        <v>835</v>
      </c>
      <c r="J28" s="52" t="e">
        <f>IF(#REF!="CRIAR",IF(AND(I28=K28,LEN(#REF!)&lt;65,LEN(#REF!)&gt;0),"OK","INVÁLIDO CRIAR"),IF(#REF!="RENOMEAR",IF(AND(I28=K28,LEN(#REF!)&lt;65,LEN(#REF!)&gt;0,H28&lt;&gt;""),"OK","INVÁLIDO RENOMEAR"),IF(#REF!="MANTER",IF(H28=K28,"OK","INVÁLIDO MANTER"),IF(#REF!="MIGRAR E DESATIVAR",IF(COUNTIF($I:$I,I28) &gt; 1,"OK","INVÁLIDO MIGRAR"),IF(#REF!="DESATIVAR","OK","SITUAÇÃO INVÁLIDA")))))</f>
        <v>#REF!</v>
      </c>
      <c r="K28" s="52" t="e">
        <f>IF(OR(#REF!="RENOMEAR",#REF!="CRIAR"),LOWER(LEFT(D28,SEARCH("/",E28,1)-1)&amp;"."&amp;$K$1),IF(#REF!="MANTER",LOWER(LEFT(E28,SEARCH("/",E28,1)-1)&amp;"."&amp;$K$1),IF(#REF!="MIGRAR E DESATIVAR",I28,IF(#REF!="DESATIVAR",H28,"SITUAÇÃO INVÁLIDA"))))</f>
        <v>#REF!</v>
      </c>
      <c r="L28" s="2" t="e">
        <f t="shared" si="0"/>
        <v>#REF!</v>
      </c>
      <c r="M28" s="2" t="e">
        <f>IF(OR(#REF!="RENOMEAR",#REF!="CRIAR",#REF!= "MANTER"),C28&amp;" "&amp;#REF!,IF(#REF!="MIGRAR E DESATIVAR","",IF(#REF!="DESATIVAR","","SITUAÇÃO INVÁLIDA")))</f>
        <v>#REF!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</row>
    <row r="29" spans="1:30" s="27" customFormat="1" ht="15.75" thickBot="1" x14ac:dyDescent="0.3">
      <c r="A29" s="1" t="s">
        <v>72</v>
      </c>
      <c r="B29" s="2" t="s">
        <v>750</v>
      </c>
      <c r="C29" s="2" t="s">
        <v>73</v>
      </c>
      <c r="D29" s="6" t="s">
        <v>74</v>
      </c>
      <c r="E29" s="6" t="str">
        <f t="shared" si="1"/>
        <v>UGPOS/HC-UFMG</v>
      </c>
      <c r="F29" s="2" t="s">
        <v>67</v>
      </c>
      <c r="G29" s="2" t="s">
        <v>55</v>
      </c>
      <c r="H29" s="52" t="str">
        <f>VLOOKUP(B29,EMAILS_ATUAIS!A29:B125,2,FALSE)</f>
        <v>ugap.hcmg@ebserh.gov.br</v>
      </c>
      <c r="I29" s="52" t="s">
        <v>836</v>
      </c>
      <c r="J29" s="52" t="e">
        <f>IF(#REF!="CRIAR",IF(AND(I29=K29,LEN(#REF!)&lt;65,LEN(#REF!)&gt;0),"OK","INVÁLIDO CRIAR"),IF(#REF!="RENOMEAR",IF(AND(I29=K29,LEN(#REF!)&lt;65,LEN(#REF!)&gt;0,H29&lt;&gt;""),"OK","INVÁLIDO RENOMEAR"),IF(#REF!="MANTER",IF(H29=K29,"OK","INVÁLIDO MANTER"),IF(#REF!="MIGRAR E DESATIVAR",IF(COUNTIF($I:$I,I29) &gt; 1,"OK","INVÁLIDO MIGRAR"),IF(#REF!="DESATIVAR","OK","SITUAÇÃO INVÁLIDA")))))</f>
        <v>#REF!</v>
      </c>
      <c r="K29" s="52" t="e">
        <f>IF(OR(#REF!="RENOMEAR",#REF!="CRIAR"),LOWER(LEFT(D29,SEARCH("/",E29,1)-1)&amp;"."&amp;$K$1),IF(#REF!="MANTER",LOWER(LEFT(E29,SEARCH("/",E29,1)-1)&amp;"."&amp;$K$1),IF(#REF!="MIGRAR E DESATIVAR",I29,IF(#REF!="DESATIVAR",H29,"SITUAÇÃO INVÁLIDA"))))</f>
        <v>#REF!</v>
      </c>
      <c r="L29" s="2" t="e">
        <f t="shared" si="0"/>
        <v>#REF!</v>
      </c>
      <c r="M29" s="2" t="e">
        <f>IF(OR(#REF!="RENOMEAR",#REF!="CRIAR",#REF!= "MANTER"),C29&amp;" "&amp;#REF!,IF(#REF!="MIGRAR E DESATIVAR","",IF(#REF!="DESATIVAR","","SITUAÇÃO INVÁLIDA")))</f>
        <v>#REF!</v>
      </c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</row>
    <row r="30" spans="1:30" s="27" customFormat="1" ht="15.75" thickBot="1" x14ac:dyDescent="0.3">
      <c r="A30" s="1" t="s">
        <v>75</v>
      </c>
      <c r="B30" s="2" t="s">
        <v>693</v>
      </c>
      <c r="C30" s="2" t="s">
        <v>76</v>
      </c>
      <c r="D30" s="6" t="s">
        <v>77</v>
      </c>
      <c r="E30" s="6" t="str">
        <f t="shared" si="1"/>
        <v>UES/HC-UFMG</v>
      </c>
      <c r="F30" s="2" t="s">
        <v>55</v>
      </c>
      <c r="G30" s="2" t="s">
        <v>14</v>
      </c>
      <c r="H30" s="52" t="str">
        <f>VLOOKUP(B30,EMAILS_ATUAIS!A30:B126,2,FALSE)</f>
        <v>uctel.hcmg@ebserh.gov.br</v>
      </c>
      <c r="I30" s="52" t="s">
        <v>837</v>
      </c>
      <c r="J30" s="52" t="e">
        <f>IF(#REF!="CRIAR",IF(AND(I30=K30,LEN(#REF!)&lt;65,LEN(#REF!)&gt;0),"OK","INVÁLIDO CRIAR"),IF(#REF!="RENOMEAR",IF(AND(I30=K30,LEN(#REF!)&lt;65,LEN(#REF!)&gt;0,H30&lt;&gt;""),"OK","INVÁLIDO RENOMEAR"),IF(#REF!="MANTER",IF(H30=K30,"OK","INVÁLIDO MANTER"),IF(#REF!="MIGRAR E DESATIVAR",IF(COUNTIF($I:$I,I30) &gt; 1,"OK","INVÁLIDO MIGRAR"),IF(#REF!="DESATIVAR","OK","SITUAÇÃO INVÁLIDA")))))</f>
        <v>#REF!</v>
      </c>
      <c r="K30" s="52" t="e">
        <f>IF(OR(#REF!="RENOMEAR",#REF!="CRIAR"),LOWER(LEFT(D30,SEARCH("/",E30,1)-1)&amp;"."&amp;$K$1),IF(#REF!="MANTER",LOWER(LEFT(E30,SEARCH("/",E30,1)-1)&amp;"."&amp;$K$1),IF(#REF!="MIGRAR E DESATIVAR",I30,IF(#REF!="DESATIVAR",H30,"SITUAÇÃO INVÁLIDA"))))</f>
        <v>#REF!</v>
      </c>
      <c r="L30" s="2" t="e">
        <f t="shared" si="0"/>
        <v>#REF!</v>
      </c>
      <c r="M30" s="2" t="e">
        <f>IF(OR(#REF!="RENOMEAR",#REF!="CRIAR",#REF!= "MANTER"),C30&amp;" "&amp;#REF!,IF(#REF!="MIGRAR E DESATIVAR","",IF(#REF!="DESATIVAR","","SITUAÇÃO INVÁLIDA")))</f>
        <v>#REF!</v>
      </c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</row>
    <row r="31" spans="1:30" s="27" customFormat="1" ht="15.75" thickBot="1" x14ac:dyDescent="0.3">
      <c r="A31" s="1" t="s">
        <v>80</v>
      </c>
      <c r="B31" s="2" t="s">
        <v>631</v>
      </c>
      <c r="C31" s="2" t="s">
        <v>81</v>
      </c>
      <c r="D31" s="6" t="s">
        <v>82</v>
      </c>
      <c r="E31" s="6" t="str">
        <f t="shared" si="1"/>
        <v>DAF/HC-UFMG</v>
      </c>
      <c r="F31" s="2" t="s">
        <v>78</v>
      </c>
      <c r="G31" s="2" t="s">
        <v>14</v>
      </c>
      <c r="H31" s="54" t="s">
        <v>632</v>
      </c>
      <c r="I31" s="52" t="s">
        <v>838</v>
      </c>
      <c r="J31" s="52" t="e">
        <f>IF(#REF!="CRIAR",IF(AND(I31=K31,LEN(#REF!)&lt;65,LEN(#REF!)&gt;0),"OK","INVÁLIDO CRIAR"),IF(#REF!="RENOMEAR",IF(AND(I31=K31,LEN(#REF!)&lt;65,LEN(#REF!)&gt;0,H31&lt;&gt;""),"OK","INVÁLIDO RENOMEAR"),IF(#REF!="MANTER",IF(H31=K31,"OK","INVÁLIDO MANTER"),IF(#REF!="MIGRAR E DESATIVAR",IF(COUNTIF($I:$I,I31) &gt; 1,"OK","INVÁLIDO MIGRAR"),IF(#REF!="DESATIVAR","OK","SITUAÇÃO INVÁLIDA")))))</f>
        <v>#REF!</v>
      </c>
      <c r="K31" s="52" t="e">
        <f>IF(OR(#REF!="RENOMEAR",#REF!="CRIAR"),LOWER(LEFT(D31,SEARCH("/",E31,1)-1)&amp;"."&amp;$K$1),IF(#REF!="MANTER",LOWER(LEFT(E31,SEARCH("/",E31,1)-1)&amp;"."&amp;$K$1),IF(#REF!="MIGRAR E DESATIVAR",I31,IF(#REF!="DESATIVAR",H31,"SITUAÇÃO INVÁLIDA"))))</f>
        <v>#REF!</v>
      </c>
      <c r="L31" s="2" t="e">
        <f t="shared" si="0"/>
        <v>#REF!</v>
      </c>
      <c r="M31" s="2" t="e">
        <f>IF(OR(#REF!="RENOMEAR",#REF!="CRIAR",#REF!= "MANTER"),C31&amp;" "&amp;#REF!,IF(#REF!="MIGRAR E DESATIVAR","",IF(#REF!="DESATIVAR","","SITUAÇÃO INVÁLIDA")))</f>
        <v>#REF!</v>
      </c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</row>
    <row r="32" spans="1:30" s="27" customFormat="1" ht="15.75" thickBot="1" x14ac:dyDescent="0.3">
      <c r="A32" s="1" t="s">
        <v>83</v>
      </c>
      <c r="B32" s="2" t="s">
        <v>658</v>
      </c>
      <c r="C32" s="2" t="s">
        <v>84</v>
      </c>
      <c r="D32" s="6" t="s">
        <v>85</v>
      </c>
      <c r="E32" s="6" t="str">
        <f t="shared" si="1"/>
        <v>SAD/HC-UFMG</v>
      </c>
      <c r="F32" s="2" t="s">
        <v>81</v>
      </c>
      <c r="G32" s="2" t="s">
        <v>78</v>
      </c>
      <c r="H32" s="52" t="s">
        <v>659</v>
      </c>
      <c r="I32" s="52" t="s">
        <v>839</v>
      </c>
      <c r="J32" s="52" t="e">
        <f>IF(#REF!="CRIAR",IF(AND(I32=K32,LEN(#REF!)&lt;65,LEN(#REF!)&gt;0),"OK","INVÁLIDO CRIAR"),IF(#REF!="RENOMEAR",IF(AND(I32=K32,LEN(#REF!)&lt;65,LEN(#REF!)&gt;0,H32&lt;&gt;""),"OK","INVÁLIDO RENOMEAR"),IF(#REF!="MANTER",IF(H32=K32,"OK","INVÁLIDO MANTER"),IF(#REF!="MIGRAR E DESATIVAR",IF(COUNTIF($I:$I,I32) &gt; 1,"OK","INVÁLIDO MIGRAR"),IF(#REF!="DESATIVAR","OK","SITUAÇÃO INVÁLIDA")))))</f>
        <v>#REF!</v>
      </c>
      <c r="K32" s="52" t="e">
        <f>IF(OR(#REF!="RENOMEAR",#REF!="CRIAR"),LOWER(LEFT(D32,SEARCH("/",E32,1)-1)&amp;"."&amp;$K$1),IF(#REF!="MANTER",LOWER(LEFT(E32,SEARCH("/",E32,1)-1)&amp;"."&amp;$K$1),IF(#REF!="MIGRAR E DESATIVAR",I32,IF(#REF!="DESATIVAR",H32,"SITUAÇÃO INVÁLIDA"))))</f>
        <v>#REF!</v>
      </c>
      <c r="L32" s="2" t="e">
        <f t="shared" si="0"/>
        <v>#REF!</v>
      </c>
      <c r="M32" s="2" t="e">
        <f>IF(OR(#REF!="RENOMEAR",#REF!="CRIAR",#REF!= "MANTER"),C32&amp;" "&amp;#REF!,IF(#REF!="MIGRAR E DESATIVAR","",IF(#REF!="DESATIVAR","","SITUAÇÃO INVÁLIDA")))</f>
        <v>#REF!</v>
      </c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</row>
    <row r="33" spans="1:30" s="27" customFormat="1" ht="15.75" thickBot="1" x14ac:dyDescent="0.3">
      <c r="A33" s="1" t="s">
        <v>86</v>
      </c>
      <c r="B33" s="2" t="s">
        <v>728</v>
      </c>
      <c r="C33" s="2" t="s">
        <v>86</v>
      </c>
      <c r="D33" s="6" t="s">
        <v>87</v>
      </c>
      <c r="E33" s="6" t="str">
        <f t="shared" si="1"/>
        <v>UCONT/HC-UFMG</v>
      </c>
      <c r="F33" s="2" t="s">
        <v>84</v>
      </c>
      <c r="G33" s="2" t="s">
        <v>81</v>
      </c>
      <c r="H33" s="52" t="str">
        <f>VLOOKUP(B33,EMAILS_ATUAIS!A34:B130,2,FALSE)</f>
        <v>ucontra.hcmg@ebserh.gov.br</v>
      </c>
      <c r="I33" s="52" t="s">
        <v>840</v>
      </c>
      <c r="J33" s="52" t="e">
        <f>IF(#REF!="CRIAR",IF(AND(I33=K33,LEN(#REF!)&lt;65,LEN(#REF!)&gt;0),"OK","INVÁLIDO CRIAR"),IF(#REF!="RENOMEAR",IF(AND(I33=K33,LEN(#REF!)&lt;65,LEN(#REF!)&gt;0,H33&lt;&gt;""),"OK","INVÁLIDO RENOMEAR"),IF(#REF!="MANTER",IF(H33=K33,"OK","INVÁLIDO MANTER"),IF(#REF!="MIGRAR E DESATIVAR",IF(COUNTIF($I:$I,I33) &gt; 1,"OK","INVÁLIDO MIGRAR"),IF(#REF!="DESATIVAR","OK","SITUAÇÃO INVÁLIDA")))))</f>
        <v>#REF!</v>
      </c>
      <c r="K33" s="52" t="e">
        <f>IF(OR(#REF!="RENOMEAR",#REF!="CRIAR"),LOWER(LEFT(D33,SEARCH("/",E33,1)-1)&amp;"."&amp;$K$1),IF(#REF!="MANTER",LOWER(LEFT(E33,SEARCH("/",E33,1)-1)&amp;"."&amp;$K$1),IF(#REF!="MIGRAR E DESATIVAR",I33,IF(#REF!="DESATIVAR",H33,"SITUAÇÃO INVÁLIDA"))))</f>
        <v>#REF!</v>
      </c>
      <c r="L33" s="2" t="e">
        <f t="shared" si="0"/>
        <v>#REF!</v>
      </c>
      <c r="M33" s="2" t="e">
        <f>IF(OR(#REF!="RENOMEAR",#REF!="CRIAR",#REF!= "MANTER"),C33&amp;" "&amp;#REF!,IF(#REF!="MIGRAR E DESATIVAR","",IF(#REF!="DESATIVAR","","SITUAÇÃO INVÁLIDA")))</f>
        <v>#REF!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</row>
    <row r="34" spans="1:30" s="27" customFormat="1" ht="15.75" thickBot="1" x14ac:dyDescent="0.3">
      <c r="A34" s="1"/>
      <c r="B34" s="2"/>
      <c r="C34" s="2" t="s">
        <v>88</v>
      </c>
      <c r="D34" s="6" t="s">
        <v>89</v>
      </c>
      <c r="E34" s="6" t="str">
        <f t="shared" si="1"/>
        <v>UFAC/HC-UFMG</v>
      </c>
      <c r="F34" s="2" t="s">
        <v>84</v>
      </c>
      <c r="G34" s="2" t="s">
        <v>81</v>
      </c>
      <c r="H34" s="52"/>
      <c r="I34" s="52" t="s">
        <v>841</v>
      </c>
      <c r="J34" s="52" t="e">
        <f>IF(#REF!="CRIAR",IF(AND(I34=K34,LEN(#REF!)&lt;65,LEN(#REF!)&gt;0),"OK","INVÁLIDO CRIAR"),IF(#REF!="RENOMEAR",IF(AND(I34=K34,LEN(#REF!)&lt;65,LEN(#REF!)&gt;0,H34&lt;&gt;""),"OK","INVÁLIDO RENOMEAR"),IF(#REF!="MANTER",IF(H34=K34,"OK","INVÁLIDO MANTER"),IF(#REF!="MIGRAR E DESATIVAR",IF(COUNTIF($I:$I,I34) &gt; 1,"OK","INVÁLIDO MIGRAR"),IF(#REF!="DESATIVAR","OK","SITUAÇÃO INVÁLIDA")))))</f>
        <v>#REF!</v>
      </c>
      <c r="K34" s="52" t="e">
        <f>IF(OR(#REF!="RENOMEAR",#REF!="CRIAR"),LOWER(LEFT(D34,SEARCH("/",E34,1)-1)&amp;"."&amp;$K$1),IF(#REF!="MANTER",LOWER(LEFT(E34,SEARCH("/",E34,1)-1)&amp;"."&amp;$K$1),IF(#REF!="MIGRAR E DESATIVAR",I34,IF(#REF!="DESATIVAR",H34,"SITUAÇÃO INVÁLIDA"))))</f>
        <v>#REF!</v>
      </c>
      <c r="L34" s="2" t="e">
        <f t="shared" si="0"/>
        <v>#REF!</v>
      </c>
      <c r="M34" s="2" t="e">
        <f>IF(OR(#REF!="RENOMEAR",#REF!="CRIAR",#REF!= "MANTER"),C34&amp;" "&amp;#REF!,IF(#REF!="MIGRAR E DESATIVAR","",IF(#REF!="DESATIVAR","","SITUAÇÃO INVÁLIDA")))</f>
        <v>#REF!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</row>
    <row r="35" spans="1:30" s="27" customFormat="1" ht="15.75" thickBot="1" x14ac:dyDescent="0.3">
      <c r="A35" s="1" t="s">
        <v>90</v>
      </c>
      <c r="B35" s="2" t="s">
        <v>766</v>
      </c>
      <c r="C35" s="2" t="s">
        <v>90</v>
      </c>
      <c r="D35" s="6" t="s">
        <v>91</v>
      </c>
      <c r="E35" s="6" t="str">
        <f t="shared" si="1"/>
        <v>UL/HC-UFMG</v>
      </c>
      <c r="F35" s="2" t="s">
        <v>84</v>
      </c>
      <c r="G35" s="2" t="s">
        <v>81</v>
      </c>
      <c r="H35" s="52" t="str">
        <f>VLOOKUP(B35,EMAILS_ATUAIS!A36:B132,2,FALSE)</f>
        <v>ulic.hcmg@ebserh.gov.br</v>
      </c>
      <c r="I35" s="52" t="s">
        <v>842</v>
      </c>
      <c r="J35" s="52" t="e">
        <f>IF(#REF!="CRIAR",IF(AND(I35=K35,LEN(#REF!)&lt;65,LEN(#REF!)&gt;0),"OK","INVÁLIDO CRIAR"),IF(#REF!="RENOMEAR",IF(AND(I35=K35,LEN(#REF!)&lt;65,LEN(#REF!)&gt;0,H35&lt;&gt;""),"OK","INVÁLIDO RENOMEAR"),IF(#REF!="MANTER",IF(H35=K35,"OK","INVÁLIDO MANTER"),IF(#REF!="MIGRAR E DESATIVAR",IF(COUNTIF($I:$I,I35) &gt; 1,"OK","INVÁLIDO MIGRAR"),IF(#REF!="DESATIVAR","OK","SITUAÇÃO INVÁLIDA")))))</f>
        <v>#REF!</v>
      </c>
      <c r="K35" s="52" t="e">
        <f>IF(OR(#REF!="RENOMEAR",#REF!="CRIAR"),LOWER(LEFT(D35,SEARCH("/",E35,1)-1)&amp;"."&amp;$K$1),IF(#REF!="MANTER",LOWER(LEFT(E35,SEARCH("/",E35,1)-1)&amp;"."&amp;$K$1),IF(#REF!="MIGRAR E DESATIVAR",I35,IF(#REF!="DESATIVAR",H35,"SITUAÇÃO INVÁLIDA"))))</f>
        <v>#REF!</v>
      </c>
      <c r="L35" s="2" t="e">
        <f t="shared" ref="L35:L66" si="2">LEN(M35)</f>
        <v>#REF!</v>
      </c>
      <c r="M35" s="2" t="e">
        <f>IF(OR(#REF!="RENOMEAR",#REF!="CRIAR",#REF!= "MANTER"),C35&amp;" "&amp;#REF!,IF(#REF!="MIGRAR E DESATIVAR","",IF(#REF!="DESATIVAR","","SITUAÇÃO INVÁLIDA")))</f>
        <v>#REF!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</row>
    <row r="36" spans="1:30" s="27" customFormat="1" ht="15.75" thickBot="1" x14ac:dyDescent="0.3">
      <c r="A36" s="1" t="s">
        <v>92</v>
      </c>
      <c r="B36" s="2" t="s">
        <v>778</v>
      </c>
      <c r="C36" s="2" t="s">
        <v>92</v>
      </c>
      <c r="D36" s="6" t="s">
        <v>93</v>
      </c>
      <c r="E36" s="6" t="str">
        <f t="shared" si="1"/>
        <v>UPAT/HC-UFMG</v>
      </c>
      <c r="F36" s="2" t="s">
        <v>84</v>
      </c>
      <c r="G36" s="2" t="s">
        <v>81</v>
      </c>
      <c r="H36" s="52" t="str">
        <f>VLOOKUP(B36,EMAILS_ATUAIS!A37:B133,2,FALSE)</f>
        <v>upsead.hcmg@ebserh.gov.br</v>
      </c>
      <c r="I36" s="52" t="s">
        <v>843</v>
      </c>
      <c r="J36" s="52" t="e">
        <f>IF(#REF!="CRIAR",IF(AND(I36=K36,LEN(#REF!)&lt;65,LEN(#REF!)&gt;0),"OK","INVÁLIDO CRIAR"),IF(#REF!="RENOMEAR",IF(AND(I36=K36,LEN(#REF!)&lt;65,LEN(#REF!)&gt;0,H36&lt;&gt;""),"OK","INVÁLIDO RENOMEAR"),IF(#REF!="MANTER",IF(H36=K36,"OK","INVÁLIDO MANTER"),IF(#REF!="MIGRAR E DESATIVAR",IF(COUNTIF($I:$I,I36) &gt; 1,"OK","INVÁLIDO MIGRAR"),IF(#REF!="DESATIVAR","OK","SITUAÇÃO INVÁLIDA")))))</f>
        <v>#REF!</v>
      </c>
      <c r="K36" s="52" t="e">
        <f>IF(OR(#REF!="RENOMEAR",#REF!="CRIAR"),LOWER(LEFT(D36,SEARCH("/",E36,1)-1)&amp;"."&amp;$K$1),IF(#REF!="MANTER",LOWER(LEFT(E36,SEARCH("/",E36,1)-1)&amp;"."&amp;$K$1),IF(#REF!="MIGRAR E DESATIVAR",I36,IF(#REF!="DESATIVAR",H36,"SITUAÇÃO INVÁLIDA"))))</f>
        <v>#REF!</v>
      </c>
      <c r="L36" s="2" t="e">
        <f t="shared" si="2"/>
        <v>#REF!</v>
      </c>
      <c r="M36" s="2" t="e">
        <f>IF(OR(#REF!="RENOMEAR",#REF!="CRIAR",#REF!= "MANTER"),C36&amp;" "&amp;#REF!,IF(#REF!="MIGRAR E DESATIVAR","",IF(#REF!="DESATIVAR","","SITUAÇÃO INVÁLIDA")))</f>
        <v>#REF!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</row>
    <row r="37" spans="1:30" s="27" customFormat="1" ht="15.75" thickBot="1" x14ac:dyDescent="0.3">
      <c r="A37" s="1" t="s">
        <v>94</v>
      </c>
      <c r="B37" s="2" t="s">
        <v>720</v>
      </c>
      <c r="C37" s="2" t="s">
        <v>95</v>
      </c>
      <c r="D37" s="6" t="s">
        <v>96</v>
      </c>
      <c r="E37" s="6" t="str">
        <f t="shared" si="1"/>
        <v>UPC/HC-UFMG</v>
      </c>
      <c r="F37" s="2" t="s">
        <v>84</v>
      </c>
      <c r="G37" s="2" t="s">
        <v>81</v>
      </c>
      <c r="H37" s="52"/>
      <c r="I37" s="52" t="s">
        <v>844</v>
      </c>
      <c r="J37" s="52" t="e">
        <f>IF(#REF!="CRIAR",IF(AND(I37=K37,LEN(#REF!)&lt;65,LEN(#REF!)&gt;0),"OK","INVÁLIDO CRIAR"),IF(#REF!="RENOMEAR",IF(AND(I37=K37,LEN(#REF!)&lt;65,LEN(#REF!)&gt;0,H37&lt;&gt;""),"OK","INVÁLIDO RENOMEAR"),IF(#REF!="MANTER",IF(H37=K37,"OK","INVÁLIDO MANTER"),IF(#REF!="MIGRAR E DESATIVAR",IF(COUNTIF($I:$I,I37) &gt; 1,"OK","INVÁLIDO MIGRAR"),IF(#REF!="DESATIVAR","OK","SITUAÇÃO INVÁLIDA")))))</f>
        <v>#REF!</v>
      </c>
      <c r="K37" s="52" t="e">
        <f>IF(OR(#REF!="RENOMEAR",#REF!="CRIAR"),LOWER(LEFT(D37,SEARCH("/",E37,1)-1)&amp;"."&amp;$K$1),IF(#REF!="MANTER",LOWER(LEFT(E37,SEARCH("/",E37,1)-1)&amp;"."&amp;$K$1),IF(#REF!="MIGRAR E DESATIVAR",I37,IF(#REF!="DESATIVAR",H37,"SITUAÇÃO INVÁLIDA"))))</f>
        <v>#REF!</v>
      </c>
      <c r="L37" s="2" t="e">
        <f t="shared" si="2"/>
        <v>#REF!</v>
      </c>
      <c r="M37" s="2" t="e">
        <f>IF(OR(#REF!="RENOMEAR",#REF!="CRIAR",#REF!= "MANTER"),C37&amp;" "&amp;#REF!,IF(#REF!="MIGRAR E DESATIVAR","",IF(#REF!="DESATIVAR","","SITUAÇÃO INVÁLIDA")))</f>
        <v>#REF!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pans="1:30" s="27" customFormat="1" ht="15.75" thickBot="1" x14ac:dyDescent="0.3">
      <c r="A38" s="1" t="s">
        <v>100</v>
      </c>
      <c r="B38" s="2" t="s">
        <v>679</v>
      </c>
      <c r="C38" s="2" t="s">
        <v>101</v>
      </c>
      <c r="D38" s="6" t="s">
        <v>102</v>
      </c>
      <c r="E38" s="6" t="str">
        <f t="shared" si="1"/>
        <v>SGOF/HC-UFMG</v>
      </c>
      <c r="F38" s="2" t="s">
        <v>81</v>
      </c>
      <c r="G38" s="2" t="s">
        <v>78</v>
      </c>
      <c r="H38" s="52" t="s">
        <v>680</v>
      </c>
      <c r="I38" s="55" t="s">
        <v>845</v>
      </c>
      <c r="J38" s="52" t="e">
        <f>IF(#REF!="CRIAR",IF(AND(I38=K38,LEN(#REF!)&lt;65,LEN(#REF!)&gt;0),"OK","INVÁLIDO CRIAR"),IF(#REF!="RENOMEAR",IF(AND(I38=K38,LEN(#REF!)&lt;65,LEN(#REF!)&gt;0,H38&lt;&gt;""),"OK","INVÁLIDO RENOMEAR"),IF(#REF!="MANTER",IF(H38=K38,"OK","INVÁLIDO MANTER"),IF(#REF!="MIGRAR E DESATIVAR",IF(COUNTIF($I:$I,I38) &gt; 1,"OK","INVÁLIDO MIGRAR"),IF(#REF!="DESATIVAR","OK","SITUAÇÃO INVÁLIDA")))))</f>
        <v>#REF!</v>
      </c>
      <c r="K38" s="52" t="e">
        <f>IF(OR(#REF!="RENOMEAR",#REF!="CRIAR"),LOWER(LEFT(D38,SEARCH("/",E38,1)-1)&amp;"."&amp;$K$1),IF(#REF!="MANTER",LOWER(LEFT(E38,SEARCH("/",E38,1)-1)&amp;"."&amp;$K$1),IF(#REF!="MIGRAR E DESATIVAR",I38,IF(#REF!="DESATIVAR",H38,"SITUAÇÃO INVÁLIDA"))))</f>
        <v>#REF!</v>
      </c>
      <c r="L38" s="2" t="e">
        <f t="shared" si="2"/>
        <v>#REF!</v>
      </c>
      <c r="M38" s="2" t="e">
        <f>IF(OR(#REF!="RENOMEAR",#REF!="CRIAR",#REF!= "MANTER"),C38&amp;" "&amp;#REF!,IF(#REF!="MIGRAR E DESATIVAR","",IF(#REF!="DESATIVAR","","SITUAÇÃO INVÁLIDA")))</f>
        <v>#REF!</v>
      </c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</row>
    <row r="39" spans="1:30" s="27" customFormat="1" ht="15.75" thickBot="1" x14ac:dyDescent="0.3">
      <c r="A39" s="1"/>
      <c r="B39" s="2"/>
      <c r="C39" s="2" t="s">
        <v>103</v>
      </c>
      <c r="D39" s="6" t="s">
        <v>104</v>
      </c>
      <c r="E39" s="6" t="str">
        <f t="shared" si="1"/>
        <v>UEOF/HC-UFMG</v>
      </c>
      <c r="F39" s="2" t="s">
        <v>101</v>
      </c>
      <c r="G39" s="2" t="s">
        <v>81</v>
      </c>
      <c r="H39" s="52"/>
      <c r="I39" s="52" t="s">
        <v>846</v>
      </c>
      <c r="J39" s="52" t="e">
        <f>IF(#REF!="CRIAR",IF(AND(I39=K39,LEN(#REF!)&lt;65,LEN(#REF!)&gt;0),"OK","INVÁLIDO CRIAR"),IF(#REF!="RENOMEAR",IF(AND(I39=K39,LEN(#REF!)&lt;65,LEN(#REF!)&gt;0,H39&lt;&gt;""),"OK","INVÁLIDO RENOMEAR"),IF(#REF!="MANTER",IF(H39=K39,"OK","INVÁLIDO MANTER"),IF(#REF!="MIGRAR E DESATIVAR",IF(COUNTIF($I:$I,I39) &gt; 1,"OK","INVÁLIDO MIGRAR"),IF(#REF!="DESATIVAR","OK","SITUAÇÃO INVÁLIDA")))))</f>
        <v>#REF!</v>
      </c>
      <c r="K39" s="52" t="e">
        <f>IF(OR(#REF!="RENOMEAR",#REF!="CRIAR"),LOWER(LEFT(D39,SEARCH("/",E39,1)-1)&amp;"."&amp;$K$1),IF(#REF!="MANTER",LOWER(LEFT(E39,SEARCH("/",E39,1)-1)&amp;"."&amp;$K$1),IF(#REF!="MIGRAR E DESATIVAR",I39,IF(#REF!="DESATIVAR",H39,"SITUAÇÃO INVÁLIDA"))))</f>
        <v>#REF!</v>
      </c>
      <c r="L39" s="2" t="e">
        <f t="shared" si="2"/>
        <v>#REF!</v>
      </c>
      <c r="M39" s="2" t="e">
        <f>IF(OR(#REF!="RENOMEAR",#REF!="CRIAR",#REF!= "MANTER"),C39&amp;" "&amp;#REF!,IF(#REF!="MIGRAR E DESATIVAR","",IF(#REF!="DESATIVAR","","SITUAÇÃO INVÁLIDA")))</f>
        <v>#REF!</v>
      </c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</row>
    <row r="40" spans="1:30" s="27" customFormat="1" ht="15.75" thickBot="1" x14ac:dyDescent="0.3">
      <c r="A40" s="1" t="s">
        <v>105</v>
      </c>
      <c r="B40" s="2" t="s">
        <v>787</v>
      </c>
      <c r="C40" s="2" t="s">
        <v>106</v>
      </c>
      <c r="D40" s="6" t="s">
        <v>107</v>
      </c>
      <c r="E40" s="6" t="str">
        <f t="shared" si="1"/>
        <v>UPGO/HC-UFMG</v>
      </c>
      <c r="F40" s="2" t="s">
        <v>101</v>
      </c>
      <c r="G40" s="2" t="s">
        <v>81</v>
      </c>
      <c r="H40" s="52" t="str">
        <f>VLOOKUP(B40,EMAILS_ATUAIS!A42:B138,2,FALSE)</f>
        <v>upof.hcmg@ebserh.gov.br</v>
      </c>
      <c r="I40" s="52" t="s">
        <v>847</v>
      </c>
      <c r="J40" s="52" t="e">
        <f>IF(#REF!="CRIAR",IF(AND(I40=K40,LEN(#REF!)&lt;65,LEN(#REF!)&gt;0),"OK","INVÁLIDO CRIAR"),IF(#REF!="RENOMEAR",IF(AND(I40=K40,LEN(#REF!)&lt;65,LEN(#REF!)&gt;0,H40&lt;&gt;""),"OK","INVÁLIDO RENOMEAR"),IF(#REF!="MANTER",IF(H40=K40,"OK","INVÁLIDO MANTER"),IF(#REF!="MIGRAR E DESATIVAR",IF(COUNTIF($I:$I,I40) &gt; 1,"OK","INVÁLIDO MIGRAR"),IF(#REF!="DESATIVAR","OK","SITUAÇÃO INVÁLIDA")))))</f>
        <v>#REF!</v>
      </c>
      <c r="K40" s="52" t="e">
        <f>IF(OR(#REF!="RENOMEAR",#REF!="CRIAR"),LOWER(LEFT(D40,SEARCH("/",E40,1)-1)&amp;"."&amp;$K$1),IF(#REF!="MANTER",LOWER(LEFT(E40,SEARCH("/",E40,1)-1)&amp;"."&amp;$K$1),IF(#REF!="MIGRAR E DESATIVAR",I40,IF(#REF!="DESATIVAR",H40,"SITUAÇÃO INVÁLIDA"))))</f>
        <v>#REF!</v>
      </c>
      <c r="L40" s="2" t="e">
        <f t="shared" si="2"/>
        <v>#REF!</v>
      </c>
      <c r="M40" s="2" t="e">
        <f>IF(OR(#REF!="RENOMEAR",#REF!="CRIAR",#REF!= "MANTER"),C40&amp;" "&amp;#REF!,IF(#REF!="MIGRAR E DESATIVAR","",IF(#REF!="DESATIVAR","","SITUAÇÃO INVÁLIDA")))</f>
        <v>#REF!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</row>
    <row r="41" spans="1:30" s="27" customFormat="1" ht="15.75" thickBot="1" x14ac:dyDescent="0.3">
      <c r="A41" s="1" t="s">
        <v>108</v>
      </c>
      <c r="B41" s="2" t="s">
        <v>638</v>
      </c>
      <c r="C41" s="2" t="s">
        <v>109</v>
      </c>
      <c r="D41" s="6" t="s">
        <v>110</v>
      </c>
      <c r="E41" s="6" t="str">
        <f t="shared" si="1"/>
        <v>DIVGP/HC-UFMG</v>
      </c>
      <c r="F41" s="2" t="s">
        <v>78</v>
      </c>
      <c r="G41" s="2" t="s">
        <v>14</v>
      </c>
      <c r="H41" s="52" t="s">
        <v>639</v>
      </c>
      <c r="I41" s="55" t="s">
        <v>848</v>
      </c>
      <c r="J41" s="52" t="e">
        <f>IF(#REF!="CRIAR",IF(AND(I41=K41,LEN(#REF!)&lt;65,LEN(#REF!)&gt;0),"OK","INVÁLIDO CRIAR"),IF(#REF!="RENOMEAR",IF(AND(I41=K41,LEN(#REF!)&lt;65,LEN(#REF!)&gt;0,H41&lt;&gt;""),"OK","INVÁLIDO RENOMEAR"),IF(#REF!="MANTER",IF(H41=K41,"OK","INVÁLIDO MANTER"),IF(#REF!="MIGRAR E DESATIVAR",IF(COUNTIF($I:$I,I41) &gt; 1,"OK","INVÁLIDO MIGRAR"),IF(#REF!="DESATIVAR","OK","SITUAÇÃO INVÁLIDA")))))</f>
        <v>#REF!</v>
      </c>
      <c r="K41" s="52" t="e">
        <f>IF(OR(#REF!="RENOMEAR",#REF!="CRIAR"),LOWER(LEFT(D41,SEARCH("/",E41,1)-1)&amp;"."&amp;$K$1),IF(#REF!="MANTER",LOWER(LEFT(E41,SEARCH("/",E41,1)-1)&amp;"."&amp;$K$1),IF(#REF!="MIGRAR E DESATIVAR",I41,IF(#REF!="DESATIVAR",H41,"SITUAÇÃO INVÁLIDA"))))</f>
        <v>#REF!</v>
      </c>
      <c r="L41" s="2" t="e">
        <f t="shared" si="2"/>
        <v>#REF!</v>
      </c>
      <c r="M41" s="2" t="e">
        <f>IF(OR(#REF!="RENOMEAR",#REF!="CRIAR",#REF!= "MANTER"),C41&amp;" "&amp;#REF!,IF(#REF!="MIGRAR E DESATIVAR","",IF(#REF!="DESATIVAR","","SITUAÇÃO INVÁLIDA")))</f>
        <v>#REF!</v>
      </c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</row>
    <row r="42" spans="1:30" s="27" customFormat="1" ht="15.75" thickBot="1" x14ac:dyDescent="0.3">
      <c r="A42" s="1" t="s">
        <v>111</v>
      </c>
      <c r="B42" s="2" t="s">
        <v>701</v>
      </c>
      <c r="C42" s="2" t="s">
        <v>111</v>
      </c>
      <c r="D42" s="6" t="s">
        <v>112</v>
      </c>
      <c r="E42" s="6" t="str">
        <f t="shared" si="1"/>
        <v>UAP/HC-UFMG</v>
      </c>
      <c r="F42" s="2" t="s">
        <v>109</v>
      </c>
      <c r="G42" s="2" t="s">
        <v>78</v>
      </c>
      <c r="H42" s="52" t="str">
        <f>VLOOKUP(B42,EMAILS_ATUAIS!A44:B140,2,FALSE)</f>
        <v>uap.hcmg@ebserh.gov.br</v>
      </c>
      <c r="I42" s="52" t="s">
        <v>849</v>
      </c>
      <c r="J42" s="52" t="e">
        <f>IF(#REF!="CRIAR",IF(AND(I42=K42,LEN(#REF!)&lt;65,LEN(#REF!)&gt;0),"OK","INVÁLIDO CRIAR"),IF(#REF!="RENOMEAR",IF(AND(I42=K42,LEN(#REF!)&lt;65,LEN(#REF!)&gt;0,H42&lt;&gt;""),"OK","INVÁLIDO RENOMEAR"),IF(#REF!="MANTER",IF(H42=K42,"OK","INVÁLIDO MANTER"),IF(#REF!="MIGRAR E DESATIVAR",IF(COUNTIF($I:$I,I42) &gt; 1,"OK","INVÁLIDO MIGRAR"),IF(#REF!="DESATIVAR","OK","SITUAÇÃO INVÁLIDA")))))</f>
        <v>#REF!</v>
      </c>
      <c r="K42" s="52" t="e">
        <f>IF(OR(#REF!="RENOMEAR",#REF!="CRIAR"),LOWER(LEFT(D42,SEARCH("/",E42,1)-1)&amp;"."&amp;$K$1),IF(#REF!="MANTER",LOWER(LEFT(E42,SEARCH("/",E42,1)-1)&amp;"."&amp;$K$1),IF(#REF!="MIGRAR E DESATIVAR",I42,IF(#REF!="DESATIVAR",H42,"SITUAÇÃO INVÁLIDA"))))</f>
        <v>#REF!</v>
      </c>
      <c r="L42" s="2" t="e">
        <f t="shared" si="2"/>
        <v>#REF!</v>
      </c>
      <c r="M42" s="2" t="e">
        <f>IF(OR(#REF!="RENOMEAR",#REF!="CRIAR",#REF!= "MANTER"),C42&amp;" "&amp;#REF!,IF(#REF!="MIGRAR E DESATIVAR","",IF(#REF!="DESATIVAR","","SITUAÇÃO INVÁLIDA")))</f>
        <v>#REF!</v>
      </c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</row>
    <row r="43" spans="1:30" s="27" customFormat="1" ht="15.75" thickBot="1" x14ac:dyDescent="0.3">
      <c r="A43" s="1" t="s">
        <v>116</v>
      </c>
      <c r="B43" s="2" t="s">
        <v>791</v>
      </c>
      <c r="C43" s="2" t="s">
        <v>116</v>
      </c>
      <c r="D43" s="6" t="s">
        <v>117</v>
      </c>
      <c r="E43" s="6" t="str">
        <f t="shared" si="1"/>
        <v>USOST/HC-UFMG</v>
      </c>
      <c r="F43" s="2" t="s">
        <v>109</v>
      </c>
      <c r="G43" s="2" t="s">
        <v>78</v>
      </c>
      <c r="H43" s="52" t="str">
        <f>VLOOKUP(B43,EMAILS_ATUAIS!A46:B142,2,FALSE)</f>
        <v>sost.hcmg@ebserh.gov.br</v>
      </c>
      <c r="I43" s="52" t="s">
        <v>850</v>
      </c>
      <c r="J43" s="52" t="e">
        <f>IF(#REF!="CRIAR",IF(AND(I43=K43,LEN(#REF!)&lt;65,LEN(#REF!)&gt;0),"OK","INVÁLIDO CRIAR"),IF(#REF!="RENOMEAR",IF(AND(I43=K43,LEN(#REF!)&lt;65,LEN(#REF!)&gt;0,H43&lt;&gt;""),"OK","INVÁLIDO RENOMEAR"),IF(#REF!="MANTER",IF(H43=K43,"OK","INVÁLIDO MANTER"),IF(#REF!="MIGRAR E DESATIVAR",IF(COUNTIF($I:$I,I43) &gt; 1,"OK","INVÁLIDO MIGRAR"),IF(#REF!="DESATIVAR","OK","SITUAÇÃO INVÁLIDA")))))</f>
        <v>#REF!</v>
      </c>
      <c r="K43" s="52" t="e">
        <f>IF(OR(#REF!="RENOMEAR",#REF!="CRIAR"),LOWER(LEFT(D43,SEARCH("/",E43,1)-1)&amp;"."&amp;$K$1),IF(#REF!="MANTER",LOWER(LEFT(E43,SEARCH("/",E43,1)-1)&amp;"."&amp;$K$1),IF(#REF!="MIGRAR E DESATIVAR",I43,IF(#REF!="DESATIVAR",H43,"SITUAÇÃO INVÁLIDA"))))</f>
        <v>#REF!</v>
      </c>
      <c r="L43" s="2" t="e">
        <f t="shared" si="2"/>
        <v>#REF!</v>
      </c>
      <c r="M43" s="2" t="e">
        <f>IF(OR(#REF!="RENOMEAR",#REF!="CRIAR",#REF!= "MANTER"),C43&amp;" "&amp;#REF!,IF(#REF!="MIGRAR E DESATIVAR","",IF(#REF!="DESATIVAR","","SITUAÇÃO INVÁLIDA")))</f>
        <v>#REF!</v>
      </c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</row>
    <row r="44" spans="1:30" s="27" customFormat="1" ht="15.75" thickBot="1" x14ac:dyDescent="0.3">
      <c r="A44" s="1" t="s">
        <v>118</v>
      </c>
      <c r="B44" s="2" t="s">
        <v>642</v>
      </c>
      <c r="C44" s="2" t="s">
        <v>119</v>
      </c>
      <c r="D44" s="6" t="s">
        <v>120</v>
      </c>
      <c r="E44" s="6" t="str">
        <f t="shared" si="1"/>
        <v>DLIH/HC-UFMG</v>
      </c>
      <c r="F44" s="2" t="s">
        <v>78</v>
      </c>
      <c r="G44" s="2" t="s">
        <v>14</v>
      </c>
      <c r="H44" s="54" t="s">
        <v>643</v>
      </c>
      <c r="I44" s="55" t="s">
        <v>851</v>
      </c>
      <c r="J44" s="52" t="e">
        <f>IF(#REF!="CRIAR",IF(AND(I44=K44,LEN(#REF!)&lt;65,LEN(#REF!)&gt;0),"OK","INVÁLIDO CRIAR"),IF(#REF!="RENOMEAR",IF(AND(I44=K44,LEN(#REF!)&lt;65,LEN(#REF!)&gt;0,H44&lt;&gt;""),"OK","INVÁLIDO RENOMEAR"),IF(#REF!="MANTER",IF(H44=K44,"OK","INVÁLIDO MANTER"),IF(#REF!="MIGRAR E DESATIVAR",IF(COUNTIF($I:$I,I44) &gt; 1,"OK","INVÁLIDO MIGRAR"),IF(#REF!="DESATIVAR","OK","SITUAÇÃO INVÁLIDA")))))</f>
        <v>#REF!</v>
      </c>
      <c r="K44" s="52" t="e">
        <f>IF(OR(#REF!="RENOMEAR",#REF!="CRIAR"),LOWER(LEFT(D44,SEARCH("/",E44,1)-1)&amp;"."&amp;$K$1),IF(#REF!="MANTER",LOWER(LEFT(E44,SEARCH("/",E44,1)-1)&amp;"."&amp;$K$1),IF(#REF!="MIGRAR E DESATIVAR",I44,IF(#REF!="DESATIVAR",H44,"SITUAÇÃO INVÁLIDA"))))</f>
        <v>#REF!</v>
      </c>
      <c r="L44" s="2" t="e">
        <f t="shared" si="2"/>
        <v>#REF!</v>
      </c>
      <c r="M44" s="2" t="e">
        <f>IF(OR(#REF!="RENOMEAR",#REF!="CRIAR",#REF!= "MANTER"),C44&amp;" "&amp;#REF!,IF(#REF!="MIGRAR E DESATIVAR","",IF(#REF!="DESATIVAR","","SITUAÇÃO INVÁLIDA")))</f>
        <v>#REF!</v>
      </c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</row>
    <row r="45" spans="1:30" s="27" customFormat="1" ht="15.75" thickBot="1" x14ac:dyDescent="0.3">
      <c r="A45" s="1" t="s">
        <v>121</v>
      </c>
      <c r="B45" s="2" t="s">
        <v>683</v>
      </c>
      <c r="C45" s="2" t="s">
        <v>122</v>
      </c>
      <c r="D45" s="6" t="s">
        <v>123</v>
      </c>
      <c r="E45" s="6" t="str">
        <f t="shared" si="1"/>
        <v>SAFS/HC-UFMG</v>
      </c>
      <c r="F45" s="2" t="s">
        <v>119</v>
      </c>
      <c r="G45" s="2" t="s">
        <v>78</v>
      </c>
      <c r="H45" s="52" t="s">
        <v>684</v>
      </c>
      <c r="I45" s="52" t="s">
        <v>852</v>
      </c>
      <c r="J45" s="52" t="e">
        <f>IF(#REF!="CRIAR",IF(AND(I45=K45,LEN(#REF!)&lt;65,LEN(#REF!)&gt;0),"OK","INVÁLIDO CRIAR"),IF(#REF!="RENOMEAR",IF(AND(I45=K45,LEN(#REF!)&lt;65,LEN(#REF!)&gt;0,H45&lt;&gt;""),"OK","INVÁLIDO RENOMEAR"),IF(#REF!="MANTER",IF(H45=K45,"OK","INVÁLIDO MANTER"),IF(#REF!="MIGRAR E DESATIVAR",IF(COUNTIF($I:$I,I45) &gt; 1,"OK","INVÁLIDO MIGRAR"),IF(#REF!="DESATIVAR","OK","SITUAÇÃO INVÁLIDA")))))</f>
        <v>#REF!</v>
      </c>
      <c r="K45" s="52" t="e">
        <f>IF(OR(#REF!="RENOMEAR",#REF!="CRIAR"),LOWER(LEFT(D45,SEARCH("/",E45,1)-1)&amp;"."&amp;$K$1),IF(#REF!="MANTER",LOWER(LEFT(E45,SEARCH("/",E45,1)-1)&amp;"."&amp;$K$1),IF(#REF!="MIGRAR E DESATIVAR",I45,IF(#REF!="DESATIVAR",H45,"SITUAÇÃO INVÁLIDA"))))</f>
        <v>#REF!</v>
      </c>
      <c r="L45" s="2" t="e">
        <f t="shared" si="2"/>
        <v>#REF!</v>
      </c>
      <c r="M45" s="2" t="e">
        <f>IF(OR(#REF!="RENOMEAR",#REF!="CRIAR",#REF!= "MANTER"),C45&amp;" "&amp;#REF!,IF(#REF!="MIGRAR E DESATIVAR","",IF(#REF!="DESATIVAR","","SITUAÇÃO INVÁLIDA")))</f>
        <v>#REF!</v>
      </c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</row>
    <row r="46" spans="1:30" s="27" customFormat="1" ht="25.5" thickBot="1" x14ac:dyDescent="0.3">
      <c r="A46" s="1" t="s">
        <v>124</v>
      </c>
      <c r="B46" s="2" t="s">
        <v>705</v>
      </c>
      <c r="C46" s="2" t="s">
        <v>125</v>
      </c>
      <c r="D46" s="6" t="s">
        <v>126</v>
      </c>
      <c r="E46" s="6" t="str">
        <f t="shared" si="1"/>
        <v>UACE/HC-UFMG</v>
      </c>
      <c r="F46" s="2" t="s">
        <v>122</v>
      </c>
      <c r="G46" s="2" t="s">
        <v>119</v>
      </c>
      <c r="H46" s="54" t="s">
        <v>706</v>
      </c>
      <c r="I46" s="55" t="s">
        <v>853</v>
      </c>
      <c r="J46" s="52" t="e">
        <f>IF(#REF!="CRIAR",IF(AND(I46=K46,LEN(#REF!)&lt;65,LEN(#REF!)&gt;0),"OK","INVÁLIDO CRIAR"),IF(#REF!="RENOMEAR",IF(AND(I46=K46,LEN(#REF!)&lt;65,LEN(#REF!)&gt;0,H46&lt;&gt;""),"OK","INVÁLIDO RENOMEAR"),IF(#REF!="MANTER",IF(H46=K46,"OK","INVÁLIDO MANTER"),IF(#REF!="MIGRAR E DESATIVAR",IF(COUNTIF($I:$I,I46) &gt; 1,"OK","INVÁLIDO MIGRAR"),IF(#REF!="DESATIVAR","OK","SITUAÇÃO INVÁLIDA")))))</f>
        <v>#REF!</v>
      </c>
      <c r="K46" s="52" t="e">
        <f>IF(OR(#REF!="RENOMEAR",#REF!="CRIAR"),LOWER(LEFT(D46,SEARCH("/",E46,1)-1)&amp;"."&amp;$K$1),IF(#REF!="MANTER",LOWER(LEFT(E46,SEARCH("/",E46,1)-1)&amp;"."&amp;$K$1),IF(#REF!="MIGRAR E DESATIVAR",I46,IF(#REF!="DESATIVAR",H46,"SITUAÇÃO INVÁLIDA"))))</f>
        <v>#REF!</v>
      </c>
      <c r="L46" s="2" t="e">
        <f t="shared" si="2"/>
        <v>#REF!</v>
      </c>
      <c r="M46" s="2" t="e">
        <f>IF(OR(#REF!="RENOMEAR",#REF!="CRIAR",#REF!= "MANTER"),C46&amp;" "&amp;#REF!,IF(#REF!="MIGRAR E DESATIVAR","",IF(#REF!="DESATIVAR","","SITUAÇÃO INVÁLIDA")))</f>
        <v>#REF!</v>
      </c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</row>
    <row r="47" spans="1:30" s="27" customFormat="1" ht="25.5" thickBot="1" x14ac:dyDescent="0.3">
      <c r="A47" s="1"/>
      <c r="B47" s="2"/>
      <c r="C47" s="2" t="s">
        <v>127</v>
      </c>
      <c r="D47" s="6" t="s">
        <v>128</v>
      </c>
      <c r="E47" s="6" t="str">
        <f t="shared" si="1"/>
        <v>UPDE/HC-UFMG</v>
      </c>
      <c r="F47" s="2" t="s">
        <v>122</v>
      </c>
      <c r="G47" s="2" t="s">
        <v>119</v>
      </c>
      <c r="H47" s="52"/>
      <c r="I47" s="52" t="s">
        <v>854</v>
      </c>
      <c r="J47" s="52" t="e">
        <f>IF(#REF!="CRIAR",IF(AND(I47=K47,LEN(#REF!)&lt;65,LEN(#REF!)&gt;0),"OK","INVÁLIDO CRIAR"),IF(#REF!="RENOMEAR",IF(AND(I47=K47,LEN(#REF!)&lt;65,LEN(#REF!)&gt;0,H47&lt;&gt;""),"OK","INVÁLIDO RENOMEAR"),IF(#REF!="MANTER",IF(H47=K47,"OK","INVÁLIDO MANTER"),IF(#REF!="MIGRAR E DESATIVAR",IF(COUNTIF($I:$I,I47) &gt; 1,"OK","INVÁLIDO MIGRAR"),IF(#REF!="DESATIVAR","OK","SITUAÇÃO INVÁLIDA")))))</f>
        <v>#REF!</v>
      </c>
      <c r="K47" s="52" t="e">
        <f>IF(OR(#REF!="RENOMEAR",#REF!="CRIAR"),LOWER(LEFT(D47,SEARCH("/",E47,1)-1)&amp;"."&amp;$K$1),IF(#REF!="MANTER",LOWER(LEFT(E47,SEARCH("/",E47,1)-1)&amp;"."&amp;$K$1),IF(#REF!="MIGRAR E DESATIVAR",I47,IF(#REF!="DESATIVAR",H47,"SITUAÇÃO INVÁLIDA"))))</f>
        <v>#REF!</v>
      </c>
      <c r="L47" s="2" t="e">
        <f t="shared" si="2"/>
        <v>#REF!</v>
      </c>
      <c r="M47" s="2" t="e">
        <f>IF(OR(#REF!="RENOMEAR",#REF!="CRIAR",#REF!= "MANTER"),C47&amp;" "&amp;#REF!,IF(#REF!="MIGRAR E DESATIVAR","",IF(#REF!="DESATIVAR","","SITUAÇÃO INVÁLIDA")))</f>
        <v>#REF!</v>
      </c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</row>
    <row r="48" spans="1:30" s="27" customFormat="1" ht="15.75" thickBot="1" x14ac:dyDescent="0.3">
      <c r="A48" s="1" t="s">
        <v>129</v>
      </c>
      <c r="B48" s="2" t="s">
        <v>666</v>
      </c>
      <c r="C48" s="2" t="s">
        <v>129</v>
      </c>
      <c r="D48" s="6" t="s">
        <v>130</v>
      </c>
      <c r="E48" s="6" t="str">
        <f t="shared" si="1"/>
        <v>STEC/HC-UFMG</v>
      </c>
      <c r="F48" s="2" t="s">
        <v>119</v>
      </c>
      <c r="G48" s="2" t="s">
        <v>78</v>
      </c>
      <c r="H48" s="52" t="s">
        <v>667</v>
      </c>
      <c r="I48" s="52" t="s">
        <v>855</v>
      </c>
      <c r="J48" s="52" t="e">
        <f>IF(#REF!="CRIAR",IF(AND(I48=K48,LEN(#REF!)&lt;65,LEN(#REF!)&gt;0),"OK","INVÁLIDO CRIAR"),IF(#REF!="RENOMEAR",IF(AND(I48=K48,LEN(#REF!)&lt;65,LEN(#REF!)&gt;0,H48&lt;&gt;""),"OK","INVÁLIDO RENOMEAR"),IF(#REF!="MANTER",IF(H48=K48,"OK","INVÁLIDO MANTER"),IF(#REF!="MIGRAR E DESATIVAR",IF(COUNTIF($I:$I,I48) &gt; 1,"OK","INVÁLIDO MIGRAR"),IF(#REF!="DESATIVAR","OK","SITUAÇÃO INVÁLIDA")))))</f>
        <v>#REF!</v>
      </c>
      <c r="K48" s="52" t="e">
        <f>IF(OR(#REF!="RENOMEAR",#REF!="CRIAR"),LOWER(LEFT(D48,SEARCH("/",E48,1)-1)&amp;"."&amp;$K$1),IF(#REF!="MANTER",LOWER(LEFT(E48,SEARCH("/",E48,1)-1)&amp;"."&amp;$K$1),IF(#REF!="MIGRAR E DESATIVAR",I48,IF(#REF!="DESATIVAR",H48,"SITUAÇÃO INVÁLIDA"))))</f>
        <v>#REF!</v>
      </c>
      <c r="L48" s="2" t="e">
        <f t="shared" si="2"/>
        <v>#REF!</v>
      </c>
      <c r="M48" s="2" t="e">
        <f>IF(OR(#REF!="RENOMEAR",#REF!="CRIAR",#REF!= "MANTER"),C48&amp;" "&amp;#REF!,IF(#REF!="MIGRAR E DESATIVAR","",IF(#REF!="DESATIVAR","","SITUAÇÃO INVÁLIDA")))</f>
        <v>#REF!</v>
      </c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</row>
    <row r="49" spans="1:30" s="27" customFormat="1" ht="15.75" thickBot="1" x14ac:dyDescent="0.3">
      <c r="A49" s="1" t="s">
        <v>133</v>
      </c>
      <c r="B49" s="2" t="s">
        <v>760</v>
      </c>
      <c r="C49" s="2" t="s">
        <v>134</v>
      </c>
      <c r="D49" s="6" t="s">
        <v>135</v>
      </c>
      <c r="E49" s="6" t="str">
        <f t="shared" si="1"/>
        <v>UHOSP/HC-UFMG</v>
      </c>
      <c r="F49" s="2" t="s">
        <v>131</v>
      </c>
      <c r="G49" s="2" t="s">
        <v>119</v>
      </c>
      <c r="H49" s="52" t="str">
        <f>VLOOKUP(B49,EMAILS_ATUAIS!A53:B149,2,FALSE)</f>
        <v>ugi.hcmg@ebserh.gov.br</v>
      </c>
      <c r="I49" s="52" t="s">
        <v>856</v>
      </c>
      <c r="J49" s="52" t="e">
        <f>IF(#REF!="CRIAR",IF(AND(I49=K49,LEN(#REF!)&lt;65,LEN(#REF!)&gt;0),"OK","INVÁLIDO CRIAR"),IF(#REF!="RENOMEAR",IF(AND(I49=K49,LEN(#REF!)&lt;65,LEN(#REF!)&gt;0,H49&lt;&gt;""),"OK","INVÁLIDO RENOMEAR"),IF(#REF!="MANTER",IF(H49=K49,"OK","INVÁLIDO MANTER"),IF(#REF!="MIGRAR E DESATIVAR",IF(COUNTIF($I:$I,I49) &gt; 1,"OK","INVÁLIDO MIGRAR"),IF(#REF!="DESATIVAR","OK","SITUAÇÃO INVÁLIDA")))))</f>
        <v>#REF!</v>
      </c>
      <c r="K49" s="52" t="e">
        <f>IF(OR(#REF!="RENOMEAR",#REF!="CRIAR"),LOWER(LEFT(D49,SEARCH("/",E49,1)-1)&amp;"."&amp;$K$1),IF(#REF!="MANTER",LOWER(LEFT(E49,SEARCH("/",E49,1)-1)&amp;"."&amp;$K$1),IF(#REF!="MIGRAR E DESATIVAR",I49,IF(#REF!="DESATIVAR",H49,"SITUAÇÃO INVÁLIDA"))))</f>
        <v>#REF!</v>
      </c>
      <c r="L49" s="2" t="e">
        <f t="shared" si="2"/>
        <v>#REF!</v>
      </c>
      <c r="M49" s="2" t="e">
        <f>IF(OR(#REF!="RENOMEAR",#REF!="CRIAR",#REF!= "MANTER"),C49&amp;" "&amp;#REF!,IF(#REF!="MIGRAR E DESATIVAR","",IF(#REF!="DESATIVAR","","SITUAÇÃO INVÁLIDA")))</f>
        <v>#REF!</v>
      </c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</row>
    <row r="50" spans="1:30" s="27" customFormat="1" ht="15.75" thickBot="1" x14ac:dyDescent="0.3">
      <c r="A50" s="1"/>
      <c r="B50" s="2"/>
      <c r="C50" s="2" t="s">
        <v>136</v>
      </c>
      <c r="D50" s="6" t="s">
        <v>137</v>
      </c>
      <c r="E50" s="6" t="str">
        <f t="shared" si="1"/>
        <v>UPDR/HC-UFMG</v>
      </c>
      <c r="F50" s="2" t="s">
        <v>131</v>
      </c>
      <c r="G50" s="2" t="s">
        <v>119</v>
      </c>
      <c r="H50" s="54" t="s">
        <v>773</v>
      </c>
      <c r="I50" s="52" t="s">
        <v>857</v>
      </c>
      <c r="J50" s="52" t="e">
        <f>IF(#REF!="CRIAR",IF(AND(I50=K50,LEN(#REF!)&lt;65,LEN(#REF!)&gt;0),"OK","INVÁLIDO CRIAR"),IF(#REF!="RENOMEAR",IF(AND(I50=K50,LEN(#REF!)&lt;65,LEN(#REF!)&gt;0,H50&lt;&gt;""),"OK","INVÁLIDO RENOMEAR"),IF(#REF!="MANTER",IF(H50=K50,"OK","INVÁLIDO MANTER"),IF(#REF!="MIGRAR E DESATIVAR",IF(COUNTIF($I:$I,I50) &gt; 1,"OK","INVÁLIDO MIGRAR"),IF(#REF!="DESATIVAR","OK","SITUAÇÃO INVÁLIDA")))))</f>
        <v>#REF!</v>
      </c>
      <c r="K50" s="52" t="e">
        <f>IF(OR(#REF!="RENOMEAR",#REF!="CRIAR"),LOWER(LEFT(D50,SEARCH("/",E50,1)-1)&amp;"."&amp;$K$1),IF(#REF!="MANTER",LOWER(LEFT(E50,SEARCH("/",E50,1)-1)&amp;"."&amp;$K$1),IF(#REF!="MIGRAR E DESATIVAR",I50,IF(#REF!="DESATIVAR",H50,"SITUAÇÃO INVÁLIDA"))))</f>
        <v>#REF!</v>
      </c>
      <c r="L50" s="2" t="e">
        <f t="shared" si="2"/>
        <v>#REF!</v>
      </c>
      <c r="M50" s="2" t="e">
        <f>IF(OR(#REF!="RENOMEAR",#REF!="CRIAR",#REF!= "MANTER"),C50&amp;" "&amp;#REF!,IF(#REF!="MIGRAR E DESATIVAR","",IF(#REF!="DESATIVAR","","SITUAÇÃO INVÁLIDA")))</f>
        <v>#REF!</v>
      </c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</row>
    <row r="51" spans="1:30" s="27" customFormat="1" ht="15.75" thickBot="1" x14ac:dyDescent="0.3">
      <c r="A51" s="1" t="s">
        <v>138</v>
      </c>
      <c r="B51" s="2" t="s">
        <v>677</v>
      </c>
      <c r="C51" s="2" t="s">
        <v>138</v>
      </c>
      <c r="D51" s="6" t="s">
        <v>139</v>
      </c>
      <c r="E51" s="6" t="str">
        <f t="shared" si="1"/>
        <v>SIF/HC-UFMG</v>
      </c>
      <c r="F51" s="2" t="s">
        <v>119</v>
      </c>
      <c r="G51" s="2" t="s">
        <v>78</v>
      </c>
      <c r="H51" s="54" t="s">
        <v>678</v>
      </c>
      <c r="I51" s="55" t="s">
        <v>858</v>
      </c>
      <c r="J51" s="52" t="e">
        <f>IF(#REF!="CRIAR",IF(AND(I51=K51,LEN(#REF!)&lt;65,LEN(#REF!)&gt;0),"OK","INVÁLIDO CRIAR"),IF(#REF!="RENOMEAR",IF(AND(I51=K51,LEN(#REF!)&lt;65,LEN(#REF!)&gt;0,H51&lt;&gt;""),"OK","INVÁLIDO RENOMEAR"),IF(#REF!="MANTER",IF(H51=K51,"OK","INVÁLIDO MANTER"),IF(#REF!="MIGRAR E DESATIVAR",IF(COUNTIF($I:$I,I51) &gt; 1,"OK","INVÁLIDO MIGRAR"),IF(#REF!="DESATIVAR","OK","SITUAÇÃO INVÁLIDA")))))</f>
        <v>#REF!</v>
      </c>
      <c r="K51" s="52" t="e">
        <f>IF(OR(#REF!="RENOMEAR",#REF!="CRIAR"),LOWER(LEFT(D51,SEARCH("/",E51,1)-1)&amp;"."&amp;$K$1),IF(#REF!="MANTER",LOWER(LEFT(E51,SEARCH("/",E51,1)-1)&amp;"."&amp;$K$1),IF(#REF!="MIGRAR E DESATIVAR",I51,IF(#REF!="DESATIVAR",H51,"SITUAÇÃO INVÁLIDA"))))</f>
        <v>#REF!</v>
      </c>
      <c r="L51" s="2" t="e">
        <f t="shared" si="2"/>
        <v>#REF!</v>
      </c>
      <c r="M51" s="2" t="e">
        <f>IF(OR(#REF!="RENOMEAR",#REF!="CRIAR",#REF!= "MANTER"),C51&amp;" "&amp;#REF!,IF(#REF!="MIGRAR E DESATIVAR","",IF(#REF!="DESATIVAR","","SITUAÇÃO INVÁLIDA")))</f>
        <v>#REF!</v>
      </c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</row>
    <row r="52" spans="1:30" s="27" customFormat="1" ht="15.75" thickBot="1" x14ac:dyDescent="0.3">
      <c r="A52" s="1" t="s">
        <v>143</v>
      </c>
      <c r="B52" s="2" t="s">
        <v>738</v>
      </c>
      <c r="C52" s="2" t="s">
        <v>144</v>
      </c>
      <c r="D52" s="6" t="s">
        <v>145</v>
      </c>
      <c r="E52" s="6" t="str">
        <f t="shared" si="1"/>
        <v>UPO/HC-UFMG</v>
      </c>
      <c r="F52" s="2" t="s">
        <v>138</v>
      </c>
      <c r="G52" s="2" t="s">
        <v>119</v>
      </c>
      <c r="H52" s="52" t="str">
        <f>VLOOKUP(B52,EMAILS_ATUAIS!A57:B153,2,FALSE)</f>
        <v>uep.hcmg@ebserh.gov.br</v>
      </c>
      <c r="I52" s="52" t="s">
        <v>859</v>
      </c>
      <c r="J52" s="52" t="e">
        <f>IF(#REF!="CRIAR",IF(AND(I52=K52,LEN(#REF!)&lt;65,LEN(#REF!)&gt;0),"OK","INVÁLIDO CRIAR"),IF(#REF!="RENOMEAR",IF(AND(I52=K52,LEN(#REF!)&lt;65,LEN(#REF!)&gt;0,H52&lt;&gt;""),"OK","INVÁLIDO RENOMEAR"),IF(#REF!="MANTER",IF(H52=K52,"OK","INVÁLIDO MANTER"),IF(#REF!="MIGRAR E DESATIVAR",IF(COUNTIF($I:$I,I52) &gt; 1,"OK","INVÁLIDO MIGRAR"),IF(#REF!="DESATIVAR","OK","SITUAÇÃO INVÁLIDA")))))</f>
        <v>#REF!</v>
      </c>
      <c r="K52" s="52" t="e">
        <f>IF(OR(#REF!="RENOMEAR",#REF!="CRIAR"),LOWER(LEFT(D52,SEARCH("/",E52,1)-1)&amp;"."&amp;$K$1),IF(#REF!="MANTER",LOWER(LEFT(E52,SEARCH("/",E52,1)-1)&amp;"."&amp;$K$1),IF(#REF!="MIGRAR E DESATIVAR",I52,IF(#REF!="DESATIVAR",H52,"SITUAÇÃO INVÁLIDA"))))</f>
        <v>#REF!</v>
      </c>
      <c r="L52" s="2" t="e">
        <f t="shared" si="2"/>
        <v>#REF!</v>
      </c>
      <c r="M52" s="2" t="e">
        <f>IF(OR(#REF!="RENOMEAR",#REF!="CRIAR",#REF!= "MANTER"),C52&amp;" "&amp;#REF!,IF(#REF!="MIGRAR E DESATIVAR","",IF(#REF!="DESATIVAR","","SITUAÇÃO INVÁLIDA")))</f>
        <v>#REF!</v>
      </c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</row>
    <row r="53" spans="1:30" s="27" customFormat="1" ht="15.75" thickBot="1" x14ac:dyDescent="0.3">
      <c r="A53" s="1" t="s">
        <v>146</v>
      </c>
      <c r="B53" s="2" t="s">
        <v>709</v>
      </c>
      <c r="C53" s="2" t="s">
        <v>147</v>
      </c>
      <c r="D53" s="6" t="s">
        <v>148</v>
      </c>
      <c r="E53" s="6" t="str">
        <f t="shared" si="1"/>
        <v>USG/HC-UFMG</v>
      </c>
      <c r="F53" s="2" t="s">
        <v>119</v>
      </c>
      <c r="G53" s="2" t="s">
        <v>78</v>
      </c>
      <c r="H53" s="54" t="s">
        <v>710</v>
      </c>
      <c r="I53" s="52" t="s">
        <v>860</v>
      </c>
      <c r="J53" s="52" t="e">
        <f>IF(#REF!="CRIAR",IF(AND(I53=K53,LEN(#REF!)&lt;65,LEN(#REF!)&gt;0),"OK","INVÁLIDO CRIAR"),IF(#REF!="RENOMEAR",IF(AND(I53=K53,LEN(#REF!)&lt;65,LEN(#REF!)&gt;0,H53&lt;&gt;""),"OK","INVÁLIDO RENOMEAR"),IF(#REF!="MANTER",IF(H53=K53,"OK","INVÁLIDO MANTER"),IF(#REF!="MIGRAR E DESATIVAR",IF(COUNTIF($I:$I,I53) &gt; 1,"OK","INVÁLIDO MIGRAR"),IF(#REF!="DESATIVAR","OK","SITUAÇÃO INVÁLIDA")))))</f>
        <v>#REF!</v>
      </c>
      <c r="K53" s="52" t="e">
        <f>IF(OR(#REF!="RENOMEAR",#REF!="CRIAR"),LOWER(LEFT(D53,SEARCH("/",E53,1)-1)&amp;"."&amp;$K$1),IF(#REF!="MANTER",LOWER(LEFT(E53,SEARCH("/",E53,1)-1)&amp;"."&amp;$K$1),IF(#REF!="MIGRAR E DESATIVAR",I53,IF(#REF!="DESATIVAR",H53,"SITUAÇÃO INVÁLIDA"))))</f>
        <v>#REF!</v>
      </c>
      <c r="L53" s="2" t="e">
        <f t="shared" si="2"/>
        <v>#REF!</v>
      </c>
      <c r="M53" s="2" t="e">
        <f>IF(OR(#REF!="RENOMEAR",#REF!="CRIAR",#REF!= "MANTER"),C53&amp;" "&amp;#REF!,IF(#REF!="MIGRAR E DESATIVAR","",IF(#REF!="DESATIVAR","","SITUAÇÃO INVÁLIDA")))</f>
        <v>#REF!</v>
      </c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</row>
    <row r="54" spans="1:30" s="27" customFormat="1" ht="15.75" thickBot="1" x14ac:dyDescent="0.3">
      <c r="A54" s="1" t="s">
        <v>149</v>
      </c>
      <c r="B54" s="2" t="s">
        <v>648</v>
      </c>
      <c r="C54" s="2" t="s">
        <v>150</v>
      </c>
      <c r="D54" s="6" t="s">
        <v>151</v>
      </c>
      <c r="E54" s="6" t="str">
        <f t="shared" si="1"/>
        <v>GAS/HC-UFMG</v>
      </c>
      <c r="F54" s="2" t="s">
        <v>14</v>
      </c>
      <c r="G54" s="2" t="s">
        <v>5</v>
      </c>
      <c r="H54" s="52" t="s">
        <v>5</v>
      </c>
      <c r="I54" s="52" t="s">
        <v>861</v>
      </c>
      <c r="J54" s="52" t="e">
        <f>IF(#REF!="CRIAR",IF(AND(I54=K54,LEN(#REF!)&lt;65,LEN(#REF!)&gt;0),"OK","INVÁLIDO CRIAR"),IF(#REF!="RENOMEAR",IF(AND(I54=K54,LEN(#REF!)&lt;65,LEN(#REF!)&gt;0,H54&lt;&gt;""),"OK","INVÁLIDO RENOMEAR"),IF(#REF!="MANTER",IF(H54=K54,"OK","INVÁLIDO MANTER"),IF(#REF!="MIGRAR E DESATIVAR",IF(COUNTIF($I:$I,I54) &gt; 1,"OK","INVÁLIDO MIGRAR"),IF(#REF!="DESATIVAR","OK","SITUAÇÃO INVÁLIDA")))))</f>
        <v>#REF!</v>
      </c>
      <c r="K54" s="52" t="e">
        <f>IF(OR(#REF!="RENOMEAR",#REF!="CRIAR"),LOWER(LEFT(D54,SEARCH("/",E54,1)-1)&amp;"."&amp;$K$1),IF(#REF!="MANTER",LOWER(LEFT(E54,SEARCH("/",E54,1)-1)&amp;"."&amp;$K$1),IF(#REF!="MIGRAR E DESATIVAR",I54,IF(#REF!="DESATIVAR",H54,"SITUAÇÃO INVÁLIDA"))))</f>
        <v>#REF!</v>
      </c>
      <c r="L54" s="2" t="e">
        <f t="shared" si="2"/>
        <v>#REF!</v>
      </c>
      <c r="M54" s="2" t="e">
        <f>IF(OR(#REF!="RENOMEAR",#REF!="CRIAR",#REF!= "MANTER"),C54&amp;" "&amp;#REF!,IF(#REF!="MIGRAR E DESATIVAR","",IF(#REF!="DESATIVAR","","SITUAÇÃO INVÁLIDA")))</f>
        <v>#REF!</v>
      </c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</row>
    <row r="55" spans="1:30" s="27" customFormat="1" ht="15.75" thickBot="1" x14ac:dyDescent="0.3">
      <c r="A55" s="1" t="s">
        <v>152</v>
      </c>
      <c r="B55" s="2" t="s">
        <v>633</v>
      </c>
      <c r="C55" s="2" t="s">
        <v>153</v>
      </c>
      <c r="D55" s="6" t="s">
        <v>154</v>
      </c>
      <c r="E55" s="6" t="str">
        <f t="shared" si="1"/>
        <v>DADT/HC-UFMG</v>
      </c>
      <c r="F55" s="2" t="s">
        <v>150</v>
      </c>
      <c r="G55" s="2" t="s">
        <v>14</v>
      </c>
      <c r="H55" s="52" t="s">
        <v>634</v>
      </c>
      <c r="I55" s="52" t="s">
        <v>862</v>
      </c>
      <c r="J55" s="52" t="e">
        <f>IF(#REF!="CRIAR",IF(AND(I55=K55,LEN(#REF!)&lt;65,LEN(#REF!)&gt;0),"OK","INVÁLIDO CRIAR"),IF(#REF!="RENOMEAR",IF(AND(I55=K55,LEN(#REF!)&lt;65,LEN(#REF!)&gt;0,H55&lt;&gt;""),"OK","INVÁLIDO RENOMEAR"),IF(#REF!="MANTER",IF(H55=K55,"OK","INVÁLIDO MANTER"),IF(#REF!="MIGRAR E DESATIVAR",IF(COUNTIF($I:$I,I55) &gt; 1,"OK","INVÁLIDO MIGRAR"),IF(#REF!="DESATIVAR","OK","SITUAÇÃO INVÁLIDA")))))</f>
        <v>#REF!</v>
      </c>
      <c r="K55" s="52" t="e">
        <f>IF(OR(#REF!="RENOMEAR",#REF!="CRIAR"),LOWER(LEFT(D55,SEARCH("/",E55,1)-1)&amp;"."&amp;$K$1),IF(#REF!="MANTER",LOWER(LEFT(E55,SEARCH("/",E55,1)-1)&amp;"."&amp;$K$1),IF(#REF!="MIGRAR E DESATIVAR",I55,IF(#REF!="DESATIVAR",H55,"SITUAÇÃO INVÁLIDA"))))</f>
        <v>#REF!</v>
      </c>
      <c r="L55" s="2" t="e">
        <f t="shared" si="2"/>
        <v>#REF!</v>
      </c>
      <c r="M55" s="2" t="e">
        <f>IF(OR(#REF!="RENOMEAR",#REF!="CRIAR",#REF!= "MANTER"),C55&amp;" "&amp;#REF!,IF(#REF!="MIGRAR E DESATIVAR","",IF(#REF!="DESATIVAR","","SITUAÇÃO INVÁLIDA")))</f>
        <v>#REF!</v>
      </c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</row>
    <row r="56" spans="1:30" s="27" customFormat="1" ht="15.75" thickBot="1" x14ac:dyDescent="0.3">
      <c r="A56" s="1" t="s">
        <v>155</v>
      </c>
      <c r="B56" s="2" t="s">
        <v>660</v>
      </c>
      <c r="C56" s="2" t="s">
        <v>155</v>
      </c>
      <c r="D56" s="6" t="s">
        <v>156</v>
      </c>
      <c r="E56" s="6" t="str">
        <f t="shared" si="1"/>
        <v>STDT/HC-UFMG</v>
      </c>
      <c r="F56" s="2" t="s">
        <v>153</v>
      </c>
      <c r="G56" s="2" t="s">
        <v>150</v>
      </c>
      <c r="H56" s="52" t="s">
        <v>661</v>
      </c>
      <c r="I56" s="52" t="s">
        <v>863</v>
      </c>
      <c r="J56" s="52" t="e">
        <f>IF(#REF!="CRIAR",IF(AND(I56=K56,LEN(#REF!)&lt;65,LEN(#REF!)&gt;0),"OK","INVÁLIDO CRIAR"),IF(#REF!="RENOMEAR",IF(AND(I56=K56,LEN(#REF!)&lt;65,LEN(#REF!)&gt;0,H56&lt;&gt;""),"OK","INVÁLIDO RENOMEAR"),IF(#REF!="MANTER",IF(H56=K56,"OK","INVÁLIDO MANTER"),IF(#REF!="MIGRAR E DESATIVAR",IF(COUNTIF($I:$I,I56) &gt; 1,"OK","INVÁLIDO MIGRAR"),IF(#REF!="DESATIVAR","OK","SITUAÇÃO INVÁLIDA")))))</f>
        <v>#REF!</v>
      </c>
      <c r="K56" s="52" t="e">
        <f>IF(OR(#REF!="RENOMEAR",#REF!="CRIAR"),LOWER(LEFT(D56,SEARCH("/",E56,1)-1)&amp;"."&amp;$K$1),IF(#REF!="MANTER",LOWER(LEFT(E56,SEARCH("/",E56,1)-1)&amp;"."&amp;$K$1),IF(#REF!="MIGRAR E DESATIVAR",I56,IF(#REF!="DESATIVAR",H56,"SITUAÇÃO INVÁLIDA"))))</f>
        <v>#REF!</v>
      </c>
      <c r="L56" s="2" t="e">
        <f t="shared" si="2"/>
        <v>#REF!</v>
      </c>
      <c r="M56" s="2" t="e">
        <f>IF(OR(#REF!="RENOMEAR",#REF!="CRIAR",#REF!= "MANTER"),C56&amp;" "&amp;#REF!,IF(#REF!="MIGRAR E DESATIVAR","",IF(#REF!="DESATIVAR","","SITUAÇÃO INVÁLIDA")))</f>
        <v>#REF!</v>
      </c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</row>
    <row r="57" spans="1:30" s="27" customFormat="1" ht="15.75" thickBot="1" x14ac:dyDescent="0.3">
      <c r="A57" s="1" t="s">
        <v>157</v>
      </c>
      <c r="B57" s="2" t="s">
        <v>793</v>
      </c>
      <c r="C57" s="2" t="s">
        <v>158</v>
      </c>
      <c r="D57" s="6" t="s">
        <v>159</v>
      </c>
      <c r="E57" s="6" t="str">
        <f t="shared" si="1"/>
        <v>UAPAT/HC-UFMG</v>
      </c>
      <c r="F57" s="2" t="s">
        <v>155</v>
      </c>
      <c r="G57" s="2" t="s">
        <v>153</v>
      </c>
      <c r="H57" s="52" t="str">
        <f>VLOOKUP(B57,EMAILS_ATUAIS!A62:B158,2,FALSE)</f>
        <v>ulapn.hcmg@ebserh.gov.br</v>
      </c>
      <c r="I57" s="52" t="s">
        <v>864</v>
      </c>
      <c r="J57" s="52" t="e">
        <f>IF(#REF!="CRIAR",IF(AND(I57=K57,LEN(#REF!)&lt;65,LEN(#REF!)&gt;0),"OK","INVÁLIDO CRIAR"),IF(#REF!="RENOMEAR",IF(AND(I57=K57,LEN(#REF!)&lt;65,LEN(#REF!)&gt;0,H57&lt;&gt;""),"OK","INVÁLIDO RENOMEAR"),IF(#REF!="MANTER",IF(H57=K57,"OK","INVÁLIDO MANTER"),IF(#REF!="MIGRAR E DESATIVAR",IF(COUNTIF($I:$I,I57) &gt; 1,"OK","INVÁLIDO MIGRAR"),IF(#REF!="DESATIVAR","OK","SITUAÇÃO INVÁLIDA")))))</f>
        <v>#REF!</v>
      </c>
      <c r="K57" s="52" t="e">
        <f>IF(OR(#REF!="RENOMEAR",#REF!="CRIAR"),LOWER(LEFT(D57,SEARCH("/",E57,1)-1)&amp;"."&amp;$K$1),IF(#REF!="MANTER",LOWER(LEFT(E57,SEARCH("/",E57,1)-1)&amp;"."&amp;$K$1),IF(#REF!="MIGRAR E DESATIVAR",I57,IF(#REF!="DESATIVAR",H57,"SITUAÇÃO INVÁLIDA"))))</f>
        <v>#REF!</v>
      </c>
      <c r="L57" s="2" t="e">
        <f t="shared" si="2"/>
        <v>#REF!</v>
      </c>
      <c r="M57" s="2" t="e">
        <f>IF(OR(#REF!="RENOMEAR",#REF!="CRIAR",#REF!= "MANTER"),C57&amp;" "&amp;#REF!,IF(#REF!="MIGRAR E DESATIVAR","",IF(#REF!="DESATIVAR","","SITUAÇÃO INVÁLIDA")))</f>
        <v>#REF!</v>
      </c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</row>
    <row r="58" spans="1:30" s="27" customFormat="1" ht="15.75" thickBot="1" x14ac:dyDescent="0.3">
      <c r="A58" s="1" t="s">
        <v>160</v>
      </c>
      <c r="B58" s="2" t="s">
        <v>695</v>
      </c>
      <c r="C58" s="2" t="s">
        <v>161</v>
      </c>
      <c r="D58" s="6" t="s">
        <v>162</v>
      </c>
      <c r="E58" s="6" t="str">
        <f t="shared" si="1"/>
        <v>UBC/HC-UFMG</v>
      </c>
      <c r="F58" s="2" t="s">
        <v>155</v>
      </c>
      <c r="G58" s="2" t="s">
        <v>153</v>
      </c>
      <c r="H58" s="54" t="s">
        <v>696</v>
      </c>
      <c r="I58" s="52" t="s">
        <v>865</v>
      </c>
      <c r="J58" s="52" t="e">
        <f>IF(#REF!="CRIAR",IF(AND(I58=K58,LEN(#REF!)&lt;65,LEN(#REF!)&gt;0),"OK","INVÁLIDO CRIAR"),IF(#REF!="RENOMEAR",IF(AND(I58=K58,LEN(#REF!)&lt;65,LEN(#REF!)&gt;0,H58&lt;&gt;""),"OK","INVÁLIDO RENOMEAR"),IF(#REF!="MANTER",IF(H58=K58,"OK","INVÁLIDO MANTER"),IF(#REF!="MIGRAR E DESATIVAR",IF(COUNTIF($I:$I,I58) &gt; 1,"OK","INVÁLIDO MIGRAR"),IF(#REF!="DESATIVAR","OK","SITUAÇÃO INVÁLIDA")))))</f>
        <v>#REF!</v>
      </c>
      <c r="K58" s="52" t="e">
        <f>IF(OR(#REF!="RENOMEAR",#REF!="CRIAR"),LOWER(LEFT(D58,SEARCH("/",E58,1)-1)&amp;"."&amp;$K$1),IF(#REF!="MANTER",LOWER(LEFT(E58,SEARCH("/",E58,1)-1)&amp;"."&amp;$K$1),IF(#REF!="MIGRAR E DESATIVAR",I58,IF(#REF!="DESATIVAR",H58,"SITUAÇÃO INVÁLIDA"))))</f>
        <v>#REF!</v>
      </c>
      <c r="L58" s="2" t="e">
        <f t="shared" si="2"/>
        <v>#REF!</v>
      </c>
      <c r="M58" s="2" t="e">
        <f>IF(OR(#REF!="RENOMEAR",#REF!="CRIAR",#REF!= "MANTER"),C58&amp;" "&amp;#REF!,IF(#REF!="MIGRAR E DESATIVAR","",IF(#REF!="DESATIVAR","","SITUAÇÃO INVÁLIDA")))</f>
        <v>#REF!</v>
      </c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</row>
    <row r="59" spans="1:30" s="51" customFormat="1" ht="15.75" thickBot="1" x14ac:dyDescent="0.3">
      <c r="A59" s="60" t="s">
        <v>163</v>
      </c>
      <c r="B59" s="61" t="s">
        <v>734</v>
      </c>
      <c r="C59" s="61" t="s">
        <v>163</v>
      </c>
      <c r="D59" s="62" t="s">
        <v>164</v>
      </c>
      <c r="E59" s="62" t="str">
        <f t="shared" si="1"/>
        <v>UDI/HC-UFMG</v>
      </c>
      <c r="F59" s="61" t="s">
        <v>155</v>
      </c>
      <c r="G59" s="61" t="s">
        <v>153</v>
      </c>
      <c r="H59" s="63" t="s">
        <v>735</v>
      </c>
      <c r="I59" s="63" t="s">
        <v>866</v>
      </c>
      <c r="J59" s="63" t="e">
        <f>IF(#REF!="CRIAR",IF(AND(I59=K59,LEN(#REF!)&lt;65,LEN(#REF!)&gt;0),"OK","INVÁLIDO CRIAR"),IF(#REF!="RENOMEAR",IF(AND(I59=K59,LEN(#REF!)&lt;65,LEN(#REF!)&gt;0,H59&lt;&gt;""),"OK","INVÁLIDO RENOMEAR"),IF(#REF!="MANTER",IF(H59=K59,"OK","INVÁLIDO MANTER"),IF(#REF!="MIGRAR E DESATIVAR",IF(COUNTIF($I:$I,I59) &gt; 1,"OK","INVÁLIDO MIGRAR"),IF(#REF!="DESATIVAR","OK","SITUAÇÃO INVÁLIDA")))))</f>
        <v>#REF!</v>
      </c>
      <c r="K59" s="63" t="e">
        <f>IF(OR(#REF!="RENOMEAR",#REF!="CRIAR"),LOWER(LEFT(D59,SEARCH("/",E59,1)-1)&amp;"."&amp;$K$1),IF(#REF!="MANTER",LOWER(LEFT(E59,SEARCH("/",E59,1)-1)&amp;"."&amp;$K$1),IF(#REF!="MIGRAR E DESATIVAR",I59,IF(#REF!="DESATIVAR",H59,"SITUAÇÃO INVÁLIDA"))))</f>
        <v>#REF!</v>
      </c>
      <c r="L59" s="61" t="e">
        <f t="shared" si="2"/>
        <v>#REF!</v>
      </c>
      <c r="M59" s="61" t="e">
        <f>IF(OR(#REF!="RENOMEAR",#REF!="CRIAR",#REF!= "MANTER"),C59&amp;" "&amp;#REF!,IF(#REF!="MIGRAR E DESATIVAR","",IF(#REF!="DESATIVAR","","SITUAÇÃO INVÁLIDA")))</f>
        <v>#REF!</v>
      </c>
    </row>
    <row r="60" spans="1:30" s="27" customFormat="1" ht="15.75" thickBot="1" x14ac:dyDescent="0.3">
      <c r="A60" s="1" t="s">
        <v>165</v>
      </c>
      <c r="B60" s="2" t="s">
        <v>801</v>
      </c>
      <c r="C60" s="2" t="s">
        <v>166</v>
      </c>
      <c r="D60" s="64" t="s">
        <v>167</v>
      </c>
      <c r="E60" s="6" t="str">
        <f t="shared" si="1"/>
        <v>UHO/HC-UFMG</v>
      </c>
      <c r="F60" s="2" t="s">
        <v>155</v>
      </c>
      <c r="G60" s="2" t="s">
        <v>153</v>
      </c>
      <c r="H60" s="54" t="str">
        <f>VLOOKUP(B60,EMAILS_ATUAIS!A65:B161,2,FALSE)</f>
        <v>transfusional.hcmg@ebserh.gov.br</v>
      </c>
      <c r="I60" s="52" t="s">
        <v>867</v>
      </c>
      <c r="J60" s="52" t="e">
        <f>IF(#REF!="CRIAR",IF(AND(I60=K60,LEN(#REF!)&lt;65,LEN(#REF!)&gt;0),"OK","INVÁLIDO CRIAR"),IF(#REF!="RENOMEAR",IF(AND(I60=K60,LEN(#REF!)&lt;65,LEN(#REF!)&gt;0,H60&lt;&gt;""),"OK","INVÁLIDO RENOMEAR"),IF(#REF!="MANTER",IF(H60=K60,"OK","INVÁLIDO MANTER"),IF(#REF!="MIGRAR E DESATIVAR",IF(COUNTIF($I:$I,I60) &gt; 1,"OK","INVÁLIDO MIGRAR"),IF(#REF!="DESATIVAR","OK","SITUAÇÃO INVÁLIDA")))))</f>
        <v>#REF!</v>
      </c>
      <c r="K60" s="52" t="e">
        <f>IF(OR(#REF!="RENOMEAR",#REF!="CRIAR"),LOWER(LEFT(D60,SEARCH("/",E60,1)-1)&amp;"."&amp;$K$1),IF(#REF!="MANTER",LOWER(LEFT(E60,SEARCH("/",E60,1)-1)&amp;"."&amp;$K$1),IF(#REF!="MIGRAR E DESATIVAR",I60,IF(#REF!="DESATIVAR",H60,"SITUAÇÃO INVÁLIDA"))))</f>
        <v>#REF!</v>
      </c>
      <c r="L60" s="2" t="e">
        <f t="shared" si="2"/>
        <v>#REF!</v>
      </c>
      <c r="M60" s="2" t="e">
        <f>IF(OR(#REF!="RENOMEAR",#REF!="CRIAR",#REF!= "MANTER"),C60&amp;" "&amp;#REF!,IF(#REF!="MIGRAR E DESATIVAR","",IF(#REF!="DESATIVAR","","SITUAÇÃO INVÁLIDA")))</f>
        <v>#REF!</v>
      </c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</row>
    <row r="61" spans="1:30" s="27" customFormat="1" ht="15.75" thickBot="1" x14ac:dyDescent="0.3">
      <c r="A61" s="1" t="s">
        <v>168</v>
      </c>
      <c r="B61" s="2" t="s">
        <v>795</v>
      </c>
      <c r="C61" s="2" t="s">
        <v>169</v>
      </c>
      <c r="D61" s="6" t="s">
        <v>170</v>
      </c>
      <c r="E61" s="6" t="str">
        <f t="shared" si="1"/>
        <v>ULAC/HC-UFMG</v>
      </c>
      <c r="F61" s="2" t="s">
        <v>155</v>
      </c>
      <c r="G61" s="2" t="s">
        <v>153</v>
      </c>
      <c r="H61" s="52" t="str">
        <f>VLOOKUP(B61,EMAILS_ATUAIS!A66:B162,2,FALSE)</f>
        <v>ulpc.hcmg@ebserh.gov.br</v>
      </c>
      <c r="I61" s="52" t="s">
        <v>868</v>
      </c>
      <c r="J61" s="52" t="e">
        <f>IF(#REF!="CRIAR",IF(AND(I61=K61,LEN(#REF!)&lt;65,LEN(#REF!)&gt;0),"OK","INVÁLIDO CRIAR"),IF(#REF!="RENOMEAR",IF(AND(I61=K61,LEN(#REF!)&lt;65,LEN(#REF!)&gt;0,H61&lt;&gt;""),"OK","INVÁLIDO RENOMEAR"),IF(#REF!="MANTER",IF(H61=K61,"OK","INVÁLIDO MANTER"),IF(#REF!="MIGRAR E DESATIVAR",IF(COUNTIF($I:$I,I61) &gt; 1,"OK","INVÁLIDO MIGRAR"),IF(#REF!="DESATIVAR","OK","SITUAÇÃO INVÁLIDA")))))</f>
        <v>#REF!</v>
      </c>
      <c r="K61" s="52" t="e">
        <f>IF(OR(#REF!="RENOMEAR",#REF!="CRIAR"),LOWER(LEFT(D61,SEARCH("/",E61,1)-1)&amp;"."&amp;$K$1),IF(#REF!="MANTER",LOWER(LEFT(E61,SEARCH("/",E61,1)-1)&amp;"."&amp;$K$1),IF(#REF!="MIGRAR E DESATIVAR",I61,IF(#REF!="DESATIVAR",H61,"SITUAÇÃO INVÁLIDA"))))</f>
        <v>#REF!</v>
      </c>
      <c r="L61" s="2" t="e">
        <f t="shared" si="2"/>
        <v>#REF!</v>
      </c>
      <c r="M61" s="2" t="e">
        <f>IF(OR(#REF!="RENOMEAR",#REF!="CRIAR",#REF!= "MANTER"),C61&amp;" "&amp;#REF!,IF(#REF!="MIGRAR E DESATIVAR","",IF(#REF!="DESATIVAR","","SITUAÇÃO INVÁLIDA")))</f>
        <v>#REF!</v>
      </c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</row>
    <row r="62" spans="1:30" s="27" customFormat="1" ht="15.75" thickBot="1" x14ac:dyDescent="0.3">
      <c r="A62" s="1" t="s">
        <v>171</v>
      </c>
      <c r="B62" s="2" t="s">
        <v>785</v>
      </c>
      <c r="C62" s="2" t="s">
        <v>172</v>
      </c>
      <c r="D62" s="6" t="s">
        <v>173</v>
      </c>
      <c r="E62" s="6" t="str">
        <f t="shared" si="1"/>
        <v>UPME/HC-UFMG</v>
      </c>
      <c r="F62" s="2" t="s">
        <v>155</v>
      </c>
      <c r="G62" s="2" t="s">
        <v>153</v>
      </c>
      <c r="H62" s="52" t="str">
        <f>VLOOKUP(B62,EMAILS_ATUAIS!A67:B163,2,FALSE)</f>
        <v>upme.hcmg@ebserh.gov.br</v>
      </c>
      <c r="I62" s="52" t="s">
        <v>869</v>
      </c>
      <c r="J62" s="52" t="e">
        <f>IF(#REF!="CRIAR",IF(AND(I62=K62,LEN(#REF!)&lt;65,LEN(#REF!)&gt;0),"OK","INVÁLIDO CRIAR"),IF(#REF!="RENOMEAR",IF(AND(I62=K62,LEN(#REF!)&lt;65,LEN(#REF!)&gt;0,H62&lt;&gt;""),"OK","INVÁLIDO RENOMEAR"),IF(#REF!="MANTER",IF(H62=K62,"OK","INVÁLIDO MANTER"),IF(#REF!="MIGRAR E DESATIVAR",IF(COUNTIF($I:$I,I62) &gt; 1,"OK","INVÁLIDO MIGRAR"),IF(#REF!="DESATIVAR","OK","SITUAÇÃO INVÁLIDA")))))</f>
        <v>#REF!</v>
      </c>
      <c r="K62" s="52" t="e">
        <f>IF(OR(#REF!="RENOMEAR",#REF!="CRIAR"),LOWER(LEFT(D62,SEARCH("/",E62,1)-1)&amp;"."&amp;$K$1),IF(#REF!="MANTER",LOWER(LEFT(E62,SEARCH("/",E62,1)-1)&amp;"."&amp;$K$1),IF(#REF!="MIGRAR E DESATIVAR",I62,IF(#REF!="DESATIVAR",H62,"SITUAÇÃO INVÁLIDA"))))</f>
        <v>#REF!</v>
      </c>
      <c r="L62" s="2" t="e">
        <f t="shared" si="2"/>
        <v>#REF!</v>
      </c>
      <c r="M62" s="2" t="e">
        <f>IF(OR(#REF!="RENOMEAR",#REF!="CRIAR",#REF!= "MANTER"),C62&amp;" "&amp;#REF!,IF(#REF!="MIGRAR E DESATIVAR","",IF(#REF!="DESATIVAR","","SITUAÇÃO INVÁLIDA")))</f>
        <v>#REF!</v>
      </c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</row>
    <row r="63" spans="1:30" s="27" customFormat="1" ht="15.75" thickBot="1" x14ac:dyDescent="0.3">
      <c r="A63" s="1" t="s">
        <v>174</v>
      </c>
      <c r="B63" s="2" t="s">
        <v>764</v>
      </c>
      <c r="C63" s="2" t="s">
        <v>175</v>
      </c>
      <c r="D63" s="6" t="s">
        <v>176</v>
      </c>
      <c r="E63" s="6" t="str">
        <f t="shared" si="1"/>
        <v>UTRS/HC-UFMG</v>
      </c>
      <c r="F63" s="2" t="s">
        <v>155</v>
      </c>
      <c r="G63" s="2" t="s">
        <v>153</v>
      </c>
      <c r="H63" s="52" t="str">
        <f>VLOOKUP(B63,EMAILS_ATUAIS!A68:B164,2,FALSE)</f>
        <v>uhem.hcmg@ebserh.gov.br</v>
      </c>
      <c r="I63" s="52" t="s">
        <v>870</v>
      </c>
      <c r="J63" s="52" t="e">
        <f>IF(#REF!="CRIAR",IF(AND(I63=K63,LEN(#REF!)&lt;65,LEN(#REF!)&gt;0),"OK","INVÁLIDO CRIAR"),IF(#REF!="RENOMEAR",IF(AND(I63=K63,LEN(#REF!)&lt;65,LEN(#REF!)&gt;0,H63&lt;&gt;""),"OK","INVÁLIDO RENOMEAR"),IF(#REF!="MANTER",IF(H63=K63,"OK","INVÁLIDO MANTER"),IF(#REF!="MIGRAR E DESATIVAR",IF(COUNTIF($I:$I,I63) &gt; 1,"OK","INVÁLIDO MIGRAR"),IF(#REF!="DESATIVAR","OK","SITUAÇÃO INVÁLIDA")))))</f>
        <v>#REF!</v>
      </c>
      <c r="K63" s="52" t="e">
        <f>IF(OR(#REF!="RENOMEAR",#REF!="CRIAR"),LOWER(LEFT(D63,SEARCH("/",E63,1)-1)&amp;"."&amp;$K$1),IF(#REF!="MANTER",LOWER(LEFT(E63,SEARCH("/",E63,1)-1)&amp;"."&amp;$K$1),IF(#REF!="MIGRAR E DESATIVAR",I63,IF(#REF!="DESATIVAR",H63,"SITUAÇÃO INVÁLIDA"))))</f>
        <v>#REF!</v>
      </c>
      <c r="L63" s="2" t="e">
        <f t="shared" si="2"/>
        <v>#REF!</v>
      </c>
      <c r="M63" s="2" t="e">
        <f>IF(OR(#REF!="RENOMEAR",#REF!="CRIAR",#REF!= "MANTER"),C63&amp;" "&amp;#REF!,IF(#REF!="MIGRAR E DESATIVAR","",IF(#REF!="DESATIVAR","","SITUAÇÃO INVÁLIDA")))</f>
        <v>#REF!</v>
      </c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</row>
    <row r="64" spans="1:30" s="27" customFormat="1" ht="15.75" thickBot="1" x14ac:dyDescent="0.3">
      <c r="A64" s="1" t="s">
        <v>177</v>
      </c>
      <c r="B64" s="2" t="s">
        <v>668</v>
      </c>
      <c r="C64" s="2" t="s">
        <v>177</v>
      </c>
      <c r="D64" s="6" t="s">
        <v>178</v>
      </c>
      <c r="E64" s="6" t="str">
        <f t="shared" si="1"/>
        <v>SFH/HC-UFMG</v>
      </c>
      <c r="F64" s="2" t="s">
        <v>153</v>
      </c>
      <c r="G64" s="2" t="s">
        <v>150</v>
      </c>
      <c r="H64" s="52" t="s">
        <v>669</v>
      </c>
      <c r="I64" s="52" t="s">
        <v>871</v>
      </c>
      <c r="J64" s="52" t="e">
        <f>IF(#REF!="CRIAR",IF(AND(I64=K64,LEN(#REF!)&lt;65,LEN(#REF!)&gt;0),"OK","INVÁLIDO CRIAR"),IF(#REF!="RENOMEAR",IF(AND(I64=K64,LEN(#REF!)&lt;65,LEN(#REF!)&gt;0,H64&lt;&gt;""),"OK","INVÁLIDO RENOMEAR"),IF(#REF!="MANTER",IF(H64=K64,"OK","INVÁLIDO MANTER"),IF(#REF!="MIGRAR E DESATIVAR",IF(COUNTIF($I:$I,I64) &gt; 1,"OK","INVÁLIDO MIGRAR"),IF(#REF!="DESATIVAR","OK","SITUAÇÃO INVÁLIDA")))))</f>
        <v>#REF!</v>
      </c>
      <c r="K64" s="52" t="e">
        <f>IF(OR(#REF!="RENOMEAR",#REF!="CRIAR"),LOWER(LEFT(D64,SEARCH("/",E64,1)-1)&amp;"."&amp;$K$1),IF(#REF!="MANTER",LOWER(LEFT(E64,SEARCH("/",E64,1)-1)&amp;"."&amp;$K$1),IF(#REF!="MIGRAR E DESATIVAR",I64,IF(#REF!="DESATIVAR",H64,"SITUAÇÃO INVÁLIDA"))))</f>
        <v>#REF!</v>
      </c>
      <c r="L64" s="2" t="e">
        <f t="shared" si="2"/>
        <v>#REF!</v>
      </c>
      <c r="M64" s="2" t="e">
        <f>IF(OR(#REF!="RENOMEAR",#REF!="CRIAR",#REF!= "MANTER"),C64&amp;" "&amp;#REF!,IF(#REF!="MIGRAR E DESATIVAR","",IF(#REF!="DESATIVAR","","SITUAÇÃO INVÁLIDA")))</f>
        <v>#REF!</v>
      </c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</row>
    <row r="65" spans="1:30" s="27" customFormat="1" ht="15.75" thickBot="1" x14ac:dyDescent="0.3">
      <c r="A65" s="1" t="s">
        <v>179</v>
      </c>
      <c r="B65" s="2" t="s">
        <v>736</v>
      </c>
      <c r="C65" s="2" t="s">
        <v>179</v>
      </c>
      <c r="D65" s="6" t="s">
        <v>180</v>
      </c>
      <c r="E65" s="6" t="str">
        <f t="shared" si="1"/>
        <v>UDIS/HC-UFMG</v>
      </c>
      <c r="F65" s="2" t="s">
        <v>177</v>
      </c>
      <c r="G65" s="2" t="s">
        <v>153</v>
      </c>
      <c r="H65" s="54" t="s">
        <v>737</v>
      </c>
      <c r="I65" s="52" t="s">
        <v>872</v>
      </c>
      <c r="J65" s="52" t="e">
        <f>IF(#REF!="CRIAR",IF(AND(I65=K65,LEN(#REF!)&lt;65,LEN(#REF!)&gt;0),"OK","INVÁLIDO CRIAR"),IF(#REF!="RENOMEAR",IF(AND(I65=K65,LEN(#REF!)&lt;65,LEN(#REF!)&gt;0,H65&lt;&gt;""),"OK","INVÁLIDO RENOMEAR"),IF(#REF!="MANTER",IF(H65=K65,"OK","INVÁLIDO MANTER"),IF(#REF!="MIGRAR E DESATIVAR",IF(COUNTIF($I:$I,I65) &gt; 1,"OK","INVÁLIDO MIGRAR"),IF(#REF!="DESATIVAR","OK","SITUAÇÃO INVÁLIDA")))))</f>
        <v>#REF!</v>
      </c>
      <c r="K65" s="52" t="e">
        <f>IF(OR(#REF!="RENOMEAR",#REF!="CRIAR"),LOWER(LEFT(D65,SEARCH("/",E65,1)-1)&amp;"."&amp;$K$1),IF(#REF!="MANTER",LOWER(LEFT(E65,SEARCH("/",E65,1)-1)&amp;"."&amp;$K$1),IF(#REF!="MIGRAR E DESATIVAR",I65,IF(#REF!="DESATIVAR",H65,"SITUAÇÃO INVÁLIDA"))))</f>
        <v>#REF!</v>
      </c>
      <c r="L65" s="2" t="e">
        <f t="shared" si="2"/>
        <v>#REF!</v>
      </c>
      <c r="M65" s="2" t="e">
        <f>IF(OR(#REF!="RENOMEAR",#REF!="CRIAR",#REF!= "MANTER"),C65&amp;" "&amp;#REF!,IF(#REF!="MIGRAR E DESATIVAR","",IF(#REF!="DESATIVAR","","SITUAÇÃO INVÁLIDA")))</f>
        <v>#REF!</v>
      </c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</row>
    <row r="66" spans="1:30" s="27" customFormat="1" ht="15.75" thickBot="1" x14ac:dyDescent="0.3">
      <c r="A66" s="1" t="s">
        <v>181</v>
      </c>
      <c r="B66" s="2" t="s">
        <v>742</v>
      </c>
      <c r="C66" s="2" t="s">
        <v>181</v>
      </c>
      <c r="D66" s="6" t="s">
        <v>182</v>
      </c>
      <c r="E66" s="6" t="str">
        <f t="shared" si="1"/>
        <v>UFCLI/HC-UFMG</v>
      </c>
      <c r="F66" s="2" t="s">
        <v>177</v>
      </c>
      <c r="G66" s="2" t="s">
        <v>153</v>
      </c>
      <c r="H66" s="52" t="s">
        <v>743</v>
      </c>
      <c r="I66" s="52" t="s">
        <v>873</v>
      </c>
      <c r="J66" s="52" t="e">
        <f>IF(#REF!="CRIAR",IF(AND(I66=K66,LEN(#REF!)&lt;65,LEN(#REF!)&gt;0),"OK","INVÁLIDO CRIAR"),IF(#REF!="RENOMEAR",IF(AND(I66=K66,LEN(#REF!)&lt;65,LEN(#REF!)&gt;0,H66&lt;&gt;""),"OK","INVÁLIDO RENOMEAR"),IF(#REF!="MANTER",IF(H66=K66,"OK","INVÁLIDO MANTER"),IF(#REF!="MIGRAR E DESATIVAR",IF(COUNTIF($I:$I,I66) &gt; 1,"OK","INVÁLIDO MIGRAR"),IF(#REF!="DESATIVAR","OK","SITUAÇÃO INVÁLIDA")))))</f>
        <v>#REF!</v>
      </c>
      <c r="K66" s="52" t="e">
        <f>IF(OR(#REF!="RENOMEAR",#REF!="CRIAR"),LOWER(LEFT(D66,SEARCH("/",E66,1)-1)&amp;"."&amp;$K$1),IF(#REF!="MANTER",LOWER(LEFT(E66,SEARCH("/",E66,1)-1)&amp;"."&amp;$K$1),IF(#REF!="MIGRAR E DESATIVAR",I66,IF(#REF!="DESATIVAR",H66,"SITUAÇÃO INVÁLIDA"))))</f>
        <v>#REF!</v>
      </c>
      <c r="L66" s="2" t="e">
        <f t="shared" si="2"/>
        <v>#REF!</v>
      </c>
      <c r="M66" s="2" t="e">
        <f>IF(OR(#REF!="RENOMEAR",#REF!="CRIAR",#REF!= "MANTER"),C66&amp;" "&amp;#REF!,IF(#REF!="MIGRAR E DESATIVAR","",IF(#REF!="DESATIVAR","","SITUAÇÃO INVÁLIDA")))</f>
        <v>#REF!</v>
      </c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</row>
    <row r="67" spans="1:30" s="27" customFormat="1" ht="15.75" thickBot="1" x14ac:dyDescent="0.3">
      <c r="A67" s="1" t="s">
        <v>183</v>
      </c>
      <c r="B67" s="2" t="s">
        <v>636</v>
      </c>
      <c r="C67" s="2" t="s">
        <v>184</v>
      </c>
      <c r="D67" s="6" t="s">
        <v>185</v>
      </c>
      <c r="E67" s="6" t="str">
        <f t="shared" si="1"/>
        <v>DENF/HC-UFMG</v>
      </c>
      <c r="F67" s="2" t="s">
        <v>150</v>
      </c>
      <c r="G67" s="2" t="s">
        <v>14</v>
      </c>
      <c r="H67" s="54" t="s">
        <v>637</v>
      </c>
      <c r="I67" s="52" t="s">
        <v>874</v>
      </c>
      <c r="J67" s="52" t="e">
        <f>IF(#REF!="CRIAR",IF(AND(I67=K67,LEN(#REF!)&lt;65,LEN(#REF!)&gt;0),"OK","INVÁLIDO CRIAR"),IF(#REF!="RENOMEAR",IF(AND(I67=K67,LEN(#REF!)&lt;65,LEN(#REF!)&gt;0,H67&lt;&gt;""),"OK","INVÁLIDO RENOMEAR"),IF(#REF!="MANTER",IF(H67=K67,"OK","INVÁLIDO MANTER"),IF(#REF!="MIGRAR E DESATIVAR",IF(COUNTIF($I:$I,I67) &gt; 1,"OK","INVÁLIDO MIGRAR"),IF(#REF!="DESATIVAR","OK","SITUAÇÃO INVÁLIDA")))))</f>
        <v>#REF!</v>
      </c>
      <c r="K67" s="52" t="e">
        <f>IF(OR(#REF!="RENOMEAR",#REF!="CRIAR"),LOWER(LEFT(D67,SEARCH("/",E67,1)-1)&amp;"."&amp;$K$1),IF(#REF!="MANTER",LOWER(LEFT(E67,SEARCH("/",E67,1)-1)&amp;"."&amp;$K$1),IF(#REF!="MIGRAR E DESATIVAR",I67,IF(#REF!="DESATIVAR",H67,"SITUAÇÃO INVÁLIDA"))))</f>
        <v>#REF!</v>
      </c>
      <c r="L67" s="2" t="e">
        <f t="shared" ref="L67:L96" si="3">LEN(M67)</f>
        <v>#REF!</v>
      </c>
      <c r="M67" s="2" t="e">
        <f>IF(OR(#REF!="RENOMEAR",#REF!="CRIAR",#REF!= "MANTER"),C67&amp;" "&amp;#REF!,IF(#REF!="MIGRAR E DESATIVAR","",IF(#REF!="DESATIVAR","","SITUAÇÃO INVÁLIDA")))</f>
        <v>#REF!</v>
      </c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</row>
    <row r="68" spans="1:30" s="27" customFormat="1" ht="15.75" thickBot="1" x14ac:dyDescent="0.3">
      <c r="A68" s="1"/>
      <c r="B68" s="2"/>
      <c r="C68" s="2" t="s">
        <v>186</v>
      </c>
      <c r="D68" s="6" t="s">
        <v>187</v>
      </c>
      <c r="E68" s="6" t="str">
        <f t="shared" si="1"/>
        <v>UAGENF/HC-UFMG</v>
      </c>
      <c r="F68" s="2" t="s">
        <v>184</v>
      </c>
      <c r="G68" s="2" t="s">
        <v>150</v>
      </c>
      <c r="H68" s="52"/>
      <c r="I68" s="52" t="s">
        <v>875</v>
      </c>
      <c r="J68" s="52" t="e">
        <f>IF(#REF!="CRIAR",IF(AND(I68=K68,LEN(#REF!)&lt;65,LEN(#REF!)&gt;0),"OK","INVÁLIDO CRIAR"),IF(#REF!="RENOMEAR",IF(AND(I68=K68,LEN(#REF!)&lt;65,LEN(#REF!)&gt;0,H68&lt;&gt;""),"OK","INVÁLIDO RENOMEAR"),IF(#REF!="MANTER",IF(H68=K68,"OK","INVÁLIDO MANTER"),IF(#REF!="MIGRAR E DESATIVAR",IF(COUNTIF($I:$I,I68) &gt; 1,"OK","INVÁLIDO MIGRAR"),IF(#REF!="DESATIVAR","OK","SITUAÇÃO INVÁLIDA")))))</f>
        <v>#REF!</v>
      </c>
      <c r="K68" s="52" t="e">
        <f>IF(OR(#REF!="RENOMEAR",#REF!="CRIAR"),LOWER(LEFT(D68,SEARCH("/",E68,1)-1)&amp;"."&amp;$K$1),IF(#REF!="MANTER",LOWER(LEFT(E68,SEARCH("/",E68,1)-1)&amp;"."&amp;$K$1),IF(#REF!="MIGRAR E DESATIVAR",I68,IF(#REF!="DESATIVAR",H68,"SITUAÇÃO INVÁLIDA"))))</f>
        <v>#REF!</v>
      </c>
      <c r="L68" s="2" t="e">
        <f t="shared" si="3"/>
        <v>#REF!</v>
      </c>
      <c r="M68" s="2" t="e">
        <f>IF(OR(#REF!="RENOMEAR",#REF!="CRIAR",#REF!= "MANTER"),C68&amp;" "&amp;#REF!,IF(#REF!="MIGRAR E DESATIVAR","",IF(#REF!="DESATIVAR","","SITUAÇÃO INVÁLIDA")))</f>
        <v>#REF!</v>
      </c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</row>
    <row r="69" spans="1:30" s="27" customFormat="1" ht="15.75" thickBot="1" x14ac:dyDescent="0.3">
      <c r="A69" s="1" t="s">
        <v>188</v>
      </c>
      <c r="B69" s="2" t="s">
        <v>640</v>
      </c>
      <c r="C69" s="2" t="s">
        <v>189</v>
      </c>
      <c r="D69" s="6" t="s">
        <v>190</v>
      </c>
      <c r="E69" s="6" t="str">
        <f t="shared" ref="E69:E95" si="4">CONCATENATE(D69,"/","HC-UFMG")</f>
        <v>DGC/HC-UFMG</v>
      </c>
      <c r="F69" s="2" t="s">
        <v>150</v>
      </c>
      <c r="G69" s="2" t="s">
        <v>14</v>
      </c>
      <c r="H69" s="52" t="s">
        <v>641</v>
      </c>
      <c r="I69" s="52" t="s">
        <v>876</v>
      </c>
      <c r="J69" s="52" t="e">
        <f>IF(#REF!="CRIAR",IF(AND(I69=K69,LEN(#REF!)&lt;65,LEN(#REF!)&gt;0),"OK","INVÁLIDO CRIAR"),IF(#REF!="RENOMEAR",IF(AND(I69=K69,LEN(#REF!)&lt;65,LEN(#REF!)&gt;0,H69&lt;&gt;""),"OK","INVÁLIDO RENOMEAR"),IF(#REF!="MANTER",IF(H69=K69,"OK","INVÁLIDO MANTER"),IF(#REF!="MIGRAR E DESATIVAR",IF(COUNTIF($I:$I,I69) &gt; 1,"OK","INVÁLIDO MIGRAR"),IF(#REF!="DESATIVAR","OK","SITUAÇÃO INVÁLIDA")))))</f>
        <v>#REF!</v>
      </c>
      <c r="K69" s="52" t="e">
        <f>IF(OR(#REF!="RENOMEAR",#REF!="CRIAR"),LOWER(LEFT(D69,SEARCH("/",E69,1)-1)&amp;"."&amp;$K$1),IF(#REF!="MANTER",LOWER(LEFT(E69,SEARCH("/",E69,1)-1)&amp;"."&amp;$K$1),IF(#REF!="MIGRAR E DESATIVAR",I69,IF(#REF!="DESATIVAR",H69,"SITUAÇÃO INVÁLIDA"))))</f>
        <v>#REF!</v>
      </c>
      <c r="L69" s="2" t="e">
        <f t="shared" si="3"/>
        <v>#REF!</v>
      </c>
      <c r="M69" s="2" t="e">
        <f>IF(OR(#REF!="RENOMEAR",#REF!="CRIAR",#REF!= "MANTER"),C69&amp;" "&amp;#REF!,IF(#REF!="MIGRAR E DESATIVAR","",IF(#REF!="DESATIVAR","","SITUAÇÃO INVÁLIDA")))</f>
        <v>#REF!</v>
      </c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</row>
    <row r="70" spans="1:30" s="27" customFormat="1" ht="15.75" thickBot="1" x14ac:dyDescent="0.3">
      <c r="A70" s="1" t="s">
        <v>191</v>
      </c>
      <c r="B70" s="2" t="s">
        <v>664</v>
      </c>
      <c r="C70" s="2" t="s">
        <v>192</v>
      </c>
      <c r="D70" s="6" t="s">
        <v>193</v>
      </c>
      <c r="E70" s="6" t="str">
        <f t="shared" si="4"/>
        <v>STESP/HC-UFMG</v>
      </c>
      <c r="F70" s="2" t="s">
        <v>189</v>
      </c>
      <c r="G70" s="2" t="s">
        <v>150</v>
      </c>
      <c r="H70" s="52" t="s">
        <v>665</v>
      </c>
      <c r="I70" s="52" t="s">
        <v>877</v>
      </c>
      <c r="J70" s="52" t="e">
        <f>IF(#REF!="CRIAR",IF(AND(I70=K70,LEN(#REF!)&lt;65,LEN(#REF!)&gt;0),"OK","INVÁLIDO CRIAR"),IF(#REF!="RENOMEAR",IF(AND(I70=K70,LEN(#REF!)&lt;65,LEN(#REF!)&gt;0,H70&lt;&gt;""),"OK","INVÁLIDO RENOMEAR"),IF(#REF!="MANTER",IF(H70=K70,"OK","INVÁLIDO MANTER"),IF(#REF!="MIGRAR E DESATIVAR",IF(COUNTIF($I:$I,I70) &gt; 1,"OK","INVÁLIDO MIGRAR"),IF(#REF!="DESATIVAR","OK","SITUAÇÃO INVÁLIDA")))))</f>
        <v>#REF!</v>
      </c>
      <c r="K70" s="52" t="e">
        <f>IF(OR(#REF!="RENOMEAR",#REF!="CRIAR"),LOWER(LEFT(D70,SEARCH("/",E70,1)-1)&amp;"."&amp;$K$1),IF(#REF!="MANTER",LOWER(LEFT(E70,SEARCH("/",E70,1)-1)&amp;"."&amp;$K$1),IF(#REF!="MIGRAR E DESATIVAR",I70,IF(#REF!="DESATIVAR",H70,"SITUAÇÃO INVÁLIDA"))))</f>
        <v>#REF!</v>
      </c>
      <c r="L70" s="2" t="e">
        <f t="shared" si="3"/>
        <v>#REF!</v>
      </c>
      <c r="M70" s="2" t="e">
        <f>IF(OR(#REF!="RENOMEAR",#REF!="CRIAR",#REF!= "MANTER"),C70&amp;" "&amp;#REF!,IF(#REF!="MIGRAR E DESATIVAR","",IF(#REF!="DESATIVAR","","SITUAÇÃO INVÁLIDA")))</f>
        <v>#REF!</v>
      </c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</row>
    <row r="71" spans="1:30" s="27" customFormat="1" ht="15.75" thickBot="1" x14ac:dyDescent="0.3">
      <c r="A71" s="1" t="s">
        <v>194</v>
      </c>
      <c r="B71" s="2" t="s">
        <v>780</v>
      </c>
      <c r="C71" s="2" t="s">
        <v>195</v>
      </c>
      <c r="D71" s="6" t="s">
        <v>196</v>
      </c>
      <c r="E71" s="6" t="str">
        <f t="shared" si="4"/>
        <v>UCA/HC-UFMG</v>
      </c>
      <c r="F71" s="2" t="s">
        <v>192</v>
      </c>
      <c r="G71" s="2" t="s">
        <v>189</v>
      </c>
      <c r="H71" s="52" t="str">
        <f>VLOOKUP(B71,EMAILS_ATUAIS!A76:B172,2,FALSE)</f>
        <v>upctip.hcmg@ebserh.gov.br</v>
      </c>
      <c r="I71" s="52" t="s">
        <v>878</v>
      </c>
      <c r="J71" s="52" t="e">
        <f>IF(#REF!="CRIAR",IF(AND(I71=K71,LEN(#REF!)&lt;65,LEN(#REF!)&gt;0),"OK","INVÁLIDO CRIAR"),IF(#REF!="RENOMEAR",IF(AND(I71=K71,LEN(#REF!)&lt;65,LEN(#REF!)&gt;0,H71&lt;&gt;""),"OK","INVÁLIDO RENOMEAR"),IF(#REF!="MANTER",IF(H71=K71,"OK","INVÁLIDO MANTER"),IF(#REF!="MIGRAR E DESATIVAR",IF(COUNTIF($I:$I,I71) &gt; 1,"OK","INVÁLIDO MIGRAR"),IF(#REF!="DESATIVAR","OK","SITUAÇÃO INVÁLIDA")))))</f>
        <v>#REF!</v>
      </c>
      <c r="K71" s="52" t="e">
        <f>IF(OR(#REF!="RENOMEAR",#REF!="CRIAR"),LOWER(LEFT(D71,SEARCH("/",E71,1)-1)&amp;"."&amp;$K$1),IF(#REF!="MANTER",LOWER(LEFT(E71,SEARCH("/",E71,1)-1)&amp;"."&amp;$K$1),IF(#REF!="MIGRAR E DESATIVAR",I71,IF(#REF!="DESATIVAR",H71,"SITUAÇÃO INVÁLIDA"))))</f>
        <v>#REF!</v>
      </c>
      <c r="L71" s="2" t="e">
        <f t="shared" si="3"/>
        <v>#REF!</v>
      </c>
      <c r="M71" s="2" t="e">
        <f>IF(OR(#REF!="RENOMEAR",#REF!="CRIAR",#REF!= "MANTER"),C71&amp;" "&amp;#REF!,IF(#REF!="MIGRAR E DESATIVAR","",IF(#REF!="DESATIVAR","","SITUAÇÃO INVÁLIDA")))</f>
        <v>#REF!</v>
      </c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</row>
    <row r="72" spans="1:30" s="27" customFormat="1" ht="15.75" thickBot="1" x14ac:dyDescent="0.3">
      <c r="A72" s="1" t="s">
        <v>197</v>
      </c>
      <c r="B72" s="2" t="s">
        <v>756</v>
      </c>
      <c r="C72" s="2" t="s">
        <v>198</v>
      </c>
      <c r="D72" s="6" t="s">
        <v>199</v>
      </c>
      <c r="E72" s="6" t="str">
        <f t="shared" si="4"/>
        <v>UAMB/HC-UFMG</v>
      </c>
      <c r="F72" s="2" t="s">
        <v>192</v>
      </c>
      <c r="G72" s="2" t="s">
        <v>189</v>
      </c>
      <c r="H72" s="54" t="s">
        <v>757</v>
      </c>
      <c r="I72" s="52" t="s">
        <v>879</v>
      </c>
      <c r="J72" s="52" t="e">
        <f>IF(#REF!="CRIAR",IF(AND(I72=K72,LEN(#REF!)&lt;65,LEN(#REF!)&gt;0),"OK","INVÁLIDO CRIAR"),IF(#REF!="RENOMEAR",IF(AND(I72=K72,LEN(#REF!)&lt;65,LEN(#REF!)&gt;0,H72&lt;&gt;""),"OK","INVÁLIDO RENOMEAR"),IF(#REF!="MANTER",IF(H72=K72,"OK","INVÁLIDO MANTER"),IF(#REF!="MIGRAR E DESATIVAR",IF(COUNTIF($I:$I,I72) &gt; 1,"OK","INVÁLIDO MIGRAR"),IF(#REF!="DESATIVAR","OK","SITUAÇÃO INVÁLIDA")))))</f>
        <v>#REF!</v>
      </c>
      <c r="K72" s="52" t="e">
        <f>IF(OR(#REF!="RENOMEAR",#REF!="CRIAR"),LOWER(LEFT(D72,SEARCH("/",E72,1)-1)&amp;"."&amp;$K$1),IF(#REF!="MANTER",LOWER(LEFT(E72,SEARCH("/",E72,1)-1)&amp;"."&amp;$K$1),IF(#REF!="MIGRAR E DESATIVAR",I72,IF(#REF!="DESATIVAR",H72,"SITUAÇÃO INVÁLIDA"))))</f>
        <v>#REF!</v>
      </c>
      <c r="L72" s="2" t="e">
        <f t="shared" si="3"/>
        <v>#REF!</v>
      </c>
      <c r="M72" s="2" t="e">
        <f>IF(OR(#REF!="RENOMEAR",#REF!="CRIAR",#REF!= "MANTER"),C72&amp;" "&amp;#REF!,IF(#REF!="MIGRAR E DESATIVAR","",IF(#REF!="DESATIVAR","","SITUAÇÃO INVÁLIDA")))</f>
        <v>#REF!</v>
      </c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</row>
    <row r="73" spans="1:30" s="27" customFormat="1" ht="15.75" thickBot="1" x14ac:dyDescent="0.3">
      <c r="A73" s="1" t="s">
        <v>200</v>
      </c>
      <c r="B73" s="2" t="s">
        <v>718</v>
      </c>
      <c r="C73" s="2" t="s">
        <v>201</v>
      </c>
      <c r="D73" s="6" t="s">
        <v>202</v>
      </c>
      <c r="E73" s="6" t="str">
        <f t="shared" si="4"/>
        <v>UCM/HC-UFMG</v>
      </c>
      <c r="F73" s="2" t="s">
        <v>192</v>
      </c>
      <c r="G73" s="2" t="s">
        <v>189</v>
      </c>
      <c r="H73" s="52" t="s">
        <v>719</v>
      </c>
      <c r="I73" s="52" t="s">
        <v>880</v>
      </c>
      <c r="J73" s="52" t="e">
        <f>IF(#REF!="CRIAR",IF(AND(I73=K73,LEN(#REF!)&lt;65,LEN(#REF!)&gt;0),"OK","INVÁLIDO CRIAR"),IF(#REF!="RENOMEAR",IF(AND(I73=K73,LEN(#REF!)&lt;65,LEN(#REF!)&gt;0,H73&lt;&gt;""),"OK","INVÁLIDO RENOMEAR"),IF(#REF!="MANTER",IF(H73=K73,"OK","INVÁLIDO MANTER"),IF(#REF!="MIGRAR E DESATIVAR",IF(COUNTIF($I:$I,I73) &gt; 1,"OK","INVÁLIDO MIGRAR"),IF(#REF!="DESATIVAR","OK","SITUAÇÃO INVÁLIDA")))))</f>
        <v>#REF!</v>
      </c>
      <c r="K73" s="52" t="e">
        <f>IF(OR(#REF!="RENOMEAR",#REF!="CRIAR"),LOWER(LEFT(D73,SEARCH("/",E73,1)-1)&amp;"."&amp;$K$1),IF(#REF!="MANTER",LOWER(LEFT(E73,SEARCH("/",E73,1)-1)&amp;"."&amp;$K$1),IF(#REF!="MIGRAR E DESATIVAR",I73,IF(#REF!="DESATIVAR",H73,"SITUAÇÃO INVÁLIDA"))))</f>
        <v>#REF!</v>
      </c>
      <c r="L73" s="2" t="e">
        <f t="shared" si="3"/>
        <v>#REF!</v>
      </c>
      <c r="M73" s="2" t="e">
        <f>IF(OR(#REF!="RENOMEAR",#REF!="CRIAR",#REF!= "MANTER"),C73&amp;" "&amp;#REF!,IF(#REF!="MIGRAR E DESATIVAR","",IF(#REF!="DESATIVAR","","SITUAÇÃO INVÁLIDA")))</f>
        <v>#REF!</v>
      </c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</row>
    <row r="74" spans="1:30" s="27" customFormat="1" ht="15.75" thickBot="1" x14ac:dyDescent="0.3">
      <c r="A74" s="1" t="s">
        <v>203</v>
      </c>
      <c r="B74" s="2" t="s">
        <v>716</v>
      </c>
      <c r="C74" s="2" t="s">
        <v>204</v>
      </c>
      <c r="D74" s="6" t="s">
        <v>205</v>
      </c>
      <c r="E74" s="6" t="str">
        <f t="shared" si="4"/>
        <v>UCCE/HC-UFMG</v>
      </c>
      <c r="F74" s="2" t="s">
        <v>192</v>
      </c>
      <c r="G74" s="2" t="s">
        <v>189</v>
      </c>
      <c r="H74" s="54" t="s">
        <v>717</v>
      </c>
      <c r="I74" s="52" t="s">
        <v>881</v>
      </c>
      <c r="J74" s="52" t="e">
        <f>IF(#REF!="CRIAR",IF(AND(I74=K74,LEN(#REF!)&lt;65,LEN(#REF!)&gt;0),"OK","INVÁLIDO CRIAR"),IF(#REF!="RENOMEAR",IF(AND(I74=K74,LEN(#REF!)&lt;65,LEN(#REF!)&gt;0,H74&lt;&gt;""),"OK","INVÁLIDO RENOMEAR"),IF(#REF!="MANTER",IF(H74=K74,"OK","INVÁLIDO MANTER"),IF(#REF!="MIGRAR E DESATIVAR",IF(COUNTIF($I:$I,I74) &gt; 1,"OK","INVÁLIDO MIGRAR"),IF(#REF!="DESATIVAR","OK","SITUAÇÃO INVÁLIDA")))))</f>
        <v>#REF!</v>
      </c>
      <c r="K74" s="52" t="e">
        <f>IF(OR(#REF!="RENOMEAR",#REF!="CRIAR"),LOWER(LEFT(D74,SEARCH("/",E74,1)-1)&amp;"."&amp;$K$1),IF(#REF!="MANTER",LOWER(LEFT(E74,SEARCH("/",E74,1)-1)&amp;"."&amp;$K$1),IF(#REF!="MIGRAR E DESATIVAR",I74,IF(#REF!="DESATIVAR",H74,"SITUAÇÃO INVÁLIDA"))))</f>
        <v>#REF!</v>
      </c>
      <c r="L74" s="2" t="e">
        <f t="shared" si="3"/>
        <v>#REF!</v>
      </c>
      <c r="M74" s="2" t="e">
        <f>IF(OR(#REF!="RENOMEAR",#REF!="CRIAR",#REF!= "MANTER"),C74&amp;" "&amp;#REF!,IF(#REF!="MIGRAR E DESATIVAR","",IF(#REF!="DESATIVAR","","SITUAÇÃO INVÁLIDA")))</f>
        <v>#REF!</v>
      </c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</row>
    <row r="75" spans="1:30" s="27" customFormat="1" ht="15.75" thickBot="1" x14ac:dyDescent="0.3">
      <c r="A75" s="1"/>
      <c r="B75" s="2"/>
      <c r="C75" s="2" t="s">
        <v>206</v>
      </c>
      <c r="D75" s="6" t="s">
        <v>207</v>
      </c>
      <c r="E75" s="6" t="str">
        <f t="shared" si="4"/>
        <v>UEC/HC-UFMG</v>
      </c>
      <c r="F75" s="2" t="s">
        <v>192</v>
      </c>
      <c r="G75" s="2" t="s">
        <v>189</v>
      </c>
      <c r="H75" s="52"/>
      <c r="I75" s="52" t="s">
        <v>882</v>
      </c>
      <c r="J75" s="52" t="e">
        <f>IF(#REF!="CRIAR",IF(AND(I75=K75,LEN(#REF!)&lt;65,LEN(#REF!)&gt;0),"OK","INVÁLIDO CRIAR"),IF(#REF!="RENOMEAR",IF(AND(I75=K75,LEN(#REF!)&lt;65,LEN(#REF!)&gt;0,H75&lt;&gt;""),"OK","INVÁLIDO RENOMEAR"),IF(#REF!="MANTER",IF(H75=K75,"OK","INVÁLIDO MANTER"),IF(#REF!="MIGRAR E DESATIVAR",IF(COUNTIF($I:$I,I75) &gt; 1,"OK","INVÁLIDO MIGRAR"),IF(#REF!="DESATIVAR","OK","SITUAÇÃO INVÁLIDA")))))</f>
        <v>#REF!</v>
      </c>
      <c r="K75" s="52" t="e">
        <f>IF(OR(#REF!="RENOMEAR",#REF!="CRIAR"),LOWER(LEFT(D75,SEARCH("/",E75,1)-1)&amp;"."&amp;$K$1),IF(#REF!="MANTER",LOWER(LEFT(E75,SEARCH("/",E75,1)-1)&amp;"."&amp;$K$1),IF(#REF!="MIGRAR E DESATIVAR",I75,IF(#REF!="DESATIVAR",H75,"SITUAÇÃO INVÁLIDA"))))</f>
        <v>#REF!</v>
      </c>
      <c r="L75" s="2" t="e">
        <f t="shared" si="3"/>
        <v>#REF!</v>
      </c>
      <c r="M75" s="2" t="e">
        <f>IF(OR(#REF!="RENOMEAR",#REF!="CRIAR",#REF!= "MANTER"),C75&amp;" "&amp;#REF!,IF(#REF!="MIGRAR E DESATIVAR","",IF(#REF!="DESATIVAR","","SITUAÇÃO INVÁLIDA")))</f>
        <v>#REF!</v>
      </c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</row>
    <row r="76" spans="1:30" s="51" customFormat="1" ht="15.75" thickBot="1" x14ac:dyDescent="0.3">
      <c r="A76" s="60"/>
      <c r="B76" s="61"/>
      <c r="C76" s="61" t="s">
        <v>47</v>
      </c>
      <c r="D76" s="62" t="s">
        <v>48</v>
      </c>
      <c r="E76" s="62" t="str">
        <f t="shared" si="4"/>
        <v>UISTI/HC-UFMG</v>
      </c>
      <c r="F76" s="61" t="s">
        <v>45</v>
      </c>
      <c r="G76" s="61" t="s">
        <v>14</v>
      </c>
      <c r="H76" s="63"/>
      <c r="I76" s="63" t="s">
        <v>883</v>
      </c>
      <c r="J76" s="63" t="e">
        <f>IF(#REF!="CRIAR",IF(AND(I76=K76,LEN(#REF!)&lt;65,LEN(#REF!)&gt;0),"OK","INVÁLIDO CRIAR"),IF(#REF!="RENOMEAR",IF(AND(I76=K76,LEN(#REF!)&lt;65,LEN(#REF!)&gt;0,H76&lt;&gt;""),"OK","INVÁLIDO RENOMEAR"),IF(#REF!="MANTER",IF(H76=K76,"OK","INVÁLIDO MANTER"),IF(#REF!="MIGRAR E DESATIVAR",IF(COUNTIF($I:$I,I76) &gt; 1,"OK","INVÁLIDO MIGRAR"),IF(#REF!="DESATIVAR","OK","SITUAÇÃO INVÁLIDA")))))</f>
        <v>#REF!</v>
      </c>
      <c r="K76" s="63" t="e">
        <f>IF(OR(#REF!="RENOMEAR",#REF!="CRIAR"),LOWER(LEFT(D76,SEARCH("/",E76,1)-1)&amp;"."&amp;$K$1),IF(#REF!="MANTER",LOWER(LEFT(E76,SEARCH("/",E76,1)-1)&amp;"."&amp;$K$1),IF(#REF!="MIGRAR E DESATIVAR",I76,IF(#REF!="DESATIVAR",H76,"SITUAÇÃO INVÁLIDA"))))</f>
        <v>#REF!</v>
      </c>
      <c r="L76" s="61" t="e">
        <f t="shared" si="3"/>
        <v>#REF!</v>
      </c>
      <c r="M76" s="61" t="e">
        <f>IF(OR(#REF!="RENOMEAR",#REF!="CRIAR",#REF!= "MANTER"),C76&amp;" "&amp;#REF!,IF(#REF!="MIGRAR E DESATIVAR","",IF(#REF!="DESATIVAR","","SITUAÇÃO INVÁLIDA")))</f>
        <v>#REF!</v>
      </c>
    </row>
    <row r="77" spans="1:30" s="51" customFormat="1" ht="15.75" thickBot="1" x14ac:dyDescent="0.3">
      <c r="A77" s="60"/>
      <c r="B77" s="61"/>
      <c r="C77" s="61" t="s">
        <v>49</v>
      </c>
      <c r="D77" s="62" t="s">
        <v>50</v>
      </c>
      <c r="E77" s="62" t="str">
        <f t="shared" si="4"/>
        <v>USID/HC-UFMG</v>
      </c>
      <c r="F77" s="61" t="s">
        <v>45</v>
      </c>
      <c r="G77" s="61" t="s">
        <v>14</v>
      </c>
      <c r="H77" s="63"/>
      <c r="I77" s="63" t="s">
        <v>884</v>
      </c>
      <c r="J77" s="63" t="e">
        <f>IF(#REF!="CRIAR",IF(AND(I77=K77,LEN(#REF!)&lt;65,LEN(#REF!)&gt;0),"OK","INVÁLIDO CRIAR"),IF(#REF!="RENOMEAR",IF(AND(I77=K77,LEN(#REF!)&lt;65,LEN(#REF!)&gt;0,H77&lt;&gt;""),"OK","INVÁLIDO RENOMEAR"),IF(#REF!="MANTER",IF(H77=K77,"OK","INVÁLIDO MANTER"),IF(#REF!="MIGRAR E DESATIVAR",IF(COUNTIF($I:$I,I77) &gt; 1,"OK","INVÁLIDO MIGRAR"),IF(#REF!="DESATIVAR","OK","SITUAÇÃO INVÁLIDA")))))</f>
        <v>#REF!</v>
      </c>
      <c r="K77" s="63" t="e">
        <f>IF(OR(#REF!="RENOMEAR",#REF!="CRIAR"),LOWER(LEFT(D77,SEARCH("/",E77,1)-1)&amp;"."&amp;$K$1),IF(#REF!="MANTER",LOWER(LEFT(E77,SEARCH("/",E77,1)-1)&amp;"."&amp;$K$1),IF(#REF!="MIGRAR E DESATIVAR",I77,IF(#REF!="DESATIVAR",H77,"SITUAÇÃO INVÁLIDA"))))</f>
        <v>#REF!</v>
      </c>
      <c r="L77" s="61" t="e">
        <f t="shared" si="3"/>
        <v>#REF!</v>
      </c>
      <c r="M77" s="61" t="e">
        <f>IF(OR(#REF!="RENOMEAR",#REF!="CRIAR",#REF!= "MANTER"),C77&amp;" "&amp;#REF!,IF(#REF!="MIGRAR E DESATIVAR","",IF(#REF!="DESATIVAR","","SITUAÇÃO INVÁLIDA")))</f>
        <v>#REF!</v>
      </c>
    </row>
    <row r="78" spans="1:30" s="27" customFormat="1" ht="15.75" thickBot="1" x14ac:dyDescent="0.3">
      <c r="A78" s="1" t="s">
        <v>78</v>
      </c>
      <c r="B78" s="2" t="s">
        <v>646</v>
      </c>
      <c r="C78" s="2" t="s">
        <v>78</v>
      </c>
      <c r="D78" s="6" t="s">
        <v>79</v>
      </c>
      <c r="E78" s="6" t="str">
        <f t="shared" si="4"/>
        <v>GAD/HC-UFMG</v>
      </c>
      <c r="F78" s="2" t="s">
        <v>14</v>
      </c>
      <c r="G78" s="2" t="s">
        <v>5</v>
      </c>
      <c r="H78" s="52" t="s">
        <v>5</v>
      </c>
      <c r="I78" s="52" t="s">
        <v>885</v>
      </c>
      <c r="J78" s="52" t="e">
        <f>IF(#REF!="CRIAR",IF(AND(I78=K78,LEN(#REF!)&lt;65,LEN(#REF!)&gt;0),"OK","INVÁLIDO CRIAR"),IF(#REF!="RENOMEAR",IF(AND(I78=K78,LEN(#REF!)&lt;65,LEN(#REF!)&gt;0,H78&lt;&gt;""),"OK","INVÁLIDO RENOMEAR"),IF(#REF!="MANTER",IF(H78=K78,"OK","INVÁLIDO MANTER"),IF(#REF!="MIGRAR E DESATIVAR",IF(COUNTIF($I:$I,I78) &gt; 1,"OK","INVÁLIDO MIGRAR"),IF(#REF!="DESATIVAR","OK","SITUAÇÃO INVÁLIDA")))))</f>
        <v>#REF!</v>
      </c>
      <c r="K78" s="52" t="e">
        <f>IF(OR(#REF!="RENOMEAR",#REF!="CRIAR"),LOWER(LEFT(D78,SEARCH("/",E78,1)-1)&amp;"."&amp;$K$1),IF(#REF!="MANTER",LOWER(LEFT(E78,SEARCH("/",E78,1)-1)&amp;"."&amp;$K$1),IF(#REF!="MIGRAR E DESATIVAR",I78,IF(#REF!="DESATIVAR",H78,"SITUAÇÃO INVÁLIDA"))))</f>
        <v>#REF!</v>
      </c>
      <c r="L78" s="2" t="e">
        <f t="shared" si="3"/>
        <v>#REF!</v>
      </c>
      <c r="M78" s="2" t="e">
        <f>IF(OR(#REF!="RENOMEAR",#REF!="CRIAR",#REF!= "MANTER"),C78&amp;" "&amp;#REF!,IF(#REF!="MIGRAR E DESATIVAR","",IF(#REF!="DESATIVAR","","SITUAÇÃO INVÁLIDA")))</f>
        <v>#REF!</v>
      </c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</row>
    <row r="79" spans="1:30" s="27" customFormat="1" ht="15.75" thickBot="1" x14ac:dyDescent="0.3">
      <c r="A79" s="1" t="s">
        <v>97</v>
      </c>
      <c r="B79" s="2" t="s">
        <v>662</v>
      </c>
      <c r="C79" s="2" t="s">
        <v>98</v>
      </c>
      <c r="D79" s="6" t="s">
        <v>99</v>
      </c>
      <c r="E79" s="6" t="str">
        <f t="shared" si="4"/>
        <v>SCONT/HC-UFMG</v>
      </c>
      <c r="F79" s="2" t="s">
        <v>81</v>
      </c>
      <c r="G79" s="2" t="s">
        <v>78</v>
      </c>
      <c r="H79" s="54" t="s">
        <v>663</v>
      </c>
      <c r="I79" s="52" t="s">
        <v>886</v>
      </c>
      <c r="J79" s="52" t="e">
        <f>IF(#REF!="CRIAR",IF(AND(I79=K79,LEN(#REF!)&lt;65,LEN(#REF!)&gt;0),"OK","INVÁLIDO CRIAR"),IF(#REF!="RENOMEAR",IF(AND(I79=K79,LEN(#REF!)&lt;65,LEN(#REF!)&gt;0,H79&lt;&gt;""),"OK","INVÁLIDO RENOMEAR"),IF(#REF!="MANTER",IF(H79=K79,"OK","INVÁLIDO MANTER"),IF(#REF!="MIGRAR E DESATIVAR",IF(COUNTIF($I:$I,I79) &gt; 1,"OK","INVÁLIDO MIGRAR"),IF(#REF!="DESATIVAR","OK","SITUAÇÃO INVÁLIDA")))))</f>
        <v>#REF!</v>
      </c>
      <c r="K79" s="52" t="e">
        <f>IF(OR(#REF!="RENOMEAR",#REF!="CRIAR"),LOWER(LEFT(D79,SEARCH("/",E79,1)-1)&amp;"."&amp;$K$1),IF(#REF!="MANTER",LOWER(LEFT(E79,SEARCH("/",E79,1)-1)&amp;"."&amp;$K$1),IF(#REF!="MIGRAR E DESATIVAR",I79,IF(#REF!="DESATIVAR",H79,"SITUAÇÃO INVÁLIDA"))))</f>
        <v>#REF!</v>
      </c>
      <c r="L79" s="2" t="e">
        <f t="shared" si="3"/>
        <v>#REF!</v>
      </c>
      <c r="M79" s="2" t="e">
        <f>IF(OR(#REF!="RENOMEAR",#REF!="CRIAR",#REF!= "MANTER"),C79&amp;" "&amp;#REF!,IF(#REF!="MIGRAR E DESATIVAR","",IF(#REF!="DESATIVAR","","SITUAÇÃO INVÁLIDA")))</f>
        <v>#REF!</v>
      </c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</row>
    <row r="80" spans="1:30" s="27" customFormat="1" ht="15.75" thickBot="1" x14ac:dyDescent="0.3">
      <c r="A80" s="1" t="s">
        <v>113</v>
      </c>
      <c r="B80" s="2" t="s">
        <v>732</v>
      </c>
      <c r="C80" s="2" t="s">
        <v>114</v>
      </c>
      <c r="D80" s="6" t="s">
        <v>115</v>
      </c>
      <c r="E80" s="6" t="str">
        <f t="shared" si="4"/>
        <v>UDP/HC-UFMG</v>
      </c>
      <c r="F80" s="2" t="s">
        <v>109</v>
      </c>
      <c r="G80" s="2" t="s">
        <v>78</v>
      </c>
      <c r="H80" s="52" t="str">
        <f>VLOOKUP(B80,EMAILS_ATUAIS!A45:B141,2,FALSE)</f>
        <v>udp.hcmg@ebserh.gov.br</v>
      </c>
      <c r="I80" s="52" t="s">
        <v>887</v>
      </c>
      <c r="J80" s="52" t="e">
        <f>IF(#REF!="CRIAR",IF(AND(I80=K80,LEN(#REF!)&lt;65,LEN(#REF!)&gt;0),"OK","INVÁLIDO CRIAR"),IF(#REF!="RENOMEAR",IF(AND(I80=K80,LEN(#REF!)&lt;65,LEN(#REF!)&gt;0,H80&lt;&gt;""),"OK","INVÁLIDO RENOMEAR"),IF(#REF!="MANTER",IF(H80=K80,"OK","INVÁLIDO MANTER"),IF(#REF!="MIGRAR E DESATIVAR",IF(COUNTIF($I:$I,I80) &gt; 1,"OK","INVÁLIDO MIGRAR"),IF(#REF!="DESATIVAR","OK","SITUAÇÃO INVÁLIDA")))))</f>
        <v>#REF!</v>
      </c>
      <c r="K80" s="52" t="e">
        <f>IF(OR(#REF!="RENOMEAR",#REF!="CRIAR"),LOWER(LEFT(D80,SEARCH("/",E80,1)-1)&amp;"."&amp;$K$1),IF(#REF!="MANTER",LOWER(LEFT(E80,SEARCH("/",E80,1)-1)&amp;"."&amp;$K$1),IF(#REF!="MIGRAR E DESATIVAR",I80,IF(#REF!="DESATIVAR",H80,"SITUAÇÃO INVÁLIDA"))))</f>
        <v>#REF!</v>
      </c>
      <c r="L80" s="2" t="e">
        <f t="shared" si="3"/>
        <v>#REF!</v>
      </c>
      <c r="M80" s="2" t="e">
        <f>IF(OR(#REF!="RENOMEAR",#REF!="CRIAR",#REF!= "MANTER"),C80&amp;" "&amp;#REF!,IF(#REF!="MIGRAR E DESATIVAR","",IF(#REF!="DESATIVAR","","SITUAÇÃO INVÁLIDA")))</f>
        <v>#REF!</v>
      </c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</row>
    <row r="81" spans="1:30" s="27" customFormat="1" ht="15.75" thickBot="1" x14ac:dyDescent="0.3">
      <c r="A81" s="1" t="s">
        <v>131</v>
      </c>
      <c r="B81" s="2" t="s">
        <v>675</v>
      </c>
      <c r="C81" s="2" t="s">
        <v>131</v>
      </c>
      <c r="D81" s="6" t="s">
        <v>132</v>
      </c>
      <c r="E81" s="6" t="str">
        <f t="shared" si="4"/>
        <v>STHH/HC-UFMG</v>
      </c>
      <c r="F81" s="2" t="s">
        <v>119</v>
      </c>
      <c r="G81" s="2" t="s">
        <v>78</v>
      </c>
      <c r="H81" s="54" t="s">
        <v>676</v>
      </c>
      <c r="I81" s="52" t="s">
        <v>888</v>
      </c>
      <c r="J81" s="52" t="e">
        <f>IF(#REF!="CRIAR",IF(AND(I81=K81,LEN(#REF!)&lt;65,LEN(#REF!)&gt;0),"OK","INVÁLIDO CRIAR"),IF(#REF!="RENOMEAR",IF(AND(I81=K81,LEN(#REF!)&lt;65,LEN(#REF!)&gt;0,H81&lt;&gt;""),"OK","INVÁLIDO RENOMEAR"),IF(#REF!="MANTER",IF(H81=K81,"OK","INVÁLIDO MANTER"),IF(#REF!="MIGRAR E DESATIVAR",IF(COUNTIF($I:$I,I81) &gt; 1,"OK","INVÁLIDO MIGRAR"),IF(#REF!="DESATIVAR","OK","SITUAÇÃO INVÁLIDA")))))</f>
        <v>#REF!</v>
      </c>
      <c r="K81" s="52" t="e">
        <f>IF(OR(#REF!="RENOMEAR",#REF!="CRIAR"),LOWER(LEFT(D81,SEARCH("/",E81,1)-1)&amp;"."&amp;$K$1),IF(#REF!="MANTER",LOWER(LEFT(E81,SEARCH("/",E81,1)-1)&amp;"."&amp;$K$1),IF(#REF!="MIGRAR E DESATIVAR",I81,IF(#REF!="DESATIVAR",H81,"SITUAÇÃO INVÁLIDA"))))</f>
        <v>#REF!</v>
      </c>
      <c r="L81" s="2" t="e">
        <f t="shared" si="3"/>
        <v>#REF!</v>
      </c>
      <c r="M81" s="2" t="e">
        <f>IF(OR(#REF!="RENOMEAR",#REF!="CRIAR",#REF!= "MANTER"),C81&amp;" "&amp;#REF!,IF(#REF!="MIGRAR E DESATIVAR","",IF(#REF!="DESATIVAR","","SITUAÇÃO INVÁLIDA")))</f>
        <v>#REF!</v>
      </c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</row>
    <row r="82" spans="1:30" s="27" customFormat="1" ht="15.75" thickBot="1" x14ac:dyDescent="0.3">
      <c r="A82" s="1" t="s">
        <v>140</v>
      </c>
      <c r="B82" s="2" t="s">
        <v>740</v>
      </c>
      <c r="C82" s="2" t="s">
        <v>141</v>
      </c>
      <c r="D82" s="6" t="s">
        <v>142</v>
      </c>
      <c r="E82" s="6" t="str">
        <f t="shared" si="4"/>
        <v>UMP/HC-UFMG</v>
      </c>
      <c r="F82" s="2" t="s">
        <v>138</v>
      </c>
      <c r="G82" s="2" t="s">
        <v>119</v>
      </c>
      <c r="H82" s="52" t="str">
        <f>VLOOKUP(B82,EMAILS_ATUAIS!A56:B152,2,FALSE)</f>
        <v>ueh.hcmg@ebserh.gov.br</v>
      </c>
      <c r="I82" s="52" t="s">
        <v>889</v>
      </c>
      <c r="J82" s="52" t="e">
        <f>IF(#REF!="CRIAR",IF(AND(I82=K82,LEN(#REF!)&lt;65,LEN(#REF!)&gt;0),"OK","INVÁLIDO CRIAR"),IF(#REF!="RENOMEAR",IF(AND(I82=K82,LEN(#REF!)&lt;65,LEN(#REF!)&gt;0,H82&lt;&gt;""),"OK","INVÁLIDO RENOMEAR"),IF(#REF!="MANTER",IF(H82=K82,"OK","INVÁLIDO MANTER"),IF(#REF!="MIGRAR E DESATIVAR",IF(COUNTIF($I:$I,I82) &gt; 1,"OK","INVÁLIDO MIGRAR"),IF(#REF!="DESATIVAR","OK","SITUAÇÃO INVÁLIDA")))))</f>
        <v>#REF!</v>
      </c>
      <c r="K82" s="52" t="e">
        <f>IF(OR(#REF!="RENOMEAR",#REF!="CRIAR"),LOWER(LEFT(D82,SEARCH("/",E82,1)-1)&amp;"."&amp;$K$1),IF(#REF!="MANTER",LOWER(LEFT(E82,SEARCH("/",E82,1)-1)&amp;"."&amp;$K$1),IF(#REF!="MIGRAR E DESATIVAR",I82,IF(#REF!="DESATIVAR",H82,"SITUAÇÃO INVÁLIDA"))))</f>
        <v>#REF!</v>
      </c>
      <c r="L82" s="2" t="e">
        <f t="shared" si="3"/>
        <v>#REF!</v>
      </c>
      <c r="M82" s="2" t="e">
        <f>IF(OR(#REF!="RENOMEAR",#REF!="CRIAR",#REF!= "MANTER"),C82&amp;" "&amp;#REF!,IF(#REF!="MIGRAR E DESATIVAR","",IF(#REF!="DESATIVAR","","SITUAÇÃO INVÁLIDA")))</f>
        <v>#REF!</v>
      </c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</row>
    <row r="83" spans="1:30" s="27" customFormat="1" ht="15.75" thickBot="1" x14ac:dyDescent="0.3">
      <c r="A83" s="1" t="s">
        <v>208</v>
      </c>
      <c r="B83" s="2" t="s">
        <v>744</v>
      </c>
      <c r="C83" s="2" t="s">
        <v>208</v>
      </c>
      <c r="D83" s="6" t="s">
        <v>209</v>
      </c>
      <c r="E83" s="6" t="str">
        <f t="shared" si="4"/>
        <v>UGCD/HC-UFMG</v>
      </c>
      <c r="F83" s="2" t="s">
        <v>192</v>
      </c>
      <c r="G83" s="2" t="s">
        <v>189</v>
      </c>
      <c r="H83" s="52" t="s">
        <v>745</v>
      </c>
      <c r="I83" s="52" t="s">
        <v>890</v>
      </c>
      <c r="J83" s="52" t="e">
        <f>IF(#REF!="CRIAR",IF(AND(I83=K83,LEN(#REF!)&lt;65,LEN(#REF!)&gt;0),"OK","INVÁLIDO CRIAR"),IF(#REF!="RENOMEAR",IF(AND(I83=K83,LEN(#REF!)&lt;65,LEN(#REF!)&gt;0,H83&lt;&gt;""),"OK","INVÁLIDO RENOMEAR"),IF(#REF!="MANTER",IF(H83=K83,"OK","INVÁLIDO MANTER"),IF(#REF!="MIGRAR E DESATIVAR",IF(COUNTIF($I:$I,I83) &gt; 1,"OK","INVÁLIDO MIGRAR"),IF(#REF!="DESATIVAR","OK","SITUAÇÃO INVÁLIDA")))))</f>
        <v>#REF!</v>
      </c>
      <c r="K83" s="52" t="e">
        <f>IF(OR(#REF!="RENOMEAR",#REF!="CRIAR"),LOWER(LEFT(D83,SEARCH("/",E83,1)-1)&amp;"."&amp;$K$1),IF(#REF!="MANTER",LOWER(LEFT(E83,SEARCH("/",E83,1)-1)&amp;"."&amp;$K$1),IF(#REF!="MIGRAR E DESATIVAR",I83,IF(#REF!="DESATIVAR",H83,"SITUAÇÃO INVÁLIDA"))))</f>
        <v>#REF!</v>
      </c>
      <c r="L83" s="2" t="e">
        <f t="shared" si="3"/>
        <v>#REF!</v>
      </c>
      <c r="M83" s="2" t="e">
        <f>IF(OR(#REF!="RENOMEAR",#REF!="CRIAR",#REF!= "MANTER"),C83&amp;" "&amp;#REF!,IF(#REF!="MIGRAR E DESATIVAR","",IF(#REF!="DESATIVAR","","SITUAÇÃO INVÁLIDA")))</f>
        <v>#REF!</v>
      </c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</row>
    <row r="84" spans="1:30" s="27" customFormat="1" ht="15.75" thickBot="1" x14ac:dyDescent="0.3">
      <c r="A84" s="1" t="s">
        <v>210</v>
      </c>
      <c r="B84" s="2" t="s">
        <v>762</v>
      </c>
      <c r="C84" s="2" t="s">
        <v>210</v>
      </c>
      <c r="D84" s="6" t="s">
        <v>211</v>
      </c>
      <c r="E84" s="6" t="str">
        <f t="shared" si="4"/>
        <v>UHON/HC-UFMG</v>
      </c>
      <c r="F84" s="2" t="s">
        <v>192</v>
      </c>
      <c r="G84" s="2" t="s">
        <v>189</v>
      </c>
      <c r="H84" s="52" t="s">
        <v>763</v>
      </c>
      <c r="I84" s="52" t="s">
        <v>891</v>
      </c>
      <c r="J84" s="52" t="e">
        <f>IF(#REF!="CRIAR",IF(AND(I84=K84,LEN(#REF!)&lt;65,LEN(#REF!)&gt;0),"OK","INVÁLIDO CRIAR"),IF(#REF!="RENOMEAR",IF(AND(I84=K84,LEN(#REF!)&lt;65,LEN(#REF!)&gt;0,H84&lt;&gt;""),"OK","INVÁLIDO RENOMEAR"),IF(#REF!="MANTER",IF(H84=K84,"OK","INVÁLIDO MANTER"),IF(#REF!="MIGRAR E DESATIVAR",IF(COUNTIF($I:$I,I84) &gt; 1,"OK","INVÁLIDO MIGRAR"),IF(#REF!="DESATIVAR","OK","SITUAÇÃO INVÁLIDA")))))</f>
        <v>#REF!</v>
      </c>
      <c r="K84" s="52" t="e">
        <f>IF(OR(#REF!="RENOMEAR",#REF!="CRIAR"),LOWER(LEFT(D84,SEARCH("/",E84,1)-1)&amp;"."&amp;$K$1),IF(#REF!="MANTER",LOWER(LEFT(E84,SEARCH("/",E84,1)-1)&amp;"."&amp;$K$1),IF(#REF!="MIGRAR E DESATIVAR",I84,IF(#REF!="DESATIVAR",H84,"SITUAÇÃO INVÁLIDA"))))</f>
        <v>#REF!</v>
      </c>
      <c r="L84" s="2" t="e">
        <f t="shared" si="3"/>
        <v>#REF!</v>
      </c>
      <c r="M84" s="2" t="e">
        <f>IF(OR(#REF!="RENOMEAR",#REF!="CRIAR",#REF!= "MANTER"),C84&amp;" "&amp;#REF!,IF(#REF!="MIGRAR E DESATIVAR","",IF(#REF!="DESATIVAR","","SITUAÇÃO INVÁLIDA")))</f>
        <v>#REF!</v>
      </c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</row>
    <row r="85" spans="1:30" s="27" customFormat="1" ht="15.75" thickBot="1" x14ac:dyDescent="0.3">
      <c r="A85" s="1" t="s">
        <v>212</v>
      </c>
      <c r="B85" s="2" t="s">
        <v>774</v>
      </c>
      <c r="C85" s="2" t="s">
        <v>213</v>
      </c>
      <c r="D85" s="6" t="s">
        <v>214</v>
      </c>
      <c r="E85" s="6" t="str">
        <f t="shared" si="4"/>
        <v>UOOT/HC-UFMG</v>
      </c>
      <c r="F85" s="2" t="s">
        <v>192</v>
      </c>
      <c r="G85" s="2" t="s">
        <v>189</v>
      </c>
      <c r="H85" s="52" t="str">
        <f>VLOOKUP(B85,EMAILS_ATUAIS!A83:B179,2,FALSE)</f>
        <v>uoobm.hcmg@ebserh.gov.br</v>
      </c>
      <c r="I85" s="52" t="s">
        <v>892</v>
      </c>
      <c r="J85" s="52" t="e">
        <f>IF(#REF!="CRIAR",IF(AND(I85=K85,LEN(#REF!)&lt;65,LEN(#REF!)&gt;0),"OK","INVÁLIDO CRIAR"),IF(#REF!="RENOMEAR",IF(AND(I85=K85,LEN(#REF!)&lt;65,LEN(#REF!)&gt;0,H85&lt;&gt;""),"OK","INVÁLIDO RENOMEAR"),IF(#REF!="MANTER",IF(H85=K85,"OK","INVÁLIDO MANTER"),IF(#REF!="MIGRAR E DESATIVAR",IF(COUNTIF($I:$I,I85) &gt; 1,"OK","INVÁLIDO MIGRAR"),IF(#REF!="DESATIVAR","OK","SITUAÇÃO INVÁLIDA")))))</f>
        <v>#REF!</v>
      </c>
      <c r="K85" s="52" t="e">
        <f>IF(OR(#REF!="RENOMEAR",#REF!="CRIAR"),LOWER(LEFT(D85,SEARCH("/",E85,1)-1)&amp;"."&amp;$K$1),IF(#REF!="MANTER",LOWER(LEFT(E85,SEARCH("/",E85,1)-1)&amp;"."&amp;$K$1),IF(#REF!="MIGRAR E DESATIVAR",I85,IF(#REF!="DESATIVAR",H85,"SITUAÇÃO INVÁLIDA"))))</f>
        <v>#REF!</v>
      </c>
      <c r="L85" s="2" t="e">
        <f t="shared" si="3"/>
        <v>#REF!</v>
      </c>
      <c r="M85" s="2" t="e">
        <f>IF(OR(#REF!="RENOMEAR",#REF!="CRIAR",#REF!= "MANTER"),C85&amp;" "&amp;#REF!,IF(#REF!="MIGRAR E DESATIVAR","",IF(#REF!="DESATIVAR","","SITUAÇÃO INVÁLIDA")))</f>
        <v>#REF!</v>
      </c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</row>
    <row r="86" spans="1:30" s="27" customFormat="1" ht="15.75" thickBot="1" x14ac:dyDescent="0.3">
      <c r="A86" s="1" t="s">
        <v>215</v>
      </c>
      <c r="B86" s="2" t="s">
        <v>758</v>
      </c>
      <c r="C86" s="2" t="s">
        <v>216</v>
      </c>
      <c r="D86" s="6" t="s">
        <v>217</v>
      </c>
      <c r="E86" s="6" t="str">
        <f t="shared" si="4"/>
        <v>UMUL/HC-UFMG</v>
      </c>
      <c r="F86" s="2" t="s">
        <v>192</v>
      </c>
      <c r="G86" s="2" t="s">
        <v>189</v>
      </c>
      <c r="H86" s="54" t="s">
        <v>759</v>
      </c>
      <c r="I86" s="52" t="s">
        <v>893</v>
      </c>
      <c r="J86" s="52" t="e">
        <f>IF(#REF!="CRIAR",IF(AND(I86=K86,LEN(#REF!)&lt;65,LEN(#REF!)&gt;0),"OK","INVÁLIDO CRIAR"),IF(#REF!="RENOMEAR",IF(AND(I86=K86,LEN(#REF!)&lt;65,LEN(#REF!)&gt;0,H86&lt;&gt;""),"OK","INVÁLIDO RENOMEAR"),IF(#REF!="MANTER",IF(H86=K86,"OK","INVÁLIDO MANTER"),IF(#REF!="MIGRAR E DESATIVAR",IF(COUNTIF($I:$I,I86) &gt; 1,"OK","INVÁLIDO MIGRAR"),IF(#REF!="DESATIVAR","OK","SITUAÇÃO INVÁLIDA")))))</f>
        <v>#REF!</v>
      </c>
      <c r="K86" s="52" t="e">
        <f>IF(OR(#REF!="RENOMEAR",#REF!="CRIAR"),LOWER(LEFT(D86,SEARCH("/",E86,1)-1)&amp;"."&amp;$K$1),IF(#REF!="MANTER",LOWER(LEFT(E86,SEARCH("/",E86,1)-1)&amp;"."&amp;$K$1),IF(#REF!="MIGRAR E DESATIVAR",I86,IF(#REF!="DESATIVAR",H86,"SITUAÇÃO INVÁLIDA"))))</f>
        <v>#REF!</v>
      </c>
      <c r="L86" s="2" t="e">
        <f t="shared" si="3"/>
        <v>#REF!</v>
      </c>
      <c r="M86" s="2" t="e">
        <f>IF(OR(#REF!="RENOMEAR",#REF!="CRIAR",#REF!= "MANTER"),C86&amp;" "&amp;#REF!,IF(#REF!="MIGRAR E DESATIVAR","",IF(#REF!="DESATIVAR","","SITUAÇÃO INVÁLIDA")))</f>
        <v>#REF!</v>
      </c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</row>
    <row r="87" spans="1:30" s="27" customFormat="1" ht="15.75" thickBot="1" x14ac:dyDescent="0.3">
      <c r="A87" s="1" t="s">
        <v>218</v>
      </c>
      <c r="B87" s="2" t="s">
        <v>713</v>
      </c>
      <c r="C87" s="2" t="s">
        <v>219</v>
      </c>
      <c r="D87" s="6" t="s">
        <v>220</v>
      </c>
      <c r="E87" s="6" t="str">
        <f t="shared" si="4"/>
        <v>USCR/HC-UFMG</v>
      </c>
      <c r="F87" s="2" t="s">
        <v>192</v>
      </c>
      <c r="G87" s="2" t="s">
        <v>189</v>
      </c>
      <c r="H87" s="52" t="s">
        <v>714</v>
      </c>
      <c r="I87" s="52" t="s">
        <v>894</v>
      </c>
      <c r="J87" s="52" t="e">
        <f>IF(#REF!="CRIAR",IF(AND(I87=K87,LEN(#REF!)&lt;65,LEN(#REF!)&gt;0),"OK","INVÁLIDO CRIAR"),IF(#REF!="RENOMEAR",IF(AND(I87=K87,LEN(#REF!)&lt;65,LEN(#REF!)&gt;0,H87&lt;&gt;""),"OK","INVÁLIDO RENOMEAR"),IF(#REF!="MANTER",IF(H87=K87,"OK","INVÁLIDO MANTER"),IF(#REF!="MIGRAR E DESATIVAR",IF(COUNTIF($I:$I,I87) &gt; 1,"OK","INVÁLIDO MIGRAR"),IF(#REF!="DESATIVAR","OK","SITUAÇÃO INVÁLIDA")))))</f>
        <v>#REF!</v>
      </c>
      <c r="K87" s="52" t="e">
        <f>IF(OR(#REF!="RENOMEAR",#REF!="CRIAR"),LOWER(LEFT(D87,SEARCH("/",E87,1)-1)&amp;"."&amp;$K$1),IF(#REF!="MANTER",LOWER(LEFT(E87,SEARCH("/",E87,1)-1)&amp;"."&amp;$K$1),IF(#REF!="MIGRAR E DESATIVAR",I87,IF(#REF!="DESATIVAR",H87,"SITUAÇÃO INVÁLIDA"))))</f>
        <v>#REF!</v>
      </c>
      <c r="L87" s="2" t="e">
        <f t="shared" si="3"/>
        <v>#REF!</v>
      </c>
      <c r="M87" s="2" t="e">
        <f>IF(OR(#REF!="RENOMEAR",#REF!="CRIAR",#REF!= "MANTER"),C87&amp;" "&amp;#REF!,IF(#REF!="MIGRAR E DESATIVAR","",IF(#REF!="DESATIVAR","","SITUAÇÃO INVÁLIDA")))</f>
        <v>#REF!</v>
      </c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</row>
    <row r="88" spans="1:30" s="27" customFormat="1" ht="15.75" thickBot="1" x14ac:dyDescent="0.3">
      <c r="A88" s="1"/>
      <c r="B88" s="2"/>
      <c r="C88" s="2" t="s">
        <v>221</v>
      </c>
      <c r="D88" s="6" t="s">
        <v>222</v>
      </c>
      <c r="E88" s="6" t="str">
        <f t="shared" si="4"/>
        <v>STPC/HC-UFMG</v>
      </c>
      <c r="F88" s="2" t="s">
        <v>189</v>
      </c>
      <c r="G88" s="2" t="s">
        <v>150</v>
      </c>
      <c r="H88" s="54"/>
      <c r="I88" s="52" t="s">
        <v>895</v>
      </c>
      <c r="J88" s="52" t="e">
        <f>IF(#REF!="CRIAR",IF(AND(I88=K88,LEN(#REF!)&lt;65,LEN(#REF!)&gt;0),"OK","INVÁLIDO CRIAR"),IF(#REF!="RENOMEAR",IF(AND(I88=K88,LEN(#REF!)&lt;65,LEN(#REF!)&gt;0,H88&lt;&gt;""),"OK","INVÁLIDO RENOMEAR"),IF(#REF!="MANTER",IF(H88=K88,"OK","INVÁLIDO MANTER"),IF(#REF!="MIGRAR E DESATIVAR",IF(COUNTIF($I:$I,I88) &gt; 1,"OK","INVÁLIDO MIGRAR"),IF(#REF!="DESATIVAR","OK","SITUAÇÃO INVÁLIDA")))))</f>
        <v>#REF!</v>
      </c>
      <c r="K88" s="52" t="e">
        <f>IF(OR(#REF!="RENOMEAR",#REF!="CRIAR"),LOWER(LEFT(D88,SEARCH("/",E88,1)-1)&amp;"."&amp;$K$1),IF(#REF!="MANTER",LOWER(LEFT(E88,SEARCH("/",E88,1)-1)&amp;"."&amp;$K$1),IF(#REF!="MIGRAR E DESATIVAR",I88,IF(#REF!="DESATIVAR",H88,"SITUAÇÃO INVÁLIDA"))))</f>
        <v>#REF!</v>
      </c>
      <c r="L88" s="2" t="e">
        <f t="shared" si="3"/>
        <v>#REF!</v>
      </c>
      <c r="M88" s="2" t="e">
        <f>IF(OR(#REF!="RENOMEAR",#REF!="CRIAR",#REF!= "MANTER"),C88&amp;" "&amp;#REF!,IF(#REF!="MIGRAR E DESATIVAR","",IF(#REF!="DESATIVAR","","SITUAÇÃO INVÁLIDA")))</f>
        <v>#REF!</v>
      </c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</row>
    <row r="89" spans="1:30" s="27" customFormat="1" ht="15.75" thickBot="1" x14ac:dyDescent="0.3">
      <c r="A89" s="1"/>
      <c r="B89" s="2"/>
      <c r="C89" s="2" t="s">
        <v>223</v>
      </c>
      <c r="D89" s="6" t="s">
        <v>224</v>
      </c>
      <c r="E89" s="6" t="str">
        <f t="shared" si="4"/>
        <v>UCO/HC-UFMG</v>
      </c>
      <c r="F89" s="2" t="s">
        <v>221</v>
      </c>
      <c r="G89" s="2" t="s">
        <v>189</v>
      </c>
      <c r="H89" s="52"/>
      <c r="I89" s="52" t="s">
        <v>896</v>
      </c>
      <c r="J89" s="52" t="e">
        <f>IF(#REF!="CRIAR",IF(AND(I89=K89,LEN(#REF!)&lt;65,LEN(#REF!)&gt;0),"OK","INVÁLIDO CRIAR"),IF(#REF!="RENOMEAR",IF(AND(I89=K89,LEN(#REF!)&lt;65,LEN(#REF!)&gt;0,H89&lt;&gt;""),"OK","INVÁLIDO RENOMEAR"),IF(#REF!="MANTER",IF(H89=K89,"OK","INVÁLIDO MANTER"),IF(#REF!="MIGRAR E DESATIVAR",IF(COUNTIF($I:$I,I89) &gt; 1,"OK","INVÁLIDO MIGRAR"),IF(#REF!="DESATIVAR","OK","SITUAÇÃO INVÁLIDA")))))</f>
        <v>#REF!</v>
      </c>
      <c r="K89" s="52" t="e">
        <f>IF(OR(#REF!="RENOMEAR",#REF!="CRIAR"),LOWER(LEFT(D89,SEARCH("/",E89,1)-1)&amp;"."&amp;$K$1),IF(#REF!="MANTER",LOWER(LEFT(E89,SEARCH("/",E89,1)-1)&amp;"."&amp;$K$1),IF(#REF!="MIGRAR E DESATIVAR",I89,IF(#REF!="DESATIVAR",H89,"SITUAÇÃO INVÁLIDA"))))</f>
        <v>#REF!</v>
      </c>
      <c r="L89" s="2" t="e">
        <f t="shared" si="3"/>
        <v>#REF!</v>
      </c>
      <c r="M89" s="2" t="e">
        <f>IF(OR(#REF!="RENOMEAR",#REF!="CRIAR",#REF!= "MANTER"),C89&amp;" "&amp;#REF!,IF(#REF!="MIGRAR E DESATIVAR","",IF(#REF!="DESATIVAR","","SITUAÇÃO INVÁLIDA")))</f>
        <v>#REF!</v>
      </c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</row>
    <row r="90" spans="1:30" s="27" customFormat="1" ht="15.75" thickBot="1" x14ac:dyDescent="0.3">
      <c r="A90" s="1" t="s">
        <v>225</v>
      </c>
      <c r="B90" s="2" t="s">
        <v>691</v>
      </c>
      <c r="C90" s="2" t="s">
        <v>226</v>
      </c>
      <c r="D90" s="6" t="s">
        <v>227</v>
      </c>
      <c r="E90" s="6" t="str">
        <f t="shared" si="4"/>
        <v>UTIAD/HC-UFMG</v>
      </c>
      <c r="F90" s="2" t="s">
        <v>221</v>
      </c>
      <c r="G90" s="2" t="s">
        <v>189</v>
      </c>
      <c r="H90" s="52" t="s">
        <v>692</v>
      </c>
      <c r="I90" s="52" t="s">
        <v>897</v>
      </c>
      <c r="J90" s="52" t="e">
        <f>IF(#REF!="CRIAR",IF(AND(I90=K90,LEN(#REF!)&lt;65,LEN(#REF!)&gt;0),"OK","INVÁLIDO CRIAR"),IF(#REF!="RENOMEAR",IF(AND(I90=K90,LEN(#REF!)&lt;65,LEN(#REF!)&gt;0,H90&lt;&gt;""),"OK","INVÁLIDO RENOMEAR"),IF(#REF!="MANTER",IF(H90=K90,"OK","INVÁLIDO MANTER"),IF(#REF!="MIGRAR E DESATIVAR",IF(COUNTIF($I:$I,I90) &gt; 1,"OK","INVÁLIDO MIGRAR"),IF(#REF!="DESATIVAR","OK","SITUAÇÃO INVÁLIDA")))))</f>
        <v>#REF!</v>
      </c>
      <c r="K90" s="52" t="e">
        <f>IF(OR(#REF!="RENOMEAR",#REF!="CRIAR"),LOWER(LEFT(D90,SEARCH("/",E90,1)-1)&amp;"."&amp;$K$1),IF(#REF!="MANTER",LOWER(LEFT(E90,SEARCH("/",E90,1)-1)&amp;"."&amp;$K$1),IF(#REF!="MIGRAR E DESATIVAR",I90,IF(#REF!="DESATIVAR",H90,"SITUAÇÃO INVÁLIDA"))))</f>
        <v>#REF!</v>
      </c>
      <c r="L90" s="2" t="e">
        <f t="shared" si="3"/>
        <v>#REF!</v>
      </c>
      <c r="M90" s="2" t="e">
        <f>IF(OR(#REF!="RENOMEAR",#REF!="CRIAR",#REF!= "MANTER"),C90&amp;" "&amp;#REF!,IF(#REF!="MIGRAR E DESATIVAR","",IF(#REF!="DESATIVAR","","SITUAÇÃO INVÁLIDA")))</f>
        <v>#REF!</v>
      </c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</row>
    <row r="91" spans="1:30" s="27" customFormat="1" ht="15.75" thickBot="1" x14ac:dyDescent="0.3">
      <c r="A91" s="1"/>
      <c r="B91" s="2"/>
      <c r="C91" s="2" t="s">
        <v>228</v>
      </c>
      <c r="D91" s="6" t="s">
        <v>229</v>
      </c>
      <c r="E91" s="6" t="str">
        <f t="shared" si="4"/>
        <v>UTIN/HC-UFMG</v>
      </c>
      <c r="F91" s="2" t="s">
        <v>221</v>
      </c>
      <c r="G91" s="2" t="s">
        <v>189</v>
      </c>
      <c r="H91" s="52"/>
      <c r="I91" s="52" t="s">
        <v>898</v>
      </c>
      <c r="J91" s="52" t="e">
        <f>IF(#REF!="CRIAR",IF(AND(I91=K91,LEN(#REF!)&lt;65,LEN(#REF!)&gt;0),"OK","INVÁLIDO CRIAR"),IF(#REF!="RENOMEAR",IF(AND(I91=K91,LEN(#REF!)&lt;65,LEN(#REF!)&gt;0,H91&lt;&gt;""),"OK","INVÁLIDO RENOMEAR"),IF(#REF!="MANTER",IF(H91=K91,"OK","INVÁLIDO MANTER"),IF(#REF!="MIGRAR E DESATIVAR",IF(COUNTIF($I:$I,I91) &gt; 1,"OK","INVÁLIDO MIGRAR"),IF(#REF!="DESATIVAR","OK","SITUAÇÃO INVÁLIDA")))))</f>
        <v>#REF!</v>
      </c>
      <c r="K91" s="52" t="e">
        <f>IF(OR(#REF!="RENOMEAR",#REF!="CRIAR"),LOWER(LEFT(D91,SEARCH("/",E91,1)-1)&amp;"."&amp;$K$1),IF(#REF!="MANTER",LOWER(LEFT(E91,SEARCH("/",E91,1)-1)&amp;"."&amp;$K$1),IF(#REF!="MIGRAR E DESATIVAR",I91,IF(#REF!="DESATIVAR",H91,"SITUAÇÃO INVÁLIDA"))))</f>
        <v>#REF!</v>
      </c>
      <c r="L91" s="2" t="e">
        <f t="shared" si="3"/>
        <v>#REF!</v>
      </c>
      <c r="M91" s="2" t="e">
        <f>IF(OR(#REF!="RENOMEAR",#REF!="CRIAR",#REF!= "MANTER"),C91&amp;" "&amp;#REF!,IF(#REF!="MIGRAR E DESATIVAR","",IF(#REF!="DESATIVAR","","SITUAÇÃO INVÁLIDA")))</f>
        <v>#REF!</v>
      </c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</row>
    <row r="92" spans="1:30" s="27" customFormat="1" ht="15.75" thickBot="1" x14ac:dyDescent="0.3">
      <c r="A92" s="1"/>
      <c r="B92" s="2"/>
      <c r="C92" s="2" t="s">
        <v>230</v>
      </c>
      <c r="D92" s="6" t="s">
        <v>231</v>
      </c>
      <c r="E92" s="6" t="str">
        <f t="shared" si="4"/>
        <v>UTIP/HC-UFMG</v>
      </c>
      <c r="F92" s="2" t="s">
        <v>221</v>
      </c>
      <c r="G92" s="2" t="s">
        <v>189</v>
      </c>
      <c r="H92" s="52"/>
      <c r="I92" s="52" t="s">
        <v>899</v>
      </c>
      <c r="J92" s="52" t="e">
        <f>IF(#REF!="CRIAR",IF(AND(I92=K92,LEN(#REF!)&lt;65,LEN(#REF!)&gt;0),"OK","INVÁLIDO CRIAR"),IF(#REF!="RENOMEAR",IF(AND(I92=K92,LEN(#REF!)&lt;65,LEN(#REF!)&gt;0,H92&lt;&gt;""),"OK","INVÁLIDO RENOMEAR"),IF(#REF!="MANTER",IF(H92=K92,"OK","INVÁLIDO MANTER"),IF(#REF!="MIGRAR E DESATIVAR",IF(COUNTIF($I:$I,I92) &gt; 1,"OK","INVÁLIDO MIGRAR"),IF(#REF!="DESATIVAR","OK","SITUAÇÃO INVÁLIDA")))))</f>
        <v>#REF!</v>
      </c>
      <c r="K92" s="52" t="e">
        <f>IF(OR(#REF!="RENOMEAR",#REF!="CRIAR"),LOWER(LEFT(D92,SEARCH("/",E92,1)-1)&amp;"."&amp;$K$1),IF(#REF!="MANTER",LOWER(LEFT(E92,SEARCH("/",E92,1)-1)&amp;"."&amp;$K$1),IF(#REF!="MIGRAR E DESATIVAR",I92,IF(#REF!="DESATIVAR",H92,"SITUAÇÃO INVÁLIDA"))))</f>
        <v>#REF!</v>
      </c>
      <c r="L92" s="2" t="e">
        <f t="shared" si="3"/>
        <v>#REF!</v>
      </c>
      <c r="M92" s="2" t="e">
        <f>IF(OR(#REF!="RENOMEAR",#REF!="CRIAR",#REF!= "MANTER"),C92&amp;" "&amp;#REF!,IF(#REF!="MIGRAR E DESATIVAR","",IF(#REF!="DESATIVAR","","SITUAÇÃO INVÁLIDA")))</f>
        <v>#REF!</v>
      </c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</row>
    <row r="93" spans="1:30" s="27" customFormat="1" ht="15.75" thickBot="1" x14ac:dyDescent="0.3">
      <c r="A93" s="1" t="s">
        <v>232</v>
      </c>
      <c r="B93" s="2" t="s">
        <v>711</v>
      </c>
      <c r="C93" s="2" t="s">
        <v>233</v>
      </c>
      <c r="D93" s="6" t="s">
        <v>234</v>
      </c>
      <c r="E93" s="6" t="str">
        <f t="shared" si="4"/>
        <v>UUE/HC-UFMG</v>
      </c>
      <c r="F93" s="2" t="s">
        <v>221</v>
      </c>
      <c r="G93" s="2" t="s">
        <v>189</v>
      </c>
      <c r="H93" s="54" t="s">
        <v>712</v>
      </c>
      <c r="I93" s="52" t="s">
        <v>900</v>
      </c>
      <c r="J93" s="52" t="e">
        <f>IF(#REF!="CRIAR",IF(AND(I93=K93,LEN(#REF!)&lt;65,LEN(#REF!)&gt;0),"OK","INVÁLIDO CRIAR"),IF(#REF!="RENOMEAR",IF(AND(I93=K93,LEN(#REF!)&lt;65,LEN(#REF!)&gt;0,H93&lt;&gt;""),"OK","INVÁLIDO RENOMEAR"),IF(#REF!="MANTER",IF(H93=K93,"OK","INVÁLIDO MANTER"),IF(#REF!="MIGRAR E DESATIVAR",IF(COUNTIF($I:$I,I93) &gt; 1,"OK","INVÁLIDO MIGRAR"),IF(#REF!="DESATIVAR","OK","SITUAÇÃO INVÁLIDA")))))</f>
        <v>#REF!</v>
      </c>
      <c r="K93" s="52" t="e">
        <f>IF(OR(#REF!="RENOMEAR",#REF!="CRIAR"),LOWER(LEFT(D93,SEARCH("/",E93,1)-1)&amp;"."&amp;$K$1),IF(#REF!="MANTER",LOWER(LEFT(E93,SEARCH("/",E93,1)-1)&amp;"."&amp;$K$1),IF(#REF!="MIGRAR E DESATIVAR",I93,IF(#REF!="DESATIVAR",H93,"SITUAÇÃO INVÁLIDA"))))</f>
        <v>#REF!</v>
      </c>
      <c r="L93" s="2" t="e">
        <f t="shared" si="3"/>
        <v>#REF!</v>
      </c>
      <c r="M93" s="2" t="e">
        <f>IF(OR(#REF!="RENOMEAR",#REF!="CRIAR",#REF!= "MANTER"),C93&amp;" "&amp;#REF!,IF(#REF!="MIGRAR E DESATIVAR","",IF(#REF!="DESATIVAR","","SITUAÇÃO INVÁLIDA")))</f>
        <v>#REF!</v>
      </c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</row>
    <row r="94" spans="1:30" s="27" customFormat="1" ht="15.75" thickBot="1" x14ac:dyDescent="0.3">
      <c r="A94" s="1" t="s">
        <v>235</v>
      </c>
      <c r="B94" s="2" t="s">
        <v>797</v>
      </c>
      <c r="C94" s="2" t="s">
        <v>236</v>
      </c>
      <c r="D94" s="6" t="s">
        <v>237</v>
      </c>
      <c r="E94" s="6" t="str">
        <f t="shared" si="4"/>
        <v>UMULTI/HC-UFMG</v>
      </c>
      <c r="F94" s="2" t="s">
        <v>189</v>
      </c>
      <c r="G94" s="2" t="s">
        <v>150</v>
      </c>
      <c r="H94" s="52" t="str">
        <f>VLOOKUP(B94,EMAILS_ATUAIS!A92:B188,2,FALSE)</f>
        <v>umr.hcmg@ebserh.gov.br</v>
      </c>
      <c r="I94" s="52" t="s">
        <v>901</v>
      </c>
      <c r="J94" s="52" t="e">
        <f>IF(#REF!="CRIAR",IF(AND(I94=K94,LEN(#REF!)&lt;65,LEN(#REF!)&gt;0),"OK","INVÁLIDO CRIAR"),IF(#REF!="RENOMEAR",IF(AND(I94=K94,LEN(#REF!)&lt;65,LEN(#REF!)&gt;0,H94&lt;&gt;""),"OK","INVÁLIDO RENOMEAR"),IF(#REF!="MANTER",IF(H94=K94,"OK","INVÁLIDO MANTER"),IF(#REF!="MIGRAR E DESATIVAR",IF(COUNTIF($I:$I,I94) &gt; 1,"OK","INVÁLIDO MIGRAR"),IF(#REF!="DESATIVAR","OK","SITUAÇÃO INVÁLIDA")))))</f>
        <v>#REF!</v>
      </c>
      <c r="K94" s="52" t="e">
        <f>IF(OR(#REF!="RENOMEAR",#REF!="CRIAR"),LOWER(LEFT(D94,SEARCH("/",E94,1)-1)&amp;"."&amp;$K$1),IF(#REF!="MANTER",LOWER(LEFT(E94,SEARCH("/",E94,1)-1)&amp;"."&amp;$K$1),IF(#REF!="MIGRAR E DESATIVAR",I94,IF(#REF!="DESATIVAR",H94,"SITUAÇÃO INVÁLIDA"))))</f>
        <v>#REF!</v>
      </c>
      <c r="L94" s="2" t="e">
        <f t="shared" si="3"/>
        <v>#REF!</v>
      </c>
      <c r="M94" s="2" t="e">
        <f>IF(OR(#REF!="RENOMEAR",#REF!="CRIAR",#REF!= "MANTER"),C94&amp;" "&amp;#REF!,IF(#REF!="MIGRAR E DESATIVAR","",IF(#REF!="DESATIVAR","","SITUAÇÃO INVÁLIDA")))</f>
        <v>#REF!</v>
      </c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</row>
    <row r="95" spans="1:30" s="27" customFormat="1" ht="15.75" thickBot="1" x14ac:dyDescent="0.3">
      <c r="A95" s="1" t="s">
        <v>238</v>
      </c>
      <c r="B95" s="2" t="s">
        <v>644</v>
      </c>
      <c r="C95" s="2" t="s">
        <v>238</v>
      </c>
      <c r="D95" s="6" t="s">
        <v>239</v>
      </c>
      <c r="E95" s="6" t="str">
        <f t="shared" si="4"/>
        <v>DMED/HC-UFMG</v>
      </c>
      <c r="F95" s="2" t="s">
        <v>150</v>
      </c>
      <c r="G95" s="2" t="s">
        <v>14</v>
      </c>
      <c r="H95" s="54" t="s">
        <v>645</v>
      </c>
      <c r="I95" s="52" t="s">
        <v>902</v>
      </c>
      <c r="J95" s="52" t="e">
        <f>IF(#REF!="CRIAR",IF(AND(I95=K95,LEN(#REF!)&lt;65,LEN(#REF!)&gt;0),"OK","INVÁLIDO CRIAR"),IF(#REF!="RENOMEAR",IF(AND(I95=K95,LEN(#REF!)&lt;65,LEN(#REF!)&gt;0,H95&lt;&gt;""),"OK","INVÁLIDO RENOMEAR"),IF(#REF!="MANTER",IF(H95=K95,"OK","INVÁLIDO MANTER"),IF(#REF!="MIGRAR E DESATIVAR",IF(COUNTIF($I:$I,I95) &gt; 1,"OK","INVÁLIDO MIGRAR"),IF(#REF!="DESATIVAR","OK","SITUAÇÃO INVÁLIDA")))))</f>
        <v>#REF!</v>
      </c>
      <c r="K95" s="52" t="e">
        <f>IF(OR(#REF!="RENOMEAR",#REF!="CRIAR"),LOWER(LEFT(D95,SEARCH("/",E95,1)-1)&amp;"."&amp;$K$1),IF(#REF!="MANTER",LOWER(LEFT(E95,SEARCH("/",E95,1)-1)&amp;"."&amp;$K$1),IF(#REF!="MIGRAR E DESATIVAR",I95,IF(#REF!="DESATIVAR",H95,"SITUAÇÃO INVÁLIDA"))))</f>
        <v>#REF!</v>
      </c>
      <c r="L95" s="2" t="e">
        <f t="shared" si="3"/>
        <v>#REF!</v>
      </c>
      <c r="M95" s="2" t="e">
        <f>IF(OR(#REF!="RENOMEAR",#REF!="CRIAR",#REF!= "MANTER"),C95&amp;" "&amp;#REF!,IF(#REF!="MIGRAR E DESATIVAR","",IF(#REF!="DESATIVAR","","SITUAÇÃO INVÁLIDA")))</f>
        <v>#REF!</v>
      </c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</row>
    <row r="96" spans="1:30" s="27" customFormat="1" ht="15.75" thickBot="1" x14ac:dyDescent="0.3">
      <c r="A96" s="1" t="s">
        <v>241</v>
      </c>
      <c r="B96" s="2" t="s">
        <v>699</v>
      </c>
      <c r="C96" s="2"/>
      <c r="D96" s="7"/>
      <c r="E96" s="6"/>
      <c r="F96" s="2"/>
      <c r="G96" s="2"/>
      <c r="H96" s="52" t="s">
        <v>700</v>
      </c>
      <c r="I96" s="52">
        <v>0</v>
      </c>
      <c r="J96" s="52" t="e">
        <f>IF(#REF!="CRIAR",IF(AND(I96=K96,LEN(#REF!)&lt;65,LEN(#REF!)&gt;0),"OK","INVÁLIDO CRIAR"),IF(#REF!="RENOMEAR",IF(AND(I96=K96,LEN(#REF!)&lt;65,LEN(#REF!)&gt;0,H96&lt;&gt;""),"OK","INVÁLIDO RENOMEAR"),IF(#REF!="MANTER",IF(H96=K96,"OK","INVÁLIDO MANTER"),IF(#REF!="MIGRAR E DESATIVAR",IF(COUNTIF($I:$I,I96) &gt; 1,"OK","INVÁLIDO MIGRAR"),IF(#REF!="DESATIVAR","OK","SITUAÇÃO INVÁLIDA")))))</f>
        <v>#REF!</v>
      </c>
      <c r="K96" s="52"/>
      <c r="L96" s="2" t="e">
        <f t="shared" si="3"/>
        <v>#REF!</v>
      </c>
      <c r="M96" s="2" t="e">
        <f>IF(OR(#REF!="RENOMEAR",#REF!="CRIAR",#REF!= "MANTER"),C96&amp;" "&amp;#REF!,IF(#REF!="MIGRAR E DESATIVAR","",IF(#REF!="DESATIVAR","","SITUAÇÃO INVÁLIDA")))</f>
        <v>#REF!</v>
      </c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</row>
    <row r="97" spans="1:30" s="27" customFormat="1" ht="15.75" thickBot="1" x14ac:dyDescent="0.3">
      <c r="A97" s="1" t="s">
        <v>242</v>
      </c>
      <c r="B97" s="2" t="s">
        <v>703</v>
      </c>
      <c r="C97" s="2"/>
      <c r="D97" s="7"/>
      <c r="E97" s="6"/>
      <c r="F97" s="2"/>
      <c r="G97" s="2"/>
      <c r="H97" s="52" t="s">
        <v>704</v>
      </c>
      <c r="I97" s="52">
        <v>0</v>
      </c>
      <c r="J97" s="52" t="e">
        <f>IF(#REF!="CRIAR",IF(AND(I97=K97,LEN(#REF!)&lt;65,LEN(#REF!)&gt;0),"OK","INVÁLIDO CRIAR"),IF(#REF!="RENOMEAR",IF(AND(I97=K97,LEN(#REF!)&lt;65,LEN(#REF!)&gt;0,H97&lt;&gt;""),"OK","INVÁLIDO RENOMEAR"),IF(#REF!="MANTER",IF(H97=K97,"OK","INVÁLIDO MANTER"),IF(#REF!="MIGRAR E DESATIVAR",IF(COUNTIF($I:$I,I97) &gt; 1,"OK","INVÁLIDO MIGRAR"),IF(#REF!="DESATIVAR","OK","SITUAÇÃO INVÁLIDA")))))</f>
        <v>#REF!</v>
      </c>
      <c r="K97" s="52"/>
      <c r="L97" s="2" t="e">
        <f t="shared" ref="L97:L107" si="5">LEN(M97)</f>
        <v>#REF!</v>
      </c>
      <c r="M97" s="2" t="e">
        <f>IF(OR(#REF!="RENOMEAR",#REF!="CRIAR",#REF!= "MANTER"),C97&amp;" "&amp;#REF!,IF(#REF!="MIGRAR E DESATIVAR","",IF(#REF!="DESATIVAR","","SITUAÇÃO INVÁLIDA")))</f>
        <v>#REF!</v>
      </c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</row>
    <row r="98" spans="1:30" s="27" customFormat="1" ht="15.75" thickBot="1" x14ac:dyDescent="0.3">
      <c r="A98" s="1" t="s">
        <v>243</v>
      </c>
      <c r="B98" s="2" t="s">
        <v>707</v>
      </c>
      <c r="C98" s="2"/>
      <c r="D98" s="7"/>
      <c r="E98" s="6"/>
      <c r="F98" s="2"/>
      <c r="G98" s="2"/>
      <c r="H98" s="54" t="s">
        <v>621</v>
      </c>
      <c r="I98" s="52">
        <v>0</v>
      </c>
      <c r="J98" s="52" t="e">
        <f>IF(#REF!="CRIAR",IF(AND(I98=K98,LEN(#REF!)&lt;65,LEN(#REF!)&gt;0),"OK","INVÁLIDO CRIAR"),IF(#REF!="RENOMEAR",IF(AND(I98=K98,LEN(#REF!)&lt;65,LEN(#REF!)&gt;0,H98&lt;&gt;""),"OK","INVÁLIDO RENOMEAR"),IF(#REF!="MANTER",IF(H98=K98,"OK","INVÁLIDO MANTER"),IF(#REF!="MIGRAR E DESATIVAR",IF(COUNTIF($I:$I,I98) &gt; 1,"OK","INVÁLIDO MIGRAR"),IF(#REF!="DESATIVAR","OK","SITUAÇÃO INVÁLIDA")))))</f>
        <v>#REF!</v>
      </c>
      <c r="K98" s="52"/>
      <c r="L98" s="2" t="e">
        <f t="shared" si="5"/>
        <v>#REF!</v>
      </c>
      <c r="M98" s="2" t="e">
        <f>IF(OR(#REF!="RENOMEAR",#REF!="CRIAR",#REF!= "MANTER"),C98&amp;" "&amp;#REF!,IF(#REF!="MIGRAR E DESATIVAR","",IF(#REF!="DESATIVAR","","SITUAÇÃO INVÁLIDA")))</f>
        <v>#REF!</v>
      </c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</row>
    <row r="99" spans="1:30" s="27" customFormat="1" ht="15.75" thickBot="1" x14ac:dyDescent="0.3">
      <c r="A99" s="1" t="s">
        <v>244</v>
      </c>
      <c r="B99" s="2" t="s">
        <v>724</v>
      </c>
      <c r="C99" s="2"/>
      <c r="D99" s="7"/>
      <c r="E99" s="6"/>
      <c r="F99" s="2"/>
      <c r="G99" s="2"/>
      <c r="H99" s="52" t="s">
        <v>725</v>
      </c>
      <c r="I99" s="52">
        <v>0</v>
      </c>
      <c r="J99" s="52" t="e">
        <f>IF(#REF!="CRIAR",IF(AND(I99=K99,LEN(#REF!)&lt;65,LEN(#REF!)&gt;0),"OK","INVÁLIDO CRIAR"),IF(#REF!="RENOMEAR",IF(AND(I99=K99,LEN(#REF!)&lt;65,LEN(#REF!)&gt;0,H99&lt;&gt;""),"OK","INVÁLIDO RENOMEAR"),IF(#REF!="MANTER",IF(H99=K99,"OK","INVÁLIDO MANTER"),IF(#REF!="MIGRAR E DESATIVAR",IF(COUNTIF($I:$I,I99) &gt; 1,"OK","INVÁLIDO MIGRAR"),IF(#REF!="DESATIVAR","OK","SITUAÇÃO INVÁLIDA")))))</f>
        <v>#REF!</v>
      </c>
      <c r="K99" s="52"/>
      <c r="L99" s="2" t="e">
        <f t="shared" si="5"/>
        <v>#REF!</v>
      </c>
      <c r="M99" s="2" t="e">
        <f>IF(OR(#REF!="RENOMEAR",#REF!="CRIAR",#REF!= "MANTER"),C99&amp;" "&amp;#REF!,IF(#REF!="MIGRAR E DESATIVAR","",IF(#REF!="DESATIVAR","","SITUAÇÃO INVÁLIDA")))</f>
        <v>#REF!</v>
      </c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</row>
    <row r="100" spans="1:30" s="27" customFormat="1" ht="15.75" thickBot="1" x14ac:dyDescent="0.3">
      <c r="A100" s="1" t="s">
        <v>245</v>
      </c>
      <c r="B100" s="2" t="s">
        <v>726</v>
      </c>
      <c r="C100" s="2"/>
      <c r="D100" s="7"/>
      <c r="E100" s="6"/>
      <c r="F100" s="2"/>
      <c r="G100" s="2"/>
      <c r="H100" s="52" t="s">
        <v>727</v>
      </c>
      <c r="I100" s="52">
        <v>0</v>
      </c>
      <c r="J100" s="52" t="e">
        <f>IF(#REF!="CRIAR",IF(AND(I100=K100,LEN(#REF!)&lt;65,LEN(#REF!)&gt;0),"OK","INVÁLIDO CRIAR"),IF(#REF!="RENOMEAR",IF(AND(I100=K100,LEN(#REF!)&lt;65,LEN(#REF!)&gt;0,H100&lt;&gt;""),"OK","INVÁLIDO RENOMEAR"),IF(#REF!="MANTER",IF(H100=K100,"OK","INVÁLIDO MANTER"),IF(#REF!="MIGRAR E DESATIVAR",IF(COUNTIF($I:$I,I100) &gt; 1,"OK","INVÁLIDO MIGRAR"),IF(#REF!="DESATIVAR","OK","SITUAÇÃO INVÁLIDA")))))</f>
        <v>#REF!</v>
      </c>
      <c r="K100" s="52"/>
      <c r="L100" s="2" t="e">
        <f t="shared" si="5"/>
        <v>#REF!</v>
      </c>
      <c r="M100" s="2" t="e">
        <f>IF(OR(#REF!="RENOMEAR",#REF!="CRIAR",#REF!= "MANTER"),C100&amp;" "&amp;#REF!,IF(#REF!="MIGRAR E DESATIVAR","",IF(#REF!="DESATIVAR","","SITUAÇÃO INVÁLIDA")))</f>
        <v>#REF!</v>
      </c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</row>
    <row r="101" spans="1:30" s="27" customFormat="1" ht="15.75" thickBot="1" x14ac:dyDescent="0.3">
      <c r="A101" s="1" t="s">
        <v>246</v>
      </c>
      <c r="B101" s="2" t="s">
        <v>746</v>
      </c>
      <c r="C101" s="2"/>
      <c r="D101" s="7"/>
      <c r="E101" s="6"/>
      <c r="F101" s="2"/>
      <c r="G101" s="2"/>
      <c r="H101" s="54" t="s">
        <v>747</v>
      </c>
      <c r="I101" s="52">
        <v>0</v>
      </c>
      <c r="J101" s="52" t="e">
        <f>IF(#REF!="CRIAR",IF(AND(I101=K101,LEN(#REF!)&lt;65,LEN(#REF!)&gt;0),"OK","INVÁLIDO CRIAR"),IF(#REF!="RENOMEAR",IF(AND(I101=K101,LEN(#REF!)&lt;65,LEN(#REF!)&gt;0,H101&lt;&gt;""),"OK","INVÁLIDO RENOMEAR"),IF(#REF!="MANTER",IF(H101=K101,"OK","INVÁLIDO MANTER"),IF(#REF!="MIGRAR E DESATIVAR",IF(COUNTIF($I:$I,I101) &gt; 1,"OK","INVÁLIDO MIGRAR"),IF(#REF!="DESATIVAR","OK","SITUAÇÃO INVÁLIDA")))))</f>
        <v>#REF!</v>
      </c>
      <c r="K101" s="52"/>
      <c r="L101" s="2" t="e">
        <f t="shared" si="5"/>
        <v>#REF!</v>
      </c>
      <c r="M101" s="2" t="e">
        <f>IF(OR(#REF!="RENOMEAR",#REF!="CRIAR",#REF!= "MANTER"),C101&amp;" "&amp;#REF!,IF(#REF!="MIGRAR E DESATIVAR","",IF(#REF!="DESATIVAR","","SITUAÇÃO INVÁLIDA")))</f>
        <v>#REF!</v>
      </c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</row>
    <row r="102" spans="1:30" s="27" customFormat="1" ht="15.75" thickBot="1" x14ac:dyDescent="0.3">
      <c r="A102" s="1" t="s">
        <v>247</v>
      </c>
      <c r="B102" s="2" t="s">
        <v>752</v>
      </c>
      <c r="C102" s="2"/>
      <c r="D102" s="7"/>
      <c r="E102" s="6"/>
      <c r="F102" s="2"/>
      <c r="G102" s="2"/>
      <c r="H102" s="52" t="s">
        <v>753</v>
      </c>
      <c r="I102" s="52">
        <v>0</v>
      </c>
      <c r="J102" s="52" t="e">
        <f>IF(#REF!="CRIAR",IF(AND(I102=K102,LEN(#REF!)&lt;65,LEN(#REF!)&gt;0),"OK","INVÁLIDO CRIAR"),IF(#REF!="RENOMEAR",IF(AND(I102=K102,LEN(#REF!)&lt;65,LEN(#REF!)&gt;0,H102&lt;&gt;""),"OK","INVÁLIDO RENOMEAR"),IF(#REF!="MANTER",IF(H102=K102,"OK","INVÁLIDO MANTER"),IF(#REF!="MIGRAR E DESATIVAR",IF(COUNTIF($I:$I,I102) &gt; 1,"OK","INVÁLIDO MIGRAR"),IF(#REF!="DESATIVAR","OK","SITUAÇÃO INVÁLIDA")))))</f>
        <v>#REF!</v>
      </c>
      <c r="K102" s="52"/>
      <c r="L102" s="2" t="e">
        <f t="shared" si="5"/>
        <v>#REF!</v>
      </c>
      <c r="M102" s="2" t="e">
        <f>IF(OR(#REF!="RENOMEAR",#REF!="CRIAR",#REF!= "MANTER"),C102&amp;" "&amp;#REF!,IF(#REF!="MIGRAR E DESATIVAR","",IF(#REF!="DESATIVAR","","SITUAÇÃO INVÁLIDA")))</f>
        <v>#REF!</v>
      </c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</row>
    <row r="103" spans="1:30" s="27" customFormat="1" ht="15.75" thickBot="1" x14ac:dyDescent="0.3">
      <c r="A103" s="1" t="s">
        <v>248</v>
      </c>
      <c r="B103" s="2" t="s">
        <v>754</v>
      </c>
      <c r="C103" s="2"/>
      <c r="D103" s="7"/>
      <c r="E103" s="6"/>
      <c r="F103" s="2"/>
      <c r="G103" s="2"/>
      <c r="H103" s="54" t="s">
        <v>755</v>
      </c>
      <c r="I103" s="52">
        <v>0</v>
      </c>
      <c r="J103" s="52" t="e">
        <f>IF(#REF!="CRIAR",IF(AND(I103=K103,LEN(#REF!)&lt;65,LEN(#REF!)&gt;0),"OK","INVÁLIDO CRIAR"),IF(#REF!="RENOMEAR",IF(AND(I103=K103,LEN(#REF!)&lt;65,LEN(#REF!)&gt;0,H103&lt;&gt;""),"OK","INVÁLIDO RENOMEAR"),IF(#REF!="MANTER",IF(H103=K103,"OK","INVÁLIDO MANTER"),IF(#REF!="MIGRAR E DESATIVAR",IF(COUNTIF($I:$I,I103) &gt; 1,"OK","INVÁLIDO MIGRAR"),IF(#REF!="DESATIVAR","OK","SITUAÇÃO INVÁLIDA")))))</f>
        <v>#REF!</v>
      </c>
      <c r="K103" s="52"/>
      <c r="L103" s="2" t="e">
        <f t="shared" si="5"/>
        <v>#REF!</v>
      </c>
      <c r="M103" s="2" t="e">
        <f>IF(OR(#REF!="RENOMEAR",#REF!="CRIAR",#REF!= "MANTER"),C103&amp;" "&amp;#REF!,IF(#REF!="MIGRAR E DESATIVAR","",IF(#REF!="DESATIVAR","","SITUAÇÃO INVÁLIDA")))</f>
        <v>#REF!</v>
      </c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</row>
    <row r="104" spans="1:30" s="27" customFormat="1" ht="15.75" thickBot="1" x14ac:dyDescent="0.3">
      <c r="A104" s="1" t="s">
        <v>249</v>
      </c>
      <c r="B104" s="2" t="s">
        <v>768</v>
      </c>
      <c r="C104" s="2"/>
      <c r="D104" s="7"/>
      <c r="E104" s="6"/>
      <c r="F104" s="2"/>
      <c r="G104" s="2"/>
      <c r="H104" s="52" t="s">
        <v>769</v>
      </c>
      <c r="I104" s="52">
        <v>0</v>
      </c>
      <c r="J104" s="52" t="e">
        <f>IF(#REF!="CRIAR",IF(AND(I104=K104,LEN(#REF!)&lt;65,LEN(#REF!)&gt;0),"OK","INVÁLIDO CRIAR"),IF(#REF!="RENOMEAR",IF(AND(I104=K104,LEN(#REF!)&lt;65,LEN(#REF!)&gt;0,H104&lt;&gt;""),"OK","INVÁLIDO RENOMEAR"),IF(#REF!="MANTER",IF(H104=K104,"OK","INVÁLIDO MANTER"),IF(#REF!="MIGRAR E DESATIVAR",IF(COUNTIF($I:$I,I104) &gt; 1,"OK","INVÁLIDO MIGRAR"),IF(#REF!="DESATIVAR","OK","SITUAÇÃO INVÁLIDA")))))</f>
        <v>#REF!</v>
      </c>
      <c r="K104" s="52"/>
      <c r="L104" s="2" t="e">
        <f t="shared" si="5"/>
        <v>#REF!</v>
      </c>
      <c r="M104" s="2" t="e">
        <f>IF(OR(#REF!="RENOMEAR",#REF!="CRIAR",#REF!= "MANTER"),C104&amp;" "&amp;#REF!,IF(#REF!="MIGRAR E DESATIVAR","",IF(#REF!="DESATIVAR","","SITUAÇÃO INVÁLIDA")))</f>
        <v>#REF!</v>
      </c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</row>
    <row r="105" spans="1:30" s="27" customFormat="1" ht="15.75" thickBot="1" x14ac:dyDescent="0.3">
      <c r="A105" s="1" t="s">
        <v>250</v>
      </c>
      <c r="B105" s="2" t="s">
        <v>770</v>
      </c>
      <c r="C105" s="2"/>
      <c r="D105" s="7"/>
      <c r="E105" s="6"/>
      <c r="F105" s="2"/>
      <c r="G105" s="2"/>
      <c r="H105" s="54" t="s">
        <v>771</v>
      </c>
      <c r="I105" s="52">
        <v>0</v>
      </c>
      <c r="J105" s="52" t="e">
        <f>IF(#REF!="CRIAR",IF(AND(I105=K105,LEN(#REF!)&lt;65,LEN(#REF!)&gt;0),"OK","INVÁLIDO CRIAR"),IF(#REF!="RENOMEAR",IF(AND(I105=K105,LEN(#REF!)&lt;65,LEN(#REF!)&gt;0,H105&lt;&gt;""),"OK","INVÁLIDO RENOMEAR"),IF(#REF!="MANTER",IF(H105=K105,"OK","INVÁLIDO MANTER"),IF(#REF!="MIGRAR E DESATIVAR",IF(COUNTIF($I:$I,I105) &gt; 1,"OK","INVÁLIDO MIGRAR"),IF(#REF!="DESATIVAR","OK","SITUAÇÃO INVÁLIDA")))))</f>
        <v>#REF!</v>
      </c>
      <c r="K105" s="52"/>
      <c r="L105" s="2" t="e">
        <f t="shared" si="5"/>
        <v>#REF!</v>
      </c>
      <c r="M105" s="2" t="e">
        <f>IF(OR(#REF!="RENOMEAR",#REF!="CRIAR",#REF!= "MANTER"),C105&amp;" "&amp;#REF!,IF(#REF!="MIGRAR E DESATIVAR","",IF(#REF!="DESATIVAR","","SITUAÇÃO INVÁLIDA")))</f>
        <v>#REF!</v>
      </c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</row>
    <row r="106" spans="1:30" s="27" customFormat="1" ht="15.75" thickBot="1" x14ac:dyDescent="0.3">
      <c r="A106" s="1" t="s">
        <v>251</v>
      </c>
      <c r="B106" s="2" t="s">
        <v>772</v>
      </c>
      <c r="C106" s="2"/>
      <c r="D106" s="7"/>
      <c r="E106" s="6"/>
      <c r="F106" s="2"/>
      <c r="G106" s="2"/>
      <c r="H106" s="54" t="s">
        <v>773</v>
      </c>
      <c r="I106" s="55">
        <v>0</v>
      </c>
      <c r="J106" s="52" t="e">
        <f>IF(#REF!="CRIAR",IF(AND(I106=K106,LEN(#REF!)&lt;65,LEN(#REF!)&gt;0),"OK","INVÁLIDO CRIAR"),IF(#REF!="RENOMEAR",IF(AND(I106=K106,LEN(#REF!)&lt;65,LEN(#REF!)&gt;0,H106&lt;&gt;""),"OK","INVÁLIDO RENOMEAR"),IF(#REF!="MANTER",IF(H106=K106,"OK","INVÁLIDO MANTER"),IF(#REF!="MIGRAR E DESATIVAR",IF(COUNTIF($I:$I,I106) &gt; 1,"OK","INVÁLIDO MIGRAR"),IF(#REF!="DESATIVAR","OK","SITUAÇÃO INVÁLIDA")))))</f>
        <v>#REF!</v>
      </c>
      <c r="K106" s="52"/>
      <c r="L106" s="2" t="e">
        <f t="shared" si="5"/>
        <v>#REF!</v>
      </c>
      <c r="M106" s="2" t="e">
        <f>IF(OR(#REF!="RENOMEAR",#REF!="CRIAR",#REF!= "MANTER"),C106&amp;" "&amp;#REF!,IF(#REF!="MIGRAR E DESATIVAR","",IF(#REF!="DESATIVAR","","SITUAÇÃO INVÁLIDA")))</f>
        <v>#REF!</v>
      </c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</row>
    <row r="107" spans="1:30" s="27" customFormat="1" ht="15.75" thickBot="1" x14ac:dyDescent="0.3">
      <c r="A107" s="1" t="s">
        <v>252</v>
      </c>
      <c r="B107" s="2" t="s">
        <v>776</v>
      </c>
      <c r="C107" s="2"/>
      <c r="D107" s="7"/>
      <c r="E107" s="6"/>
      <c r="F107" s="2"/>
      <c r="G107" s="2"/>
      <c r="H107" s="58" t="s">
        <v>777</v>
      </c>
      <c r="I107" s="52">
        <v>0</v>
      </c>
      <c r="J107" s="52" t="e">
        <f>IF(#REF!="CRIAR",IF(AND(I107=K107,LEN(#REF!)&lt;65,LEN(#REF!)&gt;0),"OK","INVÁLIDO CRIAR"),IF(#REF!="RENOMEAR",IF(AND(I107=K107,LEN(#REF!)&lt;65,LEN(#REF!)&gt;0,H107&lt;&gt;""),"OK","INVÁLIDO RENOMEAR"),IF(#REF!="MANTER",IF(H107=K107,"OK","INVÁLIDO MANTER"),IF(#REF!="MIGRAR E DESATIVAR",IF(COUNTIF($I:$I,I107) &gt; 1,"OK","INVÁLIDO MIGRAR"),IF(#REF!="DESATIVAR","OK","SITUAÇÃO INVÁLIDA")))))</f>
        <v>#REF!</v>
      </c>
      <c r="K107" s="52"/>
      <c r="L107" s="2" t="e">
        <f t="shared" si="5"/>
        <v>#REF!</v>
      </c>
      <c r="M107" s="2" t="e">
        <f>IF(OR(#REF!="RENOMEAR",#REF!="CRIAR",#REF!= "MANTER"),C107&amp;" "&amp;#REF!,IF(#REF!="MIGRAR E DESATIVAR","",IF(#REF!="DESATIVAR","","SITUAÇÃO INVÁLIDA")))</f>
        <v>#REF!</v>
      </c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</row>
    <row r="108" spans="1:30" x14ac:dyDescent="0.25">
      <c r="F108" s="15"/>
      <c r="G108" s="15"/>
    </row>
    <row r="109" spans="1:30" x14ac:dyDescent="0.25">
      <c r="F109" s="15"/>
      <c r="G109" s="15"/>
    </row>
    <row r="110" spans="1:30" x14ac:dyDescent="0.25">
      <c r="F110" s="15"/>
      <c r="G110" s="15"/>
    </row>
    <row r="111" spans="1:30" x14ac:dyDescent="0.25">
      <c r="F111" s="15"/>
      <c r="G111" s="15"/>
    </row>
    <row r="112" spans="1:30" x14ac:dyDescent="0.25">
      <c r="F112" s="15"/>
      <c r="G112" s="15"/>
    </row>
    <row r="113" spans="6:7" x14ac:dyDescent="0.25">
      <c r="F113" s="15"/>
      <c r="G113" s="15"/>
    </row>
    <row r="114" spans="6:7" x14ac:dyDescent="0.25">
      <c r="F114" s="15"/>
      <c r="G114" s="15"/>
    </row>
    <row r="115" spans="6:7" x14ac:dyDescent="0.25">
      <c r="F115" s="15"/>
      <c r="G115" s="15"/>
    </row>
    <row r="116" spans="6:7" x14ac:dyDescent="0.25">
      <c r="F116" s="15"/>
      <c r="G116" s="15"/>
    </row>
    <row r="117" spans="6:7" x14ac:dyDescent="0.25">
      <c r="F117" s="15"/>
      <c r="G117" s="15"/>
    </row>
    <row r="118" spans="6:7" x14ac:dyDescent="0.25">
      <c r="F118" s="15"/>
      <c r="G118" s="15"/>
    </row>
    <row r="119" spans="6:7" x14ac:dyDescent="0.25">
      <c r="F119" s="15"/>
      <c r="G119" s="15"/>
    </row>
    <row r="120" spans="6:7" x14ac:dyDescent="0.25">
      <c r="F120" s="15"/>
      <c r="G120" s="15"/>
    </row>
  </sheetData>
  <autoFilter ref="A2:M107" xr:uid="{6AAE2634-BB4B-4F3F-8245-94B97F877347}"/>
  <mergeCells count="1">
    <mergeCell ref="A1:I1"/>
  </mergeCells>
  <conditionalFormatting sqref="M2 L1:L2 L108:L1048576">
    <cfRule type="cellIs" dxfId="4" priority="1" operator="greaterThan">
      <formula>64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E5C75-C2CA-44FE-AF88-DAC8CC876E8E}">
  <dimension ref="A1:AD207"/>
  <sheetViews>
    <sheetView zoomScale="70" zoomScaleNormal="70" workbookViewId="0">
      <selection activeCell="J21" sqref="J21"/>
    </sheetView>
  </sheetViews>
  <sheetFormatPr defaultColWidth="8.5703125" defaultRowHeight="15" x14ac:dyDescent="0.25"/>
  <cols>
    <col min="1" max="1" width="73.28515625" style="15" customWidth="1"/>
    <col min="2" max="2" width="29.28515625" style="15" customWidth="1"/>
    <col min="3" max="3" width="62.85546875" style="15" customWidth="1"/>
    <col min="4" max="4" width="29.42578125" style="15" customWidth="1"/>
    <col min="5" max="5" width="32" style="15" customWidth="1"/>
    <col min="6" max="6" width="31.42578125" style="15" customWidth="1"/>
    <col min="7" max="7" width="20.42578125" style="15" customWidth="1"/>
    <col min="8" max="8" width="18.85546875" style="15" customWidth="1"/>
    <col min="9" max="9" width="28" style="47" customWidth="1"/>
    <col min="10" max="10" width="43" style="48" customWidth="1"/>
    <col min="11" max="11" width="96.42578125" style="48" customWidth="1"/>
    <col min="12" max="12" width="18.140625" style="15" customWidth="1"/>
    <col min="13" max="13" width="85.140625" style="15" customWidth="1"/>
    <col min="14" max="30" width="8.5703125" style="16"/>
    <col min="31" max="16384" width="8.5703125" style="15"/>
  </cols>
  <sheetData>
    <row r="1" spans="1:30" ht="18.75" x14ac:dyDescent="0.25">
      <c r="A1" s="65" t="s">
        <v>263</v>
      </c>
      <c r="B1" s="65"/>
      <c r="C1" s="65"/>
      <c r="D1" s="65"/>
      <c r="E1" s="65"/>
      <c r="F1" s="65"/>
      <c r="G1" s="65"/>
      <c r="H1" s="65"/>
      <c r="I1" s="12"/>
      <c r="J1" s="13" t="s">
        <v>264</v>
      </c>
      <c r="K1" s="14" t="s">
        <v>265</v>
      </c>
    </row>
    <row r="2" spans="1:30" ht="37.5" x14ac:dyDescent="0.25">
      <c r="A2" s="17" t="s">
        <v>0</v>
      </c>
      <c r="B2" s="17" t="s">
        <v>266</v>
      </c>
      <c r="C2" s="18" t="s">
        <v>1</v>
      </c>
      <c r="D2" s="18" t="s">
        <v>267</v>
      </c>
      <c r="E2" s="17" t="s">
        <v>253</v>
      </c>
      <c r="F2" s="18" t="s">
        <v>254</v>
      </c>
      <c r="G2" s="3" t="s">
        <v>255</v>
      </c>
      <c r="H2" s="3" t="s">
        <v>256</v>
      </c>
      <c r="I2" s="19" t="s">
        <v>257</v>
      </c>
      <c r="J2" s="20" t="s">
        <v>258</v>
      </c>
      <c r="K2" s="20" t="s">
        <v>268</v>
      </c>
      <c r="L2" s="20" t="s">
        <v>269</v>
      </c>
      <c r="M2" s="20" t="s">
        <v>270</v>
      </c>
    </row>
    <row r="3" spans="1:30" s="27" customFormat="1" x14ac:dyDescent="0.25">
      <c r="A3" s="21" t="s">
        <v>3</v>
      </c>
      <c r="B3" s="21" t="s">
        <v>271</v>
      </c>
      <c r="C3" s="21" t="s">
        <v>3</v>
      </c>
      <c r="D3" s="22" t="s">
        <v>271</v>
      </c>
      <c r="E3" s="23" t="s">
        <v>272</v>
      </c>
      <c r="F3" s="22" t="s">
        <v>273</v>
      </c>
      <c r="G3" s="24" t="s">
        <v>259</v>
      </c>
      <c r="H3" s="24" t="s">
        <v>274</v>
      </c>
      <c r="I3" s="25" t="str">
        <f t="shared" ref="I3:I15" si="0">IF(G3="CRIAR",IF(AND(F3=J3,LEN(K3)&lt;65,LEN(K3)&gt;0),"OK","INVÁLIDO CRIAR"),IF(G3="RENOMEAR",IF(AND(F3=J3,LEN(K3)&lt;65,LEN(K3)&gt;0,E3&lt;&gt;""),"OK","INVÁLIDO RENOMEAR"),IF(G3="MANTER",IF(E3=J3,"OK","INVÁLIDO MANTER"),IF(G3="MIGRAR E DESATIVAR",IF(COUNTIF($F:$F,F3) &gt; 1,"OK","INVÁLIDO MIGRAR"),IF(G3="DESATIVAR","OK","SITUAÇÃO INVÁLIDA")))))</f>
        <v>OK</v>
      </c>
      <c r="J3" s="4" t="str">
        <f t="shared" ref="J3:J66" si="1">IF(OR(G3="RENOMEAR",G3="CRIAR"),LOWER(LEFT(D3,SEARCH("/",D3,1)-1)&amp;"."&amp;$J$1),IF(G3="MANTER",LOWER(LEFT(D3,SEARCH("/",D3,1)-1)&amp;"."&amp;$J$1),IF(G3="MIGRAR E DESATIVAR",F3,IF(G3="DESATIVAR",E3,"SITUAÇÃO INVÁLIDA"))))</f>
        <v>ccon.hu-ufpi@ebserh.gov.br</v>
      </c>
      <c r="K3" s="4" t="str">
        <f t="shared" ref="K3:K66" si="2">IF(L3&gt;64,"",M3)</f>
        <v>Conselho Consultivo (HU-UFPI)</v>
      </c>
      <c r="L3" s="26">
        <f t="shared" ref="L3:L66" si="3">LEN(M3)</f>
        <v>29</v>
      </c>
      <c r="M3" s="4" t="str">
        <f t="shared" ref="M3:M66" si="4">IF(OR(G3="RENOMEAR",G3="CRIAR", G3="MANTER"),C3&amp;" "&amp;$K$1,IF(G3="MIGRAR E DESATIVAR","",IF(G3="DESATIVAR","","SITUAÇÃO INVÁLIDA")))</f>
        <v>Conselho Consultivo (HU-UFPI)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</row>
    <row r="4" spans="1:30" s="27" customFormat="1" x14ac:dyDescent="0.25">
      <c r="A4" s="28" t="s">
        <v>6</v>
      </c>
      <c r="B4" s="28" t="s">
        <v>275</v>
      </c>
      <c r="C4" s="28" t="s">
        <v>6</v>
      </c>
      <c r="D4" s="29" t="s">
        <v>275</v>
      </c>
      <c r="E4" s="30" t="s">
        <v>276</v>
      </c>
      <c r="F4" s="22" t="s">
        <v>277</v>
      </c>
      <c r="G4" s="4" t="s">
        <v>259</v>
      </c>
      <c r="H4" s="24" t="s">
        <v>274</v>
      </c>
      <c r="I4" s="25" t="str">
        <f t="shared" si="0"/>
        <v>OK</v>
      </c>
      <c r="J4" s="4" t="str">
        <f t="shared" si="1"/>
        <v>aud.hu-ufpi@ebserh.gov.br</v>
      </c>
      <c r="K4" s="4" t="str">
        <f t="shared" si="2"/>
        <v>Auditoria (HU-UFPI)</v>
      </c>
      <c r="L4" s="26">
        <f t="shared" si="3"/>
        <v>19</v>
      </c>
      <c r="M4" s="4" t="str">
        <f t="shared" si="4"/>
        <v>Auditoria (HU-UFPI)</v>
      </c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</row>
    <row r="5" spans="1:30" s="27" customFormat="1" x14ac:dyDescent="0.25">
      <c r="A5" s="28" t="s">
        <v>8</v>
      </c>
      <c r="B5" s="28" t="s">
        <v>278</v>
      </c>
      <c r="C5" s="28" t="s">
        <v>8</v>
      </c>
      <c r="D5" s="29" t="s">
        <v>278</v>
      </c>
      <c r="E5" s="30" t="s">
        <v>279</v>
      </c>
      <c r="F5" s="22" t="s">
        <v>280</v>
      </c>
      <c r="G5" s="4" t="s">
        <v>259</v>
      </c>
      <c r="H5" s="24" t="s">
        <v>274</v>
      </c>
      <c r="I5" s="25" t="str">
        <f t="shared" si="0"/>
        <v>OK</v>
      </c>
      <c r="J5" s="4" t="str">
        <f t="shared" si="1"/>
        <v>ouv.hu-ufpi@ebserh.gov.br</v>
      </c>
      <c r="K5" s="4" t="str">
        <f t="shared" si="2"/>
        <v>Ouvidoria (HU-UFPI)</v>
      </c>
      <c r="L5" s="26">
        <f t="shared" si="3"/>
        <v>19</v>
      </c>
      <c r="M5" s="4" t="str">
        <f t="shared" si="4"/>
        <v>Ouvidoria (HU-UFPI)</v>
      </c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</row>
    <row r="6" spans="1:30" s="27" customFormat="1" x14ac:dyDescent="0.25">
      <c r="A6" s="28" t="s">
        <v>10</v>
      </c>
      <c r="B6" s="28" t="s">
        <v>281</v>
      </c>
      <c r="C6" s="28" t="s">
        <v>10</v>
      </c>
      <c r="D6" s="29" t="s">
        <v>282</v>
      </c>
      <c r="E6" s="30" t="s">
        <v>283</v>
      </c>
      <c r="F6" s="22" t="s">
        <v>284</v>
      </c>
      <c r="G6" s="4" t="s">
        <v>259</v>
      </c>
      <c r="H6" s="24" t="s">
        <v>274</v>
      </c>
      <c r="I6" s="25" t="str">
        <f t="shared" si="0"/>
        <v>OK</v>
      </c>
      <c r="J6" s="4" t="str">
        <f t="shared" si="1"/>
        <v>prot.hu-ufpi@ebserh.gov.br</v>
      </c>
      <c r="K6" s="4" t="str">
        <f t="shared" si="2"/>
        <v>Protocolo (HU-UFPI)</v>
      </c>
      <c r="L6" s="26">
        <f t="shared" si="3"/>
        <v>19</v>
      </c>
      <c r="M6" s="4" t="str">
        <f t="shared" si="4"/>
        <v>Protocolo (HU-UFPI)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s="27" customFormat="1" x14ac:dyDescent="0.25">
      <c r="A7" s="28" t="s">
        <v>12</v>
      </c>
      <c r="B7" s="28" t="s">
        <v>285</v>
      </c>
      <c r="C7" s="28" t="s">
        <v>12</v>
      </c>
      <c r="D7" s="29" t="s">
        <v>285</v>
      </c>
      <c r="E7" s="30" t="s">
        <v>286</v>
      </c>
      <c r="F7" s="22" t="s">
        <v>287</v>
      </c>
      <c r="G7" s="4" t="s">
        <v>259</v>
      </c>
      <c r="H7" s="24" t="s">
        <v>274</v>
      </c>
      <c r="I7" s="25" t="str">
        <f t="shared" si="0"/>
        <v>OK</v>
      </c>
      <c r="J7" s="4" t="str">
        <f t="shared" si="1"/>
        <v>colex.hu-ufpi@ebserh.gov.br</v>
      </c>
      <c r="K7" s="4" t="str">
        <f t="shared" si="2"/>
        <v>Colegiado Executivo (HU-UFPI)</v>
      </c>
      <c r="L7" s="26">
        <f t="shared" si="3"/>
        <v>29</v>
      </c>
      <c r="M7" s="4" t="str">
        <f t="shared" si="4"/>
        <v>Colegiado Executivo (HU-UFPI)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1:30" s="27" customFormat="1" x14ac:dyDescent="0.25">
      <c r="A8" s="28" t="s">
        <v>14</v>
      </c>
      <c r="B8" s="28" t="s">
        <v>288</v>
      </c>
      <c r="C8" s="28" t="s">
        <v>14</v>
      </c>
      <c r="D8" s="29" t="s">
        <v>289</v>
      </c>
      <c r="E8" s="30" t="s">
        <v>290</v>
      </c>
      <c r="F8" s="22" t="s">
        <v>291</v>
      </c>
      <c r="G8" s="4" t="s">
        <v>259</v>
      </c>
      <c r="H8" s="24" t="s">
        <v>274</v>
      </c>
      <c r="I8" s="25" t="str">
        <f t="shared" si="0"/>
        <v>OK</v>
      </c>
      <c r="J8" s="4" t="str">
        <f t="shared" si="1"/>
        <v>sup.hu-ufpi@ebserh.gov.br</v>
      </c>
      <c r="K8" s="4" t="str">
        <f t="shared" si="2"/>
        <v>Superintendência (HU-UFPI)</v>
      </c>
      <c r="L8" s="26">
        <f t="shared" si="3"/>
        <v>26</v>
      </c>
      <c r="M8" s="4" t="str">
        <f t="shared" si="4"/>
        <v>Superintendência (HU-UFPI)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</row>
    <row r="9" spans="1:30" s="27" customFormat="1" x14ac:dyDescent="0.25">
      <c r="A9" s="28" t="s">
        <v>292</v>
      </c>
      <c r="B9" s="28" t="s">
        <v>293</v>
      </c>
      <c r="C9" s="28" t="s">
        <v>17</v>
      </c>
      <c r="D9" s="29" t="s">
        <v>294</v>
      </c>
      <c r="E9" s="30" t="s">
        <v>295</v>
      </c>
      <c r="F9" s="22" t="s">
        <v>296</v>
      </c>
      <c r="G9" s="4" t="s">
        <v>259</v>
      </c>
      <c r="H9" s="24" t="s">
        <v>274</v>
      </c>
      <c r="I9" s="25" t="str">
        <f t="shared" si="0"/>
        <v>OK</v>
      </c>
      <c r="J9" s="4" t="str">
        <f t="shared" si="1"/>
        <v>stcor.hu-ufpi@ebserh.gov.br</v>
      </c>
      <c r="K9" s="4" t="str">
        <f t="shared" si="2"/>
        <v>Setor de Contratualização e Regulação (HU-UFPI)</v>
      </c>
      <c r="L9" s="26">
        <f t="shared" si="3"/>
        <v>47</v>
      </c>
      <c r="M9" s="4" t="str">
        <f t="shared" si="4"/>
        <v>Setor de Contratualização e Regulação (HU-UFPI)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</row>
    <row r="10" spans="1:30" s="27" customFormat="1" ht="24.75" x14ac:dyDescent="0.25">
      <c r="A10" s="28" t="s">
        <v>250</v>
      </c>
      <c r="B10" s="28" t="s">
        <v>297</v>
      </c>
      <c r="C10" s="28" t="s">
        <v>298</v>
      </c>
      <c r="D10" s="29" t="s">
        <v>299</v>
      </c>
      <c r="E10" s="30" t="s">
        <v>300</v>
      </c>
      <c r="F10" s="22" t="s">
        <v>301</v>
      </c>
      <c r="G10" s="4" t="s">
        <v>259</v>
      </c>
      <c r="H10" s="24" t="s">
        <v>274</v>
      </c>
      <c r="I10" s="25" t="str">
        <f t="shared" si="0"/>
        <v>OK</v>
      </c>
      <c r="J10" s="4" t="str">
        <f t="shared" si="1"/>
        <v>ucpia.hu-ufpi@ebserh.gov.br</v>
      </c>
      <c r="K10" s="4" t="str">
        <f t="shared" si="2"/>
        <v>Unid de Contrat e Proc da Informação Assistencial (HU-UFPI)</v>
      </c>
      <c r="L10" s="26">
        <f t="shared" si="3"/>
        <v>59</v>
      </c>
      <c r="M10" s="4" t="str">
        <f t="shared" si="4"/>
        <v>Unid de Contrat e Proc da Informação Assistencial (HU-UFPI)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spans="1:30" s="27" customFormat="1" ht="24.75" x14ac:dyDescent="0.25">
      <c r="A11" s="28" t="s">
        <v>26</v>
      </c>
      <c r="B11" s="28" t="s">
        <v>302</v>
      </c>
      <c r="C11" s="28" t="s">
        <v>303</v>
      </c>
      <c r="D11" s="29" t="s">
        <v>304</v>
      </c>
      <c r="E11" s="30" t="s">
        <v>305</v>
      </c>
      <c r="F11" s="22" t="s">
        <v>306</v>
      </c>
      <c r="G11" s="4" t="s">
        <v>259</v>
      </c>
      <c r="H11" s="24" t="s">
        <v>274</v>
      </c>
      <c r="I11" s="25" t="str">
        <f t="shared" si="0"/>
        <v>OK</v>
      </c>
      <c r="J11" s="4" t="str">
        <f t="shared" si="1"/>
        <v>uragia.hu-ufpi@ebserh.gov.br</v>
      </c>
      <c r="K11" s="4" t="str">
        <f t="shared" si="2"/>
        <v>Unid. de Regul. Assist. e Gestão da Inf. Assistencial (HU-UFPI)</v>
      </c>
      <c r="L11" s="26">
        <f t="shared" si="3"/>
        <v>63</v>
      </c>
      <c r="M11" s="4" t="str">
        <f t="shared" si="4"/>
        <v>Unid. de Regul. Assist. e Gestão da Inf. Assistencial (HU-UFPI)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</row>
    <row r="12" spans="1:30" s="27" customFormat="1" x14ac:dyDescent="0.25">
      <c r="A12" s="28" t="s">
        <v>307</v>
      </c>
      <c r="B12" s="28" t="s">
        <v>308</v>
      </c>
      <c r="C12" s="28" t="s">
        <v>29</v>
      </c>
      <c r="D12" s="29" t="s">
        <v>309</v>
      </c>
      <c r="E12" s="30" t="s">
        <v>310</v>
      </c>
      <c r="F12" s="22" t="s">
        <v>311</v>
      </c>
      <c r="G12" s="4" t="s">
        <v>259</v>
      </c>
      <c r="H12" s="24" t="s">
        <v>274</v>
      </c>
      <c r="I12" s="25" t="str">
        <f t="shared" si="0"/>
        <v>OK</v>
      </c>
      <c r="J12" s="4" t="str">
        <f t="shared" si="1"/>
        <v>stgq.hu-ufpi@ebserh.gov.br</v>
      </c>
      <c r="K12" s="4" t="str">
        <f t="shared" si="2"/>
        <v>Setor de Gestão da Qualidade (HU-UFPI)</v>
      </c>
      <c r="L12" s="26">
        <f t="shared" si="3"/>
        <v>38</v>
      </c>
      <c r="M12" s="4" t="str">
        <f t="shared" si="4"/>
        <v>Setor de Gestão da Qualidade (HU-UFPI)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</row>
    <row r="13" spans="1:30" s="27" customFormat="1" ht="24.75" x14ac:dyDescent="0.25">
      <c r="A13" s="28" t="s">
        <v>312</v>
      </c>
      <c r="B13" s="28" t="s">
        <v>313</v>
      </c>
      <c r="C13" s="28" t="s">
        <v>314</v>
      </c>
      <c r="D13" s="29" t="s">
        <v>315</v>
      </c>
      <c r="E13" s="30" t="s">
        <v>316</v>
      </c>
      <c r="F13" s="22" t="s">
        <v>317</v>
      </c>
      <c r="G13" s="4" t="s">
        <v>259</v>
      </c>
      <c r="H13" s="24" t="s">
        <v>274</v>
      </c>
      <c r="I13" s="25" t="str">
        <f t="shared" si="0"/>
        <v>OK</v>
      </c>
      <c r="J13" s="4" t="str">
        <f t="shared" si="1"/>
        <v>ugqsp.hu-ufpi@ebserh.gov.br</v>
      </c>
      <c r="K13" s="4" t="str">
        <f t="shared" si="2"/>
        <v>Unidade de Gestão da Qualidade e Segurança do Paciente (HU-UFPI)</v>
      </c>
      <c r="L13" s="26">
        <f t="shared" si="3"/>
        <v>64</v>
      </c>
      <c r="M13" s="4" t="str">
        <f t="shared" si="4"/>
        <v>Unidade de Gestão da Qualidade e Segurança do Paciente (HU-UFPI)</v>
      </c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</row>
    <row r="14" spans="1:30" s="27" customFormat="1" x14ac:dyDescent="0.25">
      <c r="A14" s="28" t="s">
        <v>36</v>
      </c>
      <c r="B14" s="28" t="s">
        <v>318</v>
      </c>
      <c r="C14" s="28" t="s">
        <v>36</v>
      </c>
      <c r="D14" s="29" t="s">
        <v>319</v>
      </c>
      <c r="E14" s="30" t="s">
        <v>320</v>
      </c>
      <c r="F14" s="22" t="s">
        <v>321</v>
      </c>
      <c r="G14" s="4" t="s">
        <v>259</v>
      </c>
      <c r="H14" s="24" t="s">
        <v>274</v>
      </c>
      <c r="I14" s="25" t="str">
        <f t="shared" si="0"/>
        <v>OK</v>
      </c>
      <c r="J14" s="4" t="str">
        <f t="shared" si="1"/>
        <v>uvs.hu-ufpi@ebserh.gov.br</v>
      </c>
      <c r="K14" s="4" t="str">
        <f t="shared" si="2"/>
        <v>Unidade de Vigilância em Saúde (HU-UFPI)</v>
      </c>
      <c r="L14" s="26">
        <f t="shared" si="3"/>
        <v>40</v>
      </c>
      <c r="M14" s="4" t="str">
        <f t="shared" si="4"/>
        <v>Unidade de Vigilância em Saúde (HU-UFPI)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</row>
    <row r="15" spans="1:30" s="27" customFormat="1" x14ac:dyDescent="0.25">
      <c r="A15" s="28" t="s">
        <v>243</v>
      </c>
      <c r="B15" s="28" t="s">
        <v>322</v>
      </c>
      <c r="C15" s="28" t="s">
        <v>38</v>
      </c>
      <c r="D15" s="29" t="s">
        <v>323</v>
      </c>
      <c r="E15" s="30" t="s">
        <v>324</v>
      </c>
      <c r="F15" s="22" t="s">
        <v>325</v>
      </c>
      <c r="G15" s="4" t="s">
        <v>259</v>
      </c>
      <c r="H15" s="24" t="s">
        <v>274</v>
      </c>
      <c r="I15" s="25" t="str">
        <f t="shared" si="0"/>
        <v>OK</v>
      </c>
      <c r="J15" s="4" t="str">
        <f t="shared" si="1"/>
        <v>segov.hu-ufpi@ebserh.gov.br</v>
      </c>
      <c r="K15" s="4" t="str">
        <f t="shared" si="2"/>
        <v>Setor de Governança e Estratégia (HU-UFPI)</v>
      </c>
      <c r="L15" s="26">
        <f t="shared" si="3"/>
        <v>42</v>
      </c>
      <c r="M15" s="4" t="str">
        <f t="shared" si="4"/>
        <v>Setor de Governança e Estratégia (HU-UFPI)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 spans="1:30" s="27" customFormat="1" x14ac:dyDescent="0.25">
      <c r="A16" s="28" t="s">
        <v>44</v>
      </c>
      <c r="B16" s="28" t="s">
        <v>326</v>
      </c>
      <c r="C16" s="31" t="s">
        <v>45</v>
      </c>
      <c r="D16" s="32" t="s">
        <v>327</v>
      </c>
      <c r="E16" s="33" t="s">
        <v>328</v>
      </c>
      <c r="F16" s="34" t="s">
        <v>329</v>
      </c>
      <c r="G16" s="35" t="s">
        <v>259</v>
      </c>
      <c r="H16" s="36" t="s">
        <v>274</v>
      </c>
      <c r="I16" s="37" t="str">
        <f>IF(G16="CRIAR",IF(AND(F16=J16,LEN(K16)&lt;65,LEN(K16)&gt;0),"OK","INVÁLIDO CRIAR"),IF(G16="RENOMEAR",IF(AND(F16=J16,LEN(K16)&lt;65,LEN(K16)&gt;0,E16&lt;&gt;""),"OK","INVÁLIDO RENOMEAR"),IF(G16="MANTER",IF(E16=J16,"OK","INVÁLIDO MANTER"),IF(G16="MIGRAR E DESATIVAR",IF(COUNTIF($F:$F,F16) &gt; 1,"OK","INVÁLIDO MIGRAR"),IF(G16="DESATIVAR","OK","SITUAÇÃO INVÁLIDA")))))</f>
        <v>OK</v>
      </c>
      <c r="J16" s="35" t="str">
        <f t="shared" si="1"/>
        <v>setisd.hu-ufpi@ebserh.gov.br</v>
      </c>
      <c r="K16" s="4" t="str">
        <f t="shared" si="2"/>
        <v>Setor de Tecnologia da Informação e Saúde Digital (HU-UFPI)</v>
      </c>
      <c r="L16" s="26">
        <f t="shared" si="3"/>
        <v>59</v>
      </c>
      <c r="M16" s="4" t="str">
        <f t="shared" si="4"/>
        <v>Setor de Tecnologia da Informação e Saúde Digital (HU-UFPI)</v>
      </c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</row>
    <row r="17" spans="1:30" s="27" customFormat="1" x14ac:dyDescent="0.25">
      <c r="A17" s="28" t="s">
        <v>330</v>
      </c>
      <c r="B17" s="28" t="s">
        <v>331</v>
      </c>
      <c r="C17" s="28" t="s">
        <v>332</v>
      </c>
      <c r="D17" s="29" t="s">
        <v>333</v>
      </c>
      <c r="E17" s="30" t="s">
        <v>334</v>
      </c>
      <c r="F17" s="22" t="s">
        <v>335</v>
      </c>
      <c r="G17" s="4" t="s">
        <v>259</v>
      </c>
      <c r="H17" s="24" t="s">
        <v>274</v>
      </c>
      <c r="I17" s="25" t="str">
        <f t="shared" ref="I17:I80" si="5">IF(G17="CRIAR",IF(AND(F17=J17,LEN(K17)&lt;65,LEN(K17)&gt;0),"OK","INVÁLIDO CRIAR"),IF(G17="RENOMEAR",IF(AND(F17=J17,LEN(K17)&lt;65,LEN(K17)&gt;0,E17&lt;&gt;""),"OK","INVÁLIDO RENOMEAR"),IF(G17="MANTER",IF(E17=J17,"OK","INVÁLIDO MANTER"),IF(G17="MIGRAR E DESATIVAR",IF(COUNTIF($F:$F,F17) &gt; 1,"OK","INVÁLIDO MIGRAR"),IF(G17="DESATIVAR","OK","SITUAÇÃO INVÁLIDA")))))</f>
        <v>OK</v>
      </c>
      <c r="J17" s="4" t="str">
        <f t="shared" si="1"/>
        <v>uisti.hu-ufpi@ebserh.gov.br</v>
      </c>
      <c r="K17" s="4" t="str">
        <f t="shared" si="2"/>
        <v>Unid. de Infra, Suporte e Segur. de Tecn. da Inform (HU-UFPI)</v>
      </c>
      <c r="L17" s="26">
        <f t="shared" si="3"/>
        <v>61</v>
      </c>
      <c r="M17" s="4" t="str">
        <f t="shared" si="4"/>
        <v>Unid. de Infra, Suporte e Segur. de Tecn. da Inform (HU-UFPI)</v>
      </c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</row>
    <row r="18" spans="1:30" s="27" customFormat="1" x14ac:dyDescent="0.25">
      <c r="A18" s="28" t="s">
        <v>336</v>
      </c>
      <c r="B18" s="28" t="s">
        <v>337</v>
      </c>
      <c r="C18" s="28" t="s">
        <v>338</v>
      </c>
      <c r="D18" s="29" t="s">
        <v>339</v>
      </c>
      <c r="E18" s="30" t="s">
        <v>340</v>
      </c>
      <c r="F18" s="22" t="s">
        <v>341</v>
      </c>
      <c r="G18" s="4" t="s">
        <v>259</v>
      </c>
      <c r="H18" s="24" t="s">
        <v>274</v>
      </c>
      <c r="I18" s="25" t="str">
        <f t="shared" si="5"/>
        <v>OK</v>
      </c>
      <c r="J18" s="4" t="str">
        <f t="shared" si="1"/>
        <v>usid.hu-ufpi@ebserh.gov.br</v>
      </c>
      <c r="K18" s="4" t="str">
        <f t="shared" si="2"/>
        <v>Unid. de Sistemas de Inf. e Inteligência de Dados (HU-UFPI)</v>
      </c>
      <c r="L18" s="26">
        <f t="shared" si="3"/>
        <v>59</v>
      </c>
      <c r="M18" s="4" t="str">
        <f t="shared" si="4"/>
        <v>Unid. de Sistemas de Inf. e Inteligência de Dados (HU-UFPI)</v>
      </c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</row>
    <row r="19" spans="1:30" s="27" customFormat="1" x14ac:dyDescent="0.25">
      <c r="A19" s="28" t="s">
        <v>52</v>
      </c>
      <c r="B19" s="28" t="s">
        <v>342</v>
      </c>
      <c r="C19" s="28" t="s">
        <v>52</v>
      </c>
      <c r="D19" s="29" t="s">
        <v>343</v>
      </c>
      <c r="E19" s="30" t="s">
        <v>344</v>
      </c>
      <c r="F19" s="22" t="s">
        <v>345</v>
      </c>
      <c r="G19" s="4" t="s">
        <v>259</v>
      </c>
      <c r="H19" s="24" t="s">
        <v>274</v>
      </c>
      <c r="I19" s="25" t="str">
        <f t="shared" si="5"/>
        <v>OK</v>
      </c>
      <c r="J19" s="4" t="str">
        <f t="shared" si="1"/>
        <v>ucs.hu-ufpi@ebserh.gov.br</v>
      </c>
      <c r="K19" s="4" t="str">
        <f t="shared" si="2"/>
        <v>Unidade de Comunicação Social (HU-UFPI)</v>
      </c>
      <c r="L19" s="26">
        <f t="shared" si="3"/>
        <v>39</v>
      </c>
      <c r="M19" s="4" t="str">
        <f t="shared" si="4"/>
        <v>Unidade de Comunicação Social (HU-UFPI)</v>
      </c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</row>
    <row r="20" spans="1:30" s="27" customFormat="1" x14ac:dyDescent="0.25">
      <c r="A20" s="28" t="s">
        <v>55</v>
      </c>
      <c r="B20" s="28" t="s">
        <v>346</v>
      </c>
      <c r="C20" s="28" t="s">
        <v>55</v>
      </c>
      <c r="D20" s="29" t="s">
        <v>347</v>
      </c>
      <c r="E20" s="30" t="s">
        <v>348</v>
      </c>
      <c r="F20" s="22" t="s">
        <v>349</v>
      </c>
      <c r="G20" s="4" t="s">
        <v>259</v>
      </c>
      <c r="H20" s="24" t="s">
        <v>274</v>
      </c>
      <c r="I20" s="25" t="str">
        <f t="shared" si="5"/>
        <v>OK</v>
      </c>
      <c r="J20" s="4" t="str">
        <f t="shared" si="1"/>
        <v>gep.hu-ufpi@ebserh.gov.br</v>
      </c>
      <c r="K20" s="4" t="str">
        <f t="shared" si="2"/>
        <v>Gerência de Ensino e Pesquisa (HU-UFPI)</v>
      </c>
      <c r="L20" s="26">
        <f t="shared" si="3"/>
        <v>39</v>
      </c>
      <c r="M20" s="4" t="str">
        <f t="shared" si="4"/>
        <v>Gerência de Ensino e Pesquisa (HU-UFPI)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spans="1:30" s="27" customFormat="1" x14ac:dyDescent="0.25">
      <c r="A21" s="28" t="s">
        <v>57</v>
      </c>
      <c r="B21" s="28" t="s">
        <v>350</v>
      </c>
      <c r="C21" s="28" t="s">
        <v>351</v>
      </c>
      <c r="D21" s="29" t="s">
        <v>352</v>
      </c>
      <c r="E21" s="30" t="s">
        <v>353</v>
      </c>
      <c r="F21" s="22" t="s">
        <v>354</v>
      </c>
      <c r="G21" s="4" t="s">
        <v>259</v>
      </c>
      <c r="H21" s="24" t="s">
        <v>274</v>
      </c>
      <c r="I21" s="25" t="str">
        <f t="shared" si="5"/>
        <v>OK</v>
      </c>
      <c r="J21" s="4" t="str">
        <f t="shared" si="1"/>
        <v>sgpits.hu-ufpi@ebserh.gov.br</v>
      </c>
      <c r="K21" s="4" t="str">
        <f t="shared" si="2"/>
        <v>Setor de Gestão da Pesq. e da Inovação Tecn. em Saúde (HU-UFPI)</v>
      </c>
      <c r="L21" s="26">
        <f t="shared" si="3"/>
        <v>63</v>
      </c>
      <c r="M21" s="4" t="str">
        <f t="shared" si="4"/>
        <v>Setor de Gestão da Pesq. e da Inovação Tecn. em Saúde (HU-UFPI)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</row>
    <row r="22" spans="1:30" s="27" customFormat="1" x14ac:dyDescent="0.25">
      <c r="A22" s="28" t="s">
        <v>5</v>
      </c>
      <c r="B22" s="28"/>
      <c r="C22" s="28" t="s">
        <v>61</v>
      </c>
      <c r="D22" s="29" t="s">
        <v>355</v>
      </c>
      <c r="E22" s="28"/>
      <c r="F22" s="22" t="s">
        <v>356</v>
      </c>
      <c r="G22" s="4" t="s">
        <v>260</v>
      </c>
      <c r="H22" s="24"/>
      <c r="I22" s="25" t="str">
        <f t="shared" si="5"/>
        <v>OK</v>
      </c>
      <c r="J22" s="4" t="str">
        <f t="shared" si="1"/>
        <v>ugits.hu-ufpi@ebserh.gov.br</v>
      </c>
      <c r="K22" s="4" t="str">
        <f t="shared" si="2"/>
        <v>Unidade de Gestão da Inovação Tecnológica em Saúde (HU-UFPI)</v>
      </c>
      <c r="L22" s="26">
        <f t="shared" si="3"/>
        <v>60</v>
      </c>
      <c r="M22" s="4" t="str">
        <f t="shared" si="4"/>
        <v>Unidade de Gestão da Inovação Tecnológica em Saúde (HU-UFPI)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</row>
    <row r="23" spans="1:30" s="27" customFormat="1" x14ac:dyDescent="0.25">
      <c r="A23" s="28" t="s">
        <v>5</v>
      </c>
      <c r="B23" s="28"/>
      <c r="C23" s="28" t="s">
        <v>64</v>
      </c>
      <c r="D23" s="29" t="s">
        <v>357</v>
      </c>
      <c r="E23" s="28"/>
      <c r="F23" s="22" t="s">
        <v>358</v>
      </c>
      <c r="G23" s="4" t="s">
        <v>260</v>
      </c>
      <c r="H23" s="24"/>
      <c r="I23" s="25" t="str">
        <f t="shared" si="5"/>
        <v>OK</v>
      </c>
      <c r="J23" s="4" t="str">
        <f t="shared" si="1"/>
        <v>ugpesq.hu-ufpi@ebserh.gov.br</v>
      </c>
      <c r="K23" s="4" t="str">
        <f t="shared" si="2"/>
        <v>Unidade de Gestão da Pesquisa (HU-UFPI)</v>
      </c>
      <c r="L23" s="26">
        <f t="shared" si="3"/>
        <v>39</v>
      </c>
      <c r="M23" s="4" t="str">
        <f t="shared" si="4"/>
        <v>Unidade de Gestão da Pesquisa (HU-UFPI)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</row>
    <row r="24" spans="1:30" s="27" customFormat="1" x14ac:dyDescent="0.25">
      <c r="A24" s="28" t="s">
        <v>67</v>
      </c>
      <c r="B24" s="28" t="s">
        <v>359</v>
      </c>
      <c r="C24" s="28" t="s">
        <v>67</v>
      </c>
      <c r="D24" s="29" t="s">
        <v>360</v>
      </c>
      <c r="E24" s="30" t="s">
        <v>361</v>
      </c>
      <c r="F24" s="22" t="s">
        <v>362</v>
      </c>
      <c r="G24" s="4" t="s">
        <v>259</v>
      </c>
      <c r="H24" s="24" t="s">
        <v>274</v>
      </c>
      <c r="I24" s="25" t="str">
        <f t="shared" si="5"/>
        <v>OK</v>
      </c>
      <c r="J24" s="4" t="str">
        <f t="shared" si="1"/>
        <v>sege.hu-ufpi@ebserh.gov.br</v>
      </c>
      <c r="K24" s="4" t="str">
        <f t="shared" si="2"/>
        <v>Setor de Gestão do Ensino (HU-UFPI)</v>
      </c>
      <c r="L24" s="26">
        <f t="shared" si="3"/>
        <v>35</v>
      </c>
      <c r="M24" s="4" t="str">
        <f t="shared" si="4"/>
        <v>Setor de Gestão do Ensino (HU-UFPI)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</row>
    <row r="25" spans="1:30" s="27" customFormat="1" ht="24.75" x14ac:dyDescent="0.25">
      <c r="A25" s="28" t="s">
        <v>363</v>
      </c>
      <c r="B25" s="28" t="s">
        <v>364</v>
      </c>
      <c r="C25" s="28" t="s">
        <v>365</v>
      </c>
      <c r="D25" s="29" t="s">
        <v>366</v>
      </c>
      <c r="E25" s="30" t="s">
        <v>367</v>
      </c>
      <c r="F25" s="22" t="s">
        <v>368</v>
      </c>
      <c r="G25" s="4" t="s">
        <v>259</v>
      </c>
      <c r="H25" s="24" t="s">
        <v>274</v>
      </c>
      <c r="I25" s="25" t="str">
        <f t="shared" si="5"/>
        <v>OK</v>
      </c>
      <c r="J25" s="4" t="str">
        <f t="shared" si="1"/>
        <v>ugete.hu-ufpi@ebserh.gov.br</v>
      </c>
      <c r="K25" s="4" t="str">
        <f t="shared" si="2"/>
        <v>Unid. de Gestão de Graduação, Ensino Técn e Extensão (HU-UFPI)</v>
      </c>
      <c r="L25" s="26">
        <f t="shared" si="3"/>
        <v>62</v>
      </c>
      <c r="M25" s="4" t="str">
        <f t="shared" si="4"/>
        <v>Unid. de Gestão de Graduação, Ensino Técn e Extensão (HU-UFPI)</v>
      </c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</row>
    <row r="26" spans="1:30" s="27" customFormat="1" x14ac:dyDescent="0.25">
      <c r="A26" s="28" t="s">
        <v>369</v>
      </c>
      <c r="B26" s="28" t="s">
        <v>370</v>
      </c>
      <c r="C26" s="28" t="s">
        <v>73</v>
      </c>
      <c r="D26" s="29" t="s">
        <v>371</v>
      </c>
      <c r="E26" s="30" t="s">
        <v>372</v>
      </c>
      <c r="F26" s="22" t="s">
        <v>373</v>
      </c>
      <c r="G26" s="4" t="s">
        <v>259</v>
      </c>
      <c r="H26" s="24" t="s">
        <v>274</v>
      </c>
      <c r="I26" s="25" t="str">
        <f t="shared" si="5"/>
        <v>OK</v>
      </c>
      <c r="J26" s="4" t="str">
        <f t="shared" si="1"/>
        <v>ugpos.hu-ufpi@ebserh.gov.br</v>
      </c>
      <c r="K26" s="4" t="str">
        <f t="shared" si="2"/>
        <v>Unidade de Gestão de Pós-Graduação (HU-UFPI)</v>
      </c>
      <c r="L26" s="26">
        <f t="shared" si="3"/>
        <v>44</v>
      </c>
      <c r="M26" s="4" t="str">
        <f t="shared" si="4"/>
        <v>Unidade de Gestão de Pós-Graduação (HU-UFPI)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</row>
    <row r="27" spans="1:30" s="27" customFormat="1" x14ac:dyDescent="0.25">
      <c r="A27" s="28" t="s">
        <v>374</v>
      </c>
      <c r="B27" s="28" t="s">
        <v>375</v>
      </c>
      <c r="C27" s="28" t="s">
        <v>76</v>
      </c>
      <c r="D27" s="29" t="s">
        <v>376</v>
      </c>
      <c r="E27" s="30" t="s">
        <v>377</v>
      </c>
      <c r="F27" s="22" t="s">
        <v>378</v>
      </c>
      <c r="G27" s="4" t="s">
        <v>259</v>
      </c>
      <c r="H27" s="24" t="s">
        <v>274</v>
      </c>
      <c r="I27" s="25" t="str">
        <f t="shared" si="5"/>
        <v>OK</v>
      </c>
      <c r="J27" s="4" t="str">
        <f t="shared" si="1"/>
        <v>ues.hu-ufpi@ebserh.gov.br</v>
      </c>
      <c r="K27" s="4" t="str">
        <f t="shared" si="2"/>
        <v>Unidade de e-Saúde (HU-UFPI)</v>
      </c>
      <c r="L27" s="26">
        <f t="shared" si="3"/>
        <v>28</v>
      </c>
      <c r="M27" s="4" t="str">
        <f t="shared" si="4"/>
        <v>Unidade de e-Saúde (HU-UFPI)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</row>
    <row r="28" spans="1:30" s="27" customFormat="1" x14ac:dyDescent="0.25">
      <c r="A28" s="28" t="s">
        <v>78</v>
      </c>
      <c r="B28" s="28" t="s">
        <v>379</v>
      </c>
      <c r="C28" s="28" t="s">
        <v>78</v>
      </c>
      <c r="D28" s="29" t="s">
        <v>380</v>
      </c>
      <c r="E28" s="30" t="s">
        <v>381</v>
      </c>
      <c r="F28" s="22" t="s">
        <v>382</v>
      </c>
      <c r="G28" s="4" t="s">
        <v>259</v>
      </c>
      <c r="H28" s="24" t="s">
        <v>274</v>
      </c>
      <c r="I28" s="25" t="str">
        <f t="shared" si="5"/>
        <v>OK</v>
      </c>
      <c r="J28" s="4" t="str">
        <f t="shared" si="1"/>
        <v>gad.hu-ufpi@ebserh.gov.br</v>
      </c>
      <c r="K28" s="4" t="str">
        <f t="shared" si="2"/>
        <v>Gerência Administrativa (HU-UFPI)</v>
      </c>
      <c r="L28" s="26">
        <f t="shared" si="3"/>
        <v>33</v>
      </c>
      <c r="M28" s="4" t="str">
        <f t="shared" si="4"/>
        <v>Gerência Administrativa (HU-UFPI)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</row>
    <row r="29" spans="1:30" s="27" customFormat="1" x14ac:dyDescent="0.25">
      <c r="A29" s="28" t="s">
        <v>383</v>
      </c>
      <c r="B29" s="28" t="s">
        <v>384</v>
      </c>
      <c r="C29" s="28" t="s">
        <v>81</v>
      </c>
      <c r="D29" s="29" t="s">
        <v>385</v>
      </c>
      <c r="E29" s="30" t="s">
        <v>386</v>
      </c>
      <c r="F29" s="22" t="s">
        <v>387</v>
      </c>
      <c r="G29" s="4" t="s">
        <v>259</v>
      </c>
      <c r="H29" s="24" t="s">
        <v>274</v>
      </c>
      <c r="I29" s="25" t="str">
        <f t="shared" si="5"/>
        <v>OK</v>
      </c>
      <c r="J29" s="4" t="str">
        <f t="shared" si="1"/>
        <v>daf.hu-ufpi@ebserh.gov.br</v>
      </c>
      <c r="K29" s="4" t="str">
        <f t="shared" si="2"/>
        <v>Divisão de Administração e Finanças (HU-UFPI)</v>
      </c>
      <c r="L29" s="26">
        <f t="shared" si="3"/>
        <v>45</v>
      </c>
      <c r="M29" s="4" t="str">
        <f t="shared" si="4"/>
        <v>Divisão de Administração e Finanças (HU-UFPI)</v>
      </c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</row>
    <row r="30" spans="1:30" s="27" customFormat="1" x14ac:dyDescent="0.25">
      <c r="A30" s="28" t="s">
        <v>84</v>
      </c>
      <c r="B30" s="28" t="s">
        <v>388</v>
      </c>
      <c r="C30" s="28" t="s">
        <v>84</v>
      </c>
      <c r="D30" s="29" t="s">
        <v>389</v>
      </c>
      <c r="E30" s="30" t="s">
        <v>390</v>
      </c>
      <c r="F30" s="22" t="s">
        <v>391</v>
      </c>
      <c r="G30" s="4" t="s">
        <v>259</v>
      </c>
      <c r="H30" s="24" t="s">
        <v>274</v>
      </c>
      <c r="I30" s="25" t="str">
        <f t="shared" si="5"/>
        <v>OK</v>
      </c>
      <c r="J30" s="4" t="str">
        <f t="shared" si="1"/>
        <v>sad.hu-ufpi@ebserh.gov.br</v>
      </c>
      <c r="K30" s="4" t="str">
        <f t="shared" si="2"/>
        <v>Setor de Administração (HU-UFPI)</v>
      </c>
      <c r="L30" s="26">
        <f t="shared" si="3"/>
        <v>32</v>
      </c>
      <c r="M30" s="4" t="str">
        <f t="shared" si="4"/>
        <v>Setor de Administração (HU-UFPI)</v>
      </c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</row>
    <row r="31" spans="1:30" s="27" customFormat="1" ht="24.75" x14ac:dyDescent="0.25">
      <c r="A31" s="28" t="s">
        <v>392</v>
      </c>
      <c r="B31" s="28" t="s">
        <v>393</v>
      </c>
      <c r="C31" s="28" t="s">
        <v>394</v>
      </c>
      <c r="D31" s="29" t="s">
        <v>395</v>
      </c>
      <c r="E31" s="30" t="s">
        <v>396</v>
      </c>
      <c r="F31" s="22" t="s">
        <v>397</v>
      </c>
      <c r="G31" s="4" t="s">
        <v>259</v>
      </c>
      <c r="H31" s="24" t="s">
        <v>274</v>
      </c>
      <c r="I31" s="25" t="str">
        <f t="shared" si="5"/>
        <v>OK</v>
      </c>
      <c r="J31" s="4" t="str">
        <f t="shared" si="1"/>
        <v>uclic.hu-ufpi@ebserh.gov.br</v>
      </c>
      <c r="K31" s="4" t="str">
        <f t="shared" si="2"/>
        <v>Unidade de Compras e Licitações (HU-UFPI)</v>
      </c>
      <c r="L31" s="26">
        <f t="shared" si="3"/>
        <v>41</v>
      </c>
      <c r="M31" s="4" t="str">
        <f t="shared" si="4"/>
        <v>Unidade de Compras e Licitações (HU-UFPI)</v>
      </c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</row>
    <row r="32" spans="1:30" s="27" customFormat="1" ht="24.75" x14ac:dyDescent="0.25">
      <c r="A32" s="28" t="s">
        <v>86</v>
      </c>
      <c r="B32" s="28" t="s">
        <v>398</v>
      </c>
      <c r="C32" s="28" t="s">
        <v>86</v>
      </c>
      <c r="D32" s="29" t="s">
        <v>399</v>
      </c>
      <c r="E32" s="30" t="s">
        <v>400</v>
      </c>
      <c r="F32" s="22" t="s">
        <v>401</v>
      </c>
      <c r="G32" s="4" t="s">
        <v>259</v>
      </c>
      <c r="H32" s="24" t="s">
        <v>274</v>
      </c>
      <c r="I32" s="25" t="str">
        <f t="shared" si="5"/>
        <v>OK</v>
      </c>
      <c r="J32" s="4" t="str">
        <f t="shared" si="1"/>
        <v>ucont.hu-ufpi@ebserh.gov.br</v>
      </c>
      <c r="K32" s="4" t="str">
        <f t="shared" si="2"/>
        <v>Unidade de Contratos (HU-UFPI)</v>
      </c>
      <c r="L32" s="26">
        <f t="shared" si="3"/>
        <v>30</v>
      </c>
      <c r="M32" s="4" t="str">
        <f t="shared" si="4"/>
        <v>Unidade de Contratos (HU-UFPI)</v>
      </c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</row>
    <row r="33" spans="1:30" s="27" customFormat="1" x14ac:dyDescent="0.25">
      <c r="A33" s="38" t="s">
        <v>5</v>
      </c>
      <c r="B33" s="28"/>
      <c r="C33" s="28" t="s">
        <v>88</v>
      </c>
      <c r="D33" s="29" t="s">
        <v>402</v>
      </c>
      <c r="E33" s="38"/>
      <c r="F33" s="22" t="s">
        <v>403</v>
      </c>
      <c r="G33" s="4" t="s">
        <v>260</v>
      </c>
      <c r="H33" s="24"/>
      <c r="I33" s="25" t="str">
        <f t="shared" si="5"/>
        <v>OK</v>
      </c>
      <c r="J33" s="4" t="str">
        <f t="shared" si="1"/>
        <v>ufac.hu-ufpi@ebserh.gov.br</v>
      </c>
      <c r="K33" s="4" t="str">
        <f t="shared" si="2"/>
        <v>Unidade de Fiscalização Administrativa de Contratos (HU-UFPI)</v>
      </c>
      <c r="L33" s="26">
        <f t="shared" si="3"/>
        <v>61</v>
      </c>
      <c r="M33" s="4" t="str">
        <f t="shared" si="4"/>
        <v>Unidade de Fiscalização Administrativa de Contratos (HU-UFPI)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</row>
    <row r="34" spans="1:30" s="27" customFormat="1" ht="24.75" x14ac:dyDescent="0.25">
      <c r="A34" s="28" t="s">
        <v>92</v>
      </c>
      <c r="B34" s="28" t="s">
        <v>404</v>
      </c>
      <c r="C34" s="28" t="s">
        <v>92</v>
      </c>
      <c r="D34" s="29" t="s">
        <v>405</v>
      </c>
      <c r="E34" s="30" t="s">
        <v>406</v>
      </c>
      <c r="F34" s="22" t="s">
        <v>407</v>
      </c>
      <c r="G34" s="4" t="s">
        <v>259</v>
      </c>
      <c r="H34" s="24" t="s">
        <v>274</v>
      </c>
      <c r="I34" s="25" t="str">
        <f t="shared" si="5"/>
        <v>OK</v>
      </c>
      <c r="J34" s="4" t="str">
        <f t="shared" si="1"/>
        <v>upat.hu-ufpi@ebserh.gov.br</v>
      </c>
      <c r="K34" s="4" t="str">
        <f t="shared" si="2"/>
        <v>Unidade de Patrimônio (HU-UFPI)</v>
      </c>
      <c r="L34" s="26">
        <f t="shared" si="3"/>
        <v>31</v>
      </c>
      <c r="M34" s="4" t="str">
        <f t="shared" si="4"/>
        <v>Unidade de Patrimônio (HU-UFPI)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</row>
    <row r="35" spans="1:30" s="27" customFormat="1" x14ac:dyDescent="0.25">
      <c r="A35" s="28" t="s">
        <v>98</v>
      </c>
      <c r="B35" s="28" t="s">
        <v>408</v>
      </c>
      <c r="C35" s="28" t="s">
        <v>98</v>
      </c>
      <c r="D35" s="29" t="s">
        <v>409</v>
      </c>
      <c r="E35" s="30" t="s">
        <v>410</v>
      </c>
      <c r="F35" s="22" t="s">
        <v>411</v>
      </c>
      <c r="G35" s="4" t="s">
        <v>259</v>
      </c>
      <c r="H35" s="24" t="s">
        <v>274</v>
      </c>
      <c r="I35" s="25" t="str">
        <f t="shared" si="5"/>
        <v>OK</v>
      </c>
      <c r="J35" s="4" t="str">
        <f t="shared" si="1"/>
        <v>scont.hu-ufpi@ebserh.gov.br</v>
      </c>
      <c r="K35" s="4" t="str">
        <f t="shared" si="2"/>
        <v>Setor de Contabilidade (HU-UFPI)</v>
      </c>
      <c r="L35" s="26">
        <f t="shared" si="3"/>
        <v>32</v>
      </c>
      <c r="M35" s="4" t="str">
        <f t="shared" si="4"/>
        <v>Setor de Contabilidade (HU-UFPI)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</row>
    <row r="36" spans="1:30" s="27" customFormat="1" x14ac:dyDescent="0.25">
      <c r="A36" s="28" t="s">
        <v>412</v>
      </c>
      <c r="B36" s="28" t="s">
        <v>413</v>
      </c>
      <c r="C36" s="28" t="s">
        <v>101</v>
      </c>
      <c r="D36" s="29" t="s">
        <v>414</v>
      </c>
      <c r="E36" s="30" t="s">
        <v>415</v>
      </c>
      <c r="F36" s="22" t="s">
        <v>416</v>
      </c>
      <c r="G36" s="4" t="s">
        <v>259</v>
      </c>
      <c r="H36" s="24" t="s">
        <v>274</v>
      </c>
      <c r="I36" s="25" t="str">
        <f t="shared" si="5"/>
        <v>OK</v>
      </c>
      <c r="J36" s="4" t="str">
        <f t="shared" si="1"/>
        <v>sgof.hu-ufpi@ebserh.gov.br</v>
      </c>
      <c r="K36" s="4" t="str">
        <f t="shared" si="2"/>
        <v>Setor de Gestão Orçamentária e Financeira (HU-UFPI)</v>
      </c>
      <c r="L36" s="26">
        <f t="shared" si="3"/>
        <v>51</v>
      </c>
      <c r="M36" s="4" t="str">
        <f t="shared" si="4"/>
        <v>Setor de Gestão Orçamentária e Financeira (HU-UFPI)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</row>
    <row r="37" spans="1:30" s="27" customFormat="1" ht="24.75" x14ac:dyDescent="0.25">
      <c r="A37" s="28" t="s">
        <v>252</v>
      </c>
      <c r="B37" s="28" t="s">
        <v>417</v>
      </c>
      <c r="C37" s="28" t="s">
        <v>103</v>
      </c>
      <c r="D37" s="29" t="s">
        <v>418</v>
      </c>
      <c r="E37" s="30" t="s">
        <v>419</v>
      </c>
      <c r="F37" s="22" t="s">
        <v>420</v>
      </c>
      <c r="G37" s="4" t="s">
        <v>259</v>
      </c>
      <c r="H37" s="24" t="s">
        <v>274</v>
      </c>
      <c r="I37" s="25" t="str">
        <f t="shared" si="5"/>
        <v>OK</v>
      </c>
      <c r="J37" s="4" t="str">
        <f t="shared" si="1"/>
        <v>ueof.hu-ufpi@ebserh.gov.br</v>
      </c>
      <c r="K37" s="4" t="str">
        <f t="shared" si="2"/>
        <v>Unidade de Execução Orçamentária e Financeira (HU-UFPI)</v>
      </c>
      <c r="L37" s="26">
        <f t="shared" si="3"/>
        <v>55</v>
      </c>
      <c r="M37" s="4" t="str">
        <f t="shared" si="4"/>
        <v>Unidade de Execução Orçamentária e Financeira (HU-UFPI)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pans="1:30" s="27" customFormat="1" ht="24.75" x14ac:dyDescent="0.25">
      <c r="A38" s="28" t="s">
        <v>105</v>
      </c>
      <c r="B38" s="28" t="s">
        <v>421</v>
      </c>
      <c r="C38" s="28" t="s">
        <v>106</v>
      </c>
      <c r="D38" s="29" t="s">
        <v>422</v>
      </c>
      <c r="E38" s="30" t="s">
        <v>423</v>
      </c>
      <c r="F38" s="22" t="s">
        <v>424</v>
      </c>
      <c r="G38" s="4" t="s">
        <v>259</v>
      </c>
      <c r="H38" s="24" t="s">
        <v>274</v>
      </c>
      <c r="I38" s="25" t="str">
        <f t="shared" si="5"/>
        <v>OK</v>
      </c>
      <c r="J38" s="4" t="str">
        <f t="shared" si="1"/>
        <v>upgo.hu-ufpi@ebserh.gov.br</v>
      </c>
      <c r="K38" s="4" t="str">
        <f t="shared" si="2"/>
        <v>Unidade de Planejamento e Gestão Orçamentária (HU-UFPI)</v>
      </c>
      <c r="L38" s="26">
        <f t="shared" si="3"/>
        <v>55</v>
      </c>
      <c r="M38" s="4" t="str">
        <f t="shared" si="4"/>
        <v>Unidade de Planejamento e Gestão Orçamentária (HU-UFPI)</v>
      </c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</row>
    <row r="39" spans="1:30" s="27" customFormat="1" x14ac:dyDescent="0.25">
      <c r="A39" s="28" t="s">
        <v>109</v>
      </c>
      <c r="B39" s="28" t="s">
        <v>425</v>
      </c>
      <c r="C39" s="28" t="s">
        <v>109</v>
      </c>
      <c r="D39" s="29" t="s">
        <v>426</v>
      </c>
      <c r="E39" s="30" t="s">
        <v>427</v>
      </c>
      <c r="F39" s="22" t="s">
        <v>428</v>
      </c>
      <c r="G39" s="4" t="s">
        <v>259</v>
      </c>
      <c r="H39" s="24" t="s">
        <v>274</v>
      </c>
      <c r="I39" s="25" t="str">
        <f t="shared" si="5"/>
        <v>OK</v>
      </c>
      <c r="J39" s="4" t="str">
        <f t="shared" si="1"/>
        <v>divgp.hu-ufpi@ebserh.gov.br</v>
      </c>
      <c r="K39" s="4" t="str">
        <f t="shared" si="2"/>
        <v>Divisão de Gestão de Pessoas (HU-UFPI)</v>
      </c>
      <c r="L39" s="26">
        <f t="shared" si="3"/>
        <v>38</v>
      </c>
      <c r="M39" s="4" t="str">
        <f t="shared" si="4"/>
        <v>Divisão de Gestão de Pessoas (HU-UFPI)</v>
      </c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</row>
    <row r="40" spans="1:30" s="27" customFormat="1" x14ac:dyDescent="0.25">
      <c r="A40" s="28" t="s">
        <v>429</v>
      </c>
      <c r="B40" s="28" t="s">
        <v>430</v>
      </c>
      <c r="C40" s="28" t="s">
        <v>111</v>
      </c>
      <c r="D40" s="29" t="s">
        <v>431</v>
      </c>
      <c r="E40" s="30" t="s">
        <v>432</v>
      </c>
      <c r="F40" s="22" t="s">
        <v>433</v>
      </c>
      <c r="G40" s="4" t="s">
        <v>259</v>
      </c>
      <c r="H40" s="24" t="s">
        <v>274</v>
      </c>
      <c r="I40" s="25" t="str">
        <f t="shared" si="5"/>
        <v>OK</v>
      </c>
      <c r="J40" s="4" t="str">
        <f t="shared" si="1"/>
        <v>uap.hu-ufpi@ebserh.gov.br</v>
      </c>
      <c r="K40" s="4" t="str">
        <f t="shared" si="2"/>
        <v>Unidade de Administração de Pessoal (HU-UFPI)</v>
      </c>
      <c r="L40" s="26">
        <f t="shared" si="3"/>
        <v>45</v>
      </c>
      <c r="M40" s="4" t="str">
        <f t="shared" si="4"/>
        <v>Unidade de Administração de Pessoal (HU-UFPI)</v>
      </c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</row>
    <row r="41" spans="1:30" s="27" customFormat="1" x14ac:dyDescent="0.25">
      <c r="A41" s="28" t="s">
        <v>5</v>
      </c>
      <c r="B41" s="28"/>
      <c r="C41" s="28" t="s">
        <v>114</v>
      </c>
      <c r="D41" s="29" t="s">
        <v>434</v>
      </c>
      <c r="E41" s="28"/>
      <c r="F41" s="22" t="s">
        <v>435</v>
      </c>
      <c r="G41" s="4" t="s">
        <v>260</v>
      </c>
      <c r="H41" s="24"/>
      <c r="I41" s="25" t="str">
        <f t="shared" si="5"/>
        <v>OK</v>
      </c>
      <c r="J41" s="4" t="str">
        <f t="shared" si="1"/>
        <v>udp.hu-ufpi@ebserh.gov.br</v>
      </c>
      <c r="K41" s="4" t="str">
        <f t="shared" si="2"/>
        <v>Unidade de Desenvolvimento de Pessoal (HU-UFPI)</v>
      </c>
      <c r="L41" s="26">
        <f t="shared" si="3"/>
        <v>47</v>
      </c>
      <c r="M41" s="4" t="str">
        <f t="shared" si="4"/>
        <v>Unidade de Desenvolvimento de Pessoal (HU-UFPI)</v>
      </c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</row>
    <row r="42" spans="1:30" s="27" customFormat="1" x14ac:dyDescent="0.25">
      <c r="A42" s="28" t="s">
        <v>116</v>
      </c>
      <c r="B42" s="28" t="s">
        <v>436</v>
      </c>
      <c r="C42" s="28" t="s">
        <v>116</v>
      </c>
      <c r="D42" s="29" t="s">
        <v>117</v>
      </c>
      <c r="E42" s="30" t="s">
        <v>437</v>
      </c>
      <c r="F42" s="22" t="s">
        <v>438</v>
      </c>
      <c r="G42" s="4" t="s">
        <v>259</v>
      </c>
      <c r="H42" s="24" t="s">
        <v>274</v>
      </c>
      <c r="I42" s="25" t="e">
        <f t="shared" si="5"/>
        <v>#VALUE!</v>
      </c>
      <c r="J42" s="4" t="e">
        <f t="shared" si="1"/>
        <v>#VALUE!</v>
      </c>
      <c r="K42" s="4" t="str">
        <f t="shared" si="2"/>
        <v>Unidade de Saúde Ocupacional e Segurança do Trabalho (HU-UFPI)</v>
      </c>
      <c r="L42" s="26">
        <f t="shared" si="3"/>
        <v>62</v>
      </c>
      <c r="M42" s="4" t="str">
        <f t="shared" si="4"/>
        <v>Unidade de Saúde Ocupacional e Segurança do Trabalho (HU-UFPI)</v>
      </c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</row>
    <row r="43" spans="1:30" s="27" customFormat="1" x14ac:dyDescent="0.25">
      <c r="A43" s="28" t="s">
        <v>119</v>
      </c>
      <c r="B43" s="28" t="s">
        <v>439</v>
      </c>
      <c r="C43" s="28" t="s">
        <v>119</v>
      </c>
      <c r="D43" s="29" t="s">
        <v>440</v>
      </c>
      <c r="E43" s="30" t="s">
        <v>441</v>
      </c>
      <c r="F43" s="22" t="s">
        <v>442</v>
      </c>
      <c r="G43" s="4" t="s">
        <v>259</v>
      </c>
      <c r="H43" s="24" t="s">
        <v>274</v>
      </c>
      <c r="I43" s="25" t="str">
        <f t="shared" si="5"/>
        <v>OK</v>
      </c>
      <c r="J43" s="4" t="str">
        <f t="shared" si="1"/>
        <v>dlih.hu-ufpi@ebserh.gov.br</v>
      </c>
      <c r="K43" s="4" t="str">
        <f t="shared" si="2"/>
        <v>Divisão de Logística e Infraestrutura Hospitalar (HU-UFPI)</v>
      </c>
      <c r="L43" s="26">
        <f t="shared" si="3"/>
        <v>58</v>
      </c>
      <c r="M43" s="4" t="str">
        <f t="shared" si="4"/>
        <v>Divisão de Logística e Infraestrutura Hospitalar (HU-UFPI)</v>
      </c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</row>
    <row r="44" spans="1:30" s="27" customFormat="1" x14ac:dyDescent="0.25">
      <c r="A44" s="28" t="s">
        <v>443</v>
      </c>
      <c r="B44" s="28" t="s">
        <v>444</v>
      </c>
      <c r="C44" s="28" t="s">
        <v>122</v>
      </c>
      <c r="D44" s="29" t="s">
        <v>445</v>
      </c>
      <c r="E44" s="30" t="s">
        <v>446</v>
      </c>
      <c r="F44" s="22" t="s">
        <v>447</v>
      </c>
      <c r="G44" s="4" t="s">
        <v>259</v>
      </c>
      <c r="H44" s="24" t="s">
        <v>274</v>
      </c>
      <c r="I44" s="25" t="str">
        <f t="shared" si="5"/>
        <v>OK</v>
      </c>
      <c r="J44" s="4" t="str">
        <f t="shared" si="1"/>
        <v>safs.hu-ufpi@ebserh.gov.br</v>
      </c>
      <c r="K44" s="4" t="str">
        <f t="shared" si="2"/>
        <v>Setor de Abastecimento Farmacêutico e Suprimentos (HU-UFPI)</v>
      </c>
      <c r="L44" s="26">
        <f t="shared" si="3"/>
        <v>59</v>
      </c>
      <c r="M44" s="4" t="str">
        <f t="shared" si="4"/>
        <v>Setor de Abastecimento Farmacêutico e Suprimentos (HU-UFPI)</v>
      </c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</row>
    <row r="45" spans="1:30" s="27" customFormat="1" x14ac:dyDescent="0.25">
      <c r="A45" s="28" t="s">
        <v>124</v>
      </c>
      <c r="B45" s="28" t="s">
        <v>448</v>
      </c>
      <c r="C45" s="28" t="s">
        <v>125</v>
      </c>
      <c r="D45" s="29" t="s">
        <v>449</v>
      </c>
      <c r="E45" s="30" t="s">
        <v>450</v>
      </c>
      <c r="F45" s="22" t="s">
        <v>451</v>
      </c>
      <c r="G45" s="4" t="s">
        <v>259</v>
      </c>
      <c r="H45" s="24" t="s">
        <v>274</v>
      </c>
      <c r="I45" s="25" t="str">
        <f t="shared" si="5"/>
        <v>OK</v>
      </c>
      <c r="J45" s="4" t="str">
        <f t="shared" si="1"/>
        <v>uace.hu-ufpi@ebserh.gov.br</v>
      </c>
      <c r="K45" s="4" t="str">
        <f t="shared" si="2"/>
        <v>Unidade de Almoxarifado e Controle de Estoques (HU-UFPI)</v>
      </c>
      <c r="L45" s="26">
        <f t="shared" si="3"/>
        <v>56</v>
      </c>
      <c r="M45" s="4" t="str">
        <f t="shared" si="4"/>
        <v>Unidade de Almoxarifado e Controle de Estoques (HU-UFPI)</v>
      </c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</row>
    <row r="46" spans="1:30" s="27" customFormat="1" x14ac:dyDescent="0.25">
      <c r="A46" s="28" t="s">
        <v>121</v>
      </c>
      <c r="B46" s="28" t="s">
        <v>452</v>
      </c>
      <c r="C46" s="28" t="s">
        <v>127</v>
      </c>
      <c r="D46" s="29" t="s">
        <v>453</v>
      </c>
      <c r="E46" s="30" t="s">
        <v>454</v>
      </c>
      <c r="F46" s="22" t="s">
        <v>455</v>
      </c>
      <c r="G46" s="4" t="s">
        <v>259</v>
      </c>
      <c r="H46" s="24" t="s">
        <v>274</v>
      </c>
      <c r="I46" s="25" t="str">
        <f t="shared" si="5"/>
        <v>OK</v>
      </c>
      <c r="J46" s="4" t="str">
        <f t="shared" si="1"/>
        <v>upde.hu-ufpi@ebserh.gov.br</v>
      </c>
      <c r="K46" s="4" t="str">
        <f t="shared" si="2"/>
        <v>Unidade de Planejamento e Dimensionamento de Estoques (HU-UFPI)</v>
      </c>
      <c r="L46" s="26">
        <f t="shared" si="3"/>
        <v>63</v>
      </c>
      <c r="M46" s="4" t="str">
        <f t="shared" si="4"/>
        <v>Unidade de Planejamento e Dimensionamento de Estoques (HU-UFPI)</v>
      </c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</row>
    <row r="47" spans="1:30" s="27" customFormat="1" x14ac:dyDescent="0.25">
      <c r="A47" s="28" t="s">
        <v>5</v>
      </c>
      <c r="B47" s="28"/>
      <c r="C47" s="28" t="s">
        <v>129</v>
      </c>
      <c r="D47" s="29" t="s">
        <v>456</v>
      </c>
      <c r="E47" s="28"/>
      <c r="F47" s="22" t="s">
        <v>457</v>
      </c>
      <c r="G47" s="4" t="s">
        <v>260</v>
      </c>
      <c r="H47" s="24"/>
      <c r="I47" s="25" t="str">
        <f t="shared" si="5"/>
        <v>OK</v>
      </c>
      <c r="J47" s="4" t="str">
        <f t="shared" si="1"/>
        <v>stec.hu-ufpi@ebserh.gov.br</v>
      </c>
      <c r="K47" s="4" t="str">
        <f t="shared" si="2"/>
        <v>Setor de Engenharia Clínica (HU-UFPI)</v>
      </c>
      <c r="L47" s="26">
        <f t="shared" si="3"/>
        <v>37</v>
      </c>
      <c r="M47" s="4" t="str">
        <f t="shared" si="4"/>
        <v>Setor de Engenharia Clínica (HU-UFPI)</v>
      </c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</row>
    <row r="48" spans="1:30" s="27" customFormat="1" x14ac:dyDescent="0.25">
      <c r="A48" s="28" t="s">
        <v>131</v>
      </c>
      <c r="B48" s="28" t="s">
        <v>458</v>
      </c>
      <c r="C48" s="28" t="s">
        <v>131</v>
      </c>
      <c r="D48" s="29" t="s">
        <v>459</v>
      </c>
      <c r="E48" s="30" t="s">
        <v>460</v>
      </c>
      <c r="F48" s="22" t="s">
        <v>461</v>
      </c>
      <c r="G48" s="4" t="s">
        <v>259</v>
      </c>
      <c r="H48" s="24" t="s">
        <v>274</v>
      </c>
      <c r="I48" s="25" t="str">
        <f t="shared" si="5"/>
        <v>OK</v>
      </c>
      <c r="J48" s="4" t="str">
        <f t="shared" si="1"/>
        <v>sthh.hu-ufpi@ebserh.gov.br</v>
      </c>
      <c r="K48" s="4" t="str">
        <f t="shared" si="2"/>
        <v>Setor de Hotelaria Hospitalar (HU-UFPI)</v>
      </c>
      <c r="L48" s="26">
        <f t="shared" si="3"/>
        <v>39</v>
      </c>
      <c r="M48" s="4" t="str">
        <f t="shared" si="4"/>
        <v>Setor de Hotelaria Hospitalar (HU-UFPI)</v>
      </c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</row>
    <row r="49" spans="1:30" s="27" customFormat="1" x14ac:dyDescent="0.25">
      <c r="A49" s="28" t="s">
        <v>462</v>
      </c>
      <c r="B49" s="28" t="s">
        <v>463</v>
      </c>
      <c r="C49" s="28" t="s">
        <v>138</v>
      </c>
      <c r="D49" s="29" t="s">
        <v>464</v>
      </c>
      <c r="E49" s="30" t="s">
        <v>465</v>
      </c>
      <c r="F49" s="22" t="s">
        <v>466</v>
      </c>
      <c r="G49" s="4" t="s">
        <v>259</v>
      </c>
      <c r="H49" s="24" t="s">
        <v>274</v>
      </c>
      <c r="I49" s="25" t="str">
        <f t="shared" si="5"/>
        <v>OK</v>
      </c>
      <c r="J49" s="4" t="str">
        <f t="shared" si="1"/>
        <v>sif.hu-ufpi@ebserh.gov.br</v>
      </c>
      <c r="K49" s="4" t="str">
        <f t="shared" si="2"/>
        <v>Setor de Infraestrutura Física (HU-UFPI)</v>
      </c>
      <c r="L49" s="26">
        <f t="shared" si="3"/>
        <v>40</v>
      </c>
      <c r="M49" s="4" t="str">
        <f t="shared" si="4"/>
        <v>Setor de Infraestrutura Física (HU-UFPI)</v>
      </c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</row>
    <row r="50" spans="1:30" s="27" customFormat="1" ht="24.75" x14ac:dyDescent="0.25">
      <c r="A50" s="28" t="s">
        <v>146</v>
      </c>
      <c r="B50" s="28" t="s">
        <v>467</v>
      </c>
      <c r="C50" s="28" t="s">
        <v>147</v>
      </c>
      <c r="D50" s="29" t="s">
        <v>468</v>
      </c>
      <c r="E50" s="30" t="s">
        <v>469</v>
      </c>
      <c r="F50" s="22" t="s">
        <v>470</v>
      </c>
      <c r="G50" s="4" t="s">
        <v>259</v>
      </c>
      <c r="H50" s="24" t="s">
        <v>274</v>
      </c>
      <c r="I50" s="25" t="str">
        <f t="shared" si="5"/>
        <v>OK</v>
      </c>
      <c r="J50" s="4" t="str">
        <f t="shared" si="1"/>
        <v>usg.hu-ufpi@ebserh.gov.br</v>
      </c>
      <c r="K50" s="4" t="str">
        <f t="shared" si="2"/>
        <v>Unidade de Serviços Gerais (HU-UFPI)</v>
      </c>
      <c r="L50" s="26">
        <f t="shared" si="3"/>
        <v>36</v>
      </c>
      <c r="M50" s="4" t="str">
        <f t="shared" si="4"/>
        <v>Unidade de Serviços Gerais (HU-UFPI)</v>
      </c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</row>
    <row r="51" spans="1:30" s="27" customFormat="1" x14ac:dyDescent="0.25">
      <c r="A51" s="28" t="s">
        <v>150</v>
      </c>
      <c r="B51" s="28" t="s">
        <v>471</v>
      </c>
      <c r="C51" s="28" t="s">
        <v>150</v>
      </c>
      <c r="D51" s="29" t="s">
        <v>472</v>
      </c>
      <c r="E51" s="30" t="s">
        <v>473</v>
      </c>
      <c r="F51" s="22" t="s">
        <v>474</v>
      </c>
      <c r="G51" s="4" t="s">
        <v>259</v>
      </c>
      <c r="H51" s="24" t="s">
        <v>274</v>
      </c>
      <c r="I51" s="25" t="str">
        <f t="shared" si="5"/>
        <v>OK</v>
      </c>
      <c r="J51" s="4" t="str">
        <f t="shared" si="1"/>
        <v>gas.hu-ufpi@ebserh.gov.br</v>
      </c>
      <c r="K51" s="4" t="str">
        <f t="shared" si="2"/>
        <v>Gerência de Atenção à Saúde (HU-UFPI)</v>
      </c>
      <c r="L51" s="26">
        <f t="shared" si="3"/>
        <v>37</v>
      </c>
      <c r="M51" s="4" t="str">
        <f t="shared" si="4"/>
        <v>Gerência de Atenção à Saúde (HU-UFPI)</v>
      </c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</row>
    <row r="52" spans="1:30" s="27" customFormat="1" x14ac:dyDescent="0.25">
      <c r="A52" s="28" t="s">
        <v>184</v>
      </c>
      <c r="B52" s="28" t="s">
        <v>475</v>
      </c>
      <c r="C52" s="28" t="s">
        <v>184</v>
      </c>
      <c r="D52" s="29" t="s">
        <v>476</v>
      </c>
      <c r="E52" s="30" t="s">
        <v>477</v>
      </c>
      <c r="F52" s="22" t="s">
        <v>478</v>
      </c>
      <c r="G52" s="4" t="s">
        <v>259</v>
      </c>
      <c r="H52" s="24" t="s">
        <v>274</v>
      </c>
      <c r="I52" s="25" t="str">
        <f t="shared" si="5"/>
        <v>OK</v>
      </c>
      <c r="J52" s="4" t="str">
        <f t="shared" si="1"/>
        <v>denf.hu-ufpi@ebserh.gov.br</v>
      </c>
      <c r="K52" s="4" t="str">
        <f t="shared" si="2"/>
        <v>Divisão de Enfermagem (HU-UFPI)</v>
      </c>
      <c r="L52" s="26">
        <f t="shared" si="3"/>
        <v>31</v>
      </c>
      <c r="M52" s="4" t="str">
        <f t="shared" si="4"/>
        <v>Divisão de Enfermagem (HU-UFPI)</v>
      </c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</row>
    <row r="53" spans="1:30" s="27" customFormat="1" x14ac:dyDescent="0.25">
      <c r="A53" s="28" t="s">
        <v>153</v>
      </c>
      <c r="B53" s="28" t="s">
        <v>479</v>
      </c>
      <c r="C53" s="28" t="s">
        <v>480</v>
      </c>
      <c r="D53" s="29" t="s">
        <v>481</v>
      </c>
      <c r="E53" s="30" t="s">
        <v>482</v>
      </c>
      <c r="F53" s="22" t="s">
        <v>483</v>
      </c>
      <c r="G53" s="4" t="s">
        <v>259</v>
      </c>
      <c r="H53" s="24" t="s">
        <v>274</v>
      </c>
      <c r="I53" s="25" t="str">
        <f t="shared" si="5"/>
        <v>OK</v>
      </c>
      <c r="J53" s="4" t="str">
        <f t="shared" si="1"/>
        <v>dcdt.hu-ufpi@ebserh.gov.br</v>
      </c>
      <c r="K53" s="4" t="str">
        <f t="shared" si="2"/>
        <v>Div. de Gestão do Cuidado e Apoio Diagn. e Terapêutico (HU-UFPI)</v>
      </c>
      <c r="L53" s="26">
        <f t="shared" si="3"/>
        <v>64</v>
      </c>
      <c r="M53" s="4" t="str">
        <f t="shared" si="4"/>
        <v>Div. de Gestão do Cuidado e Apoio Diagn. e Terapêutico (HU-UFPI)</v>
      </c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</row>
    <row r="54" spans="1:30" s="27" customFormat="1" x14ac:dyDescent="0.25">
      <c r="A54" s="28" t="s">
        <v>5</v>
      </c>
      <c r="B54" s="28"/>
      <c r="C54" s="28" t="s">
        <v>155</v>
      </c>
      <c r="D54" s="29" t="s">
        <v>484</v>
      </c>
      <c r="E54" s="28"/>
      <c r="F54" s="22" t="s">
        <v>485</v>
      </c>
      <c r="G54" s="4" t="s">
        <v>260</v>
      </c>
      <c r="H54" s="24"/>
      <c r="I54" s="25" t="str">
        <f t="shared" si="5"/>
        <v>OK</v>
      </c>
      <c r="J54" s="4" t="str">
        <f t="shared" si="1"/>
        <v>stdt.hu-ufpi@ebserh.gov.br</v>
      </c>
      <c r="K54" s="4" t="str">
        <f t="shared" si="2"/>
        <v>Setor de Apoio Diagnóstico e Terapêutico (HU-UFPI)</v>
      </c>
      <c r="L54" s="26">
        <f t="shared" si="3"/>
        <v>50</v>
      </c>
      <c r="M54" s="4" t="str">
        <f t="shared" si="4"/>
        <v>Setor de Apoio Diagnóstico e Terapêutico (HU-UFPI)</v>
      </c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</row>
    <row r="55" spans="1:30" s="27" customFormat="1" ht="24.75" x14ac:dyDescent="0.25">
      <c r="A55" s="28" t="s">
        <v>169</v>
      </c>
      <c r="B55" s="28" t="s">
        <v>486</v>
      </c>
      <c r="C55" s="28" t="s">
        <v>487</v>
      </c>
      <c r="D55" s="29" t="s">
        <v>488</v>
      </c>
      <c r="E55" s="30" t="s">
        <v>489</v>
      </c>
      <c r="F55" s="22" t="s">
        <v>490</v>
      </c>
      <c r="G55" s="4" t="s">
        <v>259</v>
      </c>
      <c r="H55" s="24" t="s">
        <v>274</v>
      </c>
      <c r="I55" s="25" t="str">
        <f t="shared" si="5"/>
        <v>OK</v>
      </c>
      <c r="J55" s="4" t="str">
        <f t="shared" si="1"/>
        <v>uacap.hu-ufpi@ebserh.gov.br</v>
      </c>
      <c r="K55" s="4" t="str">
        <f t="shared" si="2"/>
        <v>Unidade de Análises Clínicas e Anatomia Patológica (HU-UFPI)</v>
      </c>
      <c r="L55" s="26">
        <f t="shared" si="3"/>
        <v>60</v>
      </c>
      <c r="M55" s="4" t="str">
        <f t="shared" si="4"/>
        <v>Unidade de Análises Clínicas e Anatomia Patológica (HU-UFPI)</v>
      </c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</row>
    <row r="56" spans="1:30" s="27" customFormat="1" ht="24.75" x14ac:dyDescent="0.25">
      <c r="A56" s="28" t="s">
        <v>172</v>
      </c>
      <c r="B56" s="28" t="s">
        <v>491</v>
      </c>
      <c r="C56" s="28" t="s">
        <v>492</v>
      </c>
      <c r="D56" s="29" t="s">
        <v>493</v>
      </c>
      <c r="E56" s="30" t="s">
        <v>494</v>
      </c>
      <c r="F56" s="22" t="s">
        <v>495</v>
      </c>
      <c r="G56" s="4" t="s">
        <v>259</v>
      </c>
      <c r="H56" s="24" t="s">
        <v>274</v>
      </c>
      <c r="I56" s="25" t="str">
        <f t="shared" si="5"/>
        <v>OK</v>
      </c>
      <c r="J56" s="4" t="str">
        <f t="shared" si="1"/>
        <v>ubcme.hu-ufpi@ebserh.gov.br</v>
      </c>
      <c r="K56" s="4" t="str">
        <f t="shared" si="2"/>
        <v>Unid. de Bloco Cirúrgico e Proc. de Material Esterili. (HU-UFPI)</v>
      </c>
      <c r="L56" s="26">
        <f t="shared" si="3"/>
        <v>64</v>
      </c>
      <c r="M56" s="4" t="str">
        <f t="shared" si="4"/>
        <v>Unid. de Bloco Cirúrgico e Proc. de Material Esterili. (HU-UFPI)</v>
      </c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</row>
    <row r="57" spans="1:30" s="27" customFormat="1" x14ac:dyDescent="0.25">
      <c r="A57" s="28" t="s">
        <v>163</v>
      </c>
      <c r="B57" s="28" t="s">
        <v>496</v>
      </c>
      <c r="C57" s="28" t="s">
        <v>163</v>
      </c>
      <c r="D57" s="29" t="s">
        <v>497</v>
      </c>
      <c r="E57" s="30" t="s">
        <v>498</v>
      </c>
      <c r="F57" s="22" t="s">
        <v>499</v>
      </c>
      <c r="G57" s="4" t="s">
        <v>259</v>
      </c>
      <c r="H57" s="24" t="s">
        <v>274</v>
      </c>
      <c r="I57" s="25" t="str">
        <f t="shared" si="5"/>
        <v>OK</v>
      </c>
      <c r="J57" s="4" t="str">
        <f t="shared" si="1"/>
        <v>udi.hu-ufpi@ebserh.gov.br</v>
      </c>
      <c r="K57" s="4" t="str">
        <f t="shared" si="2"/>
        <v>Unidade de Diagnóstico por Imagem (HU-UFPI)</v>
      </c>
      <c r="L57" s="26">
        <f t="shared" si="3"/>
        <v>43</v>
      </c>
      <c r="M57" s="4" t="str">
        <f t="shared" si="4"/>
        <v>Unidade de Diagnóstico por Imagem (HU-UFPI)</v>
      </c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</row>
    <row r="58" spans="1:30" s="27" customFormat="1" x14ac:dyDescent="0.25">
      <c r="A58" s="28" t="s">
        <v>5</v>
      </c>
      <c r="B58" s="28"/>
      <c r="C58" s="28" t="s">
        <v>500</v>
      </c>
      <c r="D58" s="29" t="s">
        <v>501</v>
      </c>
      <c r="E58" s="28"/>
      <c r="F58" s="22" t="s">
        <v>502</v>
      </c>
      <c r="G58" s="4" t="s">
        <v>260</v>
      </c>
      <c r="H58" s="24"/>
      <c r="I58" s="25" t="str">
        <f t="shared" si="5"/>
        <v>OK</v>
      </c>
      <c r="J58" s="4" t="str">
        <f t="shared" si="1"/>
        <v>ude.hu-ufpi@ebserh.gov.br</v>
      </c>
      <c r="K58" s="4" t="str">
        <f t="shared" si="2"/>
        <v>Unidade de Diagnósticos Especializados (HU-UFPI)</v>
      </c>
      <c r="L58" s="26">
        <f t="shared" si="3"/>
        <v>48</v>
      </c>
      <c r="M58" s="4" t="str">
        <f t="shared" si="4"/>
        <v>Unidade de Diagnósticos Especializados (HU-UFPI)</v>
      </c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</row>
    <row r="59" spans="1:30" s="27" customFormat="1" x14ac:dyDescent="0.25">
      <c r="A59" s="28" t="s">
        <v>503</v>
      </c>
      <c r="B59" s="28" t="s">
        <v>504</v>
      </c>
      <c r="C59" s="28" t="s">
        <v>505</v>
      </c>
      <c r="D59" s="29" t="s">
        <v>506</v>
      </c>
      <c r="E59" s="30" t="s">
        <v>507</v>
      </c>
      <c r="F59" s="22" t="s">
        <v>508</v>
      </c>
      <c r="G59" s="4" t="s">
        <v>259</v>
      </c>
      <c r="H59" s="24" t="s">
        <v>274</v>
      </c>
      <c r="I59" s="25" t="str">
        <f t="shared" si="5"/>
        <v>OK</v>
      </c>
      <c r="J59" s="4" t="str">
        <f t="shared" si="1"/>
        <v>uocb.hu-ufpi@ebserh.gov.br</v>
      </c>
      <c r="K59" s="4" t="str">
        <f t="shared" si="2"/>
        <v>Unid. de Oftalmologia, Otorrin. e Cirurgia Bucomax. (HU-UFPI)</v>
      </c>
      <c r="L59" s="26">
        <f t="shared" si="3"/>
        <v>61</v>
      </c>
      <c r="M59" s="4" t="str">
        <f t="shared" si="4"/>
        <v>Unid. de Oftalmologia, Otorrin. e Cirurgia Bucomax. (HU-UFPI)</v>
      </c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</row>
    <row r="60" spans="1:30" s="27" customFormat="1" x14ac:dyDescent="0.25">
      <c r="A60" s="28" t="s">
        <v>509</v>
      </c>
      <c r="B60" s="28" t="s">
        <v>510</v>
      </c>
      <c r="C60" s="28" t="s">
        <v>216</v>
      </c>
      <c r="D60" s="29" t="s">
        <v>511</v>
      </c>
      <c r="E60" s="30" t="s">
        <v>512</v>
      </c>
      <c r="F60" s="22" t="s">
        <v>513</v>
      </c>
      <c r="G60" s="4" t="s">
        <v>259</v>
      </c>
      <c r="H60" s="24" t="s">
        <v>274</v>
      </c>
      <c r="I60" s="25" t="str">
        <f t="shared" si="5"/>
        <v>OK</v>
      </c>
      <c r="J60" s="4" t="str">
        <f t="shared" si="1"/>
        <v>umul.hu-ufpi@ebserh.gov.br</v>
      </c>
      <c r="K60" s="4" t="str">
        <f t="shared" si="2"/>
        <v>Unidade de Saúde da Mulher (HU-UFPI)</v>
      </c>
      <c r="L60" s="26">
        <f t="shared" si="3"/>
        <v>36</v>
      </c>
      <c r="M60" s="4" t="str">
        <f t="shared" si="4"/>
        <v>Unidade de Saúde da Mulher (HU-UFPI)</v>
      </c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</row>
    <row r="61" spans="1:30" s="27" customFormat="1" x14ac:dyDescent="0.25">
      <c r="A61" s="28" t="s">
        <v>514</v>
      </c>
      <c r="B61" s="28" t="s">
        <v>515</v>
      </c>
      <c r="C61" s="28" t="s">
        <v>516</v>
      </c>
      <c r="D61" s="29" t="s">
        <v>517</v>
      </c>
      <c r="E61" s="30" t="s">
        <v>518</v>
      </c>
      <c r="F61" s="22" t="s">
        <v>519</v>
      </c>
      <c r="G61" s="4" t="s">
        <v>259</v>
      </c>
      <c r="H61" s="24" t="s">
        <v>274</v>
      </c>
      <c r="I61" s="25" t="str">
        <f t="shared" si="5"/>
        <v>OK</v>
      </c>
      <c r="J61" s="4" t="str">
        <f t="shared" si="1"/>
        <v>usme.hu-ufpi@ebserh.gov.br</v>
      </c>
      <c r="K61" s="4" t="str">
        <f t="shared" si="2"/>
        <v>Unidade de Saúde Mental (HU-UFPI)</v>
      </c>
      <c r="L61" s="26">
        <f t="shared" si="3"/>
        <v>33</v>
      </c>
      <c r="M61" s="4" t="str">
        <f t="shared" si="4"/>
        <v>Unidade de Saúde Mental (HU-UFPI)</v>
      </c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</row>
    <row r="62" spans="1:30" s="27" customFormat="1" x14ac:dyDescent="0.25">
      <c r="A62" s="28" t="s">
        <v>520</v>
      </c>
      <c r="B62" s="28" t="s">
        <v>521</v>
      </c>
      <c r="C62" s="28" t="s">
        <v>177</v>
      </c>
      <c r="D62" s="29" t="s">
        <v>522</v>
      </c>
      <c r="E62" s="30" t="s">
        <v>523</v>
      </c>
      <c r="F62" s="22" t="s">
        <v>524</v>
      </c>
      <c r="G62" s="4" t="s">
        <v>259</v>
      </c>
      <c r="H62" s="24" t="s">
        <v>274</v>
      </c>
      <c r="I62" s="25" t="str">
        <f t="shared" si="5"/>
        <v>OK</v>
      </c>
      <c r="J62" s="4" t="str">
        <f t="shared" si="1"/>
        <v>sfh.hu-ufpi@ebserh.gov.br</v>
      </c>
      <c r="K62" s="4" t="str">
        <f t="shared" si="2"/>
        <v>Setor de Farmácia Hospitalar (HU-UFPI)</v>
      </c>
      <c r="L62" s="26">
        <f t="shared" si="3"/>
        <v>38</v>
      </c>
      <c r="M62" s="4" t="str">
        <f t="shared" si="4"/>
        <v>Setor de Farmácia Hospitalar (HU-UFPI)</v>
      </c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</row>
    <row r="63" spans="1:30" s="27" customFormat="1" x14ac:dyDescent="0.25">
      <c r="A63" s="28" t="s">
        <v>181</v>
      </c>
      <c r="B63" s="28" t="s">
        <v>525</v>
      </c>
      <c r="C63" s="28" t="s">
        <v>526</v>
      </c>
      <c r="D63" s="29" t="s">
        <v>527</v>
      </c>
      <c r="E63" s="30" t="s">
        <v>528</v>
      </c>
      <c r="F63" s="22" t="s">
        <v>529</v>
      </c>
      <c r="G63" s="4" t="s">
        <v>259</v>
      </c>
      <c r="H63" s="24" t="s">
        <v>274</v>
      </c>
      <c r="I63" s="25" t="str">
        <f t="shared" si="5"/>
        <v>OK</v>
      </c>
      <c r="J63" s="4" t="str">
        <f t="shared" si="1"/>
        <v>ufcd.hu-ufpi@ebserh.gov.br</v>
      </c>
      <c r="K63" s="4" t="str">
        <f t="shared" si="2"/>
        <v>Unidade de Farmácia Clínica e Dispensação Farmacêutica (HU-UFPI)</v>
      </c>
      <c r="L63" s="26">
        <f t="shared" si="3"/>
        <v>64</v>
      </c>
      <c r="M63" s="4" t="str">
        <f t="shared" si="4"/>
        <v>Unidade de Farmácia Clínica e Dispensação Farmacêutica (HU-UFPI)</v>
      </c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</row>
    <row r="64" spans="1:30" s="27" customFormat="1" x14ac:dyDescent="0.25">
      <c r="A64" s="28" t="s">
        <v>530</v>
      </c>
      <c r="B64" s="28" t="s">
        <v>531</v>
      </c>
      <c r="C64" s="28" t="s">
        <v>236</v>
      </c>
      <c r="D64" s="29" t="s">
        <v>532</v>
      </c>
      <c r="E64" s="30" t="s">
        <v>533</v>
      </c>
      <c r="F64" s="22" t="s">
        <v>534</v>
      </c>
      <c r="G64" s="4" t="s">
        <v>259</v>
      </c>
      <c r="H64" s="24" t="s">
        <v>274</v>
      </c>
      <c r="I64" s="25" t="e">
        <f t="shared" si="5"/>
        <v>#VALUE!</v>
      </c>
      <c r="J64" s="4" t="e">
        <f t="shared" si="1"/>
        <v>#VALUE!</v>
      </c>
      <c r="K64" s="4" t="str">
        <f t="shared" si="2"/>
        <v>Unidade Multiprofissional (HU-UFPI)</v>
      </c>
      <c r="L64" s="26">
        <f t="shared" si="3"/>
        <v>35</v>
      </c>
      <c r="M64" s="4" t="str">
        <f t="shared" si="4"/>
        <v>Unidade Multiprofissional (HU-UFPI)</v>
      </c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</row>
    <row r="65" spans="1:30" s="27" customFormat="1" x14ac:dyDescent="0.25">
      <c r="A65" s="28" t="s">
        <v>238</v>
      </c>
      <c r="B65" s="28" t="s">
        <v>535</v>
      </c>
      <c r="C65" s="28" t="s">
        <v>238</v>
      </c>
      <c r="D65" s="29" t="s">
        <v>536</v>
      </c>
      <c r="E65" s="30" t="s">
        <v>537</v>
      </c>
      <c r="F65" s="22" t="s">
        <v>538</v>
      </c>
      <c r="G65" s="4" t="s">
        <v>259</v>
      </c>
      <c r="H65" s="24" t="s">
        <v>274</v>
      </c>
      <c r="I65" s="25" t="e">
        <f t="shared" si="5"/>
        <v>#VALUE!</v>
      </c>
      <c r="J65" s="4" t="e">
        <f t="shared" si="1"/>
        <v>#VALUE!</v>
      </c>
      <c r="K65" s="4" t="str">
        <f t="shared" si="2"/>
        <v>Divisão Médica (HU-UFPI)</v>
      </c>
      <c r="L65" s="26">
        <f t="shared" si="3"/>
        <v>24</v>
      </c>
      <c r="M65" s="4" t="str">
        <f t="shared" si="4"/>
        <v>Divisão Médica (HU-UFPI)</v>
      </c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</row>
    <row r="66" spans="1:30" s="27" customFormat="1" x14ac:dyDescent="0.25">
      <c r="A66" s="28" t="s">
        <v>189</v>
      </c>
      <c r="B66" s="28" t="s">
        <v>539</v>
      </c>
      <c r="C66" s="28" t="s">
        <v>192</v>
      </c>
      <c r="D66" s="29" t="s">
        <v>540</v>
      </c>
      <c r="E66" s="30" t="s">
        <v>541</v>
      </c>
      <c r="F66" s="22" t="s">
        <v>542</v>
      </c>
      <c r="G66" s="4" t="s">
        <v>259</v>
      </c>
      <c r="H66" s="24" t="s">
        <v>274</v>
      </c>
      <c r="I66" s="25" t="e">
        <f t="shared" si="5"/>
        <v>#VALUE!</v>
      </c>
      <c r="J66" s="4" t="e">
        <f t="shared" si="1"/>
        <v>#VALUE!</v>
      </c>
      <c r="K66" s="4" t="str">
        <f t="shared" si="2"/>
        <v>Setor de Cuidados Especializados (HU-UFPI)</v>
      </c>
      <c r="L66" s="26">
        <f t="shared" si="3"/>
        <v>42</v>
      </c>
      <c r="M66" s="4" t="str">
        <f t="shared" si="4"/>
        <v>Setor de Cuidados Especializados (HU-UFPI)</v>
      </c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</row>
    <row r="67" spans="1:30" s="27" customFormat="1" x14ac:dyDescent="0.25">
      <c r="A67" s="28" t="s">
        <v>201</v>
      </c>
      <c r="B67" s="28" t="s">
        <v>543</v>
      </c>
      <c r="C67" s="28" t="s">
        <v>201</v>
      </c>
      <c r="D67" s="29" t="s">
        <v>544</v>
      </c>
      <c r="E67" s="30" t="s">
        <v>545</v>
      </c>
      <c r="F67" s="22" t="s">
        <v>546</v>
      </c>
      <c r="G67" s="4" t="s">
        <v>259</v>
      </c>
      <c r="H67" s="24" t="s">
        <v>274</v>
      </c>
      <c r="I67" s="25" t="e">
        <f t="shared" si="5"/>
        <v>#VALUE!</v>
      </c>
      <c r="J67" s="4" t="e">
        <f t="shared" ref="J67:J130" si="6">IF(OR(G67="RENOMEAR",G67="CRIAR"),LOWER(LEFT(D67,SEARCH("/",D67,1)-1)&amp;"."&amp;$J$1),IF(G67="MANTER",LOWER(LEFT(D67,SEARCH("/",D67,1)-1)&amp;"."&amp;$J$1),IF(G67="MIGRAR E DESATIVAR",F67,IF(G67="DESATIVAR",E67,"SITUAÇÃO INVÁLIDA"))))</f>
        <v>#VALUE!</v>
      </c>
      <c r="K67" s="4" t="str">
        <f t="shared" ref="K67:K130" si="7">IF(L67&gt;64,"",M67)</f>
        <v>Unidade de Clínica Médica (HU-UFPI)</v>
      </c>
      <c r="L67" s="26">
        <f t="shared" ref="L67:L130" si="8">LEN(M67)</f>
        <v>35</v>
      </c>
      <c r="M67" s="4" t="str">
        <f t="shared" ref="M67:M130" si="9">IF(OR(G67="RENOMEAR",G67="CRIAR", G67="MANTER"),C67&amp;" "&amp;$K$1,IF(G67="MIGRAR E DESATIVAR","",IF(G67="DESATIVAR","","SITUAÇÃO INVÁLIDA")))</f>
        <v>Unidade de Clínica Médica (HU-UFPI)</v>
      </c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</row>
    <row r="68" spans="1:30" s="27" customFormat="1" x14ac:dyDescent="0.25">
      <c r="A68" s="28" t="s">
        <v>547</v>
      </c>
      <c r="B68" s="28" t="s">
        <v>548</v>
      </c>
      <c r="C68" s="28" t="s">
        <v>204</v>
      </c>
      <c r="D68" s="29" t="s">
        <v>549</v>
      </c>
      <c r="E68" s="30" t="s">
        <v>550</v>
      </c>
      <c r="F68" s="22" t="s">
        <v>551</v>
      </c>
      <c r="G68" s="4" t="s">
        <v>259</v>
      </c>
      <c r="H68" s="24" t="s">
        <v>274</v>
      </c>
      <c r="I68" s="25" t="e">
        <f t="shared" si="5"/>
        <v>#VALUE!</v>
      </c>
      <c r="J68" s="4" t="e">
        <f t="shared" si="6"/>
        <v>#VALUE!</v>
      </c>
      <c r="K68" s="4" t="str">
        <f t="shared" si="7"/>
        <v>Unidade de Clínicas Cirúrgicas Especializadas (HU-UFPI)</v>
      </c>
      <c r="L68" s="26">
        <f t="shared" si="8"/>
        <v>55</v>
      </c>
      <c r="M68" s="4" t="str">
        <f t="shared" si="9"/>
        <v>Unidade de Clínicas Cirúrgicas Especializadas (HU-UFPI)</v>
      </c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</row>
    <row r="69" spans="1:30" s="27" customFormat="1" x14ac:dyDescent="0.25">
      <c r="A69" s="28" t="s">
        <v>552</v>
      </c>
      <c r="B69" s="28" t="s">
        <v>553</v>
      </c>
      <c r="C69" s="28" t="s">
        <v>206</v>
      </c>
      <c r="D69" s="29" t="s">
        <v>554</v>
      </c>
      <c r="E69" s="30" t="s">
        <v>555</v>
      </c>
      <c r="F69" s="22" t="s">
        <v>556</v>
      </c>
      <c r="G69" s="4" t="s">
        <v>259</v>
      </c>
      <c r="H69" s="24" t="s">
        <v>274</v>
      </c>
      <c r="I69" s="25" t="e">
        <f t="shared" si="5"/>
        <v>#VALUE!</v>
      </c>
      <c r="J69" s="4" t="e">
        <f t="shared" si="6"/>
        <v>#VALUE!</v>
      </c>
      <c r="K69" s="4" t="str">
        <f t="shared" si="7"/>
        <v>Unidade de Especialidades Clínicas (HU-UFPI)</v>
      </c>
      <c r="L69" s="26">
        <f t="shared" si="8"/>
        <v>44</v>
      </c>
      <c r="M69" s="4" t="str">
        <f t="shared" si="9"/>
        <v>Unidade de Especialidades Clínicas (HU-UFPI)</v>
      </c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</row>
    <row r="70" spans="1:30" s="27" customFormat="1" x14ac:dyDescent="0.25">
      <c r="A70" s="28" t="s">
        <v>557</v>
      </c>
      <c r="B70" s="28" t="s">
        <v>558</v>
      </c>
      <c r="C70" s="28" t="s">
        <v>559</v>
      </c>
      <c r="D70" s="29" t="s">
        <v>560</v>
      </c>
      <c r="E70" s="30" t="s">
        <v>561</v>
      </c>
      <c r="F70" s="22" t="s">
        <v>562</v>
      </c>
      <c r="G70" s="4" t="s">
        <v>259</v>
      </c>
      <c r="H70" s="24" t="s">
        <v>274</v>
      </c>
      <c r="I70" s="25" t="e">
        <f t="shared" si="5"/>
        <v>#VALUE!</v>
      </c>
      <c r="J70" s="4" t="e">
        <f t="shared" si="6"/>
        <v>#VALUE!</v>
      </c>
      <c r="K70" s="4" t="str">
        <f t="shared" si="7"/>
        <v>Unidade de Hematologia, Hemoterapia e Oncologia (HU-UFPI)</v>
      </c>
      <c r="L70" s="26">
        <f t="shared" si="8"/>
        <v>57</v>
      </c>
      <c r="M70" s="4" t="str">
        <f t="shared" si="9"/>
        <v>Unidade de Hematologia, Hemoterapia e Oncologia (HU-UFPI)</v>
      </c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</row>
    <row r="71" spans="1:30" s="27" customFormat="1" x14ac:dyDescent="0.25">
      <c r="A71" s="28" t="s">
        <v>563</v>
      </c>
      <c r="B71" s="28" t="s">
        <v>564</v>
      </c>
      <c r="C71" s="28" t="s">
        <v>226</v>
      </c>
      <c r="D71" s="29" t="s">
        <v>565</v>
      </c>
      <c r="E71" s="30" t="s">
        <v>566</v>
      </c>
      <c r="F71" s="22" t="s">
        <v>567</v>
      </c>
      <c r="G71" s="4" t="s">
        <v>259</v>
      </c>
      <c r="H71" s="24" t="s">
        <v>274</v>
      </c>
      <c r="I71" s="25" t="e">
        <f t="shared" si="5"/>
        <v>#VALUE!</v>
      </c>
      <c r="J71" s="4" t="e">
        <f t="shared" si="6"/>
        <v>#VALUE!</v>
      </c>
      <c r="K71" s="4" t="str">
        <f t="shared" si="7"/>
        <v>Unidade de Terapia Intensiva Adulto (HU-UFPI)</v>
      </c>
      <c r="L71" s="26">
        <f t="shared" si="8"/>
        <v>45</v>
      </c>
      <c r="M71" s="4" t="str">
        <f t="shared" si="9"/>
        <v>Unidade de Terapia Intensiva Adulto (HU-UFPI)</v>
      </c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</row>
    <row r="72" spans="1:30" s="27" customFormat="1" x14ac:dyDescent="0.25">
      <c r="A72" s="28" t="s">
        <v>568</v>
      </c>
      <c r="B72" s="28" t="s">
        <v>569</v>
      </c>
      <c r="C72" s="28" t="s">
        <v>570</v>
      </c>
      <c r="D72" s="29" t="s">
        <v>571</v>
      </c>
      <c r="E72" s="30" t="s">
        <v>572</v>
      </c>
      <c r="F72" s="22" t="s">
        <v>573</v>
      </c>
      <c r="G72" s="4" t="s">
        <v>259</v>
      </c>
      <c r="H72" s="24" t="s">
        <v>274</v>
      </c>
      <c r="I72" s="25" t="e">
        <f t="shared" si="5"/>
        <v>#VALUE!</v>
      </c>
      <c r="J72" s="4" t="e">
        <f t="shared" si="6"/>
        <v>#VALUE!</v>
      </c>
      <c r="K72" s="4" t="str">
        <f t="shared" si="7"/>
        <v>Unidade de Traumato-Ortopedia (HU-UFPI)</v>
      </c>
      <c r="L72" s="26">
        <f t="shared" si="8"/>
        <v>39</v>
      </c>
      <c r="M72" s="4" t="str">
        <f t="shared" si="9"/>
        <v>Unidade de Traumato-Ortopedia (HU-UFPI)</v>
      </c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</row>
    <row r="73" spans="1:30" s="27" customFormat="1" x14ac:dyDescent="0.25">
      <c r="A73" s="28" t="s">
        <v>574</v>
      </c>
      <c r="B73" s="28" t="s">
        <v>575</v>
      </c>
      <c r="C73" s="28" t="s">
        <v>576</v>
      </c>
      <c r="D73" s="29" t="s">
        <v>577</v>
      </c>
      <c r="E73" s="30" t="s">
        <v>578</v>
      </c>
      <c r="F73" s="22" t="s">
        <v>579</v>
      </c>
      <c r="G73" s="4" t="s">
        <v>259</v>
      </c>
      <c r="H73" s="24" t="s">
        <v>274</v>
      </c>
      <c r="I73" s="25" t="e">
        <f t="shared" si="5"/>
        <v>#VALUE!</v>
      </c>
      <c r="J73" s="4" t="e">
        <f t="shared" si="6"/>
        <v>#VALUE!</v>
      </c>
      <c r="K73" s="4" t="str">
        <f t="shared" si="7"/>
        <v>Unidade do Sistema Cardiovascular (HU-UFPI)</v>
      </c>
      <c r="L73" s="26">
        <f t="shared" si="8"/>
        <v>43</v>
      </c>
      <c r="M73" s="4" t="str">
        <f t="shared" si="9"/>
        <v>Unidade do Sistema Cardiovascular (HU-UFPI)</v>
      </c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</row>
    <row r="74" spans="1:30" s="27" customFormat="1" x14ac:dyDescent="0.25">
      <c r="A74" s="28" t="s">
        <v>580</v>
      </c>
      <c r="B74" s="28" t="s">
        <v>581</v>
      </c>
      <c r="C74" s="28" t="s">
        <v>580</v>
      </c>
      <c r="D74" s="29" t="s">
        <v>582</v>
      </c>
      <c r="E74" s="30" t="s">
        <v>583</v>
      </c>
      <c r="F74" s="22" t="s">
        <v>584</v>
      </c>
      <c r="G74" s="4" t="s">
        <v>259</v>
      </c>
      <c r="H74" s="24" t="s">
        <v>274</v>
      </c>
      <c r="I74" s="25" t="e">
        <f t="shared" si="5"/>
        <v>#VALUE!</v>
      </c>
      <c r="J74" s="4" t="e">
        <f t="shared" si="6"/>
        <v>#VALUE!</v>
      </c>
      <c r="K74" s="4" t="str">
        <f t="shared" si="7"/>
        <v>Unidade do Sistema Digestivo (HU-UFPI)</v>
      </c>
      <c r="L74" s="26">
        <f t="shared" si="8"/>
        <v>38</v>
      </c>
      <c r="M74" s="4" t="str">
        <f t="shared" si="9"/>
        <v>Unidade do Sistema Digestivo (HU-UFPI)</v>
      </c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</row>
    <row r="75" spans="1:30" s="27" customFormat="1" x14ac:dyDescent="0.25">
      <c r="A75" s="28" t="s">
        <v>585</v>
      </c>
      <c r="B75" s="28" t="s">
        <v>586</v>
      </c>
      <c r="C75" s="28" t="s">
        <v>587</v>
      </c>
      <c r="D75" s="29" t="s">
        <v>588</v>
      </c>
      <c r="E75" s="30" t="s">
        <v>589</v>
      </c>
      <c r="F75" s="22" t="s">
        <v>590</v>
      </c>
      <c r="G75" s="4" t="s">
        <v>259</v>
      </c>
      <c r="H75" s="24" t="s">
        <v>274</v>
      </c>
      <c r="I75" s="25" t="e">
        <f t="shared" si="5"/>
        <v>#VALUE!</v>
      </c>
      <c r="J75" s="4" t="e">
        <f t="shared" si="6"/>
        <v>#VALUE!</v>
      </c>
      <c r="K75" s="4" t="str">
        <f t="shared" si="7"/>
        <v>Unidade do Sistema Neurológico (HU-UFPI)</v>
      </c>
      <c r="L75" s="26">
        <f t="shared" si="8"/>
        <v>40</v>
      </c>
      <c r="M75" s="4" t="str">
        <f t="shared" si="9"/>
        <v>Unidade do Sistema Neurológico (HU-UFPI)</v>
      </c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</row>
    <row r="76" spans="1:30" s="27" customFormat="1" ht="24.75" x14ac:dyDescent="0.25">
      <c r="A76" s="28" t="s">
        <v>94</v>
      </c>
      <c r="B76" s="28" t="s">
        <v>591</v>
      </c>
      <c r="C76" s="28" t="s">
        <v>5</v>
      </c>
      <c r="D76" s="28" t="s">
        <v>5</v>
      </c>
      <c r="E76" s="30" t="s">
        <v>592</v>
      </c>
      <c r="F76" s="28"/>
      <c r="G76" s="4" t="s">
        <v>261</v>
      </c>
      <c r="H76" s="24" t="s">
        <v>274</v>
      </c>
      <c r="I76" s="25" t="str">
        <f t="shared" si="5"/>
        <v>INVÁLIDO MIGRAR</v>
      </c>
      <c r="J76" s="4">
        <f t="shared" si="6"/>
        <v>0</v>
      </c>
      <c r="K76" s="4" t="str">
        <f t="shared" si="7"/>
        <v/>
      </c>
      <c r="L76" s="26">
        <f t="shared" si="8"/>
        <v>0</v>
      </c>
      <c r="M76" s="4" t="str">
        <f t="shared" si="9"/>
        <v/>
      </c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</row>
    <row r="77" spans="1:30" s="27" customFormat="1" ht="24.75" x14ac:dyDescent="0.25">
      <c r="A77" s="28" t="s">
        <v>593</v>
      </c>
      <c r="B77" s="28" t="s">
        <v>594</v>
      </c>
      <c r="C77" s="28" t="s">
        <v>5</v>
      </c>
      <c r="D77" s="28" t="s">
        <v>5</v>
      </c>
      <c r="E77" s="30" t="s">
        <v>595</v>
      </c>
      <c r="F77" s="28"/>
      <c r="G77" s="4" t="s">
        <v>261</v>
      </c>
      <c r="H77" s="24" t="s">
        <v>274</v>
      </c>
      <c r="I77" s="25" t="str">
        <f t="shared" si="5"/>
        <v>INVÁLIDO MIGRAR</v>
      </c>
      <c r="J77" s="4">
        <f t="shared" si="6"/>
        <v>0</v>
      </c>
      <c r="K77" s="4" t="str">
        <f t="shared" si="7"/>
        <v/>
      </c>
      <c r="L77" s="26">
        <f t="shared" si="8"/>
        <v>0</v>
      </c>
      <c r="M77" s="4" t="str">
        <f t="shared" si="9"/>
        <v/>
      </c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</row>
    <row r="78" spans="1:30" s="27" customFormat="1" ht="24.75" x14ac:dyDescent="0.25">
      <c r="A78" s="28" t="s">
        <v>249</v>
      </c>
      <c r="B78" s="28" t="s">
        <v>596</v>
      </c>
      <c r="C78" s="28" t="s">
        <v>5</v>
      </c>
      <c r="D78" s="28" t="s">
        <v>5</v>
      </c>
      <c r="E78" s="30" t="s">
        <v>597</v>
      </c>
      <c r="F78" s="28"/>
      <c r="G78" s="4" t="s">
        <v>261</v>
      </c>
      <c r="H78" s="24" t="s">
        <v>274</v>
      </c>
      <c r="I78" s="25" t="str">
        <f t="shared" si="5"/>
        <v>INVÁLIDO MIGRAR</v>
      </c>
      <c r="J78" s="4">
        <f t="shared" si="6"/>
        <v>0</v>
      </c>
      <c r="K78" s="4" t="str">
        <f t="shared" si="7"/>
        <v/>
      </c>
      <c r="L78" s="26">
        <f t="shared" si="8"/>
        <v>0</v>
      </c>
      <c r="M78" s="4" t="str">
        <f t="shared" si="9"/>
        <v/>
      </c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</row>
    <row r="79" spans="1:30" s="27" customFormat="1" ht="24.75" x14ac:dyDescent="0.25">
      <c r="A79" s="28" t="s">
        <v>598</v>
      </c>
      <c r="B79" s="28" t="s">
        <v>599</v>
      </c>
      <c r="C79" s="28" t="s">
        <v>5</v>
      </c>
      <c r="D79" s="28" t="s">
        <v>5</v>
      </c>
      <c r="E79" s="30" t="s">
        <v>600</v>
      </c>
      <c r="F79" s="28"/>
      <c r="G79" s="4" t="s">
        <v>261</v>
      </c>
      <c r="H79" s="24" t="s">
        <v>274</v>
      </c>
      <c r="I79" s="25" t="str">
        <f t="shared" si="5"/>
        <v>INVÁLIDO MIGRAR</v>
      </c>
      <c r="J79" s="4">
        <f t="shared" si="6"/>
        <v>0</v>
      </c>
      <c r="K79" s="4" t="str">
        <f t="shared" si="7"/>
        <v/>
      </c>
      <c r="L79" s="26">
        <f t="shared" si="8"/>
        <v>0</v>
      </c>
      <c r="M79" s="4" t="str">
        <f t="shared" si="9"/>
        <v/>
      </c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</row>
    <row r="80" spans="1:30" s="27" customFormat="1" x14ac:dyDescent="0.25">
      <c r="A80" s="28" t="s">
        <v>601</v>
      </c>
      <c r="B80" s="28" t="s">
        <v>602</v>
      </c>
      <c r="C80" s="28" t="s">
        <v>5</v>
      </c>
      <c r="D80" s="28" t="s">
        <v>5</v>
      </c>
      <c r="E80" s="30" t="s">
        <v>603</v>
      </c>
      <c r="F80" s="28"/>
      <c r="G80" s="4" t="s">
        <v>261</v>
      </c>
      <c r="H80" s="24" t="s">
        <v>274</v>
      </c>
      <c r="I80" s="25" t="str">
        <f t="shared" si="5"/>
        <v>INVÁLIDO MIGRAR</v>
      </c>
      <c r="J80" s="4">
        <f t="shared" si="6"/>
        <v>0</v>
      </c>
      <c r="K80" s="4" t="str">
        <f t="shared" si="7"/>
        <v/>
      </c>
      <c r="L80" s="26">
        <f t="shared" si="8"/>
        <v>0</v>
      </c>
      <c r="M80" s="4" t="str">
        <f t="shared" si="9"/>
        <v/>
      </c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</row>
    <row r="81" spans="1:30" s="27" customFormat="1" x14ac:dyDescent="0.25">
      <c r="A81" s="28" t="s">
        <v>251</v>
      </c>
      <c r="B81" s="28" t="s">
        <v>604</v>
      </c>
      <c r="C81" s="28" t="s">
        <v>5</v>
      </c>
      <c r="D81" s="28" t="s">
        <v>5</v>
      </c>
      <c r="E81" s="30" t="s">
        <v>605</v>
      </c>
      <c r="F81" s="28"/>
      <c r="G81" s="4" t="s">
        <v>261</v>
      </c>
      <c r="H81" s="24" t="s">
        <v>274</v>
      </c>
      <c r="I81" s="25" t="str">
        <f t="shared" ref="I81:I144" si="10">IF(G81="CRIAR",IF(AND(F81=J81,LEN(K81)&lt;65,LEN(K81)&gt;0),"OK","INVÁLIDO CRIAR"),IF(G81="RENOMEAR",IF(AND(F81=J81,LEN(K81)&lt;65,LEN(K81)&gt;0,E81&lt;&gt;""),"OK","INVÁLIDO RENOMEAR"),IF(G81="MANTER",IF(E81=J81,"OK","INVÁLIDO MANTER"),IF(G81="MIGRAR E DESATIVAR",IF(COUNTIF($F:$F,F81) &gt; 1,"OK","INVÁLIDO MIGRAR"),IF(G81="DESATIVAR","OK","SITUAÇÃO INVÁLIDA")))))</f>
        <v>INVÁLIDO MIGRAR</v>
      </c>
      <c r="J81" s="4">
        <f t="shared" si="6"/>
        <v>0</v>
      </c>
      <c r="K81" s="4" t="str">
        <f t="shared" si="7"/>
        <v/>
      </c>
      <c r="L81" s="26">
        <f t="shared" si="8"/>
        <v>0</v>
      </c>
      <c r="M81" s="4" t="str">
        <f t="shared" si="9"/>
        <v/>
      </c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</row>
    <row r="82" spans="1:30" s="27" customFormat="1" x14ac:dyDescent="0.25">
      <c r="A82" s="39" t="s">
        <v>165</v>
      </c>
      <c r="B82" s="39" t="s">
        <v>606</v>
      </c>
      <c r="C82" s="28" t="s">
        <v>5</v>
      </c>
      <c r="D82" s="28" t="s">
        <v>5</v>
      </c>
      <c r="E82" s="30" t="s">
        <v>607</v>
      </c>
      <c r="F82" s="28"/>
      <c r="G82" s="4" t="s">
        <v>261</v>
      </c>
      <c r="H82" s="24" t="s">
        <v>274</v>
      </c>
      <c r="I82" s="25" t="str">
        <f t="shared" si="10"/>
        <v>INVÁLIDO MIGRAR</v>
      </c>
      <c r="J82" s="4">
        <f t="shared" si="6"/>
        <v>0</v>
      </c>
      <c r="K82" s="4" t="str">
        <f t="shared" si="7"/>
        <v/>
      </c>
      <c r="L82" s="26">
        <f t="shared" si="8"/>
        <v>0</v>
      </c>
      <c r="M82" s="4" t="str">
        <f t="shared" si="9"/>
        <v/>
      </c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</row>
    <row r="83" spans="1:30" s="27" customFormat="1" x14ac:dyDescent="0.25">
      <c r="A83" s="40"/>
      <c r="B83" s="41"/>
      <c r="C83" s="41"/>
      <c r="D83" s="41"/>
      <c r="E83" s="41"/>
      <c r="F83" s="41"/>
      <c r="G83" s="41"/>
      <c r="H83" s="41"/>
      <c r="I83" s="25" t="str">
        <f t="shared" si="10"/>
        <v>SITUAÇÃO INVÁLIDA</v>
      </c>
      <c r="J83" s="4" t="str">
        <f t="shared" si="6"/>
        <v>SITUAÇÃO INVÁLIDA</v>
      </c>
      <c r="K83" s="4" t="str">
        <f t="shared" si="7"/>
        <v>SITUAÇÃO INVÁLIDA</v>
      </c>
      <c r="L83" s="26">
        <f t="shared" si="8"/>
        <v>17</v>
      </c>
      <c r="M83" s="4" t="str">
        <f t="shared" si="9"/>
        <v>SITUAÇÃO INVÁLIDA</v>
      </c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</row>
    <row r="84" spans="1:30" s="27" customFormat="1" x14ac:dyDescent="0.25">
      <c r="A84" s="40"/>
      <c r="B84" s="41"/>
      <c r="C84" s="41"/>
      <c r="D84" s="41"/>
      <c r="E84" s="41"/>
      <c r="F84" s="41"/>
      <c r="G84" s="41"/>
      <c r="H84" s="41"/>
      <c r="I84" s="25" t="str">
        <f t="shared" si="10"/>
        <v>SITUAÇÃO INVÁLIDA</v>
      </c>
      <c r="J84" s="4" t="str">
        <f t="shared" si="6"/>
        <v>SITUAÇÃO INVÁLIDA</v>
      </c>
      <c r="K84" s="4" t="str">
        <f t="shared" si="7"/>
        <v>SITUAÇÃO INVÁLIDA</v>
      </c>
      <c r="L84" s="26">
        <f t="shared" si="8"/>
        <v>17</v>
      </c>
      <c r="M84" s="4" t="str">
        <f t="shared" si="9"/>
        <v>SITUAÇÃO INVÁLIDA</v>
      </c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</row>
    <row r="85" spans="1:30" s="27" customFormat="1" x14ac:dyDescent="0.25">
      <c r="A85" s="40"/>
      <c r="B85" s="41"/>
      <c r="C85" s="41"/>
      <c r="D85" s="41"/>
      <c r="E85" s="41"/>
      <c r="F85" s="41"/>
      <c r="G85" s="41"/>
      <c r="H85" s="41"/>
      <c r="I85" s="25" t="str">
        <f t="shared" si="10"/>
        <v>SITUAÇÃO INVÁLIDA</v>
      </c>
      <c r="J85" s="4" t="str">
        <f t="shared" si="6"/>
        <v>SITUAÇÃO INVÁLIDA</v>
      </c>
      <c r="K85" s="4" t="str">
        <f t="shared" si="7"/>
        <v>SITUAÇÃO INVÁLIDA</v>
      </c>
      <c r="L85" s="26">
        <f t="shared" si="8"/>
        <v>17</v>
      </c>
      <c r="M85" s="4" t="str">
        <f t="shared" si="9"/>
        <v>SITUAÇÃO INVÁLIDA</v>
      </c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</row>
    <row r="86" spans="1:30" s="27" customFormat="1" x14ac:dyDescent="0.25">
      <c r="A86" s="40"/>
      <c r="B86" s="41"/>
      <c r="C86" s="41"/>
      <c r="D86" s="41"/>
      <c r="E86" s="41"/>
      <c r="F86" s="41"/>
      <c r="G86" s="41"/>
      <c r="H86" s="41"/>
      <c r="I86" s="25" t="str">
        <f t="shared" si="10"/>
        <v>SITUAÇÃO INVÁLIDA</v>
      </c>
      <c r="J86" s="4" t="str">
        <f t="shared" si="6"/>
        <v>SITUAÇÃO INVÁLIDA</v>
      </c>
      <c r="K86" s="4" t="str">
        <f t="shared" si="7"/>
        <v>SITUAÇÃO INVÁLIDA</v>
      </c>
      <c r="L86" s="26">
        <f t="shared" si="8"/>
        <v>17</v>
      </c>
      <c r="M86" s="4" t="str">
        <f t="shared" si="9"/>
        <v>SITUAÇÃO INVÁLIDA</v>
      </c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</row>
    <row r="87" spans="1:30" s="27" customFormat="1" x14ac:dyDescent="0.25">
      <c r="A87" s="40"/>
      <c r="B87" s="41"/>
      <c r="C87" s="41"/>
      <c r="D87" s="41"/>
      <c r="E87" s="41"/>
      <c r="F87" s="41"/>
      <c r="G87" s="41"/>
      <c r="H87" s="41"/>
      <c r="I87" s="25" t="str">
        <f t="shared" si="10"/>
        <v>SITUAÇÃO INVÁLIDA</v>
      </c>
      <c r="J87" s="4" t="str">
        <f t="shared" si="6"/>
        <v>SITUAÇÃO INVÁLIDA</v>
      </c>
      <c r="K87" s="4" t="str">
        <f t="shared" si="7"/>
        <v>SITUAÇÃO INVÁLIDA</v>
      </c>
      <c r="L87" s="26">
        <f t="shared" si="8"/>
        <v>17</v>
      </c>
      <c r="M87" s="4" t="str">
        <f t="shared" si="9"/>
        <v>SITUAÇÃO INVÁLIDA</v>
      </c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</row>
    <row r="88" spans="1:30" s="27" customFormat="1" x14ac:dyDescent="0.25">
      <c r="A88" s="40"/>
      <c r="B88" s="41"/>
      <c r="C88" s="41"/>
      <c r="D88" s="41"/>
      <c r="E88" s="41"/>
      <c r="F88" s="41"/>
      <c r="G88" s="41"/>
      <c r="H88" s="41"/>
      <c r="I88" s="25" t="str">
        <f t="shared" si="10"/>
        <v>SITUAÇÃO INVÁLIDA</v>
      </c>
      <c r="J88" s="4" t="str">
        <f t="shared" si="6"/>
        <v>SITUAÇÃO INVÁLIDA</v>
      </c>
      <c r="K88" s="4" t="str">
        <f t="shared" si="7"/>
        <v>SITUAÇÃO INVÁLIDA</v>
      </c>
      <c r="L88" s="26">
        <f t="shared" si="8"/>
        <v>17</v>
      </c>
      <c r="M88" s="4" t="str">
        <f t="shared" si="9"/>
        <v>SITUAÇÃO INVÁLIDA</v>
      </c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</row>
    <row r="89" spans="1:30" s="27" customFormat="1" x14ac:dyDescent="0.25">
      <c r="A89" s="40"/>
      <c r="B89" s="41"/>
      <c r="C89" s="41"/>
      <c r="D89" s="41"/>
      <c r="E89" s="41"/>
      <c r="F89" s="41"/>
      <c r="G89" s="41"/>
      <c r="H89" s="41"/>
      <c r="I89" s="25" t="str">
        <f t="shared" si="10"/>
        <v>SITUAÇÃO INVÁLIDA</v>
      </c>
      <c r="J89" s="4" t="str">
        <f t="shared" si="6"/>
        <v>SITUAÇÃO INVÁLIDA</v>
      </c>
      <c r="K89" s="4" t="str">
        <f t="shared" si="7"/>
        <v>SITUAÇÃO INVÁLIDA</v>
      </c>
      <c r="L89" s="26">
        <f t="shared" si="8"/>
        <v>17</v>
      </c>
      <c r="M89" s="4" t="str">
        <f t="shared" si="9"/>
        <v>SITUAÇÃO INVÁLIDA</v>
      </c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</row>
    <row r="90" spans="1:30" s="27" customFormat="1" x14ac:dyDescent="0.25">
      <c r="A90" s="40"/>
      <c r="B90" s="41"/>
      <c r="C90" s="41"/>
      <c r="D90" s="41"/>
      <c r="E90" s="41"/>
      <c r="F90" s="41"/>
      <c r="G90" s="41"/>
      <c r="H90" s="41"/>
      <c r="I90" s="25" t="str">
        <f t="shared" si="10"/>
        <v>SITUAÇÃO INVÁLIDA</v>
      </c>
      <c r="J90" s="4" t="str">
        <f t="shared" si="6"/>
        <v>SITUAÇÃO INVÁLIDA</v>
      </c>
      <c r="K90" s="4" t="str">
        <f t="shared" si="7"/>
        <v>SITUAÇÃO INVÁLIDA</v>
      </c>
      <c r="L90" s="26">
        <f t="shared" si="8"/>
        <v>17</v>
      </c>
      <c r="M90" s="4" t="str">
        <f t="shared" si="9"/>
        <v>SITUAÇÃO INVÁLIDA</v>
      </c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</row>
    <row r="91" spans="1:30" s="27" customFormat="1" x14ac:dyDescent="0.25">
      <c r="A91" s="40"/>
      <c r="B91" s="41"/>
      <c r="C91" s="41"/>
      <c r="D91" s="41"/>
      <c r="E91" s="41"/>
      <c r="F91" s="41"/>
      <c r="G91" s="41"/>
      <c r="H91" s="41"/>
      <c r="I91" s="25" t="str">
        <f t="shared" si="10"/>
        <v>SITUAÇÃO INVÁLIDA</v>
      </c>
      <c r="J91" s="4" t="str">
        <f t="shared" si="6"/>
        <v>SITUAÇÃO INVÁLIDA</v>
      </c>
      <c r="K91" s="4" t="str">
        <f t="shared" si="7"/>
        <v>SITUAÇÃO INVÁLIDA</v>
      </c>
      <c r="L91" s="26">
        <f t="shared" si="8"/>
        <v>17</v>
      </c>
      <c r="M91" s="4" t="str">
        <f t="shared" si="9"/>
        <v>SITUAÇÃO INVÁLIDA</v>
      </c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</row>
    <row r="92" spans="1:30" s="27" customFormat="1" x14ac:dyDescent="0.25">
      <c r="A92" s="40"/>
      <c r="B92" s="41"/>
      <c r="C92" s="41"/>
      <c r="D92" s="41"/>
      <c r="E92" s="41"/>
      <c r="F92" s="41"/>
      <c r="G92" s="41"/>
      <c r="H92" s="41"/>
      <c r="I92" s="25" t="str">
        <f t="shared" si="10"/>
        <v>SITUAÇÃO INVÁLIDA</v>
      </c>
      <c r="J92" s="4" t="str">
        <f t="shared" si="6"/>
        <v>SITUAÇÃO INVÁLIDA</v>
      </c>
      <c r="K92" s="4" t="str">
        <f t="shared" si="7"/>
        <v>SITUAÇÃO INVÁLIDA</v>
      </c>
      <c r="L92" s="26">
        <f t="shared" si="8"/>
        <v>17</v>
      </c>
      <c r="M92" s="4" t="str">
        <f t="shared" si="9"/>
        <v>SITUAÇÃO INVÁLIDA</v>
      </c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</row>
    <row r="93" spans="1:30" s="27" customFormat="1" x14ac:dyDescent="0.25">
      <c r="A93" s="40"/>
      <c r="B93" s="41"/>
      <c r="C93" s="41"/>
      <c r="D93" s="41"/>
      <c r="E93" s="41"/>
      <c r="F93" s="41"/>
      <c r="G93" s="41"/>
      <c r="H93" s="41"/>
      <c r="I93" s="25" t="str">
        <f t="shared" si="10"/>
        <v>SITUAÇÃO INVÁLIDA</v>
      </c>
      <c r="J93" s="4" t="str">
        <f t="shared" si="6"/>
        <v>SITUAÇÃO INVÁLIDA</v>
      </c>
      <c r="K93" s="4" t="str">
        <f t="shared" si="7"/>
        <v>SITUAÇÃO INVÁLIDA</v>
      </c>
      <c r="L93" s="26">
        <f t="shared" si="8"/>
        <v>17</v>
      </c>
      <c r="M93" s="4" t="str">
        <f t="shared" si="9"/>
        <v>SITUAÇÃO INVÁLIDA</v>
      </c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</row>
    <row r="94" spans="1:30" s="27" customFormat="1" x14ac:dyDescent="0.25">
      <c r="A94" s="40"/>
      <c r="B94" s="41"/>
      <c r="C94" s="41"/>
      <c r="D94" s="41"/>
      <c r="E94" s="41"/>
      <c r="F94" s="41"/>
      <c r="G94" s="41"/>
      <c r="H94" s="41"/>
      <c r="I94" s="25" t="str">
        <f t="shared" si="10"/>
        <v>SITUAÇÃO INVÁLIDA</v>
      </c>
      <c r="J94" s="4" t="str">
        <f t="shared" si="6"/>
        <v>SITUAÇÃO INVÁLIDA</v>
      </c>
      <c r="K94" s="4" t="str">
        <f t="shared" si="7"/>
        <v>SITUAÇÃO INVÁLIDA</v>
      </c>
      <c r="L94" s="26">
        <f t="shared" si="8"/>
        <v>17</v>
      </c>
      <c r="M94" s="4" t="str">
        <f t="shared" si="9"/>
        <v>SITUAÇÃO INVÁLIDA</v>
      </c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</row>
    <row r="95" spans="1:30" s="27" customFormat="1" x14ac:dyDescent="0.25">
      <c r="A95" s="40"/>
      <c r="B95" s="41"/>
      <c r="C95" s="41"/>
      <c r="D95" s="41"/>
      <c r="E95" s="41"/>
      <c r="F95" s="41"/>
      <c r="G95" s="41"/>
      <c r="H95" s="41"/>
      <c r="I95" s="25" t="str">
        <f t="shared" si="10"/>
        <v>SITUAÇÃO INVÁLIDA</v>
      </c>
      <c r="J95" s="4" t="str">
        <f t="shared" si="6"/>
        <v>SITUAÇÃO INVÁLIDA</v>
      </c>
      <c r="K95" s="4" t="str">
        <f t="shared" si="7"/>
        <v>SITUAÇÃO INVÁLIDA</v>
      </c>
      <c r="L95" s="26">
        <f t="shared" si="8"/>
        <v>17</v>
      </c>
      <c r="M95" s="4" t="str">
        <f t="shared" si="9"/>
        <v>SITUAÇÃO INVÁLIDA</v>
      </c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</row>
    <row r="96" spans="1:30" s="27" customFormat="1" x14ac:dyDescent="0.25">
      <c r="A96" s="40"/>
      <c r="B96" s="41"/>
      <c r="C96" s="41"/>
      <c r="D96" s="41"/>
      <c r="E96" s="41"/>
      <c r="F96" s="41"/>
      <c r="G96" s="41"/>
      <c r="H96" s="41"/>
      <c r="I96" s="25" t="str">
        <f t="shared" si="10"/>
        <v>SITUAÇÃO INVÁLIDA</v>
      </c>
      <c r="J96" s="4" t="str">
        <f t="shared" si="6"/>
        <v>SITUAÇÃO INVÁLIDA</v>
      </c>
      <c r="K96" s="4" t="str">
        <f t="shared" si="7"/>
        <v>SITUAÇÃO INVÁLIDA</v>
      </c>
      <c r="L96" s="26">
        <f t="shared" si="8"/>
        <v>17</v>
      </c>
      <c r="M96" s="4" t="str">
        <f t="shared" si="9"/>
        <v>SITUAÇÃO INVÁLIDA</v>
      </c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</row>
    <row r="97" spans="1:30" s="27" customFormat="1" x14ac:dyDescent="0.25">
      <c r="A97" s="40"/>
      <c r="B97" s="41"/>
      <c r="C97" s="41"/>
      <c r="D97" s="41"/>
      <c r="E97" s="41"/>
      <c r="F97" s="41"/>
      <c r="G97" s="41"/>
      <c r="H97" s="41"/>
      <c r="I97" s="25" t="str">
        <f t="shared" si="10"/>
        <v>SITUAÇÃO INVÁLIDA</v>
      </c>
      <c r="J97" s="4" t="str">
        <f t="shared" si="6"/>
        <v>SITUAÇÃO INVÁLIDA</v>
      </c>
      <c r="K97" s="4" t="str">
        <f t="shared" si="7"/>
        <v>SITUAÇÃO INVÁLIDA</v>
      </c>
      <c r="L97" s="26">
        <f t="shared" si="8"/>
        <v>17</v>
      </c>
      <c r="M97" s="4" t="str">
        <f t="shared" si="9"/>
        <v>SITUAÇÃO INVÁLIDA</v>
      </c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</row>
    <row r="98" spans="1:30" s="27" customFormat="1" x14ac:dyDescent="0.25">
      <c r="A98" s="40"/>
      <c r="B98" s="41"/>
      <c r="C98" s="41"/>
      <c r="D98" s="41"/>
      <c r="E98" s="41"/>
      <c r="F98" s="41"/>
      <c r="G98" s="41"/>
      <c r="H98" s="41"/>
      <c r="I98" s="25" t="str">
        <f t="shared" si="10"/>
        <v>SITUAÇÃO INVÁLIDA</v>
      </c>
      <c r="J98" s="4" t="str">
        <f t="shared" si="6"/>
        <v>SITUAÇÃO INVÁLIDA</v>
      </c>
      <c r="K98" s="4" t="str">
        <f t="shared" si="7"/>
        <v>SITUAÇÃO INVÁLIDA</v>
      </c>
      <c r="L98" s="26">
        <f t="shared" si="8"/>
        <v>17</v>
      </c>
      <c r="M98" s="4" t="str">
        <f t="shared" si="9"/>
        <v>SITUAÇÃO INVÁLIDA</v>
      </c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</row>
    <row r="99" spans="1:30" s="27" customFormat="1" x14ac:dyDescent="0.25">
      <c r="A99" s="40"/>
      <c r="B99" s="41"/>
      <c r="C99" s="41"/>
      <c r="D99" s="41"/>
      <c r="E99" s="41"/>
      <c r="F99" s="41"/>
      <c r="G99" s="41"/>
      <c r="H99" s="41"/>
      <c r="I99" s="25" t="str">
        <f t="shared" si="10"/>
        <v>SITUAÇÃO INVÁLIDA</v>
      </c>
      <c r="J99" s="4" t="str">
        <f t="shared" si="6"/>
        <v>SITUAÇÃO INVÁLIDA</v>
      </c>
      <c r="K99" s="4" t="str">
        <f t="shared" si="7"/>
        <v>SITUAÇÃO INVÁLIDA</v>
      </c>
      <c r="L99" s="26">
        <f t="shared" si="8"/>
        <v>17</v>
      </c>
      <c r="M99" s="4" t="str">
        <f t="shared" si="9"/>
        <v>SITUAÇÃO INVÁLIDA</v>
      </c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</row>
    <row r="100" spans="1:30" s="27" customFormat="1" x14ac:dyDescent="0.25">
      <c r="A100" s="40"/>
      <c r="B100" s="41"/>
      <c r="C100" s="41"/>
      <c r="D100" s="41"/>
      <c r="E100" s="41"/>
      <c r="F100" s="41"/>
      <c r="G100" s="41"/>
      <c r="H100" s="41"/>
      <c r="I100" s="25" t="str">
        <f t="shared" si="10"/>
        <v>SITUAÇÃO INVÁLIDA</v>
      </c>
      <c r="J100" s="4" t="str">
        <f t="shared" si="6"/>
        <v>SITUAÇÃO INVÁLIDA</v>
      </c>
      <c r="K100" s="4" t="str">
        <f t="shared" si="7"/>
        <v>SITUAÇÃO INVÁLIDA</v>
      </c>
      <c r="L100" s="26">
        <f t="shared" si="8"/>
        <v>17</v>
      </c>
      <c r="M100" s="4" t="str">
        <f t="shared" si="9"/>
        <v>SITUAÇÃO INVÁLIDA</v>
      </c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</row>
    <row r="101" spans="1:30" s="27" customFormat="1" x14ac:dyDescent="0.25">
      <c r="A101" s="40"/>
      <c r="B101" s="41"/>
      <c r="C101" s="41"/>
      <c r="D101" s="41"/>
      <c r="E101" s="41"/>
      <c r="F101" s="41"/>
      <c r="G101" s="41"/>
      <c r="H101" s="41"/>
      <c r="I101" s="25" t="str">
        <f t="shared" si="10"/>
        <v>SITUAÇÃO INVÁLIDA</v>
      </c>
      <c r="J101" s="4" t="str">
        <f t="shared" si="6"/>
        <v>SITUAÇÃO INVÁLIDA</v>
      </c>
      <c r="K101" s="4" t="str">
        <f t="shared" si="7"/>
        <v>SITUAÇÃO INVÁLIDA</v>
      </c>
      <c r="L101" s="26">
        <f t="shared" si="8"/>
        <v>17</v>
      </c>
      <c r="M101" s="4" t="str">
        <f t="shared" si="9"/>
        <v>SITUAÇÃO INVÁLIDA</v>
      </c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</row>
    <row r="102" spans="1:30" s="27" customFormat="1" x14ac:dyDescent="0.25">
      <c r="A102" s="40"/>
      <c r="B102" s="41"/>
      <c r="C102" s="41"/>
      <c r="D102" s="41"/>
      <c r="E102" s="41"/>
      <c r="F102" s="41"/>
      <c r="G102" s="41"/>
      <c r="H102" s="41"/>
      <c r="I102" s="25" t="str">
        <f t="shared" si="10"/>
        <v>SITUAÇÃO INVÁLIDA</v>
      </c>
      <c r="J102" s="4" t="str">
        <f t="shared" si="6"/>
        <v>SITUAÇÃO INVÁLIDA</v>
      </c>
      <c r="K102" s="4" t="str">
        <f t="shared" si="7"/>
        <v>SITUAÇÃO INVÁLIDA</v>
      </c>
      <c r="L102" s="26">
        <f t="shared" si="8"/>
        <v>17</v>
      </c>
      <c r="M102" s="4" t="str">
        <f t="shared" si="9"/>
        <v>SITUAÇÃO INVÁLIDA</v>
      </c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</row>
    <row r="103" spans="1:30" s="27" customFormat="1" x14ac:dyDescent="0.25">
      <c r="A103" s="40"/>
      <c r="B103" s="41"/>
      <c r="C103" s="41"/>
      <c r="D103" s="41"/>
      <c r="E103" s="41"/>
      <c r="F103" s="41"/>
      <c r="G103" s="41"/>
      <c r="H103" s="41"/>
      <c r="I103" s="25" t="str">
        <f t="shared" si="10"/>
        <v>SITUAÇÃO INVÁLIDA</v>
      </c>
      <c r="J103" s="4" t="str">
        <f t="shared" si="6"/>
        <v>SITUAÇÃO INVÁLIDA</v>
      </c>
      <c r="K103" s="4" t="str">
        <f t="shared" si="7"/>
        <v>SITUAÇÃO INVÁLIDA</v>
      </c>
      <c r="L103" s="26">
        <f t="shared" si="8"/>
        <v>17</v>
      </c>
      <c r="M103" s="4" t="str">
        <f t="shared" si="9"/>
        <v>SITUAÇÃO INVÁLIDA</v>
      </c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</row>
    <row r="104" spans="1:30" s="27" customFormat="1" x14ac:dyDescent="0.25">
      <c r="A104" s="40"/>
      <c r="B104" s="41"/>
      <c r="C104" s="41"/>
      <c r="D104" s="41"/>
      <c r="E104" s="41"/>
      <c r="F104" s="41"/>
      <c r="G104" s="41"/>
      <c r="H104" s="41"/>
      <c r="I104" s="25" t="str">
        <f t="shared" si="10"/>
        <v>SITUAÇÃO INVÁLIDA</v>
      </c>
      <c r="J104" s="4" t="str">
        <f t="shared" si="6"/>
        <v>SITUAÇÃO INVÁLIDA</v>
      </c>
      <c r="K104" s="4" t="str">
        <f t="shared" si="7"/>
        <v>SITUAÇÃO INVÁLIDA</v>
      </c>
      <c r="L104" s="26">
        <f t="shared" si="8"/>
        <v>17</v>
      </c>
      <c r="M104" s="4" t="str">
        <f t="shared" si="9"/>
        <v>SITUAÇÃO INVÁLIDA</v>
      </c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</row>
    <row r="105" spans="1:30" s="27" customFormat="1" x14ac:dyDescent="0.25">
      <c r="A105" s="40"/>
      <c r="B105" s="41"/>
      <c r="C105" s="41"/>
      <c r="D105" s="41"/>
      <c r="E105" s="41"/>
      <c r="F105" s="41"/>
      <c r="G105" s="41"/>
      <c r="H105" s="41"/>
      <c r="I105" s="25" t="str">
        <f t="shared" si="10"/>
        <v>SITUAÇÃO INVÁLIDA</v>
      </c>
      <c r="J105" s="4" t="str">
        <f t="shared" si="6"/>
        <v>SITUAÇÃO INVÁLIDA</v>
      </c>
      <c r="K105" s="4" t="str">
        <f t="shared" si="7"/>
        <v>SITUAÇÃO INVÁLIDA</v>
      </c>
      <c r="L105" s="26">
        <f t="shared" si="8"/>
        <v>17</v>
      </c>
      <c r="M105" s="4" t="str">
        <f t="shared" si="9"/>
        <v>SITUAÇÃO INVÁLIDA</v>
      </c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</row>
    <row r="106" spans="1:30" s="27" customFormat="1" x14ac:dyDescent="0.25">
      <c r="A106" s="40"/>
      <c r="B106" s="41"/>
      <c r="C106" s="41"/>
      <c r="D106" s="41"/>
      <c r="E106" s="41"/>
      <c r="F106" s="41"/>
      <c r="G106" s="41"/>
      <c r="H106" s="41"/>
      <c r="I106" s="25" t="str">
        <f t="shared" si="10"/>
        <v>SITUAÇÃO INVÁLIDA</v>
      </c>
      <c r="J106" s="4" t="str">
        <f t="shared" si="6"/>
        <v>SITUAÇÃO INVÁLIDA</v>
      </c>
      <c r="K106" s="4" t="str">
        <f t="shared" si="7"/>
        <v>SITUAÇÃO INVÁLIDA</v>
      </c>
      <c r="L106" s="26">
        <f t="shared" si="8"/>
        <v>17</v>
      </c>
      <c r="M106" s="4" t="str">
        <f t="shared" si="9"/>
        <v>SITUAÇÃO INVÁLIDA</v>
      </c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</row>
    <row r="107" spans="1:30" s="27" customFormat="1" x14ac:dyDescent="0.25">
      <c r="A107" s="40"/>
      <c r="B107" s="41"/>
      <c r="C107" s="41"/>
      <c r="D107" s="41"/>
      <c r="E107" s="41"/>
      <c r="F107" s="41"/>
      <c r="G107" s="41"/>
      <c r="H107" s="41"/>
      <c r="I107" s="25" t="str">
        <f t="shared" si="10"/>
        <v>SITUAÇÃO INVÁLIDA</v>
      </c>
      <c r="J107" s="4" t="str">
        <f t="shared" si="6"/>
        <v>SITUAÇÃO INVÁLIDA</v>
      </c>
      <c r="K107" s="4" t="str">
        <f t="shared" si="7"/>
        <v>SITUAÇÃO INVÁLIDA</v>
      </c>
      <c r="L107" s="26">
        <f t="shared" si="8"/>
        <v>17</v>
      </c>
      <c r="M107" s="4" t="str">
        <f t="shared" si="9"/>
        <v>SITUAÇÃO INVÁLIDA</v>
      </c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</row>
    <row r="108" spans="1:30" s="27" customFormat="1" x14ac:dyDescent="0.25">
      <c r="A108" s="40"/>
      <c r="B108" s="41"/>
      <c r="C108" s="41"/>
      <c r="D108" s="41"/>
      <c r="E108" s="41"/>
      <c r="F108" s="41"/>
      <c r="G108" s="41"/>
      <c r="H108" s="41"/>
      <c r="I108" s="25" t="str">
        <f t="shared" si="10"/>
        <v>SITUAÇÃO INVÁLIDA</v>
      </c>
      <c r="J108" s="4" t="str">
        <f t="shared" si="6"/>
        <v>SITUAÇÃO INVÁLIDA</v>
      </c>
      <c r="K108" s="4" t="str">
        <f t="shared" si="7"/>
        <v>SITUAÇÃO INVÁLIDA</v>
      </c>
      <c r="L108" s="26">
        <f t="shared" si="8"/>
        <v>17</v>
      </c>
      <c r="M108" s="4" t="str">
        <f t="shared" si="9"/>
        <v>SITUAÇÃO INVÁLIDA</v>
      </c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</row>
    <row r="109" spans="1:30" s="27" customFormat="1" x14ac:dyDescent="0.25">
      <c r="A109" s="40"/>
      <c r="B109" s="41"/>
      <c r="C109" s="41"/>
      <c r="D109" s="41"/>
      <c r="E109" s="41"/>
      <c r="F109" s="41"/>
      <c r="G109" s="41"/>
      <c r="H109" s="41"/>
      <c r="I109" s="25" t="str">
        <f t="shared" si="10"/>
        <v>SITUAÇÃO INVÁLIDA</v>
      </c>
      <c r="J109" s="4" t="str">
        <f t="shared" si="6"/>
        <v>SITUAÇÃO INVÁLIDA</v>
      </c>
      <c r="K109" s="4" t="str">
        <f t="shared" si="7"/>
        <v>SITUAÇÃO INVÁLIDA</v>
      </c>
      <c r="L109" s="26">
        <f t="shared" si="8"/>
        <v>17</v>
      </c>
      <c r="M109" s="4" t="str">
        <f t="shared" si="9"/>
        <v>SITUAÇÃO INVÁLIDA</v>
      </c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</row>
    <row r="110" spans="1:30" s="27" customFormat="1" x14ac:dyDescent="0.25">
      <c r="A110" s="40"/>
      <c r="B110" s="41"/>
      <c r="C110" s="41"/>
      <c r="D110" s="41"/>
      <c r="E110" s="41"/>
      <c r="F110" s="41"/>
      <c r="G110" s="41"/>
      <c r="H110" s="41"/>
      <c r="I110" s="25" t="str">
        <f t="shared" si="10"/>
        <v>SITUAÇÃO INVÁLIDA</v>
      </c>
      <c r="J110" s="4" t="str">
        <f t="shared" si="6"/>
        <v>SITUAÇÃO INVÁLIDA</v>
      </c>
      <c r="K110" s="4" t="str">
        <f t="shared" si="7"/>
        <v>SITUAÇÃO INVÁLIDA</v>
      </c>
      <c r="L110" s="26">
        <f t="shared" si="8"/>
        <v>17</v>
      </c>
      <c r="M110" s="4" t="str">
        <f t="shared" si="9"/>
        <v>SITUAÇÃO INVÁLIDA</v>
      </c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</row>
    <row r="111" spans="1:30" s="27" customFormat="1" x14ac:dyDescent="0.25">
      <c r="A111" s="40"/>
      <c r="B111" s="41"/>
      <c r="C111" s="41"/>
      <c r="D111" s="41"/>
      <c r="E111" s="41"/>
      <c r="F111" s="41"/>
      <c r="G111" s="41"/>
      <c r="H111" s="41"/>
      <c r="I111" s="25" t="str">
        <f t="shared" si="10"/>
        <v>SITUAÇÃO INVÁLIDA</v>
      </c>
      <c r="J111" s="4" t="str">
        <f t="shared" si="6"/>
        <v>SITUAÇÃO INVÁLIDA</v>
      </c>
      <c r="K111" s="4" t="str">
        <f t="shared" si="7"/>
        <v>SITUAÇÃO INVÁLIDA</v>
      </c>
      <c r="L111" s="26">
        <f t="shared" si="8"/>
        <v>17</v>
      </c>
      <c r="M111" s="4" t="str">
        <f t="shared" si="9"/>
        <v>SITUAÇÃO INVÁLIDA</v>
      </c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</row>
    <row r="112" spans="1:30" s="27" customFormat="1" x14ac:dyDescent="0.25">
      <c r="A112" s="40"/>
      <c r="B112" s="41"/>
      <c r="C112" s="41"/>
      <c r="D112" s="41"/>
      <c r="E112" s="41"/>
      <c r="F112" s="41"/>
      <c r="G112" s="41"/>
      <c r="H112" s="41"/>
      <c r="I112" s="25" t="str">
        <f t="shared" si="10"/>
        <v>SITUAÇÃO INVÁLIDA</v>
      </c>
      <c r="J112" s="4" t="str">
        <f t="shared" si="6"/>
        <v>SITUAÇÃO INVÁLIDA</v>
      </c>
      <c r="K112" s="4" t="str">
        <f t="shared" si="7"/>
        <v>SITUAÇÃO INVÁLIDA</v>
      </c>
      <c r="L112" s="26">
        <f t="shared" si="8"/>
        <v>17</v>
      </c>
      <c r="M112" s="4" t="str">
        <f t="shared" si="9"/>
        <v>SITUAÇÃO INVÁLIDA</v>
      </c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</row>
    <row r="113" spans="1:30" s="27" customFormat="1" x14ac:dyDescent="0.25">
      <c r="A113" s="40"/>
      <c r="B113" s="41"/>
      <c r="C113" s="41"/>
      <c r="D113" s="41"/>
      <c r="E113" s="41"/>
      <c r="F113" s="41"/>
      <c r="G113" s="41"/>
      <c r="H113" s="41"/>
      <c r="I113" s="25" t="str">
        <f t="shared" si="10"/>
        <v>SITUAÇÃO INVÁLIDA</v>
      </c>
      <c r="J113" s="4" t="str">
        <f t="shared" si="6"/>
        <v>SITUAÇÃO INVÁLIDA</v>
      </c>
      <c r="K113" s="4" t="str">
        <f t="shared" si="7"/>
        <v>SITUAÇÃO INVÁLIDA</v>
      </c>
      <c r="L113" s="26">
        <f t="shared" si="8"/>
        <v>17</v>
      </c>
      <c r="M113" s="4" t="str">
        <f t="shared" si="9"/>
        <v>SITUAÇÃO INVÁLIDA</v>
      </c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</row>
    <row r="114" spans="1:30" s="27" customFormat="1" x14ac:dyDescent="0.25">
      <c r="A114" s="40"/>
      <c r="B114" s="41"/>
      <c r="C114" s="41"/>
      <c r="D114" s="41"/>
      <c r="E114" s="41"/>
      <c r="F114" s="41"/>
      <c r="G114" s="41"/>
      <c r="H114" s="41"/>
      <c r="I114" s="25" t="str">
        <f t="shared" si="10"/>
        <v>SITUAÇÃO INVÁLIDA</v>
      </c>
      <c r="J114" s="4" t="str">
        <f t="shared" si="6"/>
        <v>SITUAÇÃO INVÁLIDA</v>
      </c>
      <c r="K114" s="4" t="str">
        <f t="shared" si="7"/>
        <v>SITUAÇÃO INVÁLIDA</v>
      </c>
      <c r="L114" s="26">
        <f t="shared" si="8"/>
        <v>17</v>
      </c>
      <c r="M114" s="4" t="str">
        <f t="shared" si="9"/>
        <v>SITUAÇÃO INVÁLIDA</v>
      </c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</row>
    <row r="115" spans="1:30" s="27" customFormat="1" x14ac:dyDescent="0.25">
      <c r="A115" s="40"/>
      <c r="B115" s="41"/>
      <c r="C115" s="41"/>
      <c r="D115" s="41"/>
      <c r="E115" s="41"/>
      <c r="F115" s="41"/>
      <c r="G115" s="41"/>
      <c r="H115" s="41"/>
      <c r="I115" s="25" t="str">
        <f t="shared" si="10"/>
        <v>SITUAÇÃO INVÁLIDA</v>
      </c>
      <c r="J115" s="4" t="str">
        <f t="shared" si="6"/>
        <v>SITUAÇÃO INVÁLIDA</v>
      </c>
      <c r="K115" s="4" t="str">
        <f t="shared" si="7"/>
        <v>SITUAÇÃO INVÁLIDA</v>
      </c>
      <c r="L115" s="26">
        <f t="shared" si="8"/>
        <v>17</v>
      </c>
      <c r="M115" s="4" t="str">
        <f t="shared" si="9"/>
        <v>SITUAÇÃO INVÁLIDA</v>
      </c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</row>
    <row r="116" spans="1:30" s="27" customFormat="1" x14ac:dyDescent="0.25">
      <c r="A116" s="40"/>
      <c r="B116" s="41"/>
      <c r="C116" s="41"/>
      <c r="D116" s="41"/>
      <c r="E116" s="41"/>
      <c r="F116" s="41"/>
      <c r="G116" s="41"/>
      <c r="H116" s="41"/>
      <c r="I116" s="25" t="str">
        <f t="shared" si="10"/>
        <v>SITUAÇÃO INVÁLIDA</v>
      </c>
      <c r="J116" s="4" t="str">
        <f t="shared" si="6"/>
        <v>SITUAÇÃO INVÁLIDA</v>
      </c>
      <c r="K116" s="4" t="str">
        <f t="shared" si="7"/>
        <v>SITUAÇÃO INVÁLIDA</v>
      </c>
      <c r="L116" s="26">
        <f t="shared" si="8"/>
        <v>17</v>
      </c>
      <c r="M116" s="4" t="str">
        <f t="shared" si="9"/>
        <v>SITUAÇÃO INVÁLIDA</v>
      </c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</row>
    <row r="117" spans="1:30" s="27" customFormat="1" x14ac:dyDescent="0.25">
      <c r="A117" s="40"/>
      <c r="B117" s="41"/>
      <c r="C117" s="41"/>
      <c r="D117" s="41"/>
      <c r="E117" s="41"/>
      <c r="F117" s="41"/>
      <c r="G117" s="41"/>
      <c r="H117" s="41"/>
      <c r="I117" s="25" t="str">
        <f t="shared" si="10"/>
        <v>SITUAÇÃO INVÁLIDA</v>
      </c>
      <c r="J117" s="4" t="str">
        <f t="shared" si="6"/>
        <v>SITUAÇÃO INVÁLIDA</v>
      </c>
      <c r="K117" s="4" t="str">
        <f t="shared" si="7"/>
        <v>SITUAÇÃO INVÁLIDA</v>
      </c>
      <c r="L117" s="26">
        <f t="shared" si="8"/>
        <v>17</v>
      </c>
      <c r="M117" s="4" t="str">
        <f t="shared" si="9"/>
        <v>SITUAÇÃO INVÁLIDA</v>
      </c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</row>
    <row r="118" spans="1:30" s="27" customFormat="1" x14ac:dyDescent="0.25">
      <c r="A118" s="40"/>
      <c r="B118" s="41"/>
      <c r="C118" s="41"/>
      <c r="D118" s="41"/>
      <c r="E118" s="41"/>
      <c r="F118" s="41"/>
      <c r="G118" s="41"/>
      <c r="H118" s="41"/>
      <c r="I118" s="25" t="str">
        <f t="shared" si="10"/>
        <v>SITUAÇÃO INVÁLIDA</v>
      </c>
      <c r="J118" s="4" t="str">
        <f t="shared" si="6"/>
        <v>SITUAÇÃO INVÁLIDA</v>
      </c>
      <c r="K118" s="4" t="str">
        <f t="shared" si="7"/>
        <v>SITUAÇÃO INVÁLIDA</v>
      </c>
      <c r="L118" s="26">
        <f t="shared" si="8"/>
        <v>17</v>
      </c>
      <c r="M118" s="4" t="str">
        <f t="shared" si="9"/>
        <v>SITUAÇÃO INVÁLIDA</v>
      </c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</row>
    <row r="119" spans="1:30" s="27" customFormat="1" x14ac:dyDescent="0.25">
      <c r="A119" s="40"/>
      <c r="B119" s="41"/>
      <c r="C119" s="41"/>
      <c r="D119" s="41"/>
      <c r="E119" s="41"/>
      <c r="F119" s="41"/>
      <c r="G119" s="41"/>
      <c r="H119" s="41"/>
      <c r="I119" s="25" t="str">
        <f t="shared" si="10"/>
        <v>SITUAÇÃO INVÁLIDA</v>
      </c>
      <c r="J119" s="4" t="str">
        <f t="shared" si="6"/>
        <v>SITUAÇÃO INVÁLIDA</v>
      </c>
      <c r="K119" s="4" t="str">
        <f t="shared" si="7"/>
        <v>SITUAÇÃO INVÁLIDA</v>
      </c>
      <c r="L119" s="26">
        <f t="shared" si="8"/>
        <v>17</v>
      </c>
      <c r="M119" s="4" t="str">
        <f t="shared" si="9"/>
        <v>SITUAÇÃO INVÁLIDA</v>
      </c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</row>
    <row r="120" spans="1:30" s="27" customFormat="1" x14ac:dyDescent="0.25">
      <c r="A120" s="40"/>
      <c r="B120" s="41"/>
      <c r="C120" s="41"/>
      <c r="D120" s="41"/>
      <c r="E120" s="41"/>
      <c r="F120" s="41"/>
      <c r="G120" s="41"/>
      <c r="H120" s="41"/>
      <c r="I120" s="25" t="str">
        <f t="shared" si="10"/>
        <v>SITUAÇÃO INVÁLIDA</v>
      </c>
      <c r="J120" s="4" t="str">
        <f t="shared" si="6"/>
        <v>SITUAÇÃO INVÁLIDA</v>
      </c>
      <c r="K120" s="4" t="str">
        <f t="shared" si="7"/>
        <v>SITUAÇÃO INVÁLIDA</v>
      </c>
      <c r="L120" s="26">
        <f t="shared" si="8"/>
        <v>17</v>
      </c>
      <c r="M120" s="4" t="str">
        <f t="shared" si="9"/>
        <v>SITUAÇÃO INVÁLIDA</v>
      </c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</row>
    <row r="121" spans="1:30" s="27" customFormat="1" x14ac:dyDescent="0.25">
      <c r="A121" s="40"/>
      <c r="B121" s="41"/>
      <c r="C121" s="41"/>
      <c r="D121" s="41"/>
      <c r="E121" s="41"/>
      <c r="F121" s="41"/>
      <c r="G121" s="41"/>
      <c r="H121" s="41"/>
      <c r="I121" s="25" t="str">
        <f t="shared" si="10"/>
        <v>SITUAÇÃO INVÁLIDA</v>
      </c>
      <c r="J121" s="4" t="str">
        <f t="shared" si="6"/>
        <v>SITUAÇÃO INVÁLIDA</v>
      </c>
      <c r="K121" s="4" t="str">
        <f t="shared" si="7"/>
        <v>SITUAÇÃO INVÁLIDA</v>
      </c>
      <c r="L121" s="26">
        <f t="shared" si="8"/>
        <v>17</v>
      </c>
      <c r="M121" s="4" t="str">
        <f t="shared" si="9"/>
        <v>SITUAÇÃO INVÁLIDA</v>
      </c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</row>
    <row r="122" spans="1:30" s="27" customFormat="1" x14ac:dyDescent="0.25">
      <c r="A122" s="40"/>
      <c r="B122" s="41"/>
      <c r="C122" s="41"/>
      <c r="D122" s="41"/>
      <c r="E122" s="41"/>
      <c r="F122" s="41"/>
      <c r="G122" s="41"/>
      <c r="H122" s="41"/>
      <c r="I122" s="25" t="str">
        <f t="shared" si="10"/>
        <v>SITUAÇÃO INVÁLIDA</v>
      </c>
      <c r="J122" s="4" t="str">
        <f t="shared" si="6"/>
        <v>SITUAÇÃO INVÁLIDA</v>
      </c>
      <c r="K122" s="4" t="str">
        <f t="shared" si="7"/>
        <v>SITUAÇÃO INVÁLIDA</v>
      </c>
      <c r="L122" s="26">
        <f t="shared" si="8"/>
        <v>17</v>
      </c>
      <c r="M122" s="4" t="str">
        <f t="shared" si="9"/>
        <v>SITUAÇÃO INVÁLIDA</v>
      </c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</row>
    <row r="123" spans="1:30" s="27" customFormat="1" x14ac:dyDescent="0.25">
      <c r="A123" s="40"/>
      <c r="B123" s="41"/>
      <c r="C123" s="41"/>
      <c r="D123" s="41"/>
      <c r="E123" s="41"/>
      <c r="F123" s="41"/>
      <c r="G123" s="41"/>
      <c r="H123" s="41"/>
      <c r="I123" s="25" t="str">
        <f t="shared" si="10"/>
        <v>SITUAÇÃO INVÁLIDA</v>
      </c>
      <c r="J123" s="4" t="str">
        <f t="shared" si="6"/>
        <v>SITUAÇÃO INVÁLIDA</v>
      </c>
      <c r="K123" s="4" t="str">
        <f t="shared" si="7"/>
        <v>SITUAÇÃO INVÁLIDA</v>
      </c>
      <c r="L123" s="26">
        <f t="shared" si="8"/>
        <v>17</v>
      </c>
      <c r="M123" s="4" t="str">
        <f t="shared" si="9"/>
        <v>SITUAÇÃO INVÁLIDA</v>
      </c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</row>
    <row r="124" spans="1:30" s="27" customFormat="1" x14ac:dyDescent="0.25">
      <c r="A124" s="40"/>
      <c r="B124" s="41"/>
      <c r="C124" s="41"/>
      <c r="D124" s="41"/>
      <c r="E124" s="41"/>
      <c r="F124" s="41"/>
      <c r="G124" s="41"/>
      <c r="H124" s="41"/>
      <c r="I124" s="25" t="str">
        <f t="shared" si="10"/>
        <v>SITUAÇÃO INVÁLIDA</v>
      </c>
      <c r="J124" s="4" t="str">
        <f t="shared" si="6"/>
        <v>SITUAÇÃO INVÁLIDA</v>
      </c>
      <c r="K124" s="4" t="str">
        <f t="shared" si="7"/>
        <v>SITUAÇÃO INVÁLIDA</v>
      </c>
      <c r="L124" s="26">
        <f t="shared" si="8"/>
        <v>17</v>
      </c>
      <c r="M124" s="4" t="str">
        <f t="shared" si="9"/>
        <v>SITUAÇÃO INVÁLIDA</v>
      </c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</row>
    <row r="125" spans="1:30" s="27" customFormat="1" x14ac:dyDescent="0.25">
      <c r="A125" s="40"/>
      <c r="B125" s="41"/>
      <c r="C125" s="41"/>
      <c r="D125" s="41"/>
      <c r="E125" s="41"/>
      <c r="F125" s="41"/>
      <c r="G125" s="41"/>
      <c r="H125" s="41"/>
      <c r="I125" s="25" t="str">
        <f t="shared" si="10"/>
        <v>SITUAÇÃO INVÁLIDA</v>
      </c>
      <c r="J125" s="4" t="str">
        <f t="shared" si="6"/>
        <v>SITUAÇÃO INVÁLIDA</v>
      </c>
      <c r="K125" s="4" t="str">
        <f t="shared" si="7"/>
        <v>SITUAÇÃO INVÁLIDA</v>
      </c>
      <c r="L125" s="26">
        <f t="shared" si="8"/>
        <v>17</v>
      </c>
      <c r="M125" s="4" t="str">
        <f t="shared" si="9"/>
        <v>SITUAÇÃO INVÁLIDA</v>
      </c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</row>
    <row r="126" spans="1:30" s="27" customFormat="1" x14ac:dyDescent="0.25">
      <c r="A126" s="40"/>
      <c r="B126" s="41"/>
      <c r="C126" s="41"/>
      <c r="D126" s="41"/>
      <c r="E126" s="41"/>
      <c r="F126" s="41"/>
      <c r="G126" s="41"/>
      <c r="H126" s="41"/>
      <c r="I126" s="25" t="str">
        <f t="shared" si="10"/>
        <v>SITUAÇÃO INVÁLIDA</v>
      </c>
      <c r="J126" s="4" t="str">
        <f t="shared" si="6"/>
        <v>SITUAÇÃO INVÁLIDA</v>
      </c>
      <c r="K126" s="4" t="str">
        <f t="shared" si="7"/>
        <v>SITUAÇÃO INVÁLIDA</v>
      </c>
      <c r="L126" s="26">
        <f t="shared" si="8"/>
        <v>17</v>
      </c>
      <c r="M126" s="4" t="str">
        <f t="shared" si="9"/>
        <v>SITUAÇÃO INVÁLIDA</v>
      </c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</row>
    <row r="127" spans="1:30" s="27" customFormat="1" x14ac:dyDescent="0.25">
      <c r="A127" s="40"/>
      <c r="B127" s="41"/>
      <c r="C127" s="41"/>
      <c r="D127" s="41"/>
      <c r="E127" s="41"/>
      <c r="F127" s="41"/>
      <c r="G127" s="41"/>
      <c r="H127" s="41"/>
      <c r="I127" s="25" t="str">
        <f t="shared" si="10"/>
        <v>SITUAÇÃO INVÁLIDA</v>
      </c>
      <c r="J127" s="4" t="str">
        <f t="shared" si="6"/>
        <v>SITUAÇÃO INVÁLIDA</v>
      </c>
      <c r="K127" s="4" t="str">
        <f t="shared" si="7"/>
        <v>SITUAÇÃO INVÁLIDA</v>
      </c>
      <c r="L127" s="26">
        <f t="shared" si="8"/>
        <v>17</v>
      </c>
      <c r="M127" s="4" t="str">
        <f t="shared" si="9"/>
        <v>SITUAÇÃO INVÁLIDA</v>
      </c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</row>
    <row r="128" spans="1:30" s="27" customFormat="1" x14ac:dyDescent="0.25">
      <c r="A128" s="40"/>
      <c r="B128" s="41"/>
      <c r="C128" s="41"/>
      <c r="D128" s="41"/>
      <c r="E128" s="41"/>
      <c r="F128" s="41"/>
      <c r="G128" s="41"/>
      <c r="H128" s="41"/>
      <c r="I128" s="25" t="str">
        <f t="shared" si="10"/>
        <v>SITUAÇÃO INVÁLIDA</v>
      </c>
      <c r="J128" s="4" t="str">
        <f t="shared" si="6"/>
        <v>SITUAÇÃO INVÁLIDA</v>
      </c>
      <c r="K128" s="4" t="str">
        <f t="shared" si="7"/>
        <v>SITUAÇÃO INVÁLIDA</v>
      </c>
      <c r="L128" s="26">
        <f t="shared" si="8"/>
        <v>17</v>
      </c>
      <c r="M128" s="4" t="str">
        <f t="shared" si="9"/>
        <v>SITUAÇÃO INVÁLIDA</v>
      </c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</row>
    <row r="129" spans="1:30" s="27" customFormat="1" x14ac:dyDescent="0.25">
      <c r="A129" s="40"/>
      <c r="B129" s="41"/>
      <c r="C129" s="41"/>
      <c r="D129" s="41"/>
      <c r="E129" s="41"/>
      <c r="F129" s="41"/>
      <c r="G129" s="41"/>
      <c r="H129" s="41"/>
      <c r="I129" s="25" t="str">
        <f t="shared" si="10"/>
        <v>SITUAÇÃO INVÁLIDA</v>
      </c>
      <c r="J129" s="4" t="str">
        <f t="shared" si="6"/>
        <v>SITUAÇÃO INVÁLIDA</v>
      </c>
      <c r="K129" s="4" t="str">
        <f t="shared" si="7"/>
        <v>SITUAÇÃO INVÁLIDA</v>
      </c>
      <c r="L129" s="26">
        <f t="shared" si="8"/>
        <v>17</v>
      </c>
      <c r="M129" s="4" t="str">
        <f t="shared" si="9"/>
        <v>SITUAÇÃO INVÁLIDA</v>
      </c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</row>
    <row r="130" spans="1:30" s="27" customFormat="1" x14ac:dyDescent="0.25">
      <c r="A130" s="40"/>
      <c r="B130" s="41"/>
      <c r="C130" s="41"/>
      <c r="D130" s="41"/>
      <c r="E130" s="41"/>
      <c r="F130" s="41"/>
      <c r="G130" s="41"/>
      <c r="H130" s="41"/>
      <c r="I130" s="25" t="str">
        <f t="shared" si="10"/>
        <v>SITUAÇÃO INVÁLIDA</v>
      </c>
      <c r="J130" s="4" t="str">
        <f t="shared" si="6"/>
        <v>SITUAÇÃO INVÁLIDA</v>
      </c>
      <c r="K130" s="4" t="str">
        <f t="shared" si="7"/>
        <v>SITUAÇÃO INVÁLIDA</v>
      </c>
      <c r="L130" s="26">
        <f t="shared" si="8"/>
        <v>17</v>
      </c>
      <c r="M130" s="4" t="str">
        <f t="shared" si="9"/>
        <v>SITUAÇÃO INVÁLIDA</v>
      </c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</row>
    <row r="131" spans="1:30" s="27" customFormat="1" x14ac:dyDescent="0.25">
      <c r="A131" s="40"/>
      <c r="B131" s="41"/>
      <c r="C131" s="41"/>
      <c r="D131" s="41"/>
      <c r="E131" s="41"/>
      <c r="F131" s="41"/>
      <c r="G131" s="41"/>
      <c r="H131" s="41"/>
      <c r="I131" s="25" t="str">
        <f t="shared" si="10"/>
        <v>SITUAÇÃO INVÁLIDA</v>
      </c>
      <c r="J131" s="4" t="str">
        <f t="shared" ref="J131:J194" si="11">IF(OR(G131="RENOMEAR",G131="CRIAR"),LOWER(LEFT(D131,SEARCH("/",D131,1)-1)&amp;"."&amp;$J$1),IF(G131="MANTER",LOWER(LEFT(D131,SEARCH("/",D131,1)-1)&amp;"."&amp;$J$1),IF(G131="MIGRAR E DESATIVAR",F131,IF(G131="DESATIVAR",E131,"SITUAÇÃO INVÁLIDA"))))</f>
        <v>SITUAÇÃO INVÁLIDA</v>
      </c>
      <c r="K131" s="4" t="str">
        <f t="shared" ref="K131:K194" si="12">IF(L131&gt;64,"",M131)</f>
        <v>SITUAÇÃO INVÁLIDA</v>
      </c>
      <c r="L131" s="26">
        <f t="shared" ref="L131:L194" si="13">LEN(M131)</f>
        <v>17</v>
      </c>
      <c r="M131" s="4" t="str">
        <f t="shared" ref="M131:M194" si="14">IF(OR(G131="RENOMEAR",G131="CRIAR", G131="MANTER"),C131&amp;" "&amp;$K$1,IF(G131="MIGRAR E DESATIVAR","",IF(G131="DESATIVAR","","SITUAÇÃO INVÁLIDA")))</f>
        <v>SITUAÇÃO INVÁLIDA</v>
      </c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</row>
    <row r="132" spans="1:30" s="27" customFormat="1" x14ac:dyDescent="0.25">
      <c r="A132" s="40"/>
      <c r="B132" s="41"/>
      <c r="C132" s="41"/>
      <c r="D132" s="41"/>
      <c r="E132" s="41"/>
      <c r="F132" s="41"/>
      <c r="G132" s="41"/>
      <c r="H132" s="41"/>
      <c r="I132" s="25" t="str">
        <f t="shared" si="10"/>
        <v>SITUAÇÃO INVÁLIDA</v>
      </c>
      <c r="J132" s="4" t="str">
        <f t="shared" si="11"/>
        <v>SITUAÇÃO INVÁLIDA</v>
      </c>
      <c r="K132" s="4" t="str">
        <f t="shared" si="12"/>
        <v>SITUAÇÃO INVÁLIDA</v>
      </c>
      <c r="L132" s="26">
        <f t="shared" si="13"/>
        <v>17</v>
      </c>
      <c r="M132" s="4" t="str">
        <f t="shared" si="14"/>
        <v>SITUAÇÃO INVÁLIDA</v>
      </c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</row>
    <row r="133" spans="1:30" s="27" customFormat="1" x14ac:dyDescent="0.25">
      <c r="A133" s="40"/>
      <c r="B133" s="41"/>
      <c r="C133" s="41"/>
      <c r="D133" s="41"/>
      <c r="E133" s="41"/>
      <c r="F133" s="41"/>
      <c r="G133" s="41"/>
      <c r="H133" s="41"/>
      <c r="I133" s="25" t="str">
        <f t="shared" si="10"/>
        <v>SITUAÇÃO INVÁLIDA</v>
      </c>
      <c r="J133" s="4" t="str">
        <f t="shared" si="11"/>
        <v>SITUAÇÃO INVÁLIDA</v>
      </c>
      <c r="K133" s="4" t="str">
        <f t="shared" si="12"/>
        <v>SITUAÇÃO INVÁLIDA</v>
      </c>
      <c r="L133" s="26">
        <f t="shared" si="13"/>
        <v>17</v>
      </c>
      <c r="M133" s="4" t="str">
        <f t="shared" si="14"/>
        <v>SITUAÇÃO INVÁLIDA</v>
      </c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</row>
    <row r="134" spans="1:30" s="27" customFormat="1" x14ac:dyDescent="0.25">
      <c r="A134" s="40"/>
      <c r="B134" s="41"/>
      <c r="C134" s="41"/>
      <c r="D134" s="41"/>
      <c r="E134" s="41"/>
      <c r="F134" s="41"/>
      <c r="G134" s="41"/>
      <c r="H134" s="41"/>
      <c r="I134" s="25" t="str">
        <f t="shared" si="10"/>
        <v>SITUAÇÃO INVÁLIDA</v>
      </c>
      <c r="J134" s="4" t="str">
        <f t="shared" si="11"/>
        <v>SITUAÇÃO INVÁLIDA</v>
      </c>
      <c r="K134" s="4" t="str">
        <f t="shared" si="12"/>
        <v>SITUAÇÃO INVÁLIDA</v>
      </c>
      <c r="L134" s="26">
        <f t="shared" si="13"/>
        <v>17</v>
      </c>
      <c r="M134" s="4" t="str">
        <f t="shared" si="14"/>
        <v>SITUAÇÃO INVÁLIDA</v>
      </c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</row>
    <row r="135" spans="1:30" s="27" customFormat="1" x14ac:dyDescent="0.25">
      <c r="A135" s="40"/>
      <c r="B135" s="41"/>
      <c r="C135" s="41"/>
      <c r="D135" s="41"/>
      <c r="E135" s="41"/>
      <c r="F135" s="41"/>
      <c r="G135" s="41"/>
      <c r="H135" s="41"/>
      <c r="I135" s="25" t="str">
        <f t="shared" si="10"/>
        <v>SITUAÇÃO INVÁLIDA</v>
      </c>
      <c r="J135" s="4" t="str">
        <f t="shared" si="11"/>
        <v>SITUAÇÃO INVÁLIDA</v>
      </c>
      <c r="K135" s="4" t="str">
        <f t="shared" si="12"/>
        <v>SITUAÇÃO INVÁLIDA</v>
      </c>
      <c r="L135" s="26">
        <f t="shared" si="13"/>
        <v>17</v>
      </c>
      <c r="M135" s="4" t="str">
        <f t="shared" si="14"/>
        <v>SITUAÇÃO INVÁLIDA</v>
      </c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</row>
    <row r="136" spans="1:30" s="27" customFormat="1" x14ac:dyDescent="0.25">
      <c r="A136" s="40"/>
      <c r="B136" s="41"/>
      <c r="C136" s="41"/>
      <c r="D136" s="41"/>
      <c r="E136" s="41"/>
      <c r="F136" s="41"/>
      <c r="G136" s="41"/>
      <c r="H136" s="41"/>
      <c r="I136" s="25" t="str">
        <f t="shared" si="10"/>
        <v>SITUAÇÃO INVÁLIDA</v>
      </c>
      <c r="J136" s="4" t="str">
        <f t="shared" si="11"/>
        <v>SITUAÇÃO INVÁLIDA</v>
      </c>
      <c r="K136" s="4" t="str">
        <f t="shared" si="12"/>
        <v>SITUAÇÃO INVÁLIDA</v>
      </c>
      <c r="L136" s="26">
        <f t="shared" si="13"/>
        <v>17</v>
      </c>
      <c r="M136" s="4" t="str">
        <f t="shared" si="14"/>
        <v>SITUAÇÃO INVÁLIDA</v>
      </c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</row>
    <row r="137" spans="1:30" s="27" customFormat="1" x14ac:dyDescent="0.25">
      <c r="A137" s="40"/>
      <c r="B137" s="41"/>
      <c r="C137" s="41"/>
      <c r="D137" s="41"/>
      <c r="E137" s="41"/>
      <c r="F137" s="41"/>
      <c r="G137" s="41"/>
      <c r="H137" s="41"/>
      <c r="I137" s="25" t="str">
        <f t="shared" si="10"/>
        <v>SITUAÇÃO INVÁLIDA</v>
      </c>
      <c r="J137" s="4" t="str">
        <f t="shared" si="11"/>
        <v>SITUAÇÃO INVÁLIDA</v>
      </c>
      <c r="K137" s="4" t="str">
        <f t="shared" si="12"/>
        <v>SITUAÇÃO INVÁLIDA</v>
      </c>
      <c r="L137" s="26">
        <f t="shared" si="13"/>
        <v>17</v>
      </c>
      <c r="M137" s="4" t="str">
        <f t="shared" si="14"/>
        <v>SITUAÇÃO INVÁLIDA</v>
      </c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</row>
    <row r="138" spans="1:30" s="27" customFormat="1" x14ac:dyDescent="0.25">
      <c r="A138" s="40"/>
      <c r="B138" s="41"/>
      <c r="C138" s="41"/>
      <c r="D138" s="41"/>
      <c r="E138" s="41"/>
      <c r="F138" s="41"/>
      <c r="G138" s="41"/>
      <c r="H138" s="41"/>
      <c r="I138" s="25" t="str">
        <f t="shared" si="10"/>
        <v>SITUAÇÃO INVÁLIDA</v>
      </c>
      <c r="J138" s="4" t="str">
        <f t="shared" si="11"/>
        <v>SITUAÇÃO INVÁLIDA</v>
      </c>
      <c r="K138" s="4" t="str">
        <f t="shared" si="12"/>
        <v>SITUAÇÃO INVÁLIDA</v>
      </c>
      <c r="L138" s="26">
        <f t="shared" si="13"/>
        <v>17</v>
      </c>
      <c r="M138" s="4" t="str">
        <f t="shared" si="14"/>
        <v>SITUAÇÃO INVÁLIDA</v>
      </c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</row>
    <row r="139" spans="1:30" s="27" customFormat="1" x14ac:dyDescent="0.25">
      <c r="A139" s="40"/>
      <c r="B139" s="41"/>
      <c r="C139" s="41"/>
      <c r="D139" s="41"/>
      <c r="E139" s="41"/>
      <c r="F139" s="41"/>
      <c r="G139" s="41"/>
      <c r="H139" s="41"/>
      <c r="I139" s="25" t="str">
        <f t="shared" si="10"/>
        <v>SITUAÇÃO INVÁLIDA</v>
      </c>
      <c r="J139" s="4" t="str">
        <f t="shared" si="11"/>
        <v>SITUAÇÃO INVÁLIDA</v>
      </c>
      <c r="K139" s="4" t="str">
        <f t="shared" si="12"/>
        <v>SITUAÇÃO INVÁLIDA</v>
      </c>
      <c r="L139" s="26">
        <f t="shared" si="13"/>
        <v>17</v>
      </c>
      <c r="M139" s="4" t="str">
        <f t="shared" si="14"/>
        <v>SITUAÇÃO INVÁLIDA</v>
      </c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</row>
    <row r="140" spans="1:30" s="27" customFormat="1" x14ac:dyDescent="0.25">
      <c r="A140" s="40"/>
      <c r="B140" s="41"/>
      <c r="C140" s="41"/>
      <c r="D140" s="41"/>
      <c r="E140" s="41"/>
      <c r="F140" s="41"/>
      <c r="G140" s="41"/>
      <c r="H140" s="41"/>
      <c r="I140" s="25" t="str">
        <f t="shared" si="10"/>
        <v>SITUAÇÃO INVÁLIDA</v>
      </c>
      <c r="J140" s="4" t="str">
        <f t="shared" si="11"/>
        <v>SITUAÇÃO INVÁLIDA</v>
      </c>
      <c r="K140" s="4" t="str">
        <f t="shared" si="12"/>
        <v>SITUAÇÃO INVÁLIDA</v>
      </c>
      <c r="L140" s="26">
        <f t="shared" si="13"/>
        <v>17</v>
      </c>
      <c r="M140" s="4" t="str">
        <f t="shared" si="14"/>
        <v>SITUAÇÃO INVÁLIDA</v>
      </c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</row>
    <row r="141" spans="1:30" x14ac:dyDescent="0.25">
      <c r="A141" s="40"/>
      <c r="B141" s="41"/>
      <c r="C141" s="41"/>
      <c r="D141" s="41"/>
      <c r="E141" s="41"/>
      <c r="F141" s="41"/>
      <c r="G141" s="41"/>
      <c r="H141" s="41"/>
      <c r="I141" s="25" t="str">
        <f t="shared" si="10"/>
        <v>SITUAÇÃO INVÁLIDA</v>
      </c>
      <c r="J141" s="4" t="str">
        <f t="shared" si="11"/>
        <v>SITUAÇÃO INVÁLIDA</v>
      </c>
      <c r="K141" s="4" t="str">
        <f t="shared" si="12"/>
        <v>SITUAÇÃO INVÁLIDA</v>
      </c>
      <c r="L141" s="26">
        <f t="shared" si="13"/>
        <v>17</v>
      </c>
      <c r="M141" s="4" t="str">
        <f t="shared" si="14"/>
        <v>SITUAÇÃO INVÁLIDA</v>
      </c>
    </row>
    <row r="142" spans="1:30" x14ac:dyDescent="0.25">
      <c r="A142" s="40"/>
      <c r="B142" s="41"/>
      <c r="C142" s="41"/>
      <c r="D142" s="41"/>
      <c r="E142" s="41"/>
      <c r="F142" s="41"/>
      <c r="G142" s="41"/>
      <c r="H142" s="41"/>
      <c r="I142" s="25" t="str">
        <f t="shared" si="10"/>
        <v>SITUAÇÃO INVÁLIDA</v>
      </c>
      <c r="J142" s="4" t="str">
        <f t="shared" si="11"/>
        <v>SITUAÇÃO INVÁLIDA</v>
      </c>
      <c r="K142" s="4" t="str">
        <f t="shared" si="12"/>
        <v>SITUAÇÃO INVÁLIDA</v>
      </c>
      <c r="L142" s="26">
        <f t="shared" si="13"/>
        <v>17</v>
      </c>
      <c r="M142" s="4" t="str">
        <f t="shared" si="14"/>
        <v>SITUAÇÃO INVÁLIDA</v>
      </c>
    </row>
    <row r="143" spans="1:30" x14ac:dyDescent="0.25">
      <c r="A143" s="40"/>
      <c r="B143" s="41"/>
      <c r="C143" s="41"/>
      <c r="D143" s="41"/>
      <c r="E143" s="41"/>
      <c r="F143" s="41"/>
      <c r="G143" s="41"/>
      <c r="H143" s="41"/>
      <c r="I143" s="25" t="str">
        <f t="shared" si="10"/>
        <v>SITUAÇÃO INVÁLIDA</v>
      </c>
      <c r="J143" s="4" t="str">
        <f t="shared" si="11"/>
        <v>SITUAÇÃO INVÁLIDA</v>
      </c>
      <c r="K143" s="4" t="str">
        <f t="shared" si="12"/>
        <v>SITUAÇÃO INVÁLIDA</v>
      </c>
      <c r="L143" s="26">
        <f t="shared" si="13"/>
        <v>17</v>
      </c>
      <c r="M143" s="4" t="str">
        <f t="shared" si="14"/>
        <v>SITUAÇÃO INVÁLIDA</v>
      </c>
    </row>
    <row r="144" spans="1:30" x14ac:dyDescent="0.25">
      <c r="A144" s="40"/>
      <c r="B144" s="41"/>
      <c r="C144" s="41"/>
      <c r="D144" s="41"/>
      <c r="E144" s="41"/>
      <c r="F144" s="41"/>
      <c r="G144" s="41"/>
      <c r="H144" s="41"/>
      <c r="I144" s="25" t="str">
        <f t="shared" si="10"/>
        <v>SITUAÇÃO INVÁLIDA</v>
      </c>
      <c r="J144" s="4" t="str">
        <f t="shared" si="11"/>
        <v>SITUAÇÃO INVÁLIDA</v>
      </c>
      <c r="K144" s="4" t="str">
        <f t="shared" si="12"/>
        <v>SITUAÇÃO INVÁLIDA</v>
      </c>
      <c r="L144" s="26">
        <f t="shared" si="13"/>
        <v>17</v>
      </c>
      <c r="M144" s="4" t="str">
        <f t="shared" si="14"/>
        <v>SITUAÇÃO INVÁLIDA</v>
      </c>
    </row>
    <row r="145" spans="1:13" x14ac:dyDescent="0.25">
      <c r="A145" s="40"/>
      <c r="B145" s="41"/>
      <c r="C145" s="41"/>
      <c r="D145" s="41"/>
      <c r="E145" s="41"/>
      <c r="F145" s="41"/>
      <c r="G145" s="41"/>
      <c r="H145" s="41"/>
      <c r="I145" s="25" t="str">
        <f t="shared" ref="I145:I207" si="15">IF(G145="CRIAR",IF(AND(F145=J145,LEN(K145)&lt;65,LEN(K145)&gt;0),"OK","INVÁLIDO CRIAR"),IF(G145="RENOMEAR",IF(AND(F145=J145,LEN(K145)&lt;65,LEN(K145)&gt;0,E145&lt;&gt;""),"OK","INVÁLIDO RENOMEAR"),IF(G145="MANTER",IF(E145=J145,"OK","INVÁLIDO MANTER"),IF(G145="MIGRAR E DESATIVAR",IF(COUNTIF($F:$F,F145) &gt; 1,"OK","INVÁLIDO MIGRAR"),IF(G145="DESATIVAR","OK","SITUAÇÃO INVÁLIDA")))))</f>
        <v>SITUAÇÃO INVÁLIDA</v>
      </c>
      <c r="J145" s="4" t="str">
        <f t="shared" si="11"/>
        <v>SITUAÇÃO INVÁLIDA</v>
      </c>
      <c r="K145" s="4" t="str">
        <f t="shared" si="12"/>
        <v>SITUAÇÃO INVÁLIDA</v>
      </c>
      <c r="L145" s="26">
        <f t="shared" si="13"/>
        <v>17</v>
      </c>
      <c r="M145" s="4" t="str">
        <f t="shared" si="14"/>
        <v>SITUAÇÃO INVÁLIDA</v>
      </c>
    </row>
    <row r="146" spans="1:13" x14ac:dyDescent="0.25">
      <c r="A146" s="40"/>
      <c r="B146" s="41"/>
      <c r="C146" s="41"/>
      <c r="D146" s="41"/>
      <c r="E146" s="41"/>
      <c r="F146" s="41"/>
      <c r="G146" s="41"/>
      <c r="H146" s="41"/>
      <c r="I146" s="25" t="str">
        <f t="shared" si="15"/>
        <v>SITUAÇÃO INVÁLIDA</v>
      </c>
      <c r="J146" s="4" t="str">
        <f t="shared" si="11"/>
        <v>SITUAÇÃO INVÁLIDA</v>
      </c>
      <c r="K146" s="4" t="str">
        <f t="shared" si="12"/>
        <v>SITUAÇÃO INVÁLIDA</v>
      </c>
      <c r="L146" s="26">
        <f t="shared" si="13"/>
        <v>17</v>
      </c>
      <c r="M146" s="4" t="str">
        <f t="shared" si="14"/>
        <v>SITUAÇÃO INVÁLIDA</v>
      </c>
    </row>
    <row r="147" spans="1:13" x14ac:dyDescent="0.25">
      <c r="A147" s="40"/>
      <c r="B147" s="41"/>
      <c r="C147" s="41"/>
      <c r="D147" s="41"/>
      <c r="E147" s="41"/>
      <c r="F147" s="41"/>
      <c r="G147" s="41"/>
      <c r="H147" s="41"/>
      <c r="I147" s="25" t="str">
        <f t="shared" si="15"/>
        <v>SITUAÇÃO INVÁLIDA</v>
      </c>
      <c r="J147" s="4" t="str">
        <f t="shared" si="11"/>
        <v>SITUAÇÃO INVÁLIDA</v>
      </c>
      <c r="K147" s="4" t="str">
        <f t="shared" si="12"/>
        <v>SITUAÇÃO INVÁLIDA</v>
      </c>
      <c r="L147" s="26">
        <f t="shared" si="13"/>
        <v>17</v>
      </c>
      <c r="M147" s="4" t="str">
        <f t="shared" si="14"/>
        <v>SITUAÇÃO INVÁLIDA</v>
      </c>
    </row>
    <row r="148" spans="1:13" x14ac:dyDescent="0.25">
      <c r="A148" s="40"/>
      <c r="B148" s="41"/>
      <c r="C148" s="41"/>
      <c r="D148" s="41"/>
      <c r="E148" s="41"/>
      <c r="F148" s="41"/>
      <c r="G148" s="41"/>
      <c r="H148" s="41"/>
      <c r="I148" s="25" t="str">
        <f t="shared" si="15"/>
        <v>SITUAÇÃO INVÁLIDA</v>
      </c>
      <c r="J148" s="4" t="str">
        <f t="shared" si="11"/>
        <v>SITUAÇÃO INVÁLIDA</v>
      </c>
      <c r="K148" s="4" t="str">
        <f t="shared" si="12"/>
        <v>SITUAÇÃO INVÁLIDA</v>
      </c>
      <c r="L148" s="26">
        <f t="shared" si="13"/>
        <v>17</v>
      </c>
      <c r="M148" s="4" t="str">
        <f t="shared" si="14"/>
        <v>SITUAÇÃO INVÁLIDA</v>
      </c>
    </row>
    <row r="149" spans="1:13" x14ac:dyDescent="0.25">
      <c r="A149" s="40"/>
      <c r="B149" s="41"/>
      <c r="C149" s="41"/>
      <c r="D149" s="41"/>
      <c r="E149" s="41"/>
      <c r="F149" s="41"/>
      <c r="G149" s="41"/>
      <c r="H149" s="41"/>
      <c r="I149" s="25" t="str">
        <f t="shared" si="15"/>
        <v>SITUAÇÃO INVÁLIDA</v>
      </c>
      <c r="J149" s="4" t="str">
        <f t="shared" si="11"/>
        <v>SITUAÇÃO INVÁLIDA</v>
      </c>
      <c r="K149" s="4" t="str">
        <f t="shared" si="12"/>
        <v>SITUAÇÃO INVÁLIDA</v>
      </c>
      <c r="L149" s="26">
        <f t="shared" si="13"/>
        <v>17</v>
      </c>
      <c r="M149" s="4" t="str">
        <f t="shared" si="14"/>
        <v>SITUAÇÃO INVÁLIDA</v>
      </c>
    </row>
    <row r="150" spans="1:13" x14ac:dyDescent="0.25">
      <c r="A150" s="40"/>
      <c r="B150" s="41"/>
      <c r="C150" s="41"/>
      <c r="D150" s="41"/>
      <c r="E150" s="41"/>
      <c r="F150" s="41"/>
      <c r="G150" s="41"/>
      <c r="H150" s="41"/>
      <c r="I150" s="25" t="str">
        <f t="shared" si="15"/>
        <v>SITUAÇÃO INVÁLIDA</v>
      </c>
      <c r="J150" s="4" t="str">
        <f t="shared" si="11"/>
        <v>SITUAÇÃO INVÁLIDA</v>
      </c>
      <c r="K150" s="4" t="str">
        <f t="shared" si="12"/>
        <v>SITUAÇÃO INVÁLIDA</v>
      </c>
      <c r="L150" s="26">
        <f t="shared" si="13"/>
        <v>17</v>
      </c>
      <c r="M150" s="4" t="str">
        <f t="shared" si="14"/>
        <v>SITUAÇÃO INVÁLIDA</v>
      </c>
    </row>
    <row r="151" spans="1:13" x14ac:dyDescent="0.25">
      <c r="A151" s="40"/>
      <c r="B151" s="41"/>
      <c r="C151" s="41"/>
      <c r="D151" s="41"/>
      <c r="E151" s="41"/>
      <c r="F151" s="41"/>
      <c r="G151" s="41"/>
      <c r="H151" s="41"/>
      <c r="I151" s="25" t="str">
        <f t="shared" si="15"/>
        <v>SITUAÇÃO INVÁLIDA</v>
      </c>
      <c r="J151" s="4" t="str">
        <f t="shared" si="11"/>
        <v>SITUAÇÃO INVÁLIDA</v>
      </c>
      <c r="K151" s="4" t="str">
        <f t="shared" si="12"/>
        <v>SITUAÇÃO INVÁLIDA</v>
      </c>
      <c r="L151" s="26">
        <f t="shared" si="13"/>
        <v>17</v>
      </c>
      <c r="M151" s="4" t="str">
        <f t="shared" si="14"/>
        <v>SITUAÇÃO INVÁLIDA</v>
      </c>
    </row>
    <row r="152" spans="1:13" x14ac:dyDescent="0.25">
      <c r="A152" s="40"/>
      <c r="B152" s="41"/>
      <c r="C152" s="41"/>
      <c r="D152" s="41"/>
      <c r="E152" s="41"/>
      <c r="F152" s="41"/>
      <c r="G152" s="41"/>
      <c r="H152" s="41"/>
      <c r="I152" s="25" t="str">
        <f t="shared" si="15"/>
        <v>SITUAÇÃO INVÁLIDA</v>
      </c>
      <c r="J152" s="4" t="str">
        <f t="shared" si="11"/>
        <v>SITUAÇÃO INVÁLIDA</v>
      </c>
      <c r="K152" s="4" t="str">
        <f t="shared" si="12"/>
        <v>SITUAÇÃO INVÁLIDA</v>
      </c>
      <c r="L152" s="26">
        <f t="shared" si="13"/>
        <v>17</v>
      </c>
      <c r="M152" s="4" t="str">
        <f t="shared" si="14"/>
        <v>SITUAÇÃO INVÁLIDA</v>
      </c>
    </row>
    <row r="153" spans="1:13" x14ac:dyDescent="0.25">
      <c r="A153" s="40"/>
      <c r="B153" s="41"/>
      <c r="C153" s="41"/>
      <c r="D153" s="41"/>
      <c r="E153" s="41"/>
      <c r="F153" s="41"/>
      <c r="G153" s="41"/>
      <c r="H153" s="41"/>
      <c r="I153" s="25" t="str">
        <f t="shared" si="15"/>
        <v>SITUAÇÃO INVÁLIDA</v>
      </c>
      <c r="J153" s="4" t="str">
        <f t="shared" si="11"/>
        <v>SITUAÇÃO INVÁLIDA</v>
      </c>
      <c r="K153" s="4" t="str">
        <f t="shared" si="12"/>
        <v>SITUAÇÃO INVÁLIDA</v>
      </c>
      <c r="L153" s="26">
        <f t="shared" si="13"/>
        <v>17</v>
      </c>
      <c r="M153" s="4" t="str">
        <f t="shared" si="14"/>
        <v>SITUAÇÃO INVÁLIDA</v>
      </c>
    </row>
    <row r="154" spans="1:13" x14ac:dyDescent="0.25">
      <c r="A154" s="40"/>
      <c r="B154" s="41"/>
      <c r="C154" s="41"/>
      <c r="D154" s="41"/>
      <c r="E154" s="41"/>
      <c r="F154" s="41"/>
      <c r="G154" s="41"/>
      <c r="H154" s="41"/>
      <c r="I154" s="25" t="str">
        <f t="shared" si="15"/>
        <v>SITUAÇÃO INVÁLIDA</v>
      </c>
      <c r="J154" s="4" t="str">
        <f t="shared" si="11"/>
        <v>SITUAÇÃO INVÁLIDA</v>
      </c>
      <c r="K154" s="4" t="str">
        <f t="shared" si="12"/>
        <v>SITUAÇÃO INVÁLIDA</v>
      </c>
      <c r="L154" s="26">
        <f t="shared" si="13"/>
        <v>17</v>
      </c>
      <c r="M154" s="4" t="str">
        <f t="shared" si="14"/>
        <v>SITUAÇÃO INVÁLIDA</v>
      </c>
    </row>
    <row r="155" spans="1:13" x14ac:dyDescent="0.25">
      <c r="A155" s="40"/>
      <c r="B155" s="41"/>
      <c r="C155" s="41"/>
      <c r="D155" s="41"/>
      <c r="E155" s="41"/>
      <c r="F155" s="41"/>
      <c r="G155" s="41"/>
      <c r="H155" s="41"/>
      <c r="I155" s="25" t="str">
        <f t="shared" si="15"/>
        <v>SITUAÇÃO INVÁLIDA</v>
      </c>
      <c r="J155" s="4" t="str">
        <f t="shared" si="11"/>
        <v>SITUAÇÃO INVÁLIDA</v>
      </c>
      <c r="K155" s="4" t="str">
        <f t="shared" si="12"/>
        <v>SITUAÇÃO INVÁLIDA</v>
      </c>
      <c r="L155" s="26">
        <f t="shared" si="13"/>
        <v>17</v>
      </c>
      <c r="M155" s="4" t="str">
        <f t="shared" si="14"/>
        <v>SITUAÇÃO INVÁLIDA</v>
      </c>
    </row>
    <row r="156" spans="1:13" x14ac:dyDescent="0.25">
      <c r="A156" s="40"/>
      <c r="B156" s="41"/>
      <c r="C156" s="41"/>
      <c r="D156" s="41"/>
      <c r="E156" s="41"/>
      <c r="F156" s="41"/>
      <c r="G156" s="41"/>
      <c r="H156" s="41"/>
      <c r="I156" s="25" t="str">
        <f t="shared" si="15"/>
        <v>SITUAÇÃO INVÁLIDA</v>
      </c>
      <c r="J156" s="4" t="str">
        <f t="shared" si="11"/>
        <v>SITUAÇÃO INVÁLIDA</v>
      </c>
      <c r="K156" s="4" t="str">
        <f t="shared" si="12"/>
        <v>SITUAÇÃO INVÁLIDA</v>
      </c>
      <c r="L156" s="26">
        <f t="shared" si="13"/>
        <v>17</v>
      </c>
      <c r="M156" s="4" t="str">
        <f t="shared" si="14"/>
        <v>SITUAÇÃO INVÁLIDA</v>
      </c>
    </row>
    <row r="157" spans="1:13" x14ac:dyDescent="0.25">
      <c r="A157" s="40"/>
      <c r="B157" s="41"/>
      <c r="C157" s="41"/>
      <c r="D157" s="41"/>
      <c r="E157" s="41"/>
      <c r="F157" s="41"/>
      <c r="G157" s="41"/>
      <c r="H157" s="41"/>
      <c r="I157" s="25" t="str">
        <f t="shared" si="15"/>
        <v>SITUAÇÃO INVÁLIDA</v>
      </c>
      <c r="J157" s="4" t="str">
        <f t="shared" si="11"/>
        <v>SITUAÇÃO INVÁLIDA</v>
      </c>
      <c r="K157" s="4" t="str">
        <f t="shared" si="12"/>
        <v>SITUAÇÃO INVÁLIDA</v>
      </c>
      <c r="L157" s="26">
        <f t="shared" si="13"/>
        <v>17</v>
      </c>
      <c r="M157" s="4" t="str">
        <f t="shared" si="14"/>
        <v>SITUAÇÃO INVÁLIDA</v>
      </c>
    </row>
    <row r="158" spans="1:13" x14ac:dyDescent="0.25">
      <c r="A158" s="40"/>
      <c r="B158" s="41"/>
      <c r="C158" s="41"/>
      <c r="D158" s="41"/>
      <c r="E158" s="41"/>
      <c r="F158" s="41"/>
      <c r="G158" s="41"/>
      <c r="H158" s="41"/>
      <c r="I158" s="25" t="str">
        <f t="shared" si="15"/>
        <v>SITUAÇÃO INVÁLIDA</v>
      </c>
      <c r="J158" s="4" t="str">
        <f t="shared" si="11"/>
        <v>SITUAÇÃO INVÁLIDA</v>
      </c>
      <c r="K158" s="4" t="str">
        <f t="shared" si="12"/>
        <v>SITUAÇÃO INVÁLIDA</v>
      </c>
      <c r="L158" s="26">
        <f t="shared" si="13"/>
        <v>17</v>
      </c>
      <c r="M158" s="4" t="str">
        <f t="shared" si="14"/>
        <v>SITUAÇÃO INVÁLIDA</v>
      </c>
    </row>
    <row r="159" spans="1:13" x14ac:dyDescent="0.25">
      <c r="A159" s="40"/>
      <c r="B159" s="41"/>
      <c r="C159" s="41"/>
      <c r="D159" s="41"/>
      <c r="E159" s="41"/>
      <c r="F159" s="41"/>
      <c r="G159" s="41"/>
      <c r="H159" s="41"/>
      <c r="I159" s="25" t="str">
        <f t="shared" si="15"/>
        <v>SITUAÇÃO INVÁLIDA</v>
      </c>
      <c r="J159" s="4" t="str">
        <f t="shared" si="11"/>
        <v>SITUAÇÃO INVÁLIDA</v>
      </c>
      <c r="K159" s="4" t="str">
        <f t="shared" si="12"/>
        <v>SITUAÇÃO INVÁLIDA</v>
      </c>
      <c r="L159" s="26">
        <f t="shared" si="13"/>
        <v>17</v>
      </c>
      <c r="M159" s="4" t="str">
        <f t="shared" si="14"/>
        <v>SITUAÇÃO INVÁLIDA</v>
      </c>
    </row>
    <row r="160" spans="1:13" x14ac:dyDescent="0.25">
      <c r="A160" s="40"/>
      <c r="B160" s="41"/>
      <c r="C160" s="41"/>
      <c r="D160" s="41"/>
      <c r="E160" s="41"/>
      <c r="F160" s="41"/>
      <c r="G160" s="41"/>
      <c r="H160" s="41"/>
      <c r="I160" s="25" t="str">
        <f t="shared" si="15"/>
        <v>SITUAÇÃO INVÁLIDA</v>
      </c>
      <c r="J160" s="4" t="str">
        <f t="shared" si="11"/>
        <v>SITUAÇÃO INVÁLIDA</v>
      </c>
      <c r="K160" s="4" t="str">
        <f t="shared" si="12"/>
        <v>SITUAÇÃO INVÁLIDA</v>
      </c>
      <c r="L160" s="26">
        <f t="shared" si="13"/>
        <v>17</v>
      </c>
      <c r="M160" s="4" t="str">
        <f t="shared" si="14"/>
        <v>SITUAÇÃO INVÁLIDA</v>
      </c>
    </row>
    <row r="161" spans="1:13" x14ac:dyDescent="0.25">
      <c r="A161" s="40"/>
      <c r="B161" s="41"/>
      <c r="C161" s="41"/>
      <c r="D161" s="41"/>
      <c r="E161" s="41"/>
      <c r="F161" s="41"/>
      <c r="G161" s="41"/>
      <c r="H161" s="41"/>
      <c r="I161" s="25" t="str">
        <f t="shared" si="15"/>
        <v>SITUAÇÃO INVÁLIDA</v>
      </c>
      <c r="J161" s="4" t="str">
        <f t="shared" si="11"/>
        <v>SITUAÇÃO INVÁLIDA</v>
      </c>
      <c r="K161" s="4" t="str">
        <f t="shared" si="12"/>
        <v>SITUAÇÃO INVÁLIDA</v>
      </c>
      <c r="L161" s="26">
        <f t="shared" si="13"/>
        <v>17</v>
      </c>
      <c r="M161" s="4" t="str">
        <f t="shared" si="14"/>
        <v>SITUAÇÃO INVÁLIDA</v>
      </c>
    </row>
    <row r="162" spans="1:13" x14ac:dyDescent="0.25">
      <c r="A162" s="40"/>
      <c r="B162" s="41"/>
      <c r="C162" s="41"/>
      <c r="D162" s="41"/>
      <c r="E162" s="41"/>
      <c r="F162" s="41"/>
      <c r="G162" s="41"/>
      <c r="H162" s="41"/>
      <c r="I162" s="25" t="str">
        <f t="shared" si="15"/>
        <v>SITUAÇÃO INVÁLIDA</v>
      </c>
      <c r="J162" s="4" t="str">
        <f t="shared" si="11"/>
        <v>SITUAÇÃO INVÁLIDA</v>
      </c>
      <c r="K162" s="4" t="str">
        <f t="shared" si="12"/>
        <v>SITUAÇÃO INVÁLIDA</v>
      </c>
      <c r="L162" s="26">
        <f t="shared" si="13"/>
        <v>17</v>
      </c>
      <c r="M162" s="4" t="str">
        <f t="shared" si="14"/>
        <v>SITUAÇÃO INVÁLIDA</v>
      </c>
    </row>
    <row r="163" spans="1:13" x14ac:dyDescent="0.25">
      <c r="A163" s="40"/>
      <c r="B163" s="41"/>
      <c r="C163" s="41"/>
      <c r="D163" s="41"/>
      <c r="E163" s="41"/>
      <c r="F163" s="41"/>
      <c r="G163" s="41"/>
      <c r="H163" s="41"/>
      <c r="I163" s="25" t="str">
        <f t="shared" si="15"/>
        <v>SITUAÇÃO INVÁLIDA</v>
      </c>
      <c r="J163" s="4" t="str">
        <f t="shared" si="11"/>
        <v>SITUAÇÃO INVÁLIDA</v>
      </c>
      <c r="K163" s="4" t="str">
        <f t="shared" si="12"/>
        <v>SITUAÇÃO INVÁLIDA</v>
      </c>
      <c r="L163" s="26">
        <f t="shared" si="13"/>
        <v>17</v>
      </c>
      <c r="M163" s="4" t="str">
        <f t="shared" si="14"/>
        <v>SITUAÇÃO INVÁLIDA</v>
      </c>
    </row>
    <row r="164" spans="1:13" x14ac:dyDescent="0.25">
      <c r="A164" s="40"/>
      <c r="B164" s="41"/>
      <c r="C164" s="41"/>
      <c r="D164" s="41"/>
      <c r="E164" s="41"/>
      <c r="F164" s="41"/>
      <c r="G164" s="41"/>
      <c r="H164" s="41"/>
      <c r="I164" s="25" t="str">
        <f t="shared" si="15"/>
        <v>SITUAÇÃO INVÁLIDA</v>
      </c>
      <c r="J164" s="4" t="str">
        <f t="shared" si="11"/>
        <v>SITUAÇÃO INVÁLIDA</v>
      </c>
      <c r="K164" s="4" t="str">
        <f t="shared" si="12"/>
        <v>SITUAÇÃO INVÁLIDA</v>
      </c>
      <c r="L164" s="26">
        <f t="shared" si="13"/>
        <v>17</v>
      </c>
      <c r="M164" s="4" t="str">
        <f t="shared" si="14"/>
        <v>SITUAÇÃO INVÁLIDA</v>
      </c>
    </row>
    <row r="165" spans="1:13" x14ac:dyDescent="0.25">
      <c r="A165" s="40"/>
      <c r="B165" s="41"/>
      <c r="C165" s="41"/>
      <c r="D165" s="41"/>
      <c r="E165" s="41"/>
      <c r="F165" s="41"/>
      <c r="G165" s="41"/>
      <c r="H165" s="41"/>
      <c r="I165" s="25" t="str">
        <f t="shared" si="15"/>
        <v>SITUAÇÃO INVÁLIDA</v>
      </c>
      <c r="J165" s="4" t="str">
        <f t="shared" si="11"/>
        <v>SITUAÇÃO INVÁLIDA</v>
      </c>
      <c r="K165" s="4" t="str">
        <f t="shared" si="12"/>
        <v>SITUAÇÃO INVÁLIDA</v>
      </c>
      <c r="L165" s="26">
        <f t="shared" si="13"/>
        <v>17</v>
      </c>
      <c r="M165" s="4" t="str">
        <f t="shared" si="14"/>
        <v>SITUAÇÃO INVÁLIDA</v>
      </c>
    </row>
    <row r="166" spans="1:13" x14ac:dyDescent="0.25">
      <c r="A166" s="40"/>
      <c r="B166" s="41"/>
      <c r="C166" s="41"/>
      <c r="D166" s="41"/>
      <c r="E166" s="41"/>
      <c r="F166" s="41"/>
      <c r="G166" s="41"/>
      <c r="H166" s="41"/>
      <c r="I166" s="25" t="str">
        <f t="shared" si="15"/>
        <v>SITUAÇÃO INVÁLIDA</v>
      </c>
      <c r="J166" s="4" t="str">
        <f t="shared" si="11"/>
        <v>SITUAÇÃO INVÁLIDA</v>
      </c>
      <c r="K166" s="4" t="str">
        <f t="shared" si="12"/>
        <v>SITUAÇÃO INVÁLIDA</v>
      </c>
      <c r="L166" s="26">
        <f t="shared" si="13"/>
        <v>17</v>
      </c>
      <c r="M166" s="4" t="str">
        <f t="shared" si="14"/>
        <v>SITUAÇÃO INVÁLIDA</v>
      </c>
    </row>
    <row r="167" spans="1:13" x14ac:dyDescent="0.25">
      <c r="A167" s="40"/>
      <c r="B167" s="41"/>
      <c r="C167" s="41"/>
      <c r="D167" s="41"/>
      <c r="E167" s="41"/>
      <c r="F167" s="41"/>
      <c r="G167" s="41"/>
      <c r="H167" s="41"/>
      <c r="I167" s="25" t="str">
        <f t="shared" si="15"/>
        <v>SITUAÇÃO INVÁLIDA</v>
      </c>
      <c r="J167" s="4" t="str">
        <f t="shared" si="11"/>
        <v>SITUAÇÃO INVÁLIDA</v>
      </c>
      <c r="K167" s="4" t="str">
        <f t="shared" si="12"/>
        <v>SITUAÇÃO INVÁLIDA</v>
      </c>
      <c r="L167" s="26">
        <f t="shared" si="13"/>
        <v>17</v>
      </c>
      <c r="M167" s="4" t="str">
        <f t="shared" si="14"/>
        <v>SITUAÇÃO INVÁLIDA</v>
      </c>
    </row>
    <row r="168" spans="1:13" x14ac:dyDescent="0.25">
      <c r="A168" s="40"/>
      <c r="B168" s="41"/>
      <c r="C168" s="41"/>
      <c r="D168" s="41"/>
      <c r="E168" s="41"/>
      <c r="F168" s="41"/>
      <c r="G168" s="41"/>
      <c r="H168" s="41"/>
      <c r="I168" s="25" t="str">
        <f t="shared" si="15"/>
        <v>SITUAÇÃO INVÁLIDA</v>
      </c>
      <c r="J168" s="4" t="str">
        <f t="shared" si="11"/>
        <v>SITUAÇÃO INVÁLIDA</v>
      </c>
      <c r="K168" s="4" t="str">
        <f t="shared" si="12"/>
        <v>SITUAÇÃO INVÁLIDA</v>
      </c>
      <c r="L168" s="26">
        <f t="shared" si="13"/>
        <v>17</v>
      </c>
      <c r="M168" s="4" t="str">
        <f t="shared" si="14"/>
        <v>SITUAÇÃO INVÁLIDA</v>
      </c>
    </row>
    <row r="169" spans="1:13" x14ac:dyDescent="0.25">
      <c r="A169" s="40"/>
      <c r="B169" s="41"/>
      <c r="C169" s="41"/>
      <c r="D169" s="41"/>
      <c r="E169" s="41"/>
      <c r="F169" s="41"/>
      <c r="G169" s="41"/>
      <c r="H169" s="41"/>
      <c r="I169" s="25" t="str">
        <f t="shared" si="15"/>
        <v>SITUAÇÃO INVÁLIDA</v>
      </c>
      <c r="J169" s="4" t="str">
        <f t="shared" si="11"/>
        <v>SITUAÇÃO INVÁLIDA</v>
      </c>
      <c r="K169" s="4" t="str">
        <f t="shared" si="12"/>
        <v>SITUAÇÃO INVÁLIDA</v>
      </c>
      <c r="L169" s="26">
        <f t="shared" si="13"/>
        <v>17</v>
      </c>
      <c r="M169" s="4" t="str">
        <f t="shared" si="14"/>
        <v>SITUAÇÃO INVÁLIDA</v>
      </c>
    </row>
    <row r="170" spans="1:13" x14ac:dyDescent="0.25">
      <c r="A170" s="40"/>
      <c r="B170" s="41"/>
      <c r="C170" s="41"/>
      <c r="D170" s="41"/>
      <c r="E170" s="41"/>
      <c r="F170" s="41"/>
      <c r="G170" s="41"/>
      <c r="H170" s="41"/>
      <c r="I170" s="25" t="str">
        <f t="shared" si="15"/>
        <v>SITUAÇÃO INVÁLIDA</v>
      </c>
      <c r="J170" s="4" t="str">
        <f t="shared" si="11"/>
        <v>SITUAÇÃO INVÁLIDA</v>
      </c>
      <c r="K170" s="4" t="str">
        <f t="shared" si="12"/>
        <v>SITUAÇÃO INVÁLIDA</v>
      </c>
      <c r="L170" s="26">
        <f t="shared" si="13"/>
        <v>17</v>
      </c>
      <c r="M170" s="4" t="str">
        <f t="shared" si="14"/>
        <v>SITUAÇÃO INVÁLIDA</v>
      </c>
    </row>
    <row r="171" spans="1:13" x14ac:dyDescent="0.25">
      <c r="A171" s="40"/>
      <c r="B171" s="41"/>
      <c r="C171" s="41"/>
      <c r="D171" s="41"/>
      <c r="E171" s="41"/>
      <c r="F171" s="41"/>
      <c r="G171" s="41"/>
      <c r="H171" s="41"/>
      <c r="I171" s="25" t="str">
        <f t="shared" si="15"/>
        <v>SITUAÇÃO INVÁLIDA</v>
      </c>
      <c r="J171" s="4" t="str">
        <f t="shared" si="11"/>
        <v>SITUAÇÃO INVÁLIDA</v>
      </c>
      <c r="K171" s="4" t="str">
        <f t="shared" si="12"/>
        <v>SITUAÇÃO INVÁLIDA</v>
      </c>
      <c r="L171" s="26">
        <f t="shared" si="13"/>
        <v>17</v>
      </c>
      <c r="M171" s="4" t="str">
        <f t="shared" si="14"/>
        <v>SITUAÇÃO INVÁLIDA</v>
      </c>
    </row>
    <row r="172" spans="1:13" x14ac:dyDescent="0.25">
      <c r="A172" s="40"/>
      <c r="B172" s="41"/>
      <c r="C172" s="41"/>
      <c r="D172" s="41"/>
      <c r="E172" s="41"/>
      <c r="F172" s="41"/>
      <c r="G172" s="41"/>
      <c r="H172" s="41"/>
      <c r="I172" s="25" t="str">
        <f t="shared" si="15"/>
        <v>SITUAÇÃO INVÁLIDA</v>
      </c>
      <c r="J172" s="4" t="str">
        <f t="shared" si="11"/>
        <v>SITUAÇÃO INVÁLIDA</v>
      </c>
      <c r="K172" s="4" t="str">
        <f t="shared" si="12"/>
        <v>SITUAÇÃO INVÁLIDA</v>
      </c>
      <c r="L172" s="26">
        <f t="shared" si="13"/>
        <v>17</v>
      </c>
      <c r="M172" s="4" t="str">
        <f t="shared" si="14"/>
        <v>SITUAÇÃO INVÁLIDA</v>
      </c>
    </row>
    <row r="173" spans="1:13" x14ac:dyDescent="0.25">
      <c r="A173" s="40"/>
      <c r="B173" s="41"/>
      <c r="C173" s="41"/>
      <c r="D173" s="41"/>
      <c r="E173" s="41"/>
      <c r="F173" s="41"/>
      <c r="G173" s="41"/>
      <c r="H173" s="41"/>
      <c r="I173" s="25" t="str">
        <f t="shared" si="15"/>
        <v>SITUAÇÃO INVÁLIDA</v>
      </c>
      <c r="J173" s="4" t="str">
        <f t="shared" si="11"/>
        <v>SITUAÇÃO INVÁLIDA</v>
      </c>
      <c r="K173" s="4" t="str">
        <f t="shared" si="12"/>
        <v>SITUAÇÃO INVÁLIDA</v>
      </c>
      <c r="L173" s="26">
        <f t="shared" si="13"/>
        <v>17</v>
      </c>
      <c r="M173" s="4" t="str">
        <f t="shared" si="14"/>
        <v>SITUAÇÃO INVÁLIDA</v>
      </c>
    </row>
    <row r="174" spans="1:13" x14ac:dyDescent="0.25">
      <c r="A174" s="40"/>
      <c r="B174" s="41"/>
      <c r="C174" s="41"/>
      <c r="D174" s="41"/>
      <c r="E174" s="41"/>
      <c r="F174" s="41"/>
      <c r="G174" s="41"/>
      <c r="H174" s="41"/>
      <c r="I174" s="25" t="str">
        <f t="shared" si="15"/>
        <v>SITUAÇÃO INVÁLIDA</v>
      </c>
      <c r="J174" s="4" t="str">
        <f t="shared" si="11"/>
        <v>SITUAÇÃO INVÁLIDA</v>
      </c>
      <c r="K174" s="4" t="str">
        <f t="shared" si="12"/>
        <v>SITUAÇÃO INVÁLIDA</v>
      </c>
      <c r="L174" s="26">
        <f t="shared" si="13"/>
        <v>17</v>
      </c>
      <c r="M174" s="4" t="str">
        <f t="shared" si="14"/>
        <v>SITUAÇÃO INVÁLIDA</v>
      </c>
    </row>
    <row r="175" spans="1:13" x14ac:dyDescent="0.25">
      <c r="A175" s="40"/>
      <c r="B175" s="41"/>
      <c r="C175" s="41"/>
      <c r="D175" s="41"/>
      <c r="E175" s="41"/>
      <c r="F175" s="41"/>
      <c r="G175" s="41"/>
      <c r="H175" s="41"/>
      <c r="I175" s="25" t="str">
        <f t="shared" si="15"/>
        <v>SITUAÇÃO INVÁLIDA</v>
      </c>
      <c r="J175" s="4" t="str">
        <f t="shared" si="11"/>
        <v>SITUAÇÃO INVÁLIDA</v>
      </c>
      <c r="K175" s="4" t="str">
        <f t="shared" si="12"/>
        <v>SITUAÇÃO INVÁLIDA</v>
      </c>
      <c r="L175" s="26">
        <f t="shared" si="13"/>
        <v>17</v>
      </c>
      <c r="M175" s="4" t="str">
        <f t="shared" si="14"/>
        <v>SITUAÇÃO INVÁLIDA</v>
      </c>
    </row>
    <row r="176" spans="1:13" x14ac:dyDescent="0.25">
      <c r="A176" s="40"/>
      <c r="B176" s="41"/>
      <c r="C176" s="41"/>
      <c r="D176" s="41"/>
      <c r="E176" s="41"/>
      <c r="F176" s="41"/>
      <c r="G176" s="41"/>
      <c r="H176" s="41"/>
      <c r="I176" s="25" t="str">
        <f t="shared" si="15"/>
        <v>SITUAÇÃO INVÁLIDA</v>
      </c>
      <c r="J176" s="4" t="str">
        <f t="shared" si="11"/>
        <v>SITUAÇÃO INVÁLIDA</v>
      </c>
      <c r="K176" s="4" t="str">
        <f t="shared" si="12"/>
        <v>SITUAÇÃO INVÁLIDA</v>
      </c>
      <c r="L176" s="26">
        <f t="shared" si="13"/>
        <v>17</v>
      </c>
      <c r="M176" s="4" t="str">
        <f t="shared" si="14"/>
        <v>SITUAÇÃO INVÁLIDA</v>
      </c>
    </row>
    <row r="177" spans="1:13" x14ac:dyDescent="0.25">
      <c r="A177" s="40"/>
      <c r="B177" s="41"/>
      <c r="C177" s="41"/>
      <c r="D177" s="41"/>
      <c r="E177" s="41"/>
      <c r="F177" s="41"/>
      <c r="G177" s="41"/>
      <c r="H177" s="41"/>
      <c r="I177" s="25" t="str">
        <f t="shared" si="15"/>
        <v>SITUAÇÃO INVÁLIDA</v>
      </c>
      <c r="J177" s="4" t="str">
        <f t="shared" si="11"/>
        <v>SITUAÇÃO INVÁLIDA</v>
      </c>
      <c r="K177" s="4" t="str">
        <f t="shared" si="12"/>
        <v>SITUAÇÃO INVÁLIDA</v>
      </c>
      <c r="L177" s="26">
        <f t="shared" si="13"/>
        <v>17</v>
      </c>
      <c r="M177" s="4" t="str">
        <f t="shared" si="14"/>
        <v>SITUAÇÃO INVÁLIDA</v>
      </c>
    </row>
    <row r="178" spans="1:13" x14ac:dyDescent="0.25">
      <c r="A178" s="40"/>
      <c r="B178" s="41"/>
      <c r="C178" s="41"/>
      <c r="D178" s="41"/>
      <c r="E178" s="41"/>
      <c r="F178" s="41"/>
      <c r="G178" s="41"/>
      <c r="H178" s="41"/>
      <c r="I178" s="25" t="str">
        <f t="shared" si="15"/>
        <v>SITUAÇÃO INVÁLIDA</v>
      </c>
      <c r="J178" s="4" t="str">
        <f t="shared" si="11"/>
        <v>SITUAÇÃO INVÁLIDA</v>
      </c>
      <c r="K178" s="4" t="str">
        <f t="shared" si="12"/>
        <v>SITUAÇÃO INVÁLIDA</v>
      </c>
      <c r="L178" s="26">
        <f t="shared" si="13"/>
        <v>17</v>
      </c>
      <c r="M178" s="4" t="str">
        <f t="shared" si="14"/>
        <v>SITUAÇÃO INVÁLIDA</v>
      </c>
    </row>
    <row r="179" spans="1:13" x14ac:dyDescent="0.25">
      <c r="A179" s="40"/>
      <c r="B179" s="41"/>
      <c r="C179" s="41"/>
      <c r="D179" s="41"/>
      <c r="E179" s="41"/>
      <c r="F179" s="41"/>
      <c r="G179" s="41"/>
      <c r="H179" s="41"/>
      <c r="I179" s="25" t="str">
        <f t="shared" si="15"/>
        <v>SITUAÇÃO INVÁLIDA</v>
      </c>
      <c r="J179" s="4" t="str">
        <f t="shared" si="11"/>
        <v>SITUAÇÃO INVÁLIDA</v>
      </c>
      <c r="K179" s="4" t="str">
        <f t="shared" si="12"/>
        <v>SITUAÇÃO INVÁLIDA</v>
      </c>
      <c r="L179" s="26">
        <f t="shared" si="13"/>
        <v>17</v>
      </c>
      <c r="M179" s="4" t="str">
        <f t="shared" si="14"/>
        <v>SITUAÇÃO INVÁLIDA</v>
      </c>
    </row>
    <row r="180" spans="1:13" x14ac:dyDescent="0.25">
      <c r="A180" s="40"/>
      <c r="B180" s="41"/>
      <c r="C180" s="41"/>
      <c r="D180" s="41"/>
      <c r="E180" s="41"/>
      <c r="F180" s="41"/>
      <c r="G180" s="41"/>
      <c r="H180" s="41"/>
      <c r="I180" s="25" t="str">
        <f t="shared" si="15"/>
        <v>SITUAÇÃO INVÁLIDA</v>
      </c>
      <c r="J180" s="4" t="str">
        <f t="shared" si="11"/>
        <v>SITUAÇÃO INVÁLIDA</v>
      </c>
      <c r="K180" s="4" t="str">
        <f t="shared" si="12"/>
        <v>SITUAÇÃO INVÁLIDA</v>
      </c>
      <c r="L180" s="26">
        <f t="shared" si="13"/>
        <v>17</v>
      </c>
      <c r="M180" s="4" t="str">
        <f t="shared" si="14"/>
        <v>SITUAÇÃO INVÁLIDA</v>
      </c>
    </row>
    <row r="181" spans="1:13" x14ac:dyDescent="0.25">
      <c r="A181" s="40"/>
      <c r="B181" s="41"/>
      <c r="C181" s="41"/>
      <c r="D181" s="41"/>
      <c r="E181" s="41"/>
      <c r="F181" s="41"/>
      <c r="G181" s="41"/>
      <c r="H181" s="41"/>
      <c r="I181" s="25" t="str">
        <f t="shared" si="15"/>
        <v>SITUAÇÃO INVÁLIDA</v>
      </c>
      <c r="J181" s="4" t="str">
        <f t="shared" si="11"/>
        <v>SITUAÇÃO INVÁLIDA</v>
      </c>
      <c r="K181" s="4" t="str">
        <f t="shared" si="12"/>
        <v>SITUAÇÃO INVÁLIDA</v>
      </c>
      <c r="L181" s="26">
        <f t="shared" si="13"/>
        <v>17</v>
      </c>
      <c r="M181" s="4" t="str">
        <f t="shared" si="14"/>
        <v>SITUAÇÃO INVÁLIDA</v>
      </c>
    </row>
    <row r="182" spans="1:13" x14ac:dyDescent="0.25">
      <c r="A182" s="40"/>
      <c r="B182" s="41"/>
      <c r="C182" s="41"/>
      <c r="D182" s="41"/>
      <c r="E182" s="41"/>
      <c r="F182" s="41"/>
      <c r="G182" s="41"/>
      <c r="H182" s="41"/>
      <c r="I182" s="25" t="str">
        <f t="shared" si="15"/>
        <v>SITUAÇÃO INVÁLIDA</v>
      </c>
      <c r="J182" s="4" t="str">
        <f t="shared" si="11"/>
        <v>SITUAÇÃO INVÁLIDA</v>
      </c>
      <c r="K182" s="4" t="str">
        <f t="shared" si="12"/>
        <v>SITUAÇÃO INVÁLIDA</v>
      </c>
      <c r="L182" s="26">
        <f t="shared" si="13"/>
        <v>17</v>
      </c>
      <c r="M182" s="4" t="str">
        <f t="shared" si="14"/>
        <v>SITUAÇÃO INVÁLIDA</v>
      </c>
    </row>
    <row r="183" spans="1:13" x14ac:dyDescent="0.25">
      <c r="A183" s="40"/>
      <c r="B183" s="41"/>
      <c r="C183" s="41"/>
      <c r="D183" s="41"/>
      <c r="E183" s="41"/>
      <c r="F183" s="41"/>
      <c r="G183" s="41"/>
      <c r="H183" s="41"/>
      <c r="I183" s="25" t="str">
        <f t="shared" si="15"/>
        <v>SITUAÇÃO INVÁLIDA</v>
      </c>
      <c r="J183" s="4" t="str">
        <f t="shared" si="11"/>
        <v>SITUAÇÃO INVÁLIDA</v>
      </c>
      <c r="K183" s="4" t="str">
        <f t="shared" si="12"/>
        <v>SITUAÇÃO INVÁLIDA</v>
      </c>
      <c r="L183" s="26">
        <f t="shared" si="13"/>
        <v>17</v>
      </c>
      <c r="M183" s="4" t="str">
        <f t="shared" si="14"/>
        <v>SITUAÇÃO INVÁLIDA</v>
      </c>
    </row>
    <row r="184" spans="1:13" x14ac:dyDescent="0.25">
      <c r="A184" s="40"/>
      <c r="B184" s="41"/>
      <c r="C184" s="41"/>
      <c r="D184" s="41"/>
      <c r="E184" s="41"/>
      <c r="F184" s="41"/>
      <c r="G184" s="41"/>
      <c r="H184" s="41"/>
      <c r="I184" s="25" t="str">
        <f t="shared" si="15"/>
        <v>SITUAÇÃO INVÁLIDA</v>
      </c>
      <c r="J184" s="4" t="str">
        <f t="shared" si="11"/>
        <v>SITUAÇÃO INVÁLIDA</v>
      </c>
      <c r="K184" s="4" t="str">
        <f t="shared" si="12"/>
        <v>SITUAÇÃO INVÁLIDA</v>
      </c>
      <c r="L184" s="26">
        <f t="shared" si="13"/>
        <v>17</v>
      </c>
      <c r="M184" s="4" t="str">
        <f t="shared" si="14"/>
        <v>SITUAÇÃO INVÁLIDA</v>
      </c>
    </row>
    <row r="185" spans="1:13" x14ac:dyDescent="0.25">
      <c r="A185" s="40"/>
      <c r="B185" s="41"/>
      <c r="C185" s="41"/>
      <c r="D185" s="41"/>
      <c r="E185" s="41"/>
      <c r="F185" s="41"/>
      <c r="G185" s="41"/>
      <c r="H185" s="41"/>
      <c r="I185" s="25" t="str">
        <f t="shared" si="15"/>
        <v>SITUAÇÃO INVÁLIDA</v>
      </c>
      <c r="J185" s="4" t="str">
        <f t="shared" si="11"/>
        <v>SITUAÇÃO INVÁLIDA</v>
      </c>
      <c r="K185" s="4" t="str">
        <f t="shared" si="12"/>
        <v>SITUAÇÃO INVÁLIDA</v>
      </c>
      <c r="L185" s="26">
        <f t="shared" si="13"/>
        <v>17</v>
      </c>
      <c r="M185" s="4" t="str">
        <f t="shared" si="14"/>
        <v>SITUAÇÃO INVÁLIDA</v>
      </c>
    </row>
    <row r="186" spans="1:13" x14ac:dyDescent="0.25">
      <c r="A186" s="40"/>
      <c r="B186" s="41"/>
      <c r="C186" s="41"/>
      <c r="D186" s="41"/>
      <c r="E186" s="41"/>
      <c r="F186" s="41"/>
      <c r="G186" s="41"/>
      <c r="H186" s="41"/>
      <c r="I186" s="25" t="str">
        <f t="shared" si="15"/>
        <v>SITUAÇÃO INVÁLIDA</v>
      </c>
      <c r="J186" s="4" t="str">
        <f t="shared" si="11"/>
        <v>SITUAÇÃO INVÁLIDA</v>
      </c>
      <c r="K186" s="4" t="str">
        <f t="shared" si="12"/>
        <v>SITUAÇÃO INVÁLIDA</v>
      </c>
      <c r="L186" s="26">
        <f t="shared" si="13"/>
        <v>17</v>
      </c>
      <c r="M186" s="4" t="str">
        <f t="shared" si="14"/>
        <v>SITUAÇÃO INVÁLIDA</v>
      </c>
    </row>
    <row r="187" spans="1:13" x14ac:dyDescent="0.25">
      <c r="A187" s="40"/>
      <c r="B187" s="41"/>
      <c r="C187" s="41"/>
      <c r="D187" s="41"/>
      <c r="E187" s="41"/>
      <c r="F187" s="41"/>
      <c r="G187" s="41"/>
      <c r="H187" s="41"/>
      <c r="I187" s="25" t="str">
        <f t="shared" si="15"/>
        <v>SITUAÇÃO INVÁLIDA</v>
      </c>
      <c r="J187" s="4" t="str">
        <f t="shared" si="11"/>
        <v>SITUAÇÃO INVÁLIDA</v>
      </c>
      <c r="K187" s="4" t="str">
        <f t="shared" si="12"/>
        <v>SITUAÇÃO INVÁLIDA</v>
      </c>
      <c r="L187" s="26">
        <f t="shared" si="13"/>
        <v>17</v>
      </c>
      <c r="M187" s="4" t="str">
        <f t="shared" si="14"/>
        <v>SITUAÇÃO INVÁLIDA</v>
      </c>
    </row>
    <row r="188" spans="1:13" x14ac:dyDescent="0.25">
      <c r="A188" s="40"/>
      <c r="B188" s="41"/>
      <c r="C188" s="41"/>
      <c r="D188" s="41"/>
      <c r="E188" s="41"/>
      <c r="F188" s="41"/>
      <c r="G188" s="41"/>
      <c r="H188" s="41"/>
      <c r="I188" s="25" t="str">
        <f t="shared" si="15"/>
        <v>SITUAÇÃO INVÁLIDA</v>
      </c>
      <c r="J188" s="4" t="str">
        <f t="shared" si="11"/>
        <v>SITUAÇÃO INVÁLIDA</v>
      </c>
      <c r="K188" s="4" t="str">
        <f t="shared" si="12"/>
        <v>SITUAÇÃO INVÁLIDA</v>
      </c>
      <c r="L188" s="26">
        <f t="shared" si="13"/>
        <v>17</v>
      </c>
      <c r="M188" s="4" t="str">
        <f t="shared" si="14"/>
        <v>SITUAÇÃO INVÁLIDA</v>
      </c>
    </row>
    <row r="189" spans="1:13" x14ac:dyDescent="0.25">
      <c r="A189" s="40"/>
      <c r="B189" s="41"/>
      <c r="C189" s="41"/>
      <c r="D189" s="41"/>
      <c r="E189" s="41"/>
      <c r="F189" s="41"/>
      <c r="G189" s="41"/>
      <c r="H189" s="41"/>
      <c r="I189" s="25" t="str">
        <f t="shared" si="15"/>
        <v>SITUAÇÃO INVÁLIDA</v>
      </c>
      <c r="J189" s="4" t="str">
        <f t="shared" si="11"/>
        <v>SITUAÇÃO INVÁLIDA</v>
      </c>
      <c r="K189" s="4" t="str">
        <f t="shared" si="12"/>
        <v>SITUAÇÃO INVÁLIDA</v>
      </c>
      <c r="L189" s="26">
        <f t="shared" si="13"/>
        <v>17</v>
      </c>
      <c r="M189" s="4" t="str">
        <f t="shared" si="14"/>
        <v>SITUAÇÃO INVÁLIDA</v>
      </c>
    </row>
    <row r="190" spans="1:13" x14ac:dyDescent="0.25">
      <c r="A190" s="40"/>
      <c r="B190" s="41"/>
      <c r="C190" s="41"/>
      <c r="D190" s="41"/>
      <c r="E190" s="41"/>
      <c r="F190" s="41"/>
      <c r="G190" s="41"/>
      <c r="H190" s="41"/>
      <c r="I190" s="25" t="str">
        <f t="shared" si="15"/>
        <v>SITUAÇÃO INVÁLIDA</v>
      </c>
      <c r="J190" s="4" t="str">
        <f t="shared" si="11"/>
        <v>SITUAÇÃO INVÁLIDA</v>
      </c>
      <c r="K190" s="4" t="str">
        <f t="shared" si="12"/>
        <v>SITUAÇÃO INVÁLIDA</v>
      </c>
      <c r="L190" s="26">
        <f t="shared" si="13"/>
        <v>17</v>
      </c>
      <c r="M190" s="4" t="str">
        <f t="shared" si="14"/>
        <v>SITUAÇÃO INVÁLIDA</v>
      </c>
    </row>
    <row r="191" spans="1:13" x14ac:dyDescent="0.25">
      <c r="A191" s="40"/>
      <c r="B191" s="41"/>
      <c r="C191" s="41"/>
      <c r="D191" s="41"/>
      <c r="E191" s="41"/>
      <c r="F191" s="41"/>
      <c r="G191" s="41"/>
      <c r="H191" s="41"/>
      <c r="I191" s="25" t="str">
        <f t="shared" si="15"/>
        <v>SITUAÇÃO INVÁLIDA</v>
      </c>
      <c r="J191" s="4" t="str">
        <f t="shared" si="11"/>
        <v>SITUAÇÃO INVÁLIDA</v>
      </c>
      <c r="K191" s="4" t="str">
        <f t="shared" si="12"/>
        <v>SITUAÇÃO INVÁLIDA</v>
      </c>
      <c r="L191" s="26">
        <f t="shared" si="13"/>
        <v>17</v>
      </c>
      <c r="M191" s="4" t="str">
        <f t="shared" si="14"/>
        <v>SITUAÇÃO INVÁLIDA</v>
      </c>
    </row>
    <row r="192" spans="1:13" x14ac:dyDescent="0.25">
      <c r="A192" s="40"/>
      <c r="B192" s="41"/>
      <c r="C192" s="41"/>
      <c r="D192" s="41"/>
      <c r="E192" s="41"/>
      <c r="F192" s="41"/>
      <c r="G192" s="41"/>
      <c r="H192" s="41"/>
      <c r="I192" s="25" t="str">
        <f t="shared" si="15"/>
        <v>SITUAÇÃO INVÁLIDA</v>
      </c>
      <c r="J192" s="4" t="str">
        <f t="shared" si="11"/>
        <v>SITUAÇÃO INVÁLIDA</v>
      </c>
      <c r="K192" s="4" t="str">
        <f t="shared" si="12"/>
        <v>SITUAÇÃO INVÁLIDA</v>
      </c>
      <c r="L192" s="26">
        <f t="shared" si="13"/>
        <v>17</v>
      </c>
      <c r="M192" s="4" t="str">
        <f t="shared" si="14"/>
        <v>SITUAÇÃO INVÁLIDA</v>
      </c>
    </row>
    <row r="193" spans="1:13" x14ac:dyDescent="0.25">
      <c r="A193" s="40"/>
      <c r="B193" s="41"/>
      <c r="C193" s="41"/>
      <c r="D193" s="41"/>
      <c r="E193" s="41"/>
      <c r="F193" s="41"/>
      <c r="G193" s="41"/>
      <c r="H193" s="41"/>
      <c r="I193" s="25" t="str">
        <f t="shared" si="15"/>
        <v>SITUAÇÃO INVÁLIDA</v>
      </c>
      <c r="J193" s="4" t="str">
        <f t="shared" si="11"/>
        <v>SITUAÇÃO INVÁLIDA</v>
      </c>
      <c r="K193" s="4" t="str">
        <f t="shared" si="12"/>
        <v>SITUAÇÃO INVÁLIDA</v>
      </c>
      <c r="L193" s="26">
        <f t="shared" si="13"/>
        <v>17</v>
      </c>
      <c r="M193" s="4" t="str">
        <f t="shared" si="14"/>
        <v>SITUAÇÃO INVÁLIDA</v>
      </c>
    </row>
    <row r="194" spans="1:13" x14ac:dyDescent="0.25">
      <c r="A194" s="40"/>
      <c r="B194" s="41"/>
      <c r="C194" s="41"/>
      <c r="D194" s="41"/>
      <c r="E194" s="41"/>
      <c r="F194" s="41"/>
      <c r="G194" s="41"/>
      <c r="H194" s="41"/>
      <c r="I194" s="25" t="str">
        <f t="shared" si="15"/>
        <v>SITUAÇÃO INVÁLIDA</v>
      </c>
      <c r="J194" s="4" t="str">
        <f t="shared" si="11"/>
        <v>SITUAÇÃO INVÁLIDA</v>
      </c>
      <c r="K194" s="4" t="str">
        <f t="shared" si="12"/>
        <v>SITUAÇÃO INVÁLIDA</v>
      </c>
      <c r="L194" s="26">
        <f t="shared" si="13"/>
        <v>17</v>
      </c>
      <c r="M194" s="4" t="str">
        <f t="shared" si="14"/>
        <v>SITUAÇÃO INVÁLIDA</v>
      </c>
    </row>
    <row r="195" spans="1:13" x14ac:dyDescent="0.25">
      <c r="A195" s="40"/>
      <c r="B195" s="41"/>
      <c r="C195" s="41"/>
      <c r="D195" s="41"/>
      <c r="E195" s="41"/>
      <c r="F195" s="41"/>
      <c r="G195" s="41"/>
      <c r="H195" s="41"/>
      <c r="I195" s="25" t="str">
        <f t="shared" si="15"/>
        <v>SITUAÇÃO INVÁLIDA</v>
      </c>
      <c r="J195" s="4" t="str">
        <f t="shared" ref="J195:J207" si="16">IF(OR(G195="RENOMEAR",G195="CRIAR"),LOWER(LEFT(D195,SEARCH("/",D195,1)-1)&amp;"."&amp;$J$1),IF(G195="MANTER",LOWER(LEFT(D195,SEARCH("/",D195,1)-1)&amp;"."&amp;$J$1),IF(G195="MIGRAR E DESATIVAR",F195,IF(G195="DESATIVAR",E195,"SITUAÇÃO INVÁLIDA"))))</f>
        <v>SITUAÇÃO INVÁLIDA</v>
      </c>
      <c r="K195" s="4" t="str">
        <f t="shared" ref="K195:K207" si="17">IF(L195&gt;64,"",M195)</f>
        <v>SITUAÇÃO INVÁLIDA</v>
      </c>
      <c r="L195" s="26">
        <f t="shared" ref="L195:L207" si="18">LEN(M195)</f>
        <v>17</v>
      </c>
      <c r="M195" s="4" t="str">
        <f t="shared" ref="M195:M207" si="19">IF(OR(G195="RENOMEAR",G195="CRIAR", G195="MANTER"),C195&amp;" "&amp;$K$1,IF(G195="MIGRAR E DESATIVAR","",IF(G195="DESATIVAR","","SITUAÇÃO INVÁLIDA")))</f>
        <v>SITUAÇÃO INVÁLIDA</v>
      </c>
    </row>
    <row r="196" spans="1:13" x14ac:dyDescent="0.25">
      <c r="A196" s="40"/>
      <c r="B196" s="41"/>
      <c r="C196" s="41"/>
      <c r="D196" s="41"/>
      <c r="E196" s="41"/>
      <c r="F196" s="41"/>
      <c r="G196" s="41"/>
      <c r="H196" s="41"/>
      <c r="I196" s="25" t="str">
        <f t="shared" si="15"/>
        <v>SITUAÇÃO INVÁLIDA</v>
      </c>
      <c r="J196" s="4" t="str">
        <f t="shared" si="16"/>
        <v>SITUAÇÃO INVÁLIDA</v>
      </c>
      <c r="K196" s="4" t="str">
        <f t="shared" si="17"/>
        <v>SITUAÇÃO INVÁLIDA</v>
      </c>
      <c r="L196" s="26">
        <f t="shared" si="18"/>
        <v>17</v>
      </c>
      <c r="M196" s="4" t="str">
        <f t="shared" si="19"/>
        <v>SITUAÇÃO INVÁLIDA</v>
      </c>
    </row>
    <row r="197" spans="1:13" x14ac:dyDescent="0.25">
      <c r="A197" s="40"/>
      <c r="B197" s="41"/>
      <c r="C197" s="41"/>
      <c r="D197" s="41"/>
      <c r="E197" s="41"/>
      <c r="F197" s="41"/>
      <c r="G197" s="41"/>
      <c r="H197" s="41"/>
      <c r="I197" s="25" t="str">
        <f t="shared" si="15"/>
        <v>SITUAÇÃO INVÁLIDA</v>
      </c>
      <c r="J197" s="4" t="str">
        <f t="shared" si="16"/>
        <v>SITUAÇÃO INVÁLIDA</v>
      </c>
      <c r="K197" s="4" t="str">
        <f t="shared" si="17"/>
        <v>SITUAÇÃO INVÁLIDA</v>
      </c>
      <c r="L197" s="26">
        <f t="shared" si="18"/>
        <v>17</v>
      </c>
      <c r="M197" s="4" t="str">
        <f t="shared" si="19"/>
        <v>SITUAÇÃO INVÁLIDA</v>
      </c>
    </row>
    <row r="198" spans="1:13" x14ac:dyDescent="0.25">
      <c r="A198" s="40"/>
      <c r="B198" s="41"/>
      <c r="C198" s="41"/>
      <c r="D198" s="41"/>
      <c r="E198" s="41"/>
      <c r="F198" s="41"/>
      <c r="G198" s="41"/>
      <c r="H198" s="41"/>
      <c r="I198" s="25" t="str">
        <f t="shared" si="15"/>
        <v>SITUAÇÃO INVÁLIDA</v>
      </c>
      <c r="J198" s="4" t="str">
        <f t="shared" si="16"/>
        <v>SITUAÇÃO INVÁLIDA</v>
      </c>
      <c r="K198" s="4" t="str">
        <f t="shared" si="17"/>
        <v>SITUAÇÃO INVÁLIDA</v>
      </c>
      <c r="L198" s="26">
        <f t="shared" si="18"/>
        <v>17</v>
      </c>
      <c r="M198" s="4" t="str">
        <f t="shared" si="19"/>
        <v>SITUAÇÃO INVÁLIDA</v>
      </c>
    </row>
    <row r="199" spans="1:13" x14ac:dyDescent="0.25">
      <c r="A199" s="40"/>
      <c r="B199" s="41"/>
      <c r="C199" s="41"/>
      <c r="D199" s="41"/>
      <c r="E199" s="41"/>
      <c r="F199" s="41"/>
      <c r="G199" s="41"/>
      <c r="H199" s="41"/>
      <c r="I199" s="25" t="str">
        <f t="shared" si="15"/>
        <v>SITUAÇÃO INVÁLIDA</v>
      </c>
      <c r="J199" s="4" t="str">
        <f t="shared" si="16"/>
        <v>SITUAÇÃO INVÁLIDA</v>
      </c>
      <c r="K199" s="4" t="str">
        <f t="shared" si="17"/>
        <v>SITUAÇÃO INVÁLIDA</v>
      </c>
      <c r="L199" s="26">
        <f t="shared" si="18"/>
        <v>17</v>
      </c>
      <c r="M199" s="4" t="str">
        <f t="shared" si="19"/>
        <v>SITUAÇÃO INVÁLIDA</v>
      </c>
    </row>
    <row r="200" spans="1:13" x14ac:dyDescent="0.25">
      <c r="A200" s="40"/>
      <c r="B200" s="41"/>
      <c r="C200" s="41"/>
      <c r="D200" s="41"/>
      <c r="E200" s="41"/>
      <c r="F200" s="41"/>
      <c r="G200" s="41"/>
      <c r="H200" s="41"/>
      <c r="I200" s="25" t="str">
        <f t="shared" si="15"/>
        <v>SITUAÇÃO INVÁLIDA</v>
      </c>
      <c r="J200" s="4" t="str">
        <f t="shared" si="16"/>
        <v>SITUAÇÃO INVÁLIDA</v>
      </c>
      <c r="K200" s="4" t="str">
        <f t="shared" si="17"/>
        <v>SITUAÇÃO INVÁLIDA</v>
      </c>
      <c r="L200" s="26">
        <f t="shared" si="18"/>
        <v>17</v>
      </c>
      <c r="M200" s="4" t="str">
        <f t="shared" si="19"/>
        <v>SITUAÇÃO INVÁLIDA</v>
      </c>
    </row>
    <row r="201" spans="1:13" x14ac:dyDescent="0.25">
      <c r="A201" s="40"/>
      <c r="B201" s="41"/>
      <c r="C201" s="41"/>
      <c r="D201" s="41"/>
      <c r="E201" s="41"/>
      <c r="F201" s="41"/>
      <c r="G201" s="41"/>
      <c r="H201" s="41"/>
      <c r="I201" s="25" t="str">
        <f t="shared" si="15"/>
        <v>SITUAÇÃO INVÁLIDA</v>
      </c>
      <c r="J201" s="4" t="str">
        <f t="shared" si="16"/>
        <v>SITUAÇÃO INVÁLIDA</v>
      </c>
      <c r="K201" s="4" t="str">
        <f t="shared" si="17"/>
        <v>SITUAÇÃO INVÁLIDA</v>
      </c>
      <c r="L201" s="26">
        <f t="shared" si="18"/>
        <v>17</v>
      </c>
      <c r="M201" s="4" t="str">
        <f t="shared" si="19"/>
        <v>SITUAÇÃO INVÁLIDA</v>
      </c>
    </row>
    <row r="202" spans="1:13" x14ac:dyDescent="0.25">
      <c r="A202" s="40"/>
      <c r="B202" s="41"/>
      <c r="C202" s="41"/>
      <c r="D202" s="41"/>
      <c r="E202" s="41"/>
      <c r="F202" s="41"/>
      <c r="G202" s="41"/>
      <c r="H202" s="41"/>
      <c r="I202" s="25" t="str">
        <f t="shared" si="15"/>
        <v>SITUAÇÃO INVÁLIDA</v>
      </c>
      <c r="J202" s="4" t="str">
        <f t="shared" si="16"/>
        <v>SITUAÇÃO INVÁLIDA</v>
      </c>
      <c r="K202" s="4" t="str">
        <f t="shared" si="17"/>
        <v>SITUAÇÃO INVÁLIDA</v>
      </c>
      <c r="L202" s="26">
        <f t="shared" si="18"/>
        <v>17</v>
      </c>
      <c r="M202" s="4" t="str">
        <f t="shared" si="19"/>
        <v>SITUAÇÃO INVÁLIDA</v>
      </c>
    </row>
    <row r="203" spans="1:13" x14ac:dyDescent="0.25">
      <c r="A203" s="40"/>
      <c r="B203" s="41"/>
      <c r="C203" s="41"/>
      <c r="D203" s="41"/>
      <c r="E203" s="41"/>
      <c r="F203" s="41"/>
      <c r="G203" s="41"/>
      <c r="H203" s="41"/>
      <c r="I203" s="25" t="str">
        <f t="shared" si="15"/>
        <v>SITUAÇÃO INVÁLIDA</v>
      </c>
      <c r="J203" s="4" t="str">
        <f t="shared" si="16"/>
        <v>SITUAÇÃO INVÁLIDA</v>
      </c>
      <c r="K203" s="4" t="str">
        <f t="shared" si="17"/>
        <v>SITUAÇÃO INVÁLIDA</v>
      </c>
      <c r="L203" s="26">
        <f t="shared" si="18"/>
        <v>17</v>
      </c>
      <c r="M203" s="4" t="str">
        <f t="shared" si="19"/>
        <v>SITUAÇÃO INVÁLIDA</v>
      </c>
    </row>
    <row r="204" spans="1:13" x14ac:dyDescent="0.25">
      <c r="A204" s="40"/>
      <c r="B204" s="41"/>
      <c r="C204" s="41"/>
      <c r="D204" s="41"/>
      <c r="E204" s="41"/>
      <c r="F204" s="41"/>
      <c r="G204" s="41"/>
      <c r="H204" s="41"/>
      <c r="I204" s="25" t="str">
        <f t="shared" si="15"/>
        <v>SITUAÇÃO INVÁLIDA</v>
      </c>
      <c r="J204" s="4" t="str">
        <f t="shared" si="16"/>
        <v>SITUAÇÃO INVÁLIDA</v>
      </c>
      <c r="K204" s="4" t="str">
        <f t="shared" si="17"/>
        <v>SITUAÇÃO INVÁLIDA</v>
      </c>
      <c r="L204" s="26">
        <f t="shared" si="18"/>
        <v>17</v>
      </c>
      <c r="M204" s="4" t="str">
        <f t="shared" si="19"/>
        <v>SITUAÇÃO INVÁLIDA</v>
      </c>
    </row>
    <row r="205" spans="1:13" x14ac:dyDescent="0.25">
      <c r="A205" s="40"/>
      <c r="B205" s="41"/>
      <c r="C205" s="41"/>
      <c r="D205" s="41"/>
      <c r="E205" s="41"/>
      <c r="F205" s="41"/>
      <c r="G205" s="41"/>
      <c r="H205" s="41"/>
      <c r="I205" s="25" t="str">
        <f t="shared" si="15"/>
        <v>SITUAÇÃO INVÁLIDA</v>
      </c>
      <c r="J205" s="4" t="str">
        <f t="shared" si="16"/>
        <v>SITUAÇÃO INVÁLIDA</v>
      </c>
      <c r="K205" s="4" t="str">
        <f t="shared" si="17"/>
        <v>SITUAÇÃO INVÁLIDA</v>
      </c>
      <c r="L205" s="26">
        <f t="shared" si="18"/>
        <v>17</v>
      </c>
      <c r="M205" s="4" t="str">
        <f t="shared" si="19"/>
        <v>SITUAÇÃO INVÁLIDA</v>
      </c>
    </row>
    <row r="206" spans="1:13" x14ac:dyDescent="0.25">
      <c r="A206" s="40"/>
      <c r="B206" s="41"/>
      <c r="C206" s="41"/>
      <c r="D206" s="41"/>
      <c r="E206" s="41"/>
      <c r="F206" s="41"/>
      <c r="G206" s="41"/>
      <c r="H206" s="41"/>
      <c r="I206" s="25" t="str">
        <f t="shared" si="15"/>
        <v>SITUAÇÃO INVÁLIDA</v>
      </c>
      <c r="J206" s="4" t="str">
        <f t="shared" si="16"/>
        <v>SITUAÇÃO INVÁLIDA</v>
      </c>
      <c r="K206" s="4" t="str">
        <f t="shared" si="17"/>
        <v>SITUAÇÃO INVÁLIDA</v>
      </c>
      <c r="L206" s="26">
        <f t="shared" si="18"/>
        <v>17</v>
      </c>
      <c r="M206" s="4" t="str">
        <f t="shared" si="19"/>
        <v>SITUAÇÃO INVÁLIDA</v>
      </c>
    </row>
    <row r="207" spans="1:13" x14ac:dyDescent="0.25">
      <c r="A207" s="42"/>
      <c r="B207" s="43"/>
      <c r="C207" s="43"/>
      <c r="D207" s="43"/>
      <c r="E207" s="44"/>
      <c r="F207" s="45"/>
      <c r="G207" s="44"/>
      <c r="H207" s="46"/>
      <c r="I207" s="25" t="str">
        <f t="shared" si="15"/>
        <v>SITUAÇÃO INVÁLIDA</v>
      </c>
      <c r="J207" s="4" t="str">
        <f t="shared" si="16"/>
        <v>SITUAÇÃO INVÁLIDA</v>
      </c>
      <c r="K207" s="4" t="str">
        <f t="shared" si="17"/>
        <v>SITUAÇÃO INVÁLIDA</v>
      </c>
      <c r="L207" s="26">
        <f t="shared" si="18"/>
        <v>17</v>
      </c>
      <c r="M207" s="4" t="str">
        <f t="shared" si="19"/>
        <v>SITUAÇÃO INVÁLIDA</v>
      </c>
    </row>
  </sheetData>
  <mergeCells count="1">
    <mergeCell ref="A1:H1"/>
  </mergeCells>
  <conditionalFormatting sqref="M2 L1:L1048576">
    <cfRule type="cellIs" dxfId="2" priority="1" operator="greaterThan">
      <formula>64</formula>
    </cfRule>
  </conditionalFormatting>
  <conditionalFormatting sqref="K1:K1048576">
    <cfRule type="cellIs" dxfId="1" priority="2" operator="equal">
      <formula>" "</formula>
    </cfRule>
  </conditionalFormatting>
  <conditionalFormatting sqref="K3:K207">
    <cfRule type="expression" dxfId="0" priority="3">
      <formula>LEN(TRIM(K3))=0</formula>
    </cfRule>
  </conditionalFormatting>
  <hyperlinks>
    <hyperlink ref="J1" r:id="rId1" xr:uid="{1733A39B-8BBE-4467-8EE5-45625ED77AFC}"/>
    <hyperlink ref="E16" r:id="rId2" xr:uid="{E4A994C0-3E76-4479-81D8-D5C681626859}"/>
    <hyperlink ref="F16" r:id="rId3" xr:uid="{849E6EB7-90E5-4FFC-BBC5-25FEDA82515A}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B5BD-7FAF-4049-B1EB-DB2FBC092038}">
  <dimension ref="A1:D97"/>
  <sheetViews>
    <sheetView topLeftCell="A51" workbookViewId="0">
      <selection activeCell="C79" sqref="C79"/>
    </sheetView>
  </sheetViews>
  <sheetFormatPr defaultRowHeight="15" x14ac:dyDescent="0.25"/>
  <cols>
    <col min="1" max="1" width="33" bestFit="1" customWidth="1"/>
    <col min="2" max="2" width="35.140625" bestFit="1" customWidth="1"/>
    <col min="3" max="3" width="70.5703125" bestFit="1" customWidth="1"/>
    <col min="4" max="4" width="33" bestFit="1" customWidth="1"/>
  </cols>
  <sheetData>
    <row r="1" spans="1:4" x14ac:dyDescent="0.25">
      <c r="A1" s="49" t="s">
        <v>609</v>
      </c>
      <c r="B1" s="53" t="s">
        <v>610</v>
      </c>
      <c r="C1" s="49" t="s">
        <v>6</v>
      </c>
      <c r="D1" s="49" t="s">
        <v>609</v>
      </c>
    </row>
    <row r="2" spans="1:4" x14ac:dyDescent="0.25">
      <c r="A2" s="49" t="s">
        <v>611</v>
      </c>
      <c r="B2" s="49" t="s">
        <v>612</v>
      </c>
      <c r="C2" s="49" t="s">
        <v>613</v>
      </c>
      <c r="D2" s="49" t="s">
        <v>611</v>
      </c>
    </row>
    <row r="3" spans="1:4" x14ac:dyDescent="0.25">
      <c r="A3" s="49" t="s">
        <v>614</v>
      </c>
      <c r="B3" s="49" t="s">
        <v>615</v>
      </c>
      <c r="C3" s="49" t="s">
        <v>616</v>
      </c>
      <c r="D3" s="49" t="s">
        <v>614</v>
      </c>
    </row>
    <row r="4" spans="1:4" x14ac:dyDescent="0.25">
      <c r="A4" s="49" t="s">
        <v>617</v>
      </c>
      <c r="B4" s="49" t="s">
        <v>618</v>
      </c>
      <c r="C4" s="49" t="s">
        <v>619</v>
      </c>
      <c r="D4" s="49" t="s">
        <v>617</v>
      </c>
    </row>
    <row r="5" spans="1:4" x14ac:dyDescent="0.25">
      <c r="A5" s="49" t="s">
        <v>620</v>
      </c>
      <c r="B5" s="49" t="s">
        <v>621</v>
      </c>
      <c r="C5" s="49" t="s">
        <v>622</v>
      </c>
      <c r="D5" s="49" t="s">
        <v>620</v>
      </c>
    </row>
    <row r="6" spans="1:4" x14ac:dyDescent="0.25">
      <c r="A6" s="49" t="s">
        <v>623</v>
      </c>
      <c r="B6" s="49" t="s">
        <v>624</v>
      </c>
      <c r="C6" s="49" t="s">
        <v>625</v>
      </c>
      <c r="D6" s="49" t="s">
        <v>623</v>
      </c>
    </row>
    <row r="7" spans="1:4" x14ac:dyDescent="0.25">
      <c r="A7" s="49" t="s">
        <v>626</v>
      </c>
      <c r="B7" s="49" t="s">
        <v>627</v>
      </c>
      <c r="C7" s="49" t="s">
        <v>628</v>
      </c>
      <c r="D7" s="49" t="s">
        <v>626</v>
      </c>
    </row>
    <row r="8" spans="1:4" x14ac:dyDescent="0.25">
      <c r="A8" s="49" t="s">
        <v>629</v>
      </c>
      <c r="B8" s="49" t="s">
        <v>630</v>
      </c>
      <c r="C8" s="49" t="s">
        <v>240</v>
      </c>
      <c r="D8" s="49" t="s">
        <v>629</v>
      </c>
    </row>
    <row r="9" spans="1:4" x14ac:dyDescent="0.25">
      <c r="A9" t="s">
        <v>631</v>
      </c>
      <c r="B9" t="s">
        <v>632</v>
      </c>
      <c r="C9" t="s">
        <v>80</v>
      </c>
      <c r="D9" t="s">
        <v>631</v>
      </c>
    </row>
    <row r="10" spans="1:4" x14ac:dyDescent="0.25">
      <c r="A10" t="s">
        <v>633</v>
      </c>
      <c r="B10" t="s">
        <v>634</v>
      </c>
      <c r="C10" t="s">
        <v>635</v>
      </c>
      <c r="D10" t="s">
        <v>633</v>
      </c>
    </row>
    <row r="11" spans="1:4" x14ac:dyDescent="0.25">
      <c r="A11" t="s">
        <v>636</v>
      </c>
      <c r="B11" t="s">
        <v>637</v>
      </c>
      <c r="C11" t="s">
        <v>183</v>
      </c>
      <c r="D11" t="s">
        <v>636</v>
      </c>
    </row>
    <row r="12" spans="1:4" x14ac:dyDescent="0.25">
      <c r="A12" t="s">
        <v>638</v>
      </c>
      <c r="B12" t="s">
        <v>639</v>
      </c>
      <c r="C12" t="s">
        <v>108</v>
      </c>
      <c r="D12" t="s">
        <v>638</v>
      </c>
    </row>
    <row r="13" spans="1:4" x14ac:dyDescent="0.25">
      <c r="A13" t="s">
        <v>640</v>
      </c>
      <c r="B13" t="s">
        <v>641</v>
      </c>
      <c r="C13" t="s">
        <v>188</v>
      </c>
      <c r="D13" t="s">
        <v>640</v>
      </c>
    </row>
    <row r="14" spans="1:4" x14ac:dyDescent="0.25">
      <c r="A14" t="s">
        <v>642</v>
      </c>
      <c r="B14" t="s">
        <v>643</v>
      </c>
      <c r="C14" t="s">
        <v>118</v>
      </c>
      <c r="D14" t="s">
        <v>642</v>
      </c>
    </row>
    <row r="15" spans="1:4" x14ac:dyDescent="0.25">
      <c r="A15" t="s">
        <v>644</v>
      </c>
      <c r="B15" t="s">
        <v>645</v>
      </c>
      <c r="C15" t="s">
        <v>238</v>
      </c>
      <c r="D15" t="s">
        <v>644</v>
      </c>
    </row>
    <row r="16" spans="1:4" x14ac:dyDescent="0.25">
      <c r="A16" t="s">
        <v>646</v>
      </c>
      <c r="B16" t="s">
        <v>647</v>
      </c>
      <c r="C16" t="s">
        <v>78</v>
      </c>
      <c r="D16" t="s">
        <v>646</v>
      </c>
    </row>
    <row r="17" spans="1:4" x14ac:dyDescent="0.25">
      <c r="A17" t="s">
        <v>648</v>
      </c>
      <c r="B17" t="s">
        <v>647</v>
      </c>
      <c r="C17" t="s">
        <v>149</v>
      </c>
      <c r="D17" t="s">
        <v>648</v>
      </c>
    </row>
    <row r="18" spans="1:4" x14ac:dyDescent="0.25">
      <c r="A18" t="s">
        <v>649</v>
      </c>
      <c r="B18" t="s">
        <v>650</v>
      </c>
      <c r="C18" t="s">
        <v>54</v>
      </c>
      <c r="D18" t="s">
        <v>649</v>
      </c>
    </row>
    <row r="19" spans="1:4" x14ac:dyDescent="0.25">
      <c r="A19" t="s">
        <v>649</v>
      </c>
      <c r="B19" t="s">
        <v>647</v>
      </c>
      <c r="C19" t="s">
        <v>54</v>
      </c>
      <c r="D19" t="s">
        <v>649</v>
      </c>
    </row>
    <row r="20" spans="1:4" x14ac:dyDescent="0.25">
      <c r="A20" t="s">
        <v>651</v>
      </c>
      <c r="B20" t="s">
        <v>652</v>
      </c>
      <c r="C20" t="s">
        <v>8</v>
      </c>
      <c r="D20" t="s">
        <v>651</v>
      </c>
    </row>
    <row r="21" spans="1:4" x14ac:dyDescent="0.25">
      <c r="A21" s="49" t="s">
        <v>653</v>
      </c>
      <c r="B21" s="49" t="s">
        <v>654</v>
      </c>
      <c r="C21" s="49" t="s">
        <v>10</v>
      </c>
      <c r="D21" s="49" t="s">
        <v>653</v>
      </c>
    </row>
    <row r="22" spans="1:4" x14ac:dyDescent="0.25">
      <c r="A22" s="49" t="s">
        <v>655</v>
      </c>
      <c r="B22" s="49" t="s">
        <v>656</v>
      </c>
      <c r="C22" s="49" t="s">
        <v>657</v>
      </c>
      <c r="D22" s="49" t="s">
        <v>655</v>
      </c>
    </row>
    <row r="23" spans="1:4" x14ac:dyDescent="0.25">
      <c r="A23" t="s">
        <v>658</v>
      </c>
      <c r="B23" t="s">
        <v>659</v>
      </c>
      <c r="C23" t="s">
        <v>83</v>
      </c>
      <c r="D23" t="s">
        <v>658</v>
      </c>
    </row>
    <row r="24" spans="1:4" x14ac:dyDescent="0.25">
      <c r="A24" t="s">
        <v>660</v>
      </c>
      <c r="B24" t="s">
        <v>661</v>
      </c>
      <c r="C24" t="s">
        <v>155</v>
      </c>
      <c r="D24" t="s">
        <v>660</v>
      </c>
    </row>
    <row r="25" spans="1:4" x14ac:dyDescent="0.25">
      <c r="A25" t="s">
        <v>662</v>
      </c>
      <c r="B25" t="s">
        <v>663</v>
      </c>
      <c r="C25" t="s">
        <v>97</v>
      </c>
      <c r="D25" t="s">
        <v>662</v>
      </c>
    </row>
    <row r="26" spans="1:4" x14ac:dyDescent="0.25">
      <c r="A26" t="s">
        <v>664</v>
      </c>
      <c r="B26" t="s">
        <v>665</v>
      </c>
      <c r="C26" t="s">
        <v>191</v>
      </c>
      <c r="D26" t="s">
        <v>664</v>
      </c>
    </row>
    <row r="27" spans="1:4" x14ac:dyDescent="0.25">
      <c r="A27" t="s">
        <v>666</v>
      </c>
      <c r="B27" t="s">
        <v>667</v>
      </c>
      <c r="C27" t="s">
        <v>129</v>
      </c>
      <c r="D27" t="s">
        <v>666</v>
      </c>
    </row>
    <row r="28" spans="1:4" x14ac:dyDescent="0.25">
      <c r="A28" t="s">
        <v>668</v>
      </c>
      <c r="B28" t="s">
        <v>669</v>
      </c>
      <c r="C28" t="s">
        <v>177</v>
      </c>
      <c r="D28" t="s">
        <v>668</v>
      </c>
    </row>
    <row r="29" spans="1:4" x14ac:dyDescent="0.25">
      <c r="A29" t="s">
        <v>670</v>
      </c>
      <c r="B29" t="s">
        <v>671</v>
      </c>
      <c r="C29" t="s">
        <v>57</v>
      </c>
      <c r="D29" t="s">
        <v>670</v>
      </c>
    </row>
    <row r="30" spans="1:4" x14ac:dyDescent="0.25">
      <c r="A30" t="s">
        <v>672</v>
      </c>
      <c r="B30" t="s">
        <v>608</v>
      </c>
      <c r="C30" t="s">
        <v>44</v>
      </c>
      <c r="D30" t="s">
        <v>672</v>
      </c>
    </row>
    <row r="31" spans="1:4" x14ac:dyDescent="0.25">
      <c r="A31" t="s">
        <v>673</v>
      </c>
      <c r="B31" t="s">
        <v>674</v>
      </c>
      <c r="C31" t="s">
        <v>66</v>
      </c>
      <c r="D31" t="s">
        <v>673</v>
      </c>
    </row>
    <row r="32" spans="1:4" x14ac:dyDescent="0.25">
      <c r="A32" t="s">
        <v>675</v>
      </c>
      <c r="B32" t="s">
        <v>676</v>
      </c>
      <c r="C32" t="s">
        <v>131</v>
      </c>
      <c r="D32" t="s">
        <v>675</v>
      </c>
    </row>
    <row r="33" spans="1:4" x14ac:dyDescent="0.25">
      <c r="A33" t="s">
        <v>677</v>
      </c>
      <c r="B33" t="s">
        <v>678</v>
      </c>
      <c r="C33" t="s">
        <v>138</v>
      </c>
      <c r="D33" t="s">
        <v>677</v>
      </c>
    </row>
    <row r="34" spans="1:4" x14ac:dyDescent="0.25">
      <c r="A34" t="s">
        <v>679</v>
      </c>
      <c r="B34" t="s">
        <v>680</v>
      </c>
      <c r="C34" t="s">
        <v>100</v>
      </c>
      <c r="D34" t="s">
        <v>679</v>
      </c>
    </row>
    <row r="35" spans="1:4" x14ac:dyDescent="0.25">
      <c r="A35" t="s">
        <v>681</v>
      </c>
      <c r="B35" t="s">
        <v>682</v>
      </c>
      <c r="C35" t="s">
        <v>16</v>
      </c>
      <c r="D35" t="s">
        <v>681</v>
      </c>
    </row>
    <row r="36" spans="1:4" x14ac:dyDescent="0.25">
      <c r="A36" t="s">
        <v>683</v>
      </c>
      <c r="B36" t="s">
        <v>684</v>
      </c>
      <c r="C36" t="s">
        <v>121</v>
      </c>
      <c r="D36" t="s">
        <v>683</v>
      </c>
    </row>
    <row r="37" spans="1:4" x14ac:dyDescent="0.25">
      <c r="A37" t="s">
        <v>685</v>
      </c>
      <c r="B37" t="s">
        <v>686</v>
      </c>
      <c r="C37" t="s">
        <v>28</v>
      </c>
      <c r="D37" t="s">
        <v>685</v>
      </c>
    </row>
    <row r="38" spans="1:4" x14ac:dyDescent="0.25">
      <c r="A38" t="s">
        <v>687</v>
      </c>
      <c r="B38" t="s">
        <v>688</v>
      </c>
      <c r="C38" t="s">
        <v>689</v>
      </c>
      <c r="D38" t="s">
        <v>687</v>
      </c>
    </row>
    <row r="39" spans="1:4" x14ac:dyDescent="0.25">
      <c r="A39" t="s">
        <v>690</v>
      </c>
      <c r="B39" t="s">
        <v>647</v>
      </c>
      <c r="C39" t="s">
        <v>14</v>
      </c>
      <c r="D39" t="s">
        <v>690</v>
      </c>
    </row>
    <row r="40" spans="1:4" x14ac:dyDescent="0.25">
      <c r="A40" t="s">
        <v>691</v>
      </c>
      <c r="B40" t="s">
        <v>692</v>
      </c>
      <c r="C40" t="s">
        <v>225</v>
      </c>
      <c r="D40" t="s">
        <v>691</v>
      </c>
    </row>
    <row r="41" spans="1:4" x14ac:dyDescent="0.25">
      <c r="A41" t="s">
        <v>693</v>
      </c>
      <c r="B41" t="s">
        <v>694</v>
      </c>
      <c r="C41" t="s">
        <v>75</v>
      </c>
      <c r="D41" t="s">
        <v>693</v>
      </c>
    </row>
    <row r="42" spans="1:4" x14ac:dyDescent="0.25">
      <c r="A42" t="s">
        <v>695</v>
      </c>
      <c r="B42" t="s">
        <v>696</v>
      </c>
      <c r="C42" t="s">
        <v>160</v>
      </c>
      <c r="D42" t="s">
        <v>695</v>
      </c>
    </row>
    <row r="43" spans="1:4" x14ac:dyDescent="0.25">
      <c r="A43" t="s">
        <v>697</v>
      </c>
      <c r="B43" t="s">
        <v>698</v>
      </c>
      <c r="C43" t="s">
        <v>63</v>
      </c>
      <c r="D43" t="s">
        <v>697</v>
      </c>
    </row>
    <row r="44" spans="1:4" x14ac:dyDescent="0.25">
      <c r="A44" t="s">
        <v>699</v>
      </c>
      <c r="B44" t="s">
        <v>700</v>
      </c>
      <c r="C44" t="s">
        <v>241</v>
      </c>
      <c r="D44" t="s">
        <v>699</v>
      </c>
    </row>
    <row r="45" spans="1:4" x14ac:dyDescent="0.25">
      <c r="A45" t="s">
        <v>701</v>
      </c>
      <c r="B45" t="s">
        <v>702</v>
      </c>
      <c r="C45" t="s">
        <v>111</v>
      </c>
      <c r="D45" t="s">
        <v>701</v>
      </c>
    </row>
    <row r="46" spans="1:4" x14ac:dyDescent="0.25">
      <c r="A46" t="s">
        <v>703</v>
      </c>
      <c r="B46" t="s">
        <v>704</v>
      </c>
      <c r="C46" t="s">
        <v>242</v>
      </c>
      <c r="D46" t="s">
        <v>703</v>
      </c>
    </row>
    <row r="47" spans="1:4" x14ac:dyDescent="0.25">
      <c r="A47" t="s">
        <v>705</v>
      </c>
      <c r="B47" s="59" t="s">
        <v>706</v>
      </c>
      <c r="C47" t="s">
        <v>124</v>
      </c>
      <c r="D47" t="s">
        <v>705</v>
      </c>
    </row>
    <row r="48" spans="1:4" x14ac:dyDescent="0.25">
      <c r="A48" s="49" t="s">
        <v>707</v>
      </c>
      <c r="B48" s="49" t="s">
        <v>647</v>
      </c>
      <c r="C48" s="49" t="s">
        <v>243</v>
      </c>
      <c r="D48" s="49" t="s">
        <v>707</v>
      </c>
    </row>
    <row r="49" spans="1:4" x14ac:dyDescent="0.25">
      <c r="A49" s="49" t="s">
        <v>707</v>
      </c>
      <c r="B49" s="53" t="s">
        <v>621</v>
      </c>
      <c r="C49" s="49" t="s">
        <v>243</v>
      </c>
      <c r="D49" s="49" t="s">
        <v>707</v>
      </c>
    </row>
    <row r="50" spans="1:4" x14ac:dyDescent="0.25">
      <c r="A50" s="49" t="s">
        <v>707</v>
      </c>
      <c r="B50" s="49" t="s">
        <v>708</v>
      </c>
      <c r="C50" s="49" t="s">
        <v>243</v>
      </c>
      <c r="D50" s="49" t="s">
        <v>707</v>
      </c>
    </row>
    <row r="51" spans="1:4" x14ac:dyDescent="0.25">
      <c r="A51" s="49" t="s">
        <v>709</v>
      </c>
      <c r="B51" s="49" t="s">
        <v>710</v>
      </c>
      <c r="C51" s="49" t="s">
        <v>146</v>
      </c>
      <c r="D51" s="49" t="s">
        <v>709</v>
      </c>
    </row>
    <row r="52" spans="1:4" x14ac:dyDescent="0.25">
      <c r="A52" t="s">
        <v>711</v>
      </c>
      <c r="B52" t="s">
        <v>712</v>
      </c>
      <c r="C52" t="s">
        <v>232</v>
      </c>
      <c r="D52" t="s">
        <v>711</v>
      </c>
    </row>
    <row r="53" spans="1:4" x14ac:dyDescent="0.25">
      <c r="A53" t="s">
        <v>713</v>
      </c>
      <c r="B53" t="s">
        <v>714</v>
      </c>
      <c r="C53" t="s">
        <v>715</v>
      </c>
      <c r="D53" t="s">
        <v>713</v>
      </c>
    </row>
    <row r="54" spans="1:4" x14ac:dyDescent="0.25">
      <c r="A54" t="s">
        <v>716</v>
      </c>
      <c r="B54" t="s">
        <v>717</v>
      </c>
      <c r="C54" t="s">
        <v>203</v>
      </c>
      <c r="D54" t="s">
        <v>716</v>
      </c>
    </row>
    <row r="55" spans="1:4" x14ac:dyDescent="0.25">
      <c r="A55" t="s">
        <v>718</v>
      </c>
      <c r="B55" t="s">
        <v>719</v>
      </c>
      <c r="C55" t="s">
        <v>200</v>
      </c>
      <c r="D55" t="s">
        <v>718</v>
      </c>
    </row>
    <row r="56" spans="1:4" x14ac:dyDescent="0.25">
      <c r="A56" t="s">
        <v>720</v>
      </c>
      <c r="B56" t="s">
        <v>721</v>
      </c>
      <c r="C56" t="s">
        <v>94</v>
      </c>
      <c r="D56" t="s">
        <v>720</v>
      </c>
    </row>
    <row r="57" spans="1:4" x14ac:dyDescent="0.25">
      <c r="A57" t="s">
        <v>722</v>
      </c>
      <c r="B57" t="s">
        <v>723</v>
      </c>
      <c r="C57" t="s">
        <v>51</v>
      </c>
      <c r="D57" t="s">
        <v>722</v>
      </c>
    </row>
    <row r="58" spans="1:4" x14ac:dyDescent="0.25">
      <c r="A58" t="s">
        <v>724</v>
      </c>
      <c r="B58" t="s">
        <v>725</v>
      </c>
      <c r="C58" t="s">
        <v>244</v>
      </c>
      <c r="D58" t="s">
        <v>724</v>
      </c>
    </row>
    <row r="59" spans="1:4" x14ac:dyDescent="0.25">
      <c r="A59" t="s">
        <v>726</v>
      </c>
      <c r="B59" t="s">
        <v>727</v>
      </c>
      <c r="C59" t="s">
        <v>245</v>
      </c>
      <c r="D59" t="s">
        <v>726</v>
      </c>
    </row>
    <row r="60" spans="1:4" x14ac:dyDescent="0.25">
      <c r="A60" t="s">
        <v>728</v>
      </c>
      <c r="B60" t="s">
        <v>729</v>
      </c>
      <c r="C60" t="s">
        <v>86</v>
      </c>
      <c r="D60" t="s">
        <v>728</v>
      </c>
    </row>
    <row r="61" spans="1:4" x14ac:dyDescent="0.25">
      <c r="A61" t="s">
        <v>730</v>
      </c>
      <c r="B61" t="s">
        <v>731</v>
      </c>
      <c r="C61" t="s">
        <v>35</v>
      </c>
      <c r="D61" t="s">
        <v>730</v>
      </c>
    </row>
    <row r="62" spans="1:4" x14ac:dyDescent="0.25">
      <c r="A62" t="s">
        <v>732</v>
      </c>
      <c r="B62" t="s">
        <v>733</v>
      </c>
      <c r="C62" t="s">
        <v>113</v>
      </c>
      <c r="D62" t="s">
        <v>732</v>
      </c>
    </row>
    <row r="63" spans="1:4" x14ac:dyDescent="0.25">
      <c r="A63" t="s">
        <v>734</v>
      </c>
      <c r="B63" t="s">
        <v>735</v>
      </c>
      <c r="C63" t="s">
        <v>163</v>
      </c>
      <c r="D63" t="s">
        <v>734</v>
      </c>
    </row>
    <row r="64" spans="1:4" x14ac:dyDescent="0.25">
      <c r="A64" t="s">
        <v>736</v>
      </c>
      <c r="B64" t="s">
        <v>737</v>
      </c>
      <c r="C64" t="s">
        <v>179</v>
      </c>
      <c r="D64" t="s">
        <v>736</v>
      </c>
    </row>
    <row r="65" spans="1:4" x14ac:dyDescent="0.25">
      <c r="A65" t="s">
        <v>738</v>
      </c>
      <c r="B65" t="s">
        <v>739</v>
      </c>
      <c r="C65" t="s">
        <v>143</v>
      </c>
      <c r="D65" t="s">
        <v>738</v>
      </c>
    </row>
    <row r="66" spans="1:4" x14ac:dyDescent="0.25">
      <c r="A66" t="s">
        <v>740</v>
      </c>
      <c r="B66" t="s">
        <v>741</v>
      </c>
      <c r="C66" t="s">
        <v>140</v>
      </c>
      <c r="D66" t="s">
        <v>740</v>
      </c>
    </row>
    <row r="67" spans="1:4" x14ac:dyDescent="0.25">
      <c r="A67" t="s">
        <v>742</v>
      </c>
      <c r="B67" t="s">
        <v>743</v>
      </c>
      <c r="C67" t="s">
        <v>181</v>
      </c>
      <c r="D67" t="s">
        <v>742</v>
      </c>
    </row>
    <row r="68" spans="1:4" x14ac:dyDescent="0.25">
      <c r="A68" t="s">
        <v>744</v>
      </c>
      <c r="B68" t="s">
        <v>745</v>
      </c>
      <c r="C68" t="s">
        <v>208</v>
      </c>
      <c r="D68" t="s">
        <v>744</v>
      </c>
    </row>
    <row r="69" spans="1:4" x14ac:dyDescent="0.25">
      <c r="A69" t="s">
        <v>746</v>
      </c>
      <c r="B69" t="s">
        <v>747</v>
      </c>
      <c r="C69" t="s">
        <v>246</v>
      </c>
      <c r="D69" t="s">
        <v>746</v>
      </c>
    </row>
    <row r="70" spans="1:4" x14ac:dyDescent="0.25">
      <c r="A70" t="s">
        <v>748</v>
      </c>
      <c r="B70" t="s">
        <v>749</v>
      </c>
      <c r="C70" t="s">
        <v>69</v>
      </c>
      <c r="D70" t="s">
        <v>748</v>
      </c>
    </row>
    <row r="71" spans="1:4" x14ac:dyDescent="0.25">
      <c r="A71" t="s">
        <v>750</v>
      </c>
      <c r="B71" t="s">
        <v>751</v>
      </c>
      <c r="C71" t="s">
        <v>72</v>
      </c>
      <c r="D71" t="s">
        <v>750</v>
      </c>
    </row>
    <row r="72" spans="1:4" x14ac:dyDescent="0.25">
      <c r="A72" t="s">
        <v>752</v>
      </c>
      <c r="B72" t="s">
        <v>753</v>
      </c>
      <c r="C72" t="s">
        <v>247</v>
      </c>
      <c r="D72" t="s">
        <v>752</v>
      </c>
    </row>
    <row r="73" spans="1:4" x14ac:dyDescent="0.25">
      <c r="A73" t="s">
        <v>754</v>
      </c>
      <c r="B73" t="s">
        <v>755</v>
      </c>
      <c r="C73" t="s">
        <v>248</v>
      </c>
      <c r="D73" t="s">
        <v>754</v>
      </c>
    </row>
    <row r="74" spans="1:4" x14ac:dyDescent="0.25">
      <c r="A74" t="s">
        <v>756</v>
      </c>
      <c r="B74" t="s">
        <v>757</v>
      </c>
      <c r="C74" t="s">
        <v>197</v>
      </c>
      <c r="D74" t="s">
        <v>756</v>
      </c>
    </row>
    <row r="75" spans="1:4" x14ac:dyDescent="0.25">
      <c r="A75" t="s">
        <v>758</v>
      </c>
      <c r="B75" t="s">
        <v>759</v>
      </c>
      <c r="C75" t="s">
        <v>215</v>
      </c>
      <c r="D75" t="s">
        <v>758</v>
      </c>
    </row>
    <row r="76" spans="1:4" x14ac:dyDescent="0.25">
      <c r="A76" t="s">
        <v>760</v>
      </c>
      <c r="B76" s="59" t="s">
        <v>761</v>
      </c>
      <c r="C76" t="s">
        <v>133</v>
      </c>
      <c r="D76" t="s">
        <v>760</v>
      </c>
    </row>
    <row r="77" spans="1:4" x14ac:dyDescent="0.25">
      <c r="A77" t="s">
        <v>762</v>
      </c>
      <c r="B77" t="s">
        <v>763</v>
      </c>
      <c r="C77" t="s">
        <v>210</v>
      </c>
      <c r="D77" t="s">
        <v>762</v>
      </c>
    </row>
    <row r="78" spans="1:4" x14ac:dyDescent="0.25">
      <c r="A78" t="s">
        <v>764</v>
      </c>
      <c r="B78" t="s">
        <v>765</v>
      </c>
      <c r="C78" t="s">
        <v>174</v>
      </c>
      <c r="D78" t="s">
        <v>764</v>
      </c>
    </row>
    <row r="79" spans="1:4" x14ac:dyDescent="0.25">
      <c r="A79" t="s">
        <v>766</v>
      </c>
      <c r="B79" t="s">
        <v>767</v>
      </c>
      <c r="C79" t="s">
        <v>90</v>
      </c>
      <c r="D79" t="s">
        <v>766</v>
      </c>
    </row>
    <row r="80" spans="1:4" x14ac:dyDescent="0.25">
      <c r="A80" t="s">
        <v>768</v>
      </c>
      <c r="B80" t="s">
        <v>769</v>
      </c>
      <c r="C80" t="s">
        <v>249</v>
      </c>
      <c r="D80" t="s">
        <v>768</v>
      </c>
    </row>
    <row r="81" spans="1:4" x14ac:dyDescent="0.25">
      <c r="A81" t="s">
        <v>770</v>
      </c>
      <c r="B81" t="s">
        <v>771</v>
      </c>
      <c r="C81" t="s">
        <v>250</v>
      </c>
      <c r="D81" t="s">
        <v>770</v>
      </c>
    </row>
    <row r="82" spans="1:4" x14ac:dyDescent="0.25">
      <c r="A82" t="s">
        <v>772</v>
      </c>
      <c r="B82" s="59" t="s">
        <v>773</v>
      </c>
      <c r="C82" t="s">
        <v>251</v>
      </c>
      <c r="D82" t="s">
        <v>772</v>
      </c>
    </row>
    <row r="83" spans="1:4" x14ac:dyDescent="0.25">
      <c r="A83" t="s">
        <v>774</v>
      </c>
      <c r="B83" t="s">
        <v>775</v>
      </c>
      <c r="C83" t="s">
        <v>212</v>
      </c>
      <c r="D83" t="s">
        <v>774</v>
      </c>
    </row>
    <row r="84" spans="1:4" x14ac:dyDescent="0.25">
      <c r="A84" t="s">
        <v>776</v>
      </c>
      <c r="B84" t="s">
        <v>777</v>
      </c>
      <c r="C84" t="s">
        <v>252</v>
      </c>
      <c r="D84" t="s">
        <v>776</v>
      </c>
    </row>
    <row r="85" spans="1:4" x14ac:dyDescent="0.25">
      <c r="A85" t="s">
        <v>778</v>
      </c>
      <c r="B85" t="s">
        <v>779</v>
      </c>
      <c r="C85" t="s">
        <v>92</v>
      </c>
      <c r="D85" t="s">
        <v>778</v>
      </c>
    </row>
    <row r="86" spans="1:4" x14ac:dyDescent="0.25">
      <c r="A86" t="s">
        <v>780</v>
      </c>
      <c r="B86" t="s">
        <v>714</v>
      </c>
      <c r="C86" t="s">
        <v>194</v>
      </c>
      <c r="D86" t="s">
        <v>780</v>
      </c>
    </row>
    <row r="87" spans="1:4" x14ac:dyDescent="0.25">
      <c r="A87" t="s">
        <v>781</v>
      </c>
      <c r="B87" t="s">
        <v>782</v>
      </c>
      <c r="C87" t="s">
        <v>42</v>
      </c>
      <c r="D87" t="s">
        <v>781</v>
      </c>
    </row>
    <row r="88" spans="1:4" x14ac:dyDescent="0.25">
      <c r="A88" t="s">
        <v>783</v>
      </c>
      <c r="B88" t="s">
        <v>784</v>
      </c>
      <c r="C88" t="s">
        <v>23</v>
      </c>
      <c r="D88" t="s">
        <v>783</v>
      </c>
    </row>
    <row r="89" spans="1:4" x14ac:dyDescent="0.25">
      <c r="A89" t="s">
        <v>785</v>
      </c>
      <c r="B89" t="s">
        <v>786</v>
      </c>
      <c r="C89" t="s">
        <v>171</v>
      </c>
      <c r="D89" t="s">
        <v>785</v>
      </c>
    </row>
    <row r="90" spans="1:4" x14ac:dyDescent="0.25">
      <c r="A90" t="s">
        <v>787</v>
      </c>
      <c r="B90" t="s">
        <v>788</v>
      </c>
      <c r="C90" t="s">
        <v>105</v>
      </c>
      <c r="D90" t="s">
        <v>787</v>
      </c>
    </row>
    <row r="91" spans="1:4" x14ac:dyDescent="0.25">
      <c r="A91" t="s">
        <v>789</v>
      </c>
      <c r="B91" t="s">
        <v>790</v>
      </c>
      <c r="C91" t="s">
        <v>26</v>
      </c>
      <c r="D91" t="s">
        <v>789</v>
      </c>
    </row>
    <row r="92" spans="1:4" x14ac:dyDescent="0.25">
      <c r="A92" t="s">
        <v>791</v>
      </c>
      <c r="B92" t="s">
        <v>792</v>
      </c>
      <c r="C92" t="s">
        <v>116</v>
      </c>
      <c r="D92" t="s">
        <v>791</v>
      </c>
    </row>
    <row r="93" spans="1:4" x14ac:dyDescent="0.25">
      <c r="A93" t="s">
        <v>793</v>
      </c>
      <c r="B93" t="s">
        <v>794</v>
      </c>
      <c r="C93" t="s">
        <v>157</v>
      </c>
      <c r="D93" t="s">
        <v>793</v>
      </c>
    </row>
    <row r="94" spans="1:4" x14ac:dyDescent="0.25">
      <c r="A94" t="s">
        <v>795</v>
      </c>
      <c r="B94" t="s">
        <v>796</v>
      </c>
      <c r="C94" t="s">
        <v>168</v>
      </c>
      <c r="D94" t="s">
        <v>795</v>
      </c>
    </row>
    <row r="95" spans="1:4" x14ac:dyDescent="0.25">
      <c r="A95" t="s">
        <v>797</v>
      </c>
      <c r="B95" t="s">
        <v>798</v>
      </c>
      <c r="C95" t="s">
        <v>235</v>
      </c>
      <c r="D95" t="s">
        <v>797</v>
      </c>
    </row>
    <row r="96" spans="1:4" x14ac:dyDescent="0.25">
      <c r="A96" t="s">
        <v>799</v>
      </c>
      <c r="B96" t="s">
        <v>800</v>
      </c>
      <c r="C96" t="s">
        <v>60</v>
      </c>
      <c r="D96" t="s">
        <v>799</v>
      </c>
    </row>
    <row r="97" spans="1:4" x14ac:dyDescent="0.25">
      <c r="A97" t="s">
        <v>801</v>
      </c>
      <c r="B97" t="s">
        <v>802</v>
      </c>
      <c r="C97" t="s">
        <v>803</v>
      </c>
      <c r="D97" t="s">
        <v>801</v>
      </c>
    </row>
  </sheetData>
  <hyperlinks>
    <hyperlink ref="B1" r:id="rId1" xr:uid="{BD4187B7-B55D-4656-AEC1-D50774012700}"/>
    <hyperlink ref="B49" r:id="rId2" xr:uid="{3A6A7DA5-611B-4C55-AB69-52DA4C8967E6}"/>
    <hyperlink ref="B47" r:id="rId3" xr:uid="{14E83EE6-03B3-47A5-A4B7-165704BE839C}"/>
    <hyperlink ref="B76" r:id="rId4" xr:uid="{FB9998CD-B7D0-4DB3-9EA3-E722FD81F7EF}"/>
    <hyperlink ref="B82" r:id="rId5" xr:uid="{06228A30-67E9-4295-B3AF-5B14816F53F8}"/>
  </hyperlinks>
  <pageMargins left="0.511811024" right="0.511811024" top="0.78740157499999996" bottom="0.78740157499999996" header="0.31496062000000002" footer="0.31496062000000002"/>
  <pageSetup paperSize="9" orientation="portrait"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2ED6F-4B98-4DA6-859A-44DA00767408}">
  <dimension ref="B1:B6"/>
  <sheetViews>
    <sheetView workbookViewId="0">
      <selection activeCell="C9" sqref="C9"/>
    </sheetView>
  </sheetViews>
  <sheetFormatPr defaultRowHeight="15" x14ac:dyDescent="0.25"/>
  <cols>
    <col min="1" max="1" width="1.85546875" customWidth="1"/>
    <col min="2" max="2" width="20.28515625" bestFit="1" customWidth="1"/>
  </cols>
  <sheetData>
    <row r="1" spans="2:2" ht="9" customHeight="1" x14ac:dyDescent="0.25"/>
    <row r="2" spans="2:2" ht="18.75" x14ac:dyDescent="0.25">
      <c r="B2" s="3" t="s">
        <v>255</v>
      </c>
    </row>
    <row r="3" spans="2:2" x14ac:dyDescent="0.25">
      <c r="B3" s="5" t="s">
        <v>259</v>
      </c>
    </row>
    <row r="4" spans="2:2" x14ac:dyDescent="0.25">
      <c r="B4" s="4" t="s">
        <v>260</v>
      </c>
    </row>
    <row r="5" spans="2:2" x14ac:dyDescent="0.25">
      <c r="B5" s="4" t="s">
        <v>261</v>
      </c>
    </row>
    <row r="6" spans="2:2" x14ac:dyDescent="0.25">
      <c r="B6" s="5" t="s">
        <v>262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E8D674EA27D4D43B163124121F659A6" ma:contentTypeVersion="12" ma:contentTypeDescription="Crie um novo documento." ma:contentTypeScope="" ma:versionID="68046787db12b6b4895b9c83dbe448b1">
  <xsd:schema xmlns:xsd="http://www.w3.org/2001/XMLSchema" xmlns:xs="http://www.w3.org/2001/XMLSchema" xmlns:p="http://schemas.microsoft.com/office/2006/metadata/properties" xmlns:ns3="fee2ba5f-576a-4dde-832d-f76fc92b7e63" xmlns:ns4="512425ba-5715-4740-a60b-17b42074e8f2" targetNamespace="http://schemas.microsoft.com/office/2006/metadata/properties" ma:root="true" ma:fieldsID="1cdb89614a083c5aeb6428656bd6d2c3" ns3:_="" ns4:_="">
    <xsd:import namespace="fee2ba5f-576a-4dde-832d-f76fc92b7e63"/>
    <xsd:import namespace="512425ba-5715-4740-a60b-17b42074e8f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2ba5f-576a-4dde-832d-f76fc92b7e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2425ba-5715-4740-a60b-17b42074e8f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0914D7-A9CE-44F1-ABB9-D57929DDC67C}">
  <ds:schemaRefs>
    <ds:schemaRef ds:uri="http://schemas.microsoft.com/office/infopath/2007/PartnerControls"/>
    <ds:schemaRef ds:uri="http://schemas.microsoft.com/office/2006/documentManagement/types"/>
    <ds:schemaRef ds:uri="fee2ba5f-576a-4dde-832d-f76fc92b7e63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512425ba-5715-4740-a60b-17b42074e8f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79ED621-82F9-4C70-A8D5-E2E7182605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CAF843-D417-42EE-AA4E-1FA1CEE898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2ba5f-576a-4dde-832d-f76fc92b7e63"/>
    <ds:schemaRef ds:uri="512425ba-5715-4740-a60b-17b42074e8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HC-UFMG</vt:lpstr>
      <vt:lpstr>UFPI</vt:lpstr>
      <vt:lpstr>EMAILS_ATUAIS</vt:lpstr>
      <vt:lpstr>AUX</vt:lpstr>
      <vt:lpstr>UFPI!_FiltrarBancodeDados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Aguinaldo De Matos Fonseca</dc:creator>
  <cp:lastModifiedBy>Maria Valdirene Martins</cp:lastModifiedBy>
  <dcterms:created xsi:type="dcterms:W3CDTF">2022-02-07T14:57:08Z</dcterms:created>
  <dcterms:modified xsi:type="dcterms:W3CDTF">2022-03-15T18:07:57Z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0x010100BE8D674EA27D4D43B163124121F659A6</vt:lpwstr>
  </property>
</Properties>
</file>