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2025" sheetId="1" r:id="rId1"/>
  </sheets>
  <definedNames>
    <definedName name="_xlnm._FilterDatabase" localSheetId="0" hidden="1">'2025'!$B$47:$B$51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M9" i="1"/>
  <c r="N9" i="1"/>
  <c r="C9" i="1"/>
  <c r="D19" i="1"/>
  <c r="E19" i="1"/>
  <c r="F19" i="1"/>
  <c r="G19" i="1"/>
  <c r="H19" i="1"/>
  <c r="I19" i="1"/>
  <c r="J19" i="1"/>
  <c r="K19" i="1"/>
  <c r="L19" i="1"/>
  <c r="M19" i="1"/>
  <c r="N19" i="1"/>
  <c r="C19" i="1"/>
  <c r="D29" i="1"/>
  <c r="E29" i="1"/>
  <c r="F29" i="1"/>
  <c r="G29" i="1"/>
  <c r="H29" i="1"/>
  <c r="I29" i="1"/>
  <c r="J29" i="1"/>
  <c r="K29" i="1"/>
  <c r="L29" i="1"/>
  <c r="M29" i="1"/>
  <c r="N29" i="1"/>
  <c r="C29" i="1"/>
  <c r="P26" i="1"/>
  <c r="P29" i="1" s="1"/>
  <c r="P16" i="1"/>
  <c r="P19" i="1" s="1"/>
  <c r="O26" i="1"/>
  <c r="O29" i="1" s="1"/>
  <c r="O16" i="1"/>
  <c r="O19" i="1" s="1"/>
  <c r="P6" i="1"/>
  <c r="P9" i="1" s="1"/>
  <c r="O6" i="1"/>
  <c r="O9" i="1" s="1"/>
  <c r="O8" i="1"/>
  <c r="P8" i="1"/>
  <c r="O18" i="1"/>
  <c r="P18" i="1"/>
</calcChain>
</file>

<file path=xl/sharedStrings.xml><?xml version="1.0" encoding="utf-8"?>
<sst xmlns="http://schemas.openxmlformats.org/spreadsheetml/2006/main" count="69" uniqueCount="32">
  <si>
    <t>Unidade da Criança e do Adolescente</t>
  </si>
  <si>
    <t>Indicador</t>
  </si>
  <si>
    <t>Número de internações em leito de clínica pediátrica</t>
  </si>
  <si>
    <t>Mês</t>
  </si>
  <si>
    <t>JAN</t>
  </si>
  <si>
    <t>FEV</t>
  </si>
  <si>
    <t>MAR</t>
  </si>
  <si>
    <t>ABR</t>
  </si>
  <si>
    <t>MAI</t>
  </si>
  <si>
    <t>JUN</t>
  </si>
  <si>
    <t xml:space="preserve">JUL </t>
  </si>
  <si>
    <t>AGO</t>
  </si>
  <si>
    <t>SET</t>
  </si>
  <si>
    <t>OUT</t>
  </si>
  <si>
    <t>NOV</t>
  </si>
  <si>
    <t>DEZ</t>
  </si>
  <si>
    <t>TOTAL</t>
  </si>
  <si>
    <t>MÉDIA</t>
  </si>
  <si>
    <t>Produzido</t>
  </si>
  <si>
    <t>Ofertado</t>
  </si>
  <si>
    <t>Contratado</t>
  </si>
  <si>
    <t>Meta contratado</t>
  </si>
  <si>
    <t>MAIOR MELHOR</t>
  </si>
  <si>
    <t>Unidade de Clínica Cirúrgica</t>
  </si>
  <si>
    <t>Meta</t>
  </si>
  <si>
    <t>Número de internações na UCIR (Cirúrgicas: cirurgia geral, otorrino, urologia e ginecologia)</t>
  </si>
  <si>
    <t>Contratualizado Alcançado</t>
  </si>
  <si>
    <t>Unidade de Clínica Médica</t>
  </si>
  <si>
    <t>Número de internações na UCM</t>
  </si>
  <si>
    <t>Resultado</t>
  </si>
  <si>
    <t>*Oferta</t>
  </si>
  <si>
    <t>Percentual Alcançado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</si>
</sst>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1" fontId="0" fillId="6" borderId="7" xfId="1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9" fontId="12" fillId="9" borderId="4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0" fontId="12" fillId="9" borderId="4" xfId="0" applyNumberFormat="1" applyFont="1" applyFill="1" applyBorder="1" applyAlignment="1">
      <alignment horizontal="center" vertical="center"/>
    </xf>
    <xf numFmtId="10" fontId="12" fillId="9" borderId="7" xfId="0" applyNumberFormat="1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9" fontId="12" fillId="9" borderId="7" xfId="0" applyNumberFormat="1" applyFont="1" applyFill="1" applyBorder="1" applyAlignment="1">
      <alignment horizontal="center" vertical="center"/>
    </xf>
    <xf numFmtId="9" fontId="0" fillId="5" borderId="4" xfId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164" fontId="12" fillId="9" borderId="4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1</xdr:col>
      <xdr:colOff>853730</xdr:colOff>
      <xdr:row>2</xdr:row>
      <xdr:rowOff>17993</xdr:rowOff>
    </xdr:to>
    <xdr:pic>
      <xdr:nvPicPr>
        <xdr:cNvPr id="14" name="Imagem 13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38175" y="209551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999333</xdr:colOff>
      <xdr:row>0</xdr:row>
      <xdr:rowOff>142875</xdr:rowOff>
    </xdr:from>
    <xdr:to>
      <xdr:col>1</xdr:col>
      <xdr:colOff>1657351</xdr:colOff>
      <xdr:row>1</xdr:row>
      <xdr:rowOff>447410</xdr:rowOff>
    </xdr:to>
    <xdr:pic>
      <xdr:nvPicPr>
        <xdr:cNvPr id="15" name="Imagem 14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933" y="142875"/>
          <a:ext cx="658018" cy="4950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275448</xdr:colOff>
      <xdr:row>1</xdr:row>
      <xdr:rowOff>76201</xdr:rowOff>
    </xdr:from>
    <xdr:to>
      <xdr:col>15</xdr:col>
      <xdr:colOff>260702</xdr:colOff>
      <xdr:row>1</xdr:row>
      <xdr:rowOff>329862</xdr:rowOff>
    </xdr:to>
    <xdr:pic>
      <xdr:nvPicPr>
        <xdr:cNvPr id="16" name="Imagem 15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7598" y="266701"/>
          <a:ext cx="794879" cy="2536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161926</xdr:rowOff>
    </xdr:from>
    <xdr:to>
      <xdr:col>1</xdr:col>
      <xdr:colOff>834680</xdr:colOff>
      <xdr:row>11</xdr:row>
      <xdr:rowOff>456143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19125" y="2733676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989808</xdr:colOff>
      <xdr:row>10</xdr:row>
      <xdr:rowOff>123914</xdr:rowOff>
    </xdr:from>
    <xdr:to>
      <xdr:col>1</xdr:col>
      <xdr:colOff>1609725</xdr:colOff>
      <xdr:row>11</xdr:row>
      <xdr:rowOff>399785</xdr:rowOff>
    </xdr:to>
    <xdr:pic>
      <xdr:nvPicPr>
        <xdr:cNvPr id="24" name="Imagem 23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2343239"/>
          <a:ext cx="619917" cy="466371"/>
        </a:xfrm>
        <a:prstGeom prst="rect">
          <a:avLst/>
        </a:prstGeom>
      </xdr:spPr>
    </xdr:pic>
    <xdr:clientData/>
  </xdr:twoCellAnchor>
  <xdr:twoCellAnchor editAs="oneCell">
    <xdr:from>
      <xdr:col>14</xdr:col>
      <xdr:colOff>361173</xdr:colOff>
      <xdr:row>11</xdr:row>
      <xdr:rowOff>123826</xdr:rowOff>
    </xdr:from>
    <xdr:to>
      <xdr:col>15</xdr:col>
      <xdr:colOff>346427</xdr:colOff>
      <xdr:row>11</xdr:row>
      <xdr:rowOff>377487</xdr:rowOff>
    </xdr:to>
    <xdr:pic>
      <xdr:nvPicPr>
        <xdr:cNvPr id="25" name="Imagem 24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323" y="2886076"/>
          <a:ext cx="794879" cy="253661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20</xdr:row>
      <xdr:rowOff>180976</xdr:rowOff>
    </xdr:from>
    <xdr:ext cx="825155" cy="484717"/>
    <xdr:pic>
      <xdr:nvPicPr>
        <xdr:cNvPr id="11" name="Imagem 10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752475" y="4648201"/>
          <a:ext cx="825155" cy="484717"/>
        </a:xfrm>
        <a:prstGeom prst="rect">
          <a:avLst/>
        </a:prstGeom>
      </xdr:spPr>
    </xdr:pic>
    <xdr:clientData/>
  </xdr:oneCellAnchor>
  <xdr:oneCellAnchor>
    <xdr:from>
      <xdr:col>1</xdr:col>
      <xdr:colOff>989808</xdr:colOff>
      <xdr:row>20</xdr:row>
      <xdr:rowOff>133350</xdr:rowOff>
    </xdr:from>
    <xdr:ext cx="658018" cy="495035"/>
    <xdr:pic>
      <xdr:nvPicPr>
        <xdr:cNvPr id="12" name="Imagem 11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4600575"/>
          <a:ext cx="658018" cy="495035"/>
        </a:xfrm>
        <a:prstGeom prst="rect">
          <a:avLst/>
        </a:prstGeom>
      </xdr:spPr>
    </xdr:pic>
    <xdr:clientData/>
  </xdr:oneCellAnchor>
  <xdr:oneCellAnchor>
    <xdr:from>
      <xdr:col>14</xdr:col>
      <xdr:colOff>227823</xdr:colOff>
      <xdr:row>21</xdr:row>
      <xdr:rowOff>76201</xdr:rowOff>
    </xdr:from>
    <xdr:ext cx="794879" cy="253661"/>
    <xdr:pic>
      <xdr:nvPicPr>
        <xdr:cNvPr id="13" name="Imagem 12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73" y="2457451"/>
          <a:ext cx="794879" cy="253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2"/>
  <sheetViews>
    <sheetView showGridLines="0" tabSelected="1" topLeftCell="A7" zoomScaleNormal="100" workbookViewId="0">
      <selection activeCell="T24" sqref="T24"/>
    </sheetView>
  </sheetViews>
  <sheetFormatPr defaultRowHeight="15" x14ac:dyDescent="0.25"/>
  <cols>
    <col min="2" max="2" width="25.7109375" customWidth="1"/>
    <col min="3" max="16" width="12.140625" customWidth="1"/>
  </cols>
  <sheetData>
    <row r="1" spans="2:16" ht="15" customHeight="1" thickBo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38.25" customHeight="1" thickBot="1" x14ac:dyDescent="0.3">
      <c r="B2" s="55"/>
      <c r="C2" s="56"/>
      <c r="D2" s="57" t="s">
        <v>0</v>
      </c>
      <c r="E2" s="58"/>
      <c r="F2" s="58"/>
      <c r="G2" s="58"/>
      <c r="H2" s="58"/>
      <c r="I2" s="58"/>
      <c r="J2" s="58"/>
      <c r="K2" s="58"/>
      <c r="L2" s="58"/>
      <c r="M2" s="58"/>
      <c r="N2" s="59"/>
      <c r="O2" s="2"/>
      <c r="P2" s="3"/>
    </row>
    <row r="3" spans="2:16" ht="15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2:16" ht="27" customHeight="1" x14ac:dyDescent="0.25">
      <c r="B4" s="4" t="s">
        <v>1</v>
      </c>
      <c r="C4" s="60" t="s">
        <v>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2:16" ht="15" customHeight="1" x14ac:dyDescent="0.25"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</row>
    <row r="6" spans="2:16" ht="24.75" customHeight="1" x14ac:dyDescent="0.25">
      <c r="B6" s="22" t="s">
        <v>18</v>
      </c>
      <c r="C6" s="31">
        <v>15</v>
      </c>
      <c r="D6" s="31">
        <v>27</v>
      </c>
      <c r="E6" s="31">
        <v>50</v>
      </c>
      <c r="F6" s="45">
        <v>77</v>
      </c>
      <c r="G6" s="45">
        <v>65</v>
      </c>
      <c r="H6" s="31">
        <v>36</v>
      </c>
      <c r="I6" s="31">
        <v>36</v>
      </c>
      <c r="J6" s="31">
        <v>52</v>
      </c>
      <c r="K6" s="31">
        <v>47</v>
      </c>
      <c r="L6" s="31">
        <v>49</v>
      </c>
      <c r="M6" s="38"/>
      <c r="N6" s="31"/>
      <c r="O6" s="37">
        <f>SUM(C6:N6)</f>
        <v>454</v>
      </c>
      <c r="P6" s="41">
        <f>AVERAGE(C6:N6)</f>
        <v>45.4</v>
      </c>
    </row>
    <row r="7" spans="2:16" ht="15" customHeight="1" x14ac:dyDescent="0.25">
      <c r="B7" s="8" t="s">
        <v>19</v>
      </c>
      <c r="C7" s="9"/>
      <c r="D7" s="9"/>
      <c r="E7" s="9"/>
      <c r="F7" s="9"/>
      <c r="G7" s="9"/>
      <c r="H7" s="9"/>
      <c r="I7" s="7"/>
      <c r="J7" s="7"/>
      <c r="K7" s="7"/>
      <c r="L7" s="7"/>
      <c r="M7" s="7"/>
      <c r="N7" s="10"/>
      <c r="O7" s="11"/>
      <c r="P7" s="12"/>
    </row>
    <row r="8" spans="2:16" ht="15" customHeight="1" x14ac:dyDescent="0.25">
      <c r="B8" s="8" t="s">
        <v>20</v>
      </c>
      <c r="C8" s="7">
        <v>55</v>
      </c>
      <c r="D8" s="7">
        <v>55</v>
      </c>
      <c r="E8" s="7">
        <v>55</v>
      </c>
      <c r="F8" s="7">
        <v>55</v>
      </c>
      <c r="G8" s="7">
        <v>55</v>
      </c>
      <c r="H8" s="7">
        <v>55</v>
      </c>
      <c r="I8" s="7">
        <v>55</v>
      </c>
      <c r="J8" s="7">
        <v>55</v>
      </c>
      <c r="K8" s="7">
        <v>55</v>
      </c>
      <c r="L8" s="7">
        <v>55</v>
      </c>
      <c r="M8" s="7">
        <v>55</v>
      </c>
      <c r="N8" s="7">
        <v>55</v>
      </c>
      <c r="O8" s="11">
        <f>SUM(C8:N8)</f>
        <v>660</v>
      </c>
      <c r="P8" s="12">
        <f>AVERAGE(C8:N8)</f>
        <v>55</v>
      </c>
    </row>
    <row r="9" spans="2:16" ht="22.5" customHeight="1" x14ac:dyDescent="0.25">
      <c r="B9" s="4" t="s">
        <v>21</v>
      </c>
      <c r="C9" s="32">
        <f>C6/C8</f>
        <v>0.27272727272727271</v>
      </c>
      <c r="D9" s="32">
        <f t="shared" ref="D9:P9" si="0">D6/D8</f>
        <v>0.49090909090909091</v>
      </c>
      <c r="E9" s="32">
        <f t="shared" si="0"/>
        <v>0.90909090909090906</v>
      </c>
      <c r="F9" s="32">
        <f t="shared" si="0"/>
        <v>1.4</v>
      </c>
      <c r="G9" s="32">
        <f t="shared" si="0"/>
        <v>1.1818181818181819</v>
      </c>
      <c r="H9" s="32">
        <f t="shared" si="0"/>
        <v>0.65454545454545454</v>
      </c>
      <c r="I9" s="32">
        <f t="shared" si="0"/>
        <v>0.65454545454545454</v>
      </c>
      <c r="J9" s="32">
        <f t="shared" si="0"/>
        <v>0.94545454545454544</v>
      </c>
      <c r="K9" s="32">
        <f t="shared" si="0"/>
        <v>0.8545454545454545</v>
      </c>
      <c r="L9" s="32">
        <f t="shared" si="0"/>
        <v>0.89090909090909087</v>
      </c>
      <c r="M9" s="32">
        <f t="shared" si="0"/>
        <v>0</v>
      </c>
      <c r="N9" s="32">
        <f t="shared" si="0"/>
        <v>0</v>
      </c>
      <c r="O9" s="32">
        <f t="shared" si="0"/>
        <v>0.68787878787878787</v>
      </c>
      <c r="P9" s="32">
        <f t="shared" si="0"/>
        <v>0.82545454545454544</v>
      </c>
    </row>
    <row r="10" spans="2:16" ht="23.25" customHeight="1" x14ac:dyDescent="0.25">
      <c r="B10" s="4" t="s">
        <v>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15" customHeight="1" thickBot="1" x14ac:dyDescent="0.3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2:16" ht="38.25" customHeight="1" thickBot="1" x14ac:dyDescent="0.3">
      <c r="B12" s="55"/>
      <c r="C12" s="56"/>
      <c r="D12" s="57" t="s">
        <v>23</v>
      </c>
      <c r="E12" s="58"/>
      <c r="F12" s="58"/>
      <c r="G12" s="58"/>
      <c r="H12" s="58"/>
      <c r="I12" s="58"/>
      <c r="J12" s="58"/>
      <c r="K12" s="58"/>
      <c r="L12" s="58"/>
      <c r="M12" s="58"/>
      <c r="N12" s="59"/>
      <c r="O12" s="2"/>
      <c r="P12" s="3"/>
    </row>
    <row r="13" spans="2:16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29.25" customHeight="1" x14ac:dyDescent="0.25">
      <c r="B14" s="4" t="s">
        <v>1</v>
      </c>
      <c r="C14" s="60" t="s">
        <v>25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2:16" ht="15" customHeight="1" x14ac:dyDescent="0.25">
      <c r="B15" s="4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  <c r="N15" s="5" t="s">
        <v>15</v>
      </c>
      <c r="O15" s="5" t="s">
        <v>16</v>
      </c>
      <c r="P15" s="5" t="s">
        <v>17</v>
      </c>
    </row>
    <row r="16" spans="2:16" ht="24.75" customHeight="1" x14ac:dyDescent="0.25">
      <c r="B16" s="22" t="s">
        <v>18</v>
      </c>
      <c r="C16" s="31">
        <v>13</v>
      </c>
      <c r="D16" s="31">
        <v>29</v>
      </c>
      <c r="E16" s="31">
        <v>87</v>
      </c>
      <c r="F16" s="45">
        <v>154</v>
      </c>
      <c r="G16" s="31">
        <v>123</v>
      </c>
      <c r="H16" s="31">
        <v>98</v>
      </c>
      <c r="I16" s="31">
        <v>131</v>
      </c>
      <c r="J16" s="31">
        <v>115</v>
      </c>
      <c r="K16" s="30">
        <v>123</v>
      </c>
      <c r="L16" s="31">
        <v>126</v>
      </c>
      <c r="M16" s="31"/>
      <c r="N16" s="31"/>
      <c r="O16" s="30">
        <f>SUM(C16:N16)</f>
        <v>999</v>
      </c>
      <c r="P16" s="41">
        <f>AVERAGE(C16:N16)</f>
        <v>99.9</v>
      </c>
    </row>
    <row r="17" spans="2:16" ht="15" customHeight="1" x14ac:dyDescent="0.25">
      <c r="B17" s="4" t="s">
        <v>19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3"/>
    </row>
    <row r="18" spans="2:16" ht="15" customHeight="1" x14ac:dyDescent="0.25">
      <c r="B18" s="8" t="s">
        <v>24</v>
      </c>
      <c r="C18" s="7">
        <v>120</v>
      </c>
      <c r="D18" s="7">
        <v>120</v>
      </c>
      <c r="E18" s="7">
        <v>120</v>
      </c>
      <c r="F18" s="7">
        <v>120</v>
      </c>
      <c r="G18" s="7">
        <v>120</v>
      </c>
      <c r="H18" s="7">
        <v>120</v>
      </c>
      <c r="I18" s="7">
        <v>120</v>
      </c>
      <c r="J18" s="7">
        <v>120</v>
      </c>
      <c r="K18" s="7">
        <v>120</v>
      </c>
      <c r="L18" s="7">
        <v>120</v>
      </c>
      <c r="M18" s="7">
        <v>120</v>
      </c>
      <c r="N18" s="7">
        <v>120</v>
      </c>
      <c r="O18" s="7">
        <f t="shared" ref="O18" si="1">SUM(C18:N18)</f>
        <v>1440</v>
      </c>
      <c r="P18" s="27">
        <f t="shared" ref="P18" si="2">AVERAGE(C18:N18)</f>
        <v>120</v>
      </c>
    </row>
    <row r="19" spans="2:16" ht="24.75" customHeight="1" x14ac:dyDescent="0.25">
      <c r="B19" s="4" t="s">
        <v>26</v>
      </c>
      <c r="C19" s="34">
        <f>C16/C18</f>
        <v>0.10833333333333334</v>
      </c>
      <c r="D19" s="34">
        <f t="shared" ref="D19:P19" si="3">D16/D18</f>
        <v>0.24166666666666667</v>
      </c>
      <c r="E19" s="32">
        <f t="shared" si="3"/>
        <v>0.72499999999999998</v>
      </c>
      <c r="F19" s="32">
        <f t="shared" si="3"/>
        <v>1.2833333333333334</v>
      </c>
      <c r="G19" s="32">
        <f t="shared" si="3"/>
        <v>1.0249999999999999</v>
      </c>
      <c r="H19" s="32">
        <f t="shared" si="3"/>
        <v>0.81666666666666665</v>
      </c>
      <c r="I19" s="32">
        <f t="shared" si="3"/>
        <v>1.0916666666666666</v>
      </c>
      <c r="J19" s="32">
        <f t="shared" si="3"/>
        <v>0.95833333333333337</v>
      </c>
      <c r="K19" s="32">
        <f t="shared" si="3"/>
        <v>1.0249999999999999</v>
      </c>
      <c r="L19" s="32">
        <f t="shared" si="3"/>
        <v>1.05</v>
      </c>
      <c r="M19" s="32">
        <f t="shared" si="3"/>
        <v>0</v>
      </c>
      <c r="N19" s="32">
        <f t="shared" si="3"/>
        <v>0</v>
      </c>
      <c r="O19" s="34">
        <f t="shared" si="3"/>
        <v>0.69374999999999998</v>
      </c>
      <c r="P19" s="44">
        <f t="shared" si="3"/>
        <v>0.83250000000000002</v>
      </c>
    </row>
    <row r="20" spans="2:16" ht="23.25" customHeight="1" x14ac:dyDescent="0.25">
      <c r="B20" s="28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4"/>
      <c r="M20" s="14"/>
      <c r="N20" s="1"/>
      <c r="O20" s="1"/>
      <c r="P20" s="1"/>
    </row>
    <row r="21" spans="2:16" ht="15" customHeight="1" thickBot="1" x14ac:dyDescent="0.3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2:16" ht="35.25" customHeight="1" thickBot="1" x14ac:dyDescent="0.3">
      <c r="B22" s="55"/>
      <c r="C22" s="56"/>
      <c r="D22" s="57" t="s">
        <v>27</v>
      </c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2"/>
      <c r="P22" s="3"/>
    </row>
    <row r="23" spans="2:16" x14ac:dyDescent="0.2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2:16" ht="29.25" customHeight="1" x14ac:dyDescent="0.25">
      <c r="B24" s="15" t="s">
        <v>1</v>
      </c>
      <c r="C24" s="49" t="s">
        <v>28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2:16" ht="15" customHeight="1" x14ac:dyDescent="0.25">
      <c r="B25" s="15" t="s">
        <v>3</v>
      </c>
      <c r="C25" s="15" t="s">
        <v>4</v>
      </c>
      <c r="D25" s="15" t="s">
        <v>5</v>
      </c>
      <c r="E25" s="15" t="s">
        <v>6</v>
      </c>
      <c r="F25" s="15" t="s">
        <v>7</v>
      </c>
      <c r="G25" s="16" t="s">
        <v>8</v>
      </c>
      <c r="H25" s="15" t="s">
        <v>9</v>
      </c>
      <c r="I25" s="15" t="s">
        <v>10</v>
      </c>
      <c r="J25" s="15" t="s">
        <v>11</v>
      </c>
      <c r="K25" s="15" t="s">
        <v>12</v>
      </c>
      <c r="L25" s="15" t="s">
        <v>13</v>
      </c>
      <c r="M25" s="15" t="s">
        <v>14</v>
      </c>
      <c r="N25" s="15" t="s">
        <v>15</v>
      </c>
      <c r="O25" s="15" t="s">
        <v>16</v>
      </c>
      <c r="P25" s="15" t="s">
        <v>17</v>
      </c>
    </row>
    <row r="26" spans="2:16" ht="26.25" customHeight="1" x14ac:dyDescent="0.25">
      <c r="B26" s="26" t="s">
        <v>29</v>
      </c>
      <c r="C26" s="26">
        <v>48</v>
      </c>
      <c r="D26" s="31">
        <v>23</v>
      </c>
      <c r="E26" s="31">
        <v>35</v>
      </c>
      <c r="F26" s="46">
        <v>28</v>
      </c>
      <c r="G26" s="42">
        <v>38</v>
      </c>
      <c r="H26" s="47">
        <v>44</v>
      </c>
      <c r="I26" s="45">
        <v>47</v>
      </c>
      <c r="J26" s="26">
        <v>42</v>
      </c>
      <c r="K26" s="30">
        <v>47</v>
      </c>
      <c r="L26" s="30">
        <v>52</v>
      </c>
      <c r="M26" s="30"/>
      <c r="N26" s="43"/>
      <c r="O26" s="30">
        <f>SUM(C26:N26)</f>
        <v>404</v>
      </c>
      <c r="P26" s="41">
        <f>AVERAGE(C26:N26)</f>
        <v>40.4</v>
      </c>
    </row>
    <row r="27" spans="2:16" ht="15" customHeight="1" x14ac:dyDescent="0.25">
      <c r="B27" s="16" t="s">
        <v>30</v>
      </c>
      <c r="C27" s="18"/>
      <c r="D27" s="18"/>
      <c r="E27" s="18"/>
      <c r="F27" s="19"/>
      <c r="G27" s="36"/>
      <c r="H27" s="20"/>
      <c r="I27" s="18"/>
      <c r="J27" s="18"/>
      <c r="K27" s="18"/>
      <c r="L27" s="18"/>
      <c r="M27" s="18"/>
      <c r="N27" s="18"/>
      <c r="O27" s="33"/>
      <c r="P27" s="33"/>
    </row>
    <row r="28" spans="2:16" ht="18.75" customHeight="1" x14ac:dyDescent="0.25">
      <c r="B28" s="15" t="s">
        <v>24</v>
      </c>
      <c r="C28" s="17">
        <v>39</v>
      </c>
      <c r="D28" s="17">
        <v>39</v>
      </c>
      <c r="E28" s="17">
        <v>39</v>
      </c>
      <c r="F28" s="17">
        <v>39</v>
      </c>
      <c r="G28" s="17">
        <v>39</v>
      </c>
      <c r="H28" s="17">
        <v>39</v>
      </c>
      <c r="I28" s="17">
        <v>39</v>
      </c>
      <c r="J28" s="17">
        <v>39</v>
      </c>
      <c r="K28" s="17">
        <v>39</v>
      </c>
      <c r="L28" s="17">
        <v>39</v>
      </c>
      <c r="M28" s="17">
        <v>39</v>
      </c>
      <c r="N28" s="17">
        <v>39</v>
      </c>
      <c r="O28" s="17">
        <v>468</v>
      </c>
      <c r="P28" s="17">
        <v>39</v>
      </c>
    </row>
    <row r="29" spans="2:16" ht="21.75" customHeight="1" x14ac:dyDescent="0.25">
      <c r="B29" s="29" t="s">
        <v>31</v>
      </c>
      <c r="C29" s="35">
        <f>C26/C28</f>
        <v>1.2307692307692308</v>
      </c>
      <c r="D29" s="39">
        <f t="shared" ref="D29:N29" si="4">D26/D28</f>
        <v>0.58974358974358976</v>
      </c>
      <c r="E29" s="48">
        <f t="shared" si="4"/>
        <v>0.89743589743589747</v>
      </c>
      <c r="F29" s="48">
        <f t="shared" si="4"/>
        <v>0.71794871794871795</v>
      </c>
      <c r="G29" s="48">
        <f t="shared" si="4"/>
        <v>0.97435897435897434</v>
      </c>
      <c r="H29" s="48">
        <f t="shared" si="4"/>
        <v>1.1282051282051282</v>
      </c>
      <c r="I29" s="48">
        <f t="shared" si="4"/>
        <v>1.2051282051282051</v>
      </c>
      <c r="J29" s="48">
        <f t="shared" si="4"/>
        <v>1.0769230769230769</v>
      </c>
      <c r="K29" s="48">
        <f t="shared" si="4"/>
        <v>1.2051282051282051</v>
      </c>
      <c r="L29" s="39">
        <f t="shared" si="4"/>
        <v>1.3333333333333333</v>
      </c>
      <c r="M29" s="39">
        <f t="shared" si="4"/>
        <v>0</v>
      </c>
      <c r="N29" s="39">
        <f t="shared" si="4"/>
        <v>0</v>
      </c>
      <c r="O29" s="32">
        <f>O26/O28</f>
        <v>0.86324786324786329</v>
      </c>
      <c r="P29" s="40">
        <f t="shared" ref="P29" si="5">P26/P28</f>
        <v>1.0358974358974358</v>
      </c>
    </row>
    <row r="30" spans="2:16" ht="23.25" customHeight="1" x14ac:dyDescent="0.25">
      <c r="B30" s="25" t="s">
        <v>22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23"/>
      <c r="O30" s="23"/>
      <c r="P30" s="23"/>
    </row>
    <row r="31" spans="2:16" ht="15" customHeight="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ht="1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6" ht="15" customHeight="1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2:16" ht="15" customHeight="1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2:16" ht="15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2:16" ht="1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2:16" ht="15" customHeight="1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2:16" ht="15" customHeight="1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2:16" ht="1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16" ht="15" customHeight="1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2:16" ht="15" customHeight="1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2:16" ht="15" customHeight="1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2:16" ht="15" customHeight="1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2:16" ht="15" customHeight="1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2:16" ht="15" customHeight="1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2:16" ht="15" customHeight="1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2:16" ht="15" customHeight="1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2:16" ht="15" customHeight="1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16" ht="15" customHeight="1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2:16" ht="15" customHeight="1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2:16" ht="15" customHeight="1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2:16" ht="15" customHeight="1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2:16" ht="15" customHeight="1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2:16" ht="15" customHeight="1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2:16" ht="15" customHeight="1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2:16" ht="15" customHeight="1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2:16" ht="15" customHeight="1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2:16" ht="15" customHeight="1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2:16" ht="15" customHeight="1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2:16" ht="15" customHeigh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2:16" ht="15" customHeight="1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2:16" ht="15" customHeight="1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2:16" ht="15" customHeight="1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2:16" ht="15.75" customHeight="1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2:16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2:16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2:16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2:16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2:16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2:16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2:16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2:16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2:16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2:16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2:16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2:16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2:16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2:16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2:16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2:16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2:16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2:16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2:16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2:16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2:16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2:16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2:16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2:16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2:16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2:16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2:16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2:16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2:16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2:16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2:16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2:16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2:16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2:16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2:16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2:16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2:16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2:16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2:16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2:16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2:16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2:16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2:16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2:16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2:16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2:16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2:16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2:16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2:16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2:16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2:16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2:16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2:16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2:16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2:16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2:16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2:16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2:16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2:16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2:16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2:16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2:16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2:16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2:16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2:16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2:16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2:16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2:16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2:16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2:16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2:16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2:16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2:16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2:16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2:16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2:16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2:16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2:16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2:16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2:16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2:16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2:16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2:16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2:16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2:16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2:16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2:16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2:16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2:16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2:16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</row>
    <row r="155" spans="2:16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2:16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2:16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  <row r="158" spans="2:16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</row>
    <row r="159" spans="2:16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2:16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</row>
    <row r="161" spans="2:16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2:16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</row>
    <row r="163" spans="2:16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</row>
    <row r="164" spans="2:16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5" spans="2:16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2:16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</row>
    <row r="167" spans="2:16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</row>
    <row r="168" spans="2:16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</row>
    <row r="169" spans="2:16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</row>
    <row r="170" spans="2:16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</row>
    <row r="171" spans="2:16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</row>
    <row r="172" spans="2:16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</row>
    <row r="173" spans="2:16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</row>
    <row r="174" spans="2:16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5" spans="2:16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</row>
    <row r="176" spans="2:16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</row>
    <row r="177" spans="2:16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8" spans="2:16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</row>
    <row r="179" spans="2:16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2:16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2:16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2:16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</row>
    <row r="183" spans="2:16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</row>
    <row r="184" spans="2:16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</row>
    <row r="185" spans="2:16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</row>
    <row r="186" spans="2:16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</row>
    <row r="187" spans="2:16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</row>
    <row r="188" spans="2:16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</row>
    <row r="189" spans="2:16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</row>
    <row r="190" spans="2:16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</row>
    <row r="191" spans="2:16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2" spans="2:16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</row>
    <row r="193" spans="2:16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2:16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</row>
    <row r="195" spans="2:16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</row>
    <row r="196" spans="2:16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2:16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2:16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2:16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2:16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2:16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2:16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2:16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</row>
    <row r="204" spans="2:16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5" spans="2:16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</row>
    <row r="206" spans="2:16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2:16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</row>
    <row r="208" spans="2:16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</row>
    <row r="209" spans="2:16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</row>
    <row r="210" spans="2:16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2:16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2:16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2:16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</row>
    <row r="214" spans="2:16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</row>
    <row r="215" spans="2:16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</row>
    <row r="216" spans="2:16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</row>
    <row r="217" spans="2:16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2:16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</row>
    <row r="219" spans="2:16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2:16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</row>
    <row r="221" spans="2:16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</row>
    <row r="222" spans="2:16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</row>
    <row r="223" spans="2:16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</row>
    <row r="224" spans="2:16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</row>
    <row r="225" spans="2:16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</row>
    <row r="226" spans="2:16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</row>
    <row r="227" spans="2:16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</row>
    <row r="228" spans="2:16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</row>
    <row r="229" spans="2:16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</row>
    <row r="230" spans="2:16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1" spans="2:16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2:16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2:16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2:16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2:16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</row>
    <row r="236" spans="2:16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2:16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</row>
    <row r="238" spans="2:16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2:16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</row>
    <row r="240" spans="2:16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</row>
    <row r="241" spans="2:16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</row>
    <row r="242" spans="2:16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</row>
    <row r="243" spans="2:16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4" spans="2:16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5" spans="2:16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</row>
    <row r="246" spans="2:16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</row>
    <row r="247" spans="2:16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</row>
    <row r="248" spans="2:16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</row>
    <row r="249" spans="2:16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</row>
    <row r="250" spans="2:16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</row>
    <row r="251" spans="2:16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</row>
    <row r="252" spans="2:16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</row>
    <row r="253" spans="2:16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</row>
    <row r="254" spans="2:16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</row>
    <row r="255" spans="2:16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</row>
    <row r="256" spans="2:16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7" spans="2:16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8" spans="2:16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</row>
    <row r="259" spans="2:16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</row>
    <row r="260" spans="2:16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</row>
    <row r="261" spans="2:16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</row>
    <row r="262" spans="2:16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</row>
    <row r="263" spans="2:16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</row>
    <row r="264" spans="2:16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</row>
    <row r="265" spans="2:16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</row>
    <row r="266" spans="2:16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</row>
    <row r="267" spans="2:16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</row>
    <row r="268" spans="2:16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</row>
    <row r="269" spans="2:16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0" spans="2:16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1" spans="2:16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</row>
    <row r="272" spans="2:16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</row>
    <row r="273" spans="2:16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</row>
    <row r="274" spans="2:16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2:16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</row>
    <row r="276" spans="2:16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</row>
    <row r="277" spans="2:16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</row>
    <row r="278" spans="2:16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2:16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</row>
    <row r="280" spans="2:16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</row>
    <row r="281" spans="2:16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</row>
    <row r="282" spans="2:16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3" spans="2:16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4" spans="2:16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</row>
    <row r="285" spans="2:16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2:16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</row>
    <row r="287" spans="2:16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</row>
    <row r="288" spans="2:16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</row>
    <row r="289" spans="2:16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2:16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</row>
    <row r="291" spans="2:16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</row>
    <row r="292" spans="2:16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</row>
  </sheetData>
  <sortState ref="B44:B49">
    <sortCondition ref="B44"/>
  </sortState>
  <mergeCells count="14">
    <mergeCell ref="C24:P24"/>
    <mergeCell ref="B1:P1"/>
    <mergeCell ref="B3:P3"/>
    <mergeCell ref="B11:P11"/>
    <mergeCell ref="B21:P21"/>
    <mergeCell ref="B23:P23"/>
    <mergeCell ref="B12:C12"/>
    <mergeCell ref="D12:N12"/>
    <mergeCell ref="C14:P14"/>
    <mergeCell ref="B2:C2"/>
    <mergeCell ref="D2:N2"/>
    <mergeCell ref="C4:P4"/>
    <mergeCell ref="B22:C22"/>
    <mergeCell ref="D22:N22"/>
  </mergeCells>
  <conditionalFormatting sqref="C7:N7 P7:P8">
    <cfRule type="cellIs" dxfId="4" priority="14" operator="lessThan">
      <formula>$C$8</formula>
    </cfRule>
  </conditionalFormatting>
  <conditionalFormatting sqref="C17:N17">
    <cfRule type="cellIs" dxfId="3" priority="9" operator="lessThan">
      <formula>#REF!</formula>
    </cfRule>
  </conditionalFormatting>
  <conditionalFormatting sqref="L20:M20">
    <cfRule type="cellIs" dxfId="2" priority="10" operator="lessThan">
      <formula>#REF!</formula>
    </cfRule>
  </conditionalFormatting>
  <conditionalFormatting sqref="P17:P18">
    <cfRule type="cellIs" dxfId="1" priority="11" operator="lessThan">
      <formula>#REF!</formula>
    </cfRule>
  </conditionalFormatting>
  <conditionalFormatting sqref="P29">
    <cfRule type="cellIs" dxfId="0" priority="1" operator="lessThan">
      <formula>0.5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2025-11-10T11:50:17Z</dcterms:modified>
</cp:coreProperties>
</file>