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quivos de Thássio\DNIT TELETRABALHO\ASGARD DNIT\20200722 - Portaria 85\"/>
    </mc:Choice>
  </mc:AlternateContent>
  <xr:revisionPtr revIDLastSave="0" documentId="13_ncr:1_{FCD4C619-6E67-418C-9A30-E161B8B86BB3}" xr6:coauthVersionLast="44" xr6:coauthVersionMax="45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Valor arrecadado" sheetId="1" state="hidden" r:id="rId1"/>
    <sheet name="NPS" sheetId="2" state="hidden" r:id="rId2"/>
    <sheet name="Planilha2" sheetId="3" state="hidden" r:id="rId3"/>
    <sheet name="Planilha" sheetId="4" r:id="rId4"/>
  </sheets>
  <definedNames>
    <definedName name="_xlnm.Print_Area" localSheetId="3">Planilha!$B$2:$E$88</definedName>
    <definedName name="_xlnm.Print_Titles" localSheetId="3">Planilha!$2:$8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4" l="1"/>
  <c r="D74" i="4"/>
  <c r="C74" i="4"/>
  <c r="E61" i="4"/>
  <c r="D61" i="4"/>
  <c r="C61" i="4"/>
  <c r="E48" i="4"/>
  <c r="D48" i="4"/>
  <c r="C48" i="4"/>
  <c r="E35" i="4"/>
  <c r="D35" i="4"/>
  <c r="C35" i="4"/>
  <c r="E22" i="4"/>
  <c r="D22" i="4"/>
  <c r="C22" i="4"/>
  <c r="B22" i="4"/>
  <c r="B35" i="4" s="1"/>
  <c r="B48" i="4" s="1"/>
  <c r="B61" i="4" s="1"/>
  <c r="B74" i="4" s="1"/>
  <c r="E9" i="4"/>
  <c r="D9" i="4"/>
  <c r="C9" i="4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G81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</calcChain>
</file>

<file path=xl/sharedStrings.xml><?xml version="1.0" encoding="utf-8"?>
<sst xmlns="http://schemas.openxmlformats.org/spreadsheetml/2006/main" count="103" uniqueCount="100">
  <si>
    <t>DataPagamento</t>
  </si>
  <si>
    <t>QuantidadedeAutosPagos</t>
  </si>
  <si>
    <t>TotalValorPago</t>
  </si>
  <si>
    <t>2014/1</t>
  </si>
  <si>
    <t>2014/2</t>
  </si>
  <si>
    <t>2014/3</t>
  </si>
  <si>
    <t>2014/4</t>
  </si>
  <si>
    <t>2014/5</t>
  </si>
  <si>
    <t>2014/6</t>
  </si>
  <si>
    <t>2014/7</t>
  </si>
  <si>
    <t>2014/8</t>
  </si>
  <si>
    <t>2014/9</t>
  </si>
  <si>
    <t>2014/10</t>
  </si>
  <si>
    <t>2014/11</t>
  </si>
  <si>
    <t>2014/12</t>
  </si>
  <si>
    <t>2015/1</t>
  </si>
  <si>
    <t>2015/2</t>
  </si>
  <si>
    <t>2015/3</t>
  </si>
  <si>
    <t>2015/4</t>
  </si>
  <si>
    <t>2015/5</t>
  </si>
  <si>
    <t>2015/6</t>
  </si>
  <si>
    <t>2015/7</t>
  </si>
  <si>
    <t>2015/8</t>
  </si>
  <si>
    <t>2015/9</t>
  </si>
  <si>
    <t>2015/10</t>
  </si>
  <si>
    <t>2015/11</t>
  </si>
  <si>
    <t>2015/12</t>
  </si>
  <si>
    <t>2016/1</t>
  </si>
  <si>
    <t>2016/2</t>
  </si>
  <si>
    <t>2016/3</t>
  </si>
  <si>
    <t>2016/4</t>
  </si>
  <si>
    <t>2016/5</t>
  </si>
  <si>
    <t>2016/6</t>
  </si>
  <si>
    <t>2016/7</t>
  </si>
  <si>
    <t>2016/8</t>
  </si>
  <si>
    <t>2016/9</t>
  </si>
  <si>
    <t>2016/10</t>
  </si>
  <si>
    <t>2016/11</t>
  </si>
  <si>
    <t>2016/12</t>
  </si>
  <si>
    <t>2017/1</t>
  </si>
  <si>
    <t>2017/2</t>
  </si>
  <si>
    <t>2017/3</t>
  </si>
  <si>
    <t>2017/4</t>
  </si>
  <si>
    <t>2017/5</t>
  </si>
  <si>
    <t>2017/6</t>
  </si>
  <si>
    <t>2017/7</t>
  </si>
  <si>
    <t>2017/8</t>
  </si>
  <si>
    <t>2017/9</t>
  </si>
  <si>
    <t>2017/10</t>
  </si>
  <si>
    <t>2017/11</t>
  </si>
  <si>
    <t>2017/12</t>
  </si>
  <si>
    <t>2018/1</t>
  </si>
  <si>
    <t>2018/2</t>
  </si>
  <si>
    <t>2018/3</t>
  </si>
  <si>
    <t>2018/4</t>
  </si>
  <si>
    <t>2018/5</t>
  </si>
  <si>
    <t>2018/6</t>
  </si>
  <si>
    <t>2018/7</t>
  </si>
  <si>
    <t>2018/8</t>
  </si>
  <si>
    <t>2018/9</t>
  </si>
  <si>
    <t>2018/10</t>
  </si>
  <si>
    <t>2018/11</t>
  </si>
  <si>
    <t>2018/12</t>
  </si>
  <si>
    <t>2019/1</t>
  </si>
  <si>
    <t>2019/2</t>
  </si>
  <si>
    <t>2019/3</t>
  </si>
  <si>
    <t>2019/4</t>
  </si>
  <si>
    <t>2019/5</t>
  </si>
  <si>
    <t>2019/6</t>
  </si>
  <si>
    <t>2019/7</t>
  </si>
  <si>
    <t>2019/8</t>
  </si>
  <si>
    <t>2019/9</t>
  </si>
  <si>
    <t>2019/10</t>
  </si>
  <si>
    <t>2019/11</t>
  </si>
  <si>
    <t>2019/12</t>
  </si>
  <si>
    <t>2020/1</t>
  </si>
  <si>
    <t>2020/2</t>
  </si>
  <si>
    <t>2020/3</t>
  </si>
  <si>
    <t>2020/4</t>
  </si>
  <si>
    <t>2020/5</t>
  </si>
  <si>
    <t>2020/6</t>
  </si>
  <si>
    <t>2020/7</t>
  </si>
  <si>
    <t>NP Expedidas</t>
  </si>
  <si>
    <t>AnoMês</t>
  </si>
  <si>
    <t>Coluna1</t>
  </si>
  <si>
    <t>Coluna2</t>
  </si>
  <si>
    <t>Coluna3</t>
  </si>
  <si>
    <t>Coluna22</t>
  </si>
  <si>
    <t>/</t>
  </si>
  <si>
    <t>Data</t>
  </si>
  <si>
    <t>Coluna4</t>
  </si>
  <si>
    <t>Coluna5</t>
  </si>
  <si>
    <t>Coluna6</t>
  </si>
  <si>
    <t>DATA</t>
  </si>
  <si>
    <t>Notificação de Penalidade Expedidas</t>
  </si>
  <si>
    <t>Número de Multas Pagas</t>
  </si>
  <si>
    <t>Total Arrecadado</t>
  </si>
  <si>
    <t>Total Arrecadado (R$)</t>
  </si>
  <si>
    <t>Quantidade de Notificações de Penalidade Expedidas</t>
  </si>
  <si>
    <t>Quantidade de Multas Pagas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</si>
</sst>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mm/yyyy\ \(mmmm\)"/>
  </numFmts>
  <fonts count="7">
    <font>
      <sz val="11"/>
      <name val="Calibri"/>
    </font>
    <font>
      <sz val="11"/>
      <name val="Calibri"/>
      <family val="2"/>
    </font>
    <font>
      <sz val="8"/>
      <name val="Calibri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377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164" fontId="0" fillId="0" borderId="0" xfId="1" applyNumberFormat="1" applyFont="1"/>
    <xf numFmtId="0" fontId="1" fillId="0" borderId="0" xfId="2"/>
    <xf numFmtId="14" fontId="0" fillId="0" borderId="0" xfId="0" applyNumberFormat="1"/>
    <xf numFmtId="43" fontId="0" fillId="0" borderId="0" xfId="1" applyFont="1"/>
    <xf numFmtId="43" fontId="1" fillId="0" borderId="0" xfId="1" applyNumberFormat="1" applyFont="1"/>
    <xf numFmtId="14" fontId="0" fillId="0" borderId="0" xfId="1" applyNumberFormat="1" applyFont="1"/>
    <xf numFmtId="43" fontId="1" fillId="0" borderId="0" xfId="1" applyFont="1"/>
    <xf numFmtId="14" fontId="1" fillId="0" borderId="0" xfId="2" applyNumberForma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165" fontId="5" fillId="0" borderId="1" xfId="1" applyNumberFormat="1" applyFont="1" applyBorder="1" applyAlignment="1">
      <alignment horizontal="left"/>
    </xf>
    <xf numFmtId="164" fontId="5" fillId="0" borderId="1" xfId="1" applyNumberFormat="1" applyFont="1" applyBorder="1"/>
    <xf numFmtId="43" fontId="5" fillId="0" borderId="1" xfId="1" applyFont="1" applyBorder="1"/>
    <xf numFmtId="0" fontId="6" fillId="2" borderId="0" xfId="0" applyFont="1" applyFill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43" fontId="4" fillId="3" borderId="0" xfId="1" applyFont="1" applyFill="1" applyAlignment="1">
      <alignment horizontal="center" vertical="center" wrapText="1"/>
    </xf>
  </cellXfs>
  <cellStyles count="3">
    <cellStyle name="Normal" xfId="0" builtinId="0"/>
    <cellStyle name="Normal 2" xfId="2" xr:uid="{19754A93-47FC-44E8-AA09-5C58DB71F9A0}"/>
    <cellStyle name="Vírgula" xfId="1" builtinId="3"/>
  </cellStyles>
  <dxfs count="20"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_-* #,##0_-;\-* #,##0_-;_-* &quot;-&quot;??_-;_-@_-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_-* #,##0_-;\-* #,##0_-;_-* &quot;-&quot;??_-;_-@_-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mm/yyyy\ \(mmmm\)"/>
      <alignment horizontal="left"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/>
        <strike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003770"/>
        </patternFill>
      </fill>
      <alignment horizontal="center" vertical="center" textRotation="0" wrapText="1" indent="0" justifyLastLine="0" shrinkToFit="0" readingOrder="0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9" formatCode="dd/mm/yyyy"/>
    </dxf>
    <dxf>
      <alignment horizontal="center" vertical="center" textRotation="0" wrapText="0" indent="0" justifyLastLine="0" shrinkToFit="0" readingOrder="0"/>
    </dxf>
    <dxf>
      <numFmt numFmtId="0" formatCode="General"/>
    </dxf>
    <dxf>
      <numFmt numFmtId="164" formatCode="_-* #,##0_-;\-* #,##0_-;_-* &quot;-&quot;??_-;_-@_-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_-;\-* #,##0.0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9" formatCode="dd/mm/yyyy"/>
    </dxf>
    <dxf>
      <numFmt numFmtId="164" formatCode="_-* #,##0_-;\-* #,##0_-;_-* &quot;-&quot;??_-;_-@_-"/>
    </dxf>
    <dxf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dd/mm/yyyy"/>
    </dxf>
  </dxfs>
  <tableStyles count="0" defaultTableStyle="TableStyleMedium2" defaultPivotStyle="PivotStyleLight16"/>
  <colors>
    <mruColors>
      <color rgb="FF0037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80</xdr:row>
      <xdr:rowOff>152401</xdr:rowOff>
    </xdr:from>
    <xdr:to>
      <xdr:col>5</xdr:col>
      <xdr:colOff>9525</xdr:colOff>
      <xdr:row>87</xdr:row>
      <xdr:rowOff>152401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69D61D84-6BE4-4D1C-8BAB-F4996188646A}"/>
            </a:ext>
          </a:extLst>
        </xdr:cNvPr>
        <xdr:cNvSpPr txBox="1"/>
      </xdr:nvSpPr>
      <xdr:spPr>
        <a:xfrm>
          <a:off x="666750" y="17745076"/>
          <a:ext cx="7781925" cy="13335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>
              <a:latin typeface="Arial" panose="020B0604020202020204" pitchFamily="34" charset="0"/>
              <a:cs typeface="Arial" panose="020B0604020202020204" pitchFamily="34" charset="0"/>
            </a:rPr>
            <a:t>DADOS SOBRE O RELATÓRIO:</a:t>
          </a:r>
        </a:p>
        <a:p>
          <a:endParaRPr lang="pt-BR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pt-BR" sz="1100" b="0">
              <a:latin typeface="Arial" panose="020B0604020202020204" pitchFamily="34" charset="0"/>
              <a:cs typeface="Arial" panose="020B0604020202020204" pitchFamily="34" charset="0"/>
            </a:rPr>
            <a:t>Pesquisa realizada com base na data de ocorrência;</a:t>
          </a:r>
        </a:p>
        <a:p>
          <a:r>
            <a:rPr lang="pt-BR" sz="1100" b="0">
              <a:latin typeface="Arial" panose="020B0604020202020204" pitchFamily="34" charset="0"/>
              <a:cs typeface="Arial" panose="020B0604020202020204" pitchFamily="34" charset="0"/>
            </a:rPr>
            <a:t>O valor total arrecadado desconsidera os autos de infração cancelados ou restituídos.</a:t>
          </a:r>
        </a:p>
        <a:p>
          <a:r>
            <a:rPr lang="pt-BR" sz="1100" b="0">
              <a:latin typeface="Arial" panose="020B0604020202020204" pitchFamily="34" charset="0"/>
              <a:cs typeface="Arial" panose="020B0604020202020204" pitchFamily="34" charset="0"/>
            </a:rPr>
            <a:t>Fonte: SIOR em 22/07/2020;</a:t>
          </a:r>
        </a:p>
        <a:p>
          <a:r>
            <a:rPr lang="pt-BR" sz="1100" b="0">
              <a:latin typeface="Arial" panose="020B0604020202020204" pitchFamily="34" charset="0"/>
              <a:cs typeface="Arial" panose="020B0604020202020204" pitchFamily="34" charset="0"/>
            </a:rPr>
            <a:t>Em atenção à PORTARIA Nº 85, DE 9 DE MAIO DE 2018.</a:t>
          </a:r>
        </a:p>
      </xdr:txBody>
    </xdr:sp>
    <xdr:clientData/>
  </xdr:twoCellAnchor>
  <xdr:twoCellAnchor editAs="oneCell">
    <xdr:from>
      <xdr:col>1</xdr:col>
      <xdr:colOff>2</xdr:colOff>
      <xdr:row>1</xdr:row>
      <xdr:rowOff>57150</xdr:rowOff>
    </xdr:from>
    <xdr:to>
      <xdr:col>2</xdr:col>
      <xdr:colOff>1860615</xdr:colOff>
      <xdr:row>6</xdr:row>
      <xdr:rowOff>88275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3C15F15-B1FF-46B0-8995-3DDE01826C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9139"/>
        <a:stretch/>
      </xdr:blipFill>
      <xdr:spPr>
        <a:xfrm>
          <a:off x="657227" y="419100"/>
          <a:ext cx="3041713" cy="936000"/>
        </a:xfrm>
        <a:prstGeom prst="rect">
          <a:avLst/>
        </a:prstGeom>
      </xdr:spPr>
    </xdr:pic>
    <xdr:clientData/>
  </xdr:twoCellAnchor>
  <xdr:twoCellAnchor editAs="oneCell">
    <xdr:from>
      <xdr:col>3</xdr:col>
      <xdr:colOff>53646</xdr:colOff>
      <xdr:row>1</xdr:row>
      <xdr:rowOff>57150</xdr:rowOff>
    </xdr:from>
    <xdr:to>
      <xdr:col>5</xdr:col>
      <xdr:colOff>0</xdr:colOff>
      <xdr:row>6</xdr:row>
      <xdr:rowOff>88275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78682E0-638F-4533-8EEE-39A4505747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606"/>
        <a:stretch/>
      </xdr:blipFill>
      <xdr:spPr>
        <a:xfrm>
          <a:off x="4092246" y="419100"/>
          <a:ext cx="4346904" cy="936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222BF7-D70B-4A36-9278-58B322CEE0AD}" name="Tabela1" displayName="Tabela1" ref="A1:G81" totalsRowShown="0">
  <autoFilter ref="A1:G81" xr:uid="{2665E6C8-C95B-4353-9445-EE510290E6FF}"/>
  <tableColumns count="7">
    <tableColumn id="6" xr3:uid="{E6C507F1-09BE-4F23-AE17-46060D03CE72}" name="Data" dataDxfId="19" dataCellStyle="Vírgula"/>
    <tableColumn id="2" xr3:uid="{82AC071E-A6E1-49A2-AE70-01FBE76D34C0}" name="QuantidadedeAutosPagos" dataDxfId="18" dataCellStyle="Vírgula"/>
    <tableColumn id="3" xr3:uid="{B58E3213-A6B9-499C-B88B-79B6E310B254}" name="TotalValorPago" dataDxfId="17" dataCellStyle="Vírgula"/>
    <tableColumn id="1" xr3:uid="{28DDD23B-8A3D-4540-9DA6-C5F6BEE10CBF}" name="DataPagamento" dataDxfId="16"/>
    <tableColumn id="4" xr3:uid="{B67C3E18-C952-4B3A-A0BB-801F80643791}" name="Coluna1" dataDxfId="15" dataCellStyle="Vírgula"/>
    <tableColumn id="5" xr3:uid="{FF880412-FF0A-4F46-ADFC-CECA9B2B0829}" name="Coluna2" dataDxfId="14" dataCellStyle="Vírgula"/>
    <tableColumn id="7" xr3:uid="{F1E89020-D435-4715-919A-6BA07A4BF6AF}" name="Coluna22" dataDxfId="13" dataCellStyle="Vírgula">
      <calculatedColumnFormula>CONCATENATE(Tabela1[[#This Row],[Coluna2]],"/",Tabela1[[#This Row],[Coluna1]])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2C9521-A305-4C1B-A4B6-3618D0D57E0D}" name="Tabela13" displayName="Tabela13" ref="A1:H73" totalsRowShown="0">
  <autoFilter ref="A1:H73" xr:uid="{82137CB4-27C1-46EB-BEB1-0C550299C240}"/>
  <tableColumns count="8">
    <tableColumn id="5" xr3:uid="{EBB187B0-614B-425E-9E35-9E03F65966E3}" name="Coluna3" dataDxfId="12" dataCellStyle="Normal 2"/>
    <tableColumn id="2" xr3:uid="{ED333BC1-5E20-4497-92B4-E985B48EA2AC}" name="NP Expedidas" dataDxfId="11" dataCellStyle="Vírgula"/>
    <tableColumn id="1" xr3:uid="{3DACDCA9-F645-4202-9878-5A280EB1BC63}" name="AnoMês"/>
    <tableColumn id="3" xr3:uid="{0AEF1AB9-FA60-4214-AA22-2BB65492051C}" name="Coluna1" dataCellStyle="Normal 2"/>
    <tableColumn id="4" xr3:uid="{B08F8D9B-9CFF-4F49-AEE9-EC0226835ACD}" name="Coluna2" dataDxfId="10" dataCellStyle="Normal 2">
      <calculatedColumnFormula>CONCATENATE(Tabela13[[#This Row],[Coluna1]],"/",Tabela13[[#This Row],[AnoMês]])</calculatedColumnFormula>
    </tableColumn>
    <tableColumn id="6" xr3:uid="{D83F94E7-E467-4CC9-9043-8963EE5C4843}" name="Coluna4" dataCellStyle="Normal 2"/>
    <tableColumn id="7" xr3:uid="{1B6704AA-3FEC-46EE-B25B-7B692D8CF1EA}" name="Coluna5" dataCellStyle="Normal 2"/>
    <tableColumn id="8" xr3:uid="{62D64029-02A0-40FB-90A3-D4CAB47BFA48}" name="Coluna6" dataCellStyle="Normal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F5EA4AE-C0BA-432C-B662-D3ABA52A9435}" name="Tabela3" displayName="Tabela3" ref="A1:D85" totalsRowShown="0" headerRowDxfId="9">
  <autoFilter ref="A1:D85" xr:uid="{A21B6C73-BF53-44C4-8C59-6ED9EE499D71}"/>
  <tableColumns count="4">
    <tableColumn id="1" xr3:uid="{6DB04C61-3443-4C15-8722-108DAC3C7E77}" name="DATA" dataDxfId="8"/>
    <tableColumn id="2" xr3:uid="{8F016087-B707-4119-8685-1BC64FB8067D}" name="Notificação de Penalidade Expedidas" dataDxfId="7" dataCellStyle="Vírgula">
      <calculatedColumnFormula>VLOOKUP(Tabela3[[#This Row],[DATA]],Tabela13[],2,FALSE)</calculatedColumnFormula>
    </tableColumn>
    <tableColumn id="3" xr3:uid="{F7889464-45C7-4FDA-8BC6-A0CF091C1B52}" name="Número de Multas Pagas" dataDxfId="6" dataCellStyle="Vírgula">
      <calculatedColumnFormula>VLOOKUP(Tabela3[[#This Row],[DATA]],Tabela1[],2,FALSE)</calculatedColumnFormula>
    </tableColumn>
    <tableColumn id="4" xr3:uid="{6F78F2FD-BD84-4BB7-8119-A6EC99C1265C}" name="Total Arrecadado" dataCellStyle="Vírgula">
      <calculatedColumnFormula>VLOOKUP(Tabela3[[#This Row],[DATA]],Tabela1[],3,FALSE)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C4BB5AF-07A5-45A7-86A3-2E4E6FDC9DE3}" name="Tabela35" displayName="Tabela35" ref="B8:E80" totalsRowShown="0" headerRowDxfId="5" dataDxfId="4">
  <autoFilter ref="B8:E80" xr:uid="{A21B6C73-BF53-44C4-8C59-6ED9EE499D71}"/>
  <tableColumns count="4">
    <tableColumn id="1" xr3:uid="{B1CE5334-8611-4650-B863-9ABA60227EEF}" name="DATA" dataDxfId="3" dataCellStyle="Vírgula"/>
    <tableColumn id="2" xr3:uid="{A88FDD45-F2BA-46C0-A9FC-BDD83C5D5F5E}" name="Quantidade de Notificações de Penalidade Expedidas" dataDxfId="2" dataCellStyle="Vírgula"/>
    <tableColumn id="3" xr3:uid="{019622AC-4180-40B6-B26D-C919CEAE2C30}" name="Quantidade de Multas Pagas" dataDxfId="1" dataCellStyle="Vírgula"/>
    <tableColumn id="4" xr3:uid="{6C81E5FB-1F93-4B3B-8531-A2B303604F17}" name="Total Arrecadado (R$)" dataDxfId="0" dataCellStyle="Vírgul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workbookViewId="0">
      <selection activeCell="D2" sqref="A2:D36"/>
    </sheetView>
  </sheetViews>
  <sheetFormatPr defaultRowHeight="15"/>
  <cols>
    <col min="1" max="1" width="17.140625" style="3" customWidth="1"/>
    <col min="2" max="3" width="17.140625" style="1" customWidth="1"/>
    <col min="4" max="5" width="17.140625" style="4" customWidth="1"/>
    <col min="6" max="6" width="26.140625" customWidth="1"/>
    <col min="7" max="7" width="16.5703125" customWidth="1"/>
  </cols>
  <sheetData>
    <row r="1" spans="1:7">
      <c r="A1" s="7" t="s">
        <v>89</v>
      </c>
      <c r="B1" s="9" t="s">
        <v>1</v>
      </c>
      <c r="C1" t="s">
        <v>2</v>
      </c>
      <c r="D1" s="3" t="s">
        <v>0</v>
      </c>
      <c r="E1" s="1" t="s">
        <v>84</v>
      </c>
      <c r="F1" s="1" t="s">
        <v>85</v>
      </c>
      <c r="G1" s="4" t="s">
        <v>87</v>
      </c>
    </row>
    <row r="2" spans="1:7">
      <c r="A2" s="6">
        <v>41640</v>
      </c>
      <c r="B2" s="1">
        <v>20220</v>
      </c>
      <c r="C2" s="1">
        <v>2264769.9300000002</v>
      </c>
      <c r="D2" s="3" t="s">
        <v>3</v>
      </c>
      <c r="E2" s="1">
        <v>2014</v>
      </c>
      <c r="F2" s="1">
        <v>1</v>
      </c>
      <c r="G2" s="4" t="str">
        <f>CONCATENATE(Tabela1[[#This Row],[Coluna2]],"/",Tabela1[[#This Row],[Coluna1]])</f>
        <v>1/2014</v>
      </c>
    </row>
    <row r="3" spans="1:7">
      <c r="A3" s="6">
        <v>41671</v>
      </c>
      <c r="B3" s="1">
        <v>25108</v>
      </c>
      <c r="C3" s="1">
        <v>2999802.72</v>
      </c>
      <c r="D3" s="3" t="s">
        <v>4</v>
      </c>
      <c r="E3" s="1">
        <v>2014</v>
      </c>
      <c r="F3" s="1">
        <v>2</v>
      </c>
      <c r="G3" s="4" t="str">
        <f>CONCATENATE(Tabela1[[#This Row],[Coluna2]],"/",Tabela1[[#This Row],[Coluna1]])</f>
        <v>2/2014</v>
      </c>
    </row>
    <row r="4" spans="1:7">
      <c r="A4" s="6">
        <v>41699</v>
      </c>
      <c r="B4" s="1">
        <v>32711</v>
      </c>
      <c r="C4" s="1">
        <v>4128901.44</v>
      </c>
      <c r="D4" s="3" t="s">
        <v>5</v>
      </c>
      <c r="E4" s="1">
        <v>2014</v>
      </c>
      <c r="F4" s="1">
        <v>3</v>
      </c>
      <c r="G4" s="4" t="str">
        <f>CONCATENATE(Tabela1[[#This Row],[Coluna2]],"/",Tabela1[[#This Row],[Coluna1]])</f>
        <v>3/2014</v>
      </c>
    </row>
    <row r="5" spans="1:7">
      <c r="A5" s="6">
        <v>41730</v>
      </c>
      <c r="B5" s="1">
        <v>31842</v>
      </c>
      <c r="C5" s="1">
        <v>3521026.87</v>
      </c>
      <c r="D5" s="3" t="s">
        <v>6</v>
      </c>
      <c r="E5" s="1">
        <v>2014</v>
      </c>
      <c r="F5" s="1">
        <v>4</v>
      </c>
      <c r="G5" s="4" t="str">
        <f>CONCATENATE(Tabela1[[#This Row],[Coluna2]],"/",Tabela1[[#This Row],[Coluna1]])</f>
        <v>4/2014</v>
      </c>
    </row>
    <row r="6" spans="1:7">
      <c r="A6" s="6">
        <v>41760</v>
      </c>
      <c r="B6" s="1">
        <v>45229</v>
      </c>
      <c r="C6" s="1">
        <v>4716488.3600000003</v>
      </c>
      <c r="D6" s="3" t="s">
        <v>7</v>
      </c>
      <c r="E6" s="1">
        <v>2014</v>
      </c>
      <c r="F6" s="1">
        <v>5</v>
      </c>
      <c r="G6" s="4" t="str">
        <f>CONCATENATE(Tabela1[[#This Row],[Coluna2]],"/",Tabela1[[#This Row],[Coluna1]])</f>
        <v>5/2014</v>
      </c>
    </row>
    <row r="7" spans="1:7">
      <c r="A7" s="6">
        <v>41791</v>
      </c>
      <c r="B7" s="1">
        <v>62545</v>
      </c>
      <c r="C7" s="1">
        <v>6616505.71</v>
      </c>
      <c r="D7" s="3" t="s">
        <v>8</v>
      </c>
      <c r="E7" s="1">
        <v>2014</v>
      </c>
      <c r="F7" s="1">
        <v>6</v>
      </c>
      <c r="G7" s="4" t="str">
        <f>CONCATENATE(Tabela1[[#This Row],[Coluna2]],"/",Tabela1[[#This Row],[Coluna1]])</f>
        <v>6/2014</v>
      </c>
    </row>
    <row r="8" spans="1:7">
      <c r="A8" s="6">
        <v>41821</v>
      </c>
      <c r="B8" s="1">
        <v>93765</v>
      </c>
      <c r="C8" s="1">
        <v>9754505.3499999996</v>
      </c>
      <c r="D8" s="3" t="s">
        <v>9</v>
      </c>
      <c r="E8" s="1">
        <v>2014</v>
      </c>
      <c r="F8" s="1">
        <v>7</v>
      </c>
      <c r="G8" s="4" t="str">
        <f>CONCATENATE(Tabela1[[#This Row],[Coluna2]],"/",Tabela1[[#This Row],[Coluna1]])</f>
        <v>7/2014</v>
      </c>
    </row>
    <row r="9" spans="1:7">
      <c r="A9" s="6">
        <v>41852</v>
      </c>
      <c r="B9" s="1">
        <v>104946</v>
      </c>
      <c r="C9" s="1">
        <v>10809463.630000001</v>
      </c>
      <c r="D9" s="3" t="s">
        <v>10</v>
      </c>
      <c r="E9" s="1">
        <v>2014</v>
      </c>
      <c r="F9" s="1">
        <v>8</v>
      </c>
      <c r="G9" s="4" t="str">
        <f>CONCATENATE(Tabela1[[#This Row],[Coluna2]],"/",Tabela1[[#This Row],[Coluna1]])</f>
        <v>8/2014</v>
      </c>
    </row>
    <row r="10" spans="1:7">
      <c r="A10" s="6">
        <v>41883</v>
      </c>
      <c r="B10" s="1">
        <v>93930</v>
      </c>
      <c r="C10" s="1">
        <v>9308387.4199999999</v>
      </c>
      <c r="D10" s="3" t="s">
        <v>11</v>
      </c>
      <c r="E10" s="1">
        <v>2014</v>
      </c>
      <c r="F10" s="1">
        <v>9</v>
      </c>
      <c r="G10" s="4" t="str">
        <f>CONCATENATE(Tabela1[[#This Row],[Coluna2]],"/",Tabela1[[#This Row],[Coluna1]])</f>
        <v>9/2014</v>
      </c>
    </row>
    <row r="11" spans="1:7">
      <c r="A11" s="6">
        <v>41913</v>
      </c>
      <c r="B11" s="1">
        <v>90546</v>
      </c>
      <c r="C11" s="1">
        <v>8740903.2899999991</v>
      </c>
      <c r="D11" s="3" t="s">
        <v>12</v>
      </c>
      <c r="E11" s="1">
        <v>2014</v>
      </c>
      <c r="F11" s="1">
        <v>10</v>
      </c>
      <c r="G11" s="4" t="str">
        <f>CONCATENATE(Tabela1[[#This Row],[Coluna2]],"/",Tabela1[[#This Row],[Coluna1]])</f>
        <v>10/2014</v>
      </c>
    </row>
    <row r="12" spans="1:7">
      <c r="A12" s="6">
        <v>41944</v>
      </c>
      <c r="B12" s="1">
        <v>105701</v>
      </c>
      <c r="C12" s="1">
        <v>10148502.039999999</v>
      </c>
      <c r="D12" s="3" t="s">
        <v>13</v>
      </c>
      <c r="E12" s="1">
        <v>2014</v>
      </c>
      <c r="F12" s="1">
        <v>11</v>
      </c>
      <c r="G12" s="4" t="str">
        <f>CONCATENATE(Tabela1[[#This Row],[Coluna2]],"/",Tabela1[[#This Row],[Coluna1]])</f>
        <v>11/2014</v>
      </c>
    </row>
    <row r="13" spans="1:7">
      <c r="A13" s="6">
        <v>41974</v>
      </c>
      <c r="B13" s="1">
        <v>133557</v>
      </c>
      <c r="C13" s="1">
        <v>12855170.09</v>
      </c>
      <c r="D13" s="3" t="s">
        <v>14</v>
      </c>
      <c r="E13" s="1">
        <v>2014</v>
      </c>
      <c r="F13" s="1">
        <v>12</v>
      </c>
      <c r="G13" s="4" t="str">
        <f>CONCATENATE(Tabela1[[#This Row],[Coluna2]],"/",Tabela1[[#This Row],[Coluna1]])</f>
        <v>12/2014</v>
      </c>
    </row>
    <row r="14" spans="1:7">
      <c r="A14" s="6">
        <v>42005</v>
      </c>
      <c r="B14" s="1">
        <v>135424</v>
      </c>
      <c r="C14" s="1">
        <v>13301594.5</v>
      </c>
      <c r="D14" s="3" t="s">
        <v>15</v>
      </c>
      <c r="E14" s="1">
        <v>2015</v>
      </c>
      <c r="F14" s="1">
        <v>1</v>
      </c>
      <c r="G14" s="4" t="str">
        <f>CONCATENATE(Tabela1[[#This Row],[Coluna2]],"/",Tabela1[[#This Row],[Coluna1]])</f>
        <v>1/2015</v>
      </c>
    </row>
    <row r="15" spans="1:7">
      <c r="A15" s="6">
        <v>42036</v>
      </c>
      <c r="B15" s="1">
        <v>123876</v>
      </c>
      <c r="C15" s="1">
        <v>12381685.52</v>
      </c>
      <c r="D15" s="3" t="s">
        <v>16</v>
      </c>
      <c r="E15" s="1">
        <v>2015</v>
      </c>
      <c r="F15" s="1">
        <v>2</v>
      </c>
      <c r="G15" s="4" t="str">
        <f>CONCATENATE(Tabela1[[#This Row],[Coluna2]],"/",Tabela1[[#This Row],[Coluna1]])</f>
        <v>2/2015</v>
      </c>
    </row>
    <row r="16" spans="1:7">
      <c r="A16" s="6">
        <v>42064</v>
      </c>
      <c r="B16" s="1">
        <v>185767</v>
      </c>
      <c r="C16" s="1">
        <v>18297256.600000001</v>
      </c>
      <c r="D16" s="3" t="s">
        <v>17</v>
      </c>
      <c r="E16" s="1">
        <v>2015</v>
      </c>
      <c r="F16" s="1">
        <v>3</v>
      </c>
      <c r="G16" s="4" t="str">
        <f>CONCATENATE(Tabela1[[#This Row],[Coluna2]],"/",Tabela1[[#This Row],[Coluna1]])</f>
        <v>3/2015</v>
      </c>
    </row>
    <row r="17" spans="1:7">
      <c r="A17" s="6">
        <v>42095</v>
      </c>
      <c r="B17" s="1">
        <v>189023</v>
      </c>
      <c r="C17" s="1">
        <v>18546474.469999999</v>
      </c>
      <c r="D17" s="3" t="s">
        <v>18</v>
      </c>
      <c r="E17" s="1">
        <v>2015</v>
      </c>
      <c r="F17" s="1">
        <v>4</v>
      </c>
      <c r="G17" s="4" t="str">
        <f>CONCATENATE(Tabela1[[#This Row],[Coluna2]],"/",Tabela1[[#This Row],[Coluna1]])</f>
        <v>4/2015</v>
      </c>
    </row>
    <row r="18" spans="1:7">
      <c r="A18" s="6">
        <v>42125</v>
      </c>
      <c r="B18" s="1">
        <v>208835</v>
      </c>
      <c r="C18" s="1">
        <v>20693336.609999999</v>
      </c>
      <c r="D18" s="3" t="s">
        <v>19</v>
      </c>
      <c r="E18" s="1">
        <v>2015</v>
      </c>
      <c r="F18" s="1">
        <v>5</v>
      </c>
      <c r="G18" s="4" t="str">
        <f>CONCATENATE(Tabela1[[#This Row],[Coluna2]],"/",Tabela1[[#This Row],[Coluna1]])</f>
        <v>5/2015</v>
      </c>
    </row>
    <row r="19" spans="1:7">
      <c r="A19" s="6">
        <v>42156</v>
      </c>
      <c r="B19" s="1">
        <v>211757</v>
      </c>
      <c r="C19" s="1">
        <v>21045557.949999999</v>
      </c>
      <c r="D19" s="3" t="s">
        <v>20</v>
      </c>
      <c r="E19" s="1">
        <v>2015</v>
      </c>
      <c r="F19" s="1">
        <v>6</v>
      </c>
      <c r="G19" s="4" t="str">
        <f>CONCATENATE(Tabela1[[#This Row],[Coluna2]],"/",Tabela1[[#This Row],[Coluna1]])</f>
        <v>6/2015</v>
      </c>
    </row>
    <row r="20" spans="1:7">
      <c r="A20" s="6">
        <v>42186</v>
      </c>
      <c r="B20" s="1">
        <v>200991</v>
      </c>
      <c r="C20" s="1">
        <v>20663269.620000001</v>
      </c>
      <c r="D20" s="3" t="s">
        <v>21</v>
      </c>
      <c r="E20" s="1">
        <v>2015</v>
      </c>
      <c r="F20" s="1">
        <v>7</v>
      </c>
      <c r="G20" s="4" t="str">
        <f>CONCATENATE(Tabela1[[#This Row],[Coluna2]],"/",Tabela1[[#This Row],[Coluna1]])</f>
        <v>7/2015</v>
      </c>
    </row>
    <row r="21" spans="1:7">
      <c r="A21" s="6">
        <v>42217</v>
      </c>
      <c r="B21" s="1">
        <v>147224</v>
      </c>
      <c r="C21" s="1">
        <v>15211694.99</v>
      </c>
      <c r="D21" s="3" t="s">
        <v>22</v>
      </c>
      <c r="E21" s="1">
        <v>2015</v>
      </c>
      <c r="F21" s="1">
        <v>8</v>
      </c>
      <c r="G21" s="4" t="str">
        <f>CONCATENATE(Tabela1[[#This Row],[Coluna2]],"/",Tabela1[[#This Row],[Coluna1]])</f>
        <v>8/2015</v>
      </c>
    </row>
    <row r="22" spans="1:7">
      <c r="A22" s="6">
        <v>42248</v>
      </c>
      <c r="B22" s="1">
        <v>212906</v>
      </c>
      <c r="C22" s="1">
        <v>21158733.100000001</v>
      </c>
      <c r="D22" s="3" t="s">
        <v>23</v>
      </c>
      <c r="E22" s="1">
        <v>2015</v>
      </c>
      <c r="F22" s="1">
        <v>9</v>
      </c>
      <c r="G22" s="4" t="str">
        <f>CONCATENATE(Tabela1[[#This Row],[Coluna2]],"/",Tabela1[[#This Row],[Coluna1]])</f>
        <v>9/2015</v>
      </c>
    </row>
    <row r="23" spans="1:7">
      <c r="A23" s="6">
        <v>42278</v>
      </c>
      <c r="B23" s="1">
        <v>398589</v>
      </c>
      <c r="C23" s="1">
        <v>37122578.460000001</v>
      </c>
      <c r="D23" s="3" t="s">
        <v>24</v>
      </c>
      <c r="E23" s="1">
        <v>2015</v>
      </c>
      <c r="F23" s="1">
        <v>10</v>
      </c>
      <c r="G23" s="4" t="str">
        <f>CONCATENATE(Tabela1[[#This Row],[Coluna2]],"/",Tabela1[[#This Row],[Coluna1]])</f>
        <v>10/2015</v>
      </c>
    </row>
    <row r="24" spans="1:7">
      <c r="A24" s="6">
        <v>42309</v>
      </c>
      <c r="B24" s="1">
        <v>643336</v>
      </c>
      <c r="C24" s="1">
        <v>59826048.770000003</v>
      </c>
      <c r="D24" s="3" t="s">
        <v>25</v>
      </c>
      <c r="E24" s="1">
        <v>2015</v>
      </c>
      <c r="F24" s="1">
        <v>11</v>
      </c>
      <c r="G24" s="4" t="str">
        <f>CONCATENATE(Tabela1[[#This Row],[Coluna2]],"/",Tabela1[[#This Row],[Coluna1]])</f>
        <v>11/2015</v>
      </c>
    </row>
    <row r="25" spans="1:7">
      <c r="A25" s="6">
        <v>42339</v>
      </c>
      <c r="B25" s="1">
        <v>671266</v>
      </c>
      <c r="C25" s="1">
        <v>64599392.039999999</v>
      </c>
      <c r="D25" s="3" t="s">
        <v>26</v>
      </c>
      <c r="E25" s="1">
        <v>2015</v>
      </c>
      <c r="F25" s="1">
        <v>12</v>
      </c>
      <c r="G25" s="4" t="str">
        <f>CONCATENATE(Tabela1[[#This Row],[Coluna2]],"/",Tabela1[[#This Row],[Coluna1]])</f>
        <v>12/2015</v>
      </c>
    </row>
    <row r="26" spans="1:7">
      <c r="A26" s="6">
        <v>42370</v>
      </c>
      <c r="B26" s="1">
        <v>451945</v>
      </c>
      <c r="C26" s="1">
        <v>46105345.060000002</v>
      </c>
      <c r="D26" s="3" t="s">
        <v>27</v>
      </c>
      <c r="E26" s="1">
        <v>2016</v>
      </c>
      <c r="F26" s="1">
        <v>1</v>
      </c>
      <c r="G26" s="4" t="str">
        <f>CONCATENATE(Tabela1[[#This Row],[Coluna2]],"/",Tabela1[[#This Row],[Coluna1]])</f>
        <v>1/2016</v>
      </c>
    </row>
    <row r="27" spans="1:7">
      <c r="A27" s="6">
        <v>42401</v>
      </c>
      <c r="B27" s="1">
        <v>386145</v>
      </c>
      <c r="C27" s="1">
        <v>38673852.369999997</v>
      </c>
      <c r="D27" s="3" t="s">
        <v>28</v>
      </c>
      <c r="E27" s="1">
        <v>2016</v>
      </c>
      <c r="F27" s="1">
        <v>2</v>
      </c>
      <c r="G27" s="4" t="str">
        <f>CONCATENATE(Tabela1[[#This Row],[Coluna2]],"/",Tabela1[[#This Row],[Coluna1]])</f>
        <v>2/2016</v>
      </c>
    </row>
    <row r="28" spans="1:7">
      <c r="A28" s="6">
        <v>42430</v>
      </c>
      <c r="B28" s="1">
        <v>595562</v>
      </c>
      <c r="C28" s="1">
        <v>59597740.090000004</v>
      </c>
      <c r="D28" s="3" t="s">
        <v>29</v>
      </c>
      <c r="E28" s="1">
        <v>2016</v>
      </c>
      <c r="F28" s="1">
        <v>3</v>
      </c>
      <c r="G28" s="4" t="str">
        <f>CONCATENATE(Tabela1[[#This Row],[Coluna2]],"/",Tabela1[[#This Row],[Coluna1]])</f>
        <v>3/2016</v>
      </c>
    </row>
    <row r="29" spans="1:7">
      <c r="A29" s="6">
        <v>42461</v>
      </c>
      <c r="B29" s="1">
        <v>539282</v>
      </c>
      <c r="C29" s="1">
        <v>54644610.469999999</v>
      </c>
      <c r="D29" s="3" t="s">
        <v>30</v>
      </c>
      <c r="E29" s="1">
        <v>2016</v>
      </c>
      <c r="F29" s="1">
        <v>4</v>
      </c>
      <c r="G29" s="4" t="str">
        <f>CONCATENATE(Tabela1[[#This Row],[Coluna2]],"/",Tabela1[[#This Row],[Coluna1]])</f>
        <v>4/2016</v>
      </c>
    </row>
    <row r="30" spans="1:7">
      <c r="A30" s="6">
        <v>42491</v>
      </c>
      <c r="B30" s="1">
        <v>550526</v>
      </c>
      <c r="C30" s="1">
        <v>55219101.270000003</v>
      </c>
      <c r="D30" s="3" t="s">
        <v>31</v>
      </c>
      <c r="E30" s="1">
        <v>2016</v>
      </c>
      <c r="F30" s="1">
        <v>5</v>
      </c>
      <c r="G30" s="4" t="str">
        <f>CONCATENATE(Tabela1[[#This Row],[Coluna2]],"/",Tabela1[[#This Row],[Coluna1]])</f>
        <v>5/2016</v>
      </c>
    </row>
    <row r="31" spans="1:7">
      <c r="A31" s="6">
        <v>42522</v>
      </c>
      <c r="B31" s="1">
        <v>747602</v>
      </c>
      <c r="C31" s="1">
        <v>72868106.590000004</v>
      </c>
      <c r="D31" s="3" t="s">
        <v>32</v>
      </c>
      <c r="E31" s="1">
        <v>2016</v>
      </c>
      <c r="F31" s="1">
        <v>6</v>
      </c>
      <c r="G31" s="4" t="str">
        <f>CONCATENATE(Tabela1[[#This Row],[Coluna2]],"/",Tabela1[[#This Row],[Coluna1]])</f>
        <v>6/2016</v>
      </c>
    </row>
    <row r="32" spans="1:7">
      <c r="A32" s="6">
        <v>42552</v>
      </c>
      <c r="B32" s="1">
        <v>858437</v>
      </c>
      <c r="C32" s="1">
        <v>83760792.530000001</v>
      </c>
      <c r="D32" s="3" t="s">
        <v>33</v>
      </c>
      <c r="E32" s="1">
        <v>2016</v>
      </c>
      <c r="F32" s="1">
        <v>7</v>
      </c>
      <c r="G32" s="4" t="str">
        <f>CONCATENATE(Tabela1[[#This Row],[Coluna2]],"/",Tabela1[[#This Row],[Coluna1]])</f>
        <v>7/2016</v>
      </c>
    </row>
    <row r="33" spans="1:7">
      <c r="A33" s="6">
        <v>42583</v>
      </c>
      <c r="B33" s="1">
        <v>982773</v>
      </c>
      <c r="C33" s="1">
        <v>97811943.019999996</v>
      </c>
      <c r="D33" s="3" t="s">
        <v>34</v>
      </c>
      <c r="E33" s="1">
        <v>2016</v>
      </c>
      <c r="F33" s="1">
        <v>8</v>
      </c>
      <c r="G33" s="4" t="str">
        <f>CONCATENATE(Tabela1[[#This Row],[Coluna2]],"/",Tabela1[[#This Row],[Coluna1]])</f>
        <v>8/2016</v>
      </c>
    </row>
    <row r="34" spans="1:7">
      <c r="A34" s="6">
        <v>42614</v>
      </c>
      <c r="B34" s="1">
        <v>862277</v>
      </c>
      <c r="C34" s="1">
        <v>85473885.780000001</v>
      </c>
      <c r="D34" s="3" t="s">
        <v>35</v>
      </c>
      <c r="E34" s="1">
        <v>2016</v>
      </c>
      <c r="F34" s="1">
        <v>9</v>
      </c>
      <c r="G34" s="4" t="str">
        <f>CONCATENATE(Tabela1[[#This Row],[Coluna2]],"/",Tabela1[[#This Row],[Coluna1]])</f>
        <v>9/2016</v>
      </c>
    </row>
    <row r="35" spans="1:7">
      <c r="A35" s="6">
        <v>42644</v>
      </c>
      <c r="B35" s="1">
        <v>919918</v>
      </c>
      <c r="C35" s="1">
        <v>91093188.219999999</v>
      </c>
      <c r="D35" s="3" t="s">
        <v>36</v>
      </c>
      <c r="E35" s="1">
        <v>2016</v>
      </c>
      <c r="F35" s="1">
        <v>10</v>
      </c>
      <c r="G35" s="4" t="str">
        <f>CONCATENATE(Tabela1[[#This Row],[Coluna2]],"/",Tabela1[[#This Row],[Coluna1]])</f>
        <v>10/2016</v>
      </c>
    </row>
    <row r="36" spans="1:7">
      <c r="A36" s="6">
        <v>42675</v>
      </c>
      <c r="B36" s="1">
        <v>749588</v>
      </c>
      <c r="C36" s="1">
        <v>76787425.959999993</v>
      </c>
      <c r="D36" s="3" t="s">
        <v>37</v>
      </c>
      <c r="E36" s="1">
        <v>2016</v>
      </c>
      <c r="F36" s="1">
        <v>11</v>
      </c>
      <c r="G36" s="4" t="str">
        <f>CONCATENATE(Tabela1[[#This Row],[Coluna2]],"/",Tabela1[[#This Row],[Coluna1]])</f>
        <v>11/2016</v>
      </c>
    </row>
    <row r="37" spans="1:7">
      <c r="A37" s="6">
        <v>42705</v>
      </c>
      <c r="B37" s="1">
        <v>677418</v>
      </c>
      <c r="C37" s="1">
        <v>70116513.299999997</v>
      </c>
      <c r="D37" s="3" t="s">
        <v>38</v>
      </c>
      <c r="E37" s="1">
        <v>2016</v>
      </c>
      <c r="F37" s="1">
        <v>12</v>
      </c>
      <c r="G37" s="4" t="str">
        <f>CONCATENATE(Tabela1[[#This Row],[Coluna2]],"/",Tabela1[[#This Row],[Coluna1]])</f>
        <v>12/2016</v>
      </c>
    </row>
    <row r="38" spans="1:7">
      <c r="A38" s="6">
        <v>42736</v>
      </c>
      <c r="B38" s="1">
        <v>668121</v>
      </c>
      <c r="C38" s="1">
        <v>67523251.069999993</v>
      </c>
      <c r="D38" s="3" t="s">
        <v>39</v>
      </c>
      <c r="E38" s="1">
        <v>2017</v>
      </c>
      <c r="F38" s="1">
        <v>1</v>
      </c>
      <c r="G38" s="4" t="str">
        <f>CONCATENATE(Tabela1[[#This Row],[Coluna2]],"/",Tabela1[[#This Row],[Coluna1]])</f>
        <v>1/2017</v>
      </c>
    </row>
    <row r="39" spans="1:7">
      <c r="A39" s="6">
        <v>42767</v>
      </c>
      <c r="B39" s="1">
        <v>618751</v>
      </c>
      <c r="C39" s="1">
        <v>62203107.75</v>
      </c>
      <c r="D39" s="3" t="s">
        <v>40</v>
      </c>
      <c r="E39" s="1">
        <v>2017</v>
      </c>
      <c r="F39" s="1">
        <v>2</v>
      </c>
      <c r="G39" s="4" t="str">
        <f>CONCATENATE(Tabela1[[#This Row],[Coluna2]],"/",Tabela1[[#This Row],[Coluna1]])</f>
        <v>2/2017</v>
      </c>
    </row>
    <row r="40" spans="1:7">
      <c r="A40" s="6">
        <v>42795</v>
      </c>
      <c r="B40" s="1">
        <v>795574</v>
      </c>
      <c r="C40" s="1">
        <v>80849344.950000003</v>
      </c>
      <c r="D40" s="3" t="s">
        <v>41</v>
      </c>
      <c r="E40" s="1">
        <v>2017</v>
      </c>
      <c r="F40" s="1">
        <v>3</v>
      </c>
      <c r="G40" s="4" t="str">
        <f>CONCATENATE(Tabela1[[#This Row],[Coluna2]],"/",Tabela1[[#This Row],[Coluna1]])</f>
        <v>3/2017</v>
      </c>
    </row>
    <row r="41" spans="1:7">
      <c r="A41" s="6">
        <v>42826</v>
      </c>
      <c r="B41" s="1">
        <v>827567</v>
      </c>
      <c r="C41" s="1">
        <v>86217292.280000001</v>
      </c>
      <c r="D41" s="3" t="s">
        <v>42</v>
      </c>
      <c r="E41" s="1">
        <v>2017</v>
      </c>
      <c r="F41" s="1">
        <v>4</v>
      </c>
      <c r="G41" s="4" t="str">
        <f>CONCATENATE(Tabela1[[#This Row],[Coluna2]],"/",Tabela1[[#This Row],[Coluna1]])</f>
        <v>4/2017</v>
      </c>
    </row>
    <row r="42" spans="1:7">
      <c r="A42" s="6">
        <v>42856</v>
      </c>
      <c r="B42" s="1">
        <v>879601</v>
      </c>
      <c r="C42" s="1">
        <v>98637376.439999998</v>
      </c>
      <c r="D42" s="3" t="s">
        <v>43</v>
      </c>
      <c r="E42" s="1">
        <v>2017</v>
      </c>
      <c r="F42" s="1">
        <v>5</v>
      </c>
      <c r="G42" s="4" t="str">
        <f>CONCATENATE(Tabela1[[#This Row],[Coluna2]],"/",Tabela1[[#This Row],[Coluna1]])</f>
        <v>5/2017</v>
      </c>
    </row>
    <row r="43" spans="1:7">
      <c r="A43" s="6">
        <v>42887</v>
      </c>
      <c r="B43" s="1">
        <v>772537</v>
      </c>
      <c r="C43" s="1">
        <v>90537075.480000004</v>
      </c>
      <c r="D43" s="3" t="s">
        <v>44</v>
      </c>
      <c r="E43" s="1">
        <v>2017</v>
      </c>
      <c r="F43" s="1">
        <v>6</v>
      </c>
      <c r="G43" s="4" t="str">
        <f>CONCATENATE(Tabela1[[#This Row],[Coluna2]],"/",Tabela1[[#This Row],[Coluna1]])</f>
        <v>6/2017</v>
      </c>
    </row>
    <row r="44" spans="1:7">
      <c r="A44" s="6">
        <v>42917</v>
      </c>
      <c r="B44" s="1">
        <v>659545</v>
      </c>
      <c r="C44" s="1">
        <v>79079523.790000007</v>
      </c>
      <c r="D44" s="3" t="s">
        <v>45</v>
      </c>
      <c r="E44" s="1">
        <v>2017</v>
      </c>
      <c r="F44" s="1">
        <v>7</v>
      </c>
      <c r="G44" s="4" t="str">
        <f>CONCATENATE(Tabela1[[#This Row],[Coluna2]],"/",Tabela1[[#This Row],[Coluna1]])</f>
        <v>7/2017</v>
      </c>
    </row>
    <row r="45" spans="1:7">
      <c r="A45" s="6">
        <v>42948</v>
      </c>
      <c r="B45" s="1">
        <v>548903</v>
      </c>
      <c r="C45" s="1">
        <v>65064266.020000003</v>
      </c>
      <c r="D45" s="3" t="s">
        <v>46</v>
      </c>
      <c r="E45" s="1">
        <v>2017</v>
      </c>
      <c r="F45" s="1">
        <v>8</v>
      </c>
      <c r="G45" s="4" t="str">
        <f>CONCATENATE(Tabela1[[#This Row],[Coluna2]],"/",Tabela1[[#This Row],[Coluna1]])</f>
        <v>8/2017</v>
      </c>
    </row>
    <row r="46" spans="1:7">
      <c r="A46" s="6">
        <v>42979</v>
      </c>
      <c r="B46" s="1">
        <v>479357</v>
      </c>
      <c r="C46" s="1">
        <v>58092277.68</v>
      </c>
      <c r="D46" s="3" t="s">
        <v>47</v>
      </c>
      <c r="E46" s="1">
        <v>2017</v>
      </c>
      <c r="F46" s="1">
        <v>9</v>
      </c>
      <c r="G46" s="4" t="str">
        <f>CONCATENATE(Tabela1[[#This Row],[Coluna2]],"/",Tabela1[[#This Row],[Coluna1]])</f>
        <v>9/2017</v>
      </c>
    </row>
    <row r="47" spans="1:7">
      <c r="A47" s="6">
        <v>43009</v>
      </c>
      <c r="B47" s="1">
        <v>415748</v>
      </c>
      <c r="C47" s="1">
        <v>50988413.079999998</v>
      </c>
      <c r="D47" s="3" t="s">
        <v>48</v>
      </c>
      <c r="E47" s="1">
        <v>2017</v>
      </c>
      <c r="F47" s="1">
        <v>10</v>
      </c>
      <c r="G47" s="4" t="str">
        <f>CONCATENATE(Tabela1[[#This Row],[Coluna2]],"/",Tabela1[[#This Row],[Coluna1]])</f>
        <v>10/2017</v>
      </c>
    </row>
    <row r="48" spans="1:7">
      <c r="A48" s="6">
        <v>43040</v>
      </c>
      <c r="B48" s="1">
        <v>369606</v>
      </c>
      <c r="C48" s="1">
        <v>45788833.090000004</v>
      </c>
      <c r="D48" s="3" t="s">
        <v>49</v>
      </c>
      <c r="E48" s="1">
        <v>2017</v>
      </c>
      <c r="F48" s="1">
        <v>11</v>
      </c>
      <c r="G48" s="4" t="str">
        <f>CONCATENATE(Tabela1[[#This Row],[Coluna2]],"/",Tabela1[[#This Row],[Coluna1]])</f>
        <v>11/2017</v>
      </c>
    </row>
    <row r="49" spans="1:7">
      <c r="A49" s="6">
        <v>43070</v>
      </c>
      <c r="B49" s="1">
        <v>365020</v>
      </c>
      <c r="C49" s="1">
        <v>45632255.030000001</v>
      </c>
      <c r="D49" s="3" t="s">
        <v>50</v>
      </c>
      <c r="E49" s="1">
        <v>2017</v>
      </c>
      <c r="F49" s="1">
        <v>12</v>
      </c>
      <c r="G49" s="4" t="str">
        <f>CONCATENATE(Tabela1[[#This Row],[Coluna2]],"/",Tabela1[[#This Row],[Coluna1]])</f>
        <v>12/2017</v>
      </c>
    </row>
    <row r="50" spans="1:7">
      <c r="A50" s="6">
        <v>43101</v>
      </c>
      <c r="B50" s="1">
        <v>351932</v>
      </c>
      <c r="C50" s="1">
        <v>44649883.079999998</v>
      </c>
      <c r="D50" s="3" t="s">
        <v>51</v>
      </c>
      <c r="E50" s="1">
        <v>2018</v>
      </c>
      <c r="F50" s="1">
        <v>1</v>
      </c>
      <c r="G50" s="4" t="str">
        <f>CONCATENATE(Tabela1[[#This Row],[Coluna2]],"/",Tabela1[[#This Row],[Coluna1]])</f>
        <v>1/2018</v>
      </c>
    </row>
    <row r="51" spans="1:7">
      <c r="A51" s="6">
        <v>43132</v>
      </c>
      <c r="B51" s="1">
        <v>260272</v>
      </c>
      <c r="C51" s="1">
        <v>31788835.18</v>
      </c>
      <c r="D51" s="3" t="s">
        <v>52</v>
      </c>
      <c r="E51" s="1">
        <v>2018</v>
      </c>
      <c r="F51" s="1">
        <v>2</v>
      </c>
      <c r="G51" s="4" t="str">
        <f>CONCATENATE(Tabela1[[#This Row],[Coluna2]],"/",Tabela1[[#This Row],[Coluna1]])</f>
        <v>2/2018</v>
      </c>
    </row>
    <row r="52" spans="1:7">
      <c r="A52" s="6">
        <v>43160</v>
      </c>
      <c r="B52" s="1">
        <v>323920</v>
      </c>
      <c r="C52" s="1">
        <v>40181742.890000001</v>
      </c>
      <c r="D52" s="3" t="s">
        <v>53</v>
      </c>
      <c r="E52" s="1">
        <v>2018</v>
      </c>
      <c r="F52" s="1">
        <v>3</v>
      </c>
      <c r="G52" s="4" t="str">
        <f>CONCATENATE(Tabela1[[#This Row],[Coluna2]],"/",Tabela1[[#This Row],[Coluna1]])</f>
        <v>3/2018</v>
      </c>
    </row>
    <row r="53" spans="1:7">
      <c r="A53" s="6">
        <v>43191</v>
      </c>
      <c r="B53" s="1">
        <v>498547</v>
      </c>
      <c r="C53" s="1">
        <v>61678796.490000002</v>
      </c>
      <c r="D53" s="3" t="s">
        <v>54</v>
      </c>
      <c r="E53" s="1">
        <v>2018</v>
      </c>
      <c r="F53" s="1">
        <v>4</v>
      </c>
      <c r="G53" s="4" t="str">
        <f>CONCATENATE(Tabela1[[#This Row],[Coluna2]],"/",Tabela1[[#This Row],[Coluna1]])</f>
        <v>4/2018</v>
      </c>
    </row>
    <row r="54" spans="1:7">
      <c r="A54" s="6">
        <v>43221</v>
      </c>
      <c r="B54" s="1">
        <v>486069</v>
      </c>
      <c r="C54" s="1">
        <v>64041414.719999999</v>
      </c>
      <c r="D54" s="3" t="s">
        <v>55</v>
      </c>
      <c r="E54" s="1">
        <v>2018</v>
      </c>
      <c r="F54" s="1">
        <v>5</v>
      </c>
      <c r="G54" s="4" t="str">
        <f>CONCATENATE(Tabela1[[#This Row],[Coluna2]],"/",Tabela1[[#This Row],[Coluna1]])</f>
        <v>5/2018</v>
      </c>
    </row>
    <row r="55" spans="1:7">
      <c r="A55" s="6">
        <v>43252</v>
      </c>
      <c r="B55" s="1">
        <v>391130</v>
      </c>
      <c r="C55" s="1">
        <v>53202293.759999998</v>
      </c>
      <c r="D55" s="3" t="s">
        <v>56</v>
      </c>
      <c r="E55" s="1">
        <v>2018</v>
      </c>
      <c r="F55" s="1">
        <v>6</v>
      </c>
      <c r="G55" s="4" t="str">
        <f>CONCATENATE(Tabela1[[#This Row],[Coluna2]],"/",Tabela1[[#This Row],[Coluna1]])</f>
        <v>6/2018</v>
      </c>
    </row>
    <row r="56" spans="1:7">
      <c r="A56" s="6">
        <v>43282</v>
      </c>
      <c r="B56" s="1">
        <v>588969</v>
      </c>
      <c r="C56" s="1">
        <v>77673507.890000001</v>
      </c>
      <c r="D56" s="3" t="s">
        <v>57</v>
      </c>
      <c r="E56" s="1">
        <v>2018</v>
      </c>
      <c r="F56" s="1">
        <v>7</v>
      </c>
      <c r="G56" s="4" t="str">
        <f>CONCATENATE(Tabela1[[#This Row],[Coluna2]],"/",Tabela1[[#This Row],[Coluna1]])</f>
        <v>7/2018</v>
      </c>
    </row>
    <row r="57" spans="1:7">
      <c r="A57" s="6">
        <v>43313</v>
      </c>
      <c r="B57" s="1">
        <v>839070</v>
      </c>
      <c r="C57" s="1">
        <v>110720218.65000001</v>
      </c>
      <c r="D57" s="3" t="s">
        <v>58</v>
      </c>
      <c r="E57" s="1">
        <v>2018</v>
      </c>
      <c r="F57" s="1">
        <v>8</v>
      </c>
      <c r="G57" s="4" t="str">
        <f>CONCATENATE(Tabela1[[#This Row],[Coluna2]],"/",Tabela1[[#This Row],[Coluna1]])</f>
        <v>8/2018</v>
      </c>
    </row>
    <row r="58" spans="1:7">
      <c r="A58" s="6">
        <v>43344</v>
      </c>
      <c r="B58" s="1">
        <v>786416</v>
      </c>
      <c r="C58" s="1">
        <v>106888335.65000001</v>
      </c>
      <c r="D58" s="3" t="s">
        <v>59</v>
      </c>
      <c r="E58" s="1">
        <v>2018</v>
      </c>
      <c r="F58" s="1">
        <v>9</v>
      </c>
      <c r="G58" s="4" t="str">
        <f>CONCATENATE(Tabela1[[#This Row],[Coluna2]],"/",Tabela1[[#This Row],[Coluna1]])</f>
        <v>9/2018</v>
      </c>
    </row>
    <row r="59" spans="1:7">
      <c r="A59" s="6">
        <v>43374</v>
      </c>
      <c r="B59" s="1">
        <v>674358</v>
      </c>
      <c r="C59" s="1">
        <v>96892819.810000002</v>
      </c>
      <c r="D59" s="3" t="s">
        <v>60</v>
      </c>
      <c r="E59" s="1">
        <v>2018</v>
      </c>
      <c r="F59" s="1">
        <v>10</v>
      </c>
      <c r="G59" s="4" t="str">
        <f>CONCATENATE(Tabela1[[#This Row],[Coluna2]],"/",Tabela1[[#This Row],[Coluna1]])</f>
        <v>10/2018</v>
      </c>
    </row>
    <row r="60" spans="1:7">
      <c r="A60" s="6">
        <v>43405</v>
      </c>
      <c r="B60" s="1">
        <v>384841</v>
      </c>
      <c r="C60" s="1">
        <v>57686285.18</v>
      </c>
      <c r="D60" s="3" t="s">
        <v>61</v>
      </c>
      <c r="E60" s="1">
        <v>2018</v>
      </c>
      <c r="F60" s="1">
        <v>11</v>
      </c>
      <c r="G60" s="4" t="str">
        <f>CONCATENATE(Tabela1[[#This Row],[Coluna2]],"/",Tabela1[[#This Row],[Coluna1]])</f>
        <v>11/2018</v>
      </c>
    </row>
    <row r="61" spans="1:7">
      <c r="A61" s="6">
        <v>43435</v>
      </c>
      <c r="B61" s="1">
        <v>443280</v>
      </c>
      <c r="C61" s="1">
        <v>65460462.049999997</v>
      </c>
      <c r="D61" s="3" t="s">
        <v>62</v>
      </c>
      <c r="E61" s="1">
        <v>2018</v>
      </c>
      <c r="F61" s="1">
        <v>12</v>
      </c>
      <c r="G61" s="4" t="str">
        <f>CONCATENATE(Tabela1[[#This Row],[Coluna2]],"/",Tabela1[[#This Row],[Coluna1]])</f>
        <v>12/2018</v>
      </c>
    </row>
    <row r="62" spans="1:7">
      <c r="A62" s="6">
        <v>43466</v>
      </c>
      <c r="B62" s="1">
        <v>542300</v>
      </c>
      <c r="C62" s="1">
        <v>77863829.269999996</v>
      </c>
      <c r="D62" s="3" t="s">
        <v>63</v>
      </c>
      <c r="E62" s="1">
        <v>2019</v>
      </c>
      <c r="F62" s="1">
        <v>1</v>
      </c>
      <c r="G62" s="4" t="str">
        <f>CONCATENATE(Tabela1[[#This Row],[Coluna2]],"/",Tabela1[[#This Row],[Coluna1]])</f>
        <v>1/2019</v>
      </c>
    </row>
    <row r="63" spans="1:7">
      <c r="A63" s="6">
        <v>43497</v>
      </c>
      <c r="B63" s="1">
        <v>548160</v>
      </c>
      <c r="C63" s="1">
        <v>76718783.790000007</v>
      </c>
      <c r="D63" s="3" t="s">
        <v>64</v>
      </c>
      <c r="E63" s="1">
        <v>2019</v>
      </c>
      <c r="F63" s="1">
        <v>2</v>
      </c>
      <c r="G63" s="4" t="str">
        <f>CONCATENATE(Tabela1[[#This Row],[Coluna2]],"/",Tabela1[[#This Row],[Coluna1]])</f>
        <v>2/2019</v>
      </c>
    </row>
    <row r="64" spans="1:7">
      <c r="A64" s="6">
        <v>43525</v>
      </c>
      <c r="B64" s="1">
        <v>663463</v>
      </c>
      <c r="C64" s="1">
        <v>92680059.629999995</v>
      </c>
      <c r="D64" s="3" t="s">
        <v>65</v>
      </c>
      <c r="E64" s="1">
        <v>2019</v>
      </c>
      <c r="F64" s="1">
        <v>3</v>
      </c>
      <c r="G64" s="4" t="str">
        <f>CONCATENATE(Tabela1[[#This Row],[Coluna2]],"/",Tabela1[[#This Row],[Coluna1]])</f>
        <v>3/2019</v>
      </c>
    </row>
    <row r="65" spans="1:7">
      <c r="A65" s="6">
        <v>43556</v>
      </c>
      <c r="B65" s="1">
        <v>847393</v>
      </c>
      <c r="C65" s="1">
        <v>121497078.18000001</v>
      </c>
      <c r="D65" s="3" t="s">
        <v>66</v>
      </c>
      <c r="E65" s="1">
        <v>2019</v>
      </c>
      <c r="F65" s="1">
        <v>4</v>
      </c>
      <c r="G65" s="4" t="str">
        <f>CONCATENATE(Tabela1[[#This Row],[Coluna2]],"/",Tabela1[[#This Row],[Coluna1]])</f>
        <v>4/2019</v>
      </c>
    </row>
    <row r="66" spans="1:7">
      <c r="A66" s="6">
        <v>43586</v>
      </c>
      <c r="B66" s="1">
        <v>660812</v>
      </c>
      <c r="C66" s="1">
        <v>98660171.849999994</v>
      </c>
      <c r="D66" s="3" t="s">
        <v>67</v>
      </c>
      <c r="E66" s="1">
        <v>2019</v>
      </c>
      <c r="F66" s="1">
        <v>5</v>
      </c>
      <c r="G66" s="4" t="str">
        <f>CONCATENATE(Tabela1[[#This Row],[Coluna2]],"/",Tabela1[[#This Row],[Coluna1]])</f>
        <v>5/2019</v>
      </c>
    </row>
    <row r="67" spans="1:7">
      <c r="A67" s="6">
        <v>43617</v>
      </c>
      <c r="B67" s="1">
        <v>474913</v>
      </c>
      <c r="C67" s="1">
        <v>72386162.090000004</v>
      </c>
      <c r="D67" s="3" t="s">
        <v>68</v>
      </c>
      <c r="E67" s="1">
        <v>2019</v>
      </c>
      <c r="F67" s="1">
        <v>6</v>
      </c>
      <c r="G67" s="4" t="str">
        <f>CONCATENATE(Tabela1[[#This Row],[Coluna2]],"/",Tabela1[[#This Row],[Coluna1]])</f>
        <v>6/2019</v>
      </c>
    </row>
    <row r="68" spans="1:7">
      <c r="A68" s="6">
        <v>43647</v>
      </c>
      <c r="B68" s="1">
        <v>660381</v>
      </c>
      <c r="C68" s="1">
        <v>98434266.209999993</v>
      </c>
      <c r="D68" s="3" t="s">
        <v>69</v>
      </c>
      <c r="E68" s="1">
        <v>2019</v>
      </c>
      <c r="F68" s="1">
        <v>7</v>
      </c>
      <c r="G68" s="4" t="str">
        <f>CONCATENATE(Tabela1[[#This Row],[Coluna2]],"/",Tabela1[[#This Row],[Coluna1]])</f>
        <v>7/2019</v>
      </c>
    </row>
    <row r="69" spans="1:7">
      <c r="A69" s="6">
        <v>43678</v>
      </c>
      <c r="B69" s="1">
        <v>530566</v>
      </c>
      <c r="C69" s="1">
        <v>81655279.879999995</v>
      </c>
      <c r="D69" s="3" t="s">
        <v>70</v>
      </c>
      <c r="E69" s="1">
        <v>2019</v>
      </c>
      <c r="F69" s="1">
        <v>8</v>
      </c>
      <c r="G69" s="4" t="str">
        <f>CONCATENATE(Tabela1[[#This Row],[Coluna2]],"/",Tabela1[[#This Row],[Coluna1]])</f>
        <v>8/2019</v>
      </c>
    </row>
    <row r="70" spans="1:7">
      <c r="A70" s="6">
        <v>43709</v>
      </c>
      <c r="B70" s="1">
        <v>403683</v>
      </c>
      <c r="C70" s="1">
        <v>64588325.710000001</v>
      </c>
      <c r="D70" s="3" t="s">
        <v>71</v>
      </c>
      <c r="E70" s="1">
        <v>2019</v>
      </c>
      <c r="F70" s="1">
        <v>9</v>
      </c>
      <c r="G70" s="4" t="str">
        <f>CONCATENATE(Tabela1[[#This Row],[Coluna2]],"/",Tabela1[[#This Row],[Coluna1]])</f>
        <v>9/2019</v>
      </c>
    </row>
    <row r="71" spans="1:7">
      <c r="A71" s="6">
        <v>43739</v>
      </c>
      <c r="B71" s="1">
        <v>384834</v>
      </c>
      <c r="C71" s="1">
        <v>61738006.630000003</v>
      </c>
      <c r="D71" s="3" t="s">
        <v>72</v>
      </c>
      <c r="E71" s="1">
        <v>2019</v>
      </c>
      <c r="F71" s="1">
        <v>10</v>
      </c>
      <c r="G71" s="4" t="str">
        <f>CONCATENATE(Tabela1[[#This Row],[Coluna2]],"/",Tabela1[[#This Row],[Coluna1]])</f>
        <v>10/2019</v>
      </c>
    </row>
    <row r="72" spans="1:7">
      <c r="A72" s="6">
        <v>43770</v>
      </c>
      <c r="B72" s="1">
        <v>265849</v>
      </c>
      <c r="C72" s="1">
        <v>43114887.030000001</v>
      </c>
      <c r="D72" s="3" t="s">
        <v>73</v>
      </c>
      <c r="E72" s="1">
        <v>2019</v>
      </c>
      <c r="F72" s="1">
        <v>11</v>
      </c>
      <c r="G72" s="4" t="str">
        <f>CONCATENATE(Tabela1[[#This Row],[Coluna2]],"/",Tabela1[[#This Row],[Coluna1]])</f>
        <v>11/2019</v>
      </c>
    </row>
    <row r="73" spans="1:7">
      <c r="A73" s="6">
        <v>43800</v>
      </c>
      <c r="B73" s="1">
        <v>289472</v>
      </c>
      <c r="C73" s="1">
        <v>46837407.700000003</v>
      </c>
      <c r="D73" s="3" t="s">
        <v>74</v>
      </c>
      <c r="E73" s="1">
        <v>2019</v>
      </c>
      <c r="F73" s="1">
        <v>12</v>
      </c>
      <c r="G73" s="4" t="str">
        <f>CONCATENATE(Tabela1[[#This Row],[Coluna2]],"/",Tabela1[[#This Row],[Coluna1]])</f>
        <v>12/2019</v>
      </c>
    </row>
    <row r="74" spans="1:7">
      <c r="A74" s="6">
        <v>43831</v>
      </c>
      <c r="B74" s="1">
        <v>272524</v>
      </c>
      <c r="C74" s="1">
        <v>44448993.229999997</v>
      </c>
      <c r="D74" s="3" t="s">
        <v>75</v>
      </c>
      <c r="E74" s="1">
        <v>2020</v>
      </c>
      <c r="F74" s="1">
        <v>1</v>
      </c>
      <c r="G74" s="4" t="str">
        <f>CONCATENATE(Tabela1[[#This Row],[Coluna2]],"/",Tabela1[[#This Row],[Coluna1]])</f>
        <v>1/2020</v>
      </c>
    </row>
    <row r="75" spans="1:7">
      <c r="A75" s="6">
        <v>43862</v>
      </c>
      <c r="B75" s="1">
        <v>196277</v>
      </c>
      <c r="C75" s="1">
        <v>31349046.91</v>
      </c>
      <c r="D75" s="3" t="s">
        <v>76</v>
      </c>
      <c r="E75" s="1">
        <v>2020</v>
      </c>
      <c r="F75" s="1">
        <v>2</v>
      </c>
      <c r="G75" s="4" t="str">
        <f>CONCATENATE(Tabela1[[#This Row],[Coluna2]],"/",Tabela1[[#This Row],[Coluna1]])</f>
        <v>2/2020</v>
      </c>
    </row>
    <row r="76" spans="1:7">
      <c r="A76" s="6">
        <v>43891</v>
      </c>
      <c r="B76" s="1">
        <v>175970</v>
      </c>
      <c r="C76" s="1">
        <v>27795744.52</v>
      </c>
      <c r="D76" s="3" t="s">
        <v>77</v>
      </c>
      <c r="E76" s="1">
        <v>2020</v>
      </c>
      <c r="F76" s="1">
        <v>3</v>
      </c>
      <c r="G76" s="4" t="str">
        <f>CONCATENATE(Tabela1[[#This Row],[Coluna2]],"/",Tabela1[[#This Row],[Coluna1]])</f>
        <v>3/2020</v>
      </c>
    </row>
    <row r="77" spans="1:7">
      <c r="A77" s="6">
        <v>43922</v>
      </c>
      <c r="B77" s="1">
        <v>122296</v>
      </c>
      <c r="C77" s="1">
        <v>19223967.559999999</v>
      </c>
      <c r="D77" s="3" t="s">
        <v>78</v>
      </c>
      <c r="E77" s="1">
        <v>2020</v>
      </c>
      <c r="F77" s="1">
        <v>4</v>
      </c>
      <c r="G77" s="4" t="str">
        <f>CONCATENATE(Tabela1[[#This Row],[Coluna2]],"/",Tabela1[[#This Row],[Coluna1]])</f>
        <v>4/2020</v>
      </c>
    </row>
    <row r="78" spans="1:7">
      <c r="A78" s="6">
        <v>43952</v>
      </c>
      <c r="B78" s="1">
        <v>128963</v>
      </c>
      <c r="C78" s="1">
        <v>20437384.370000001</v>
      </c>
      <c r="D78" s="3" t="s">
        <v>79</v>
      </c>
      <c r="E78" s="1">
        <v>2020</v>
      </c>
      <c r="F78" s="1">
        <v>5</v>
      </c>
      <c r="G78" s="4" t="str">
        <f>CONCATENATE(Tabela1[[#This Row],[Coluna2]],"/",Tabela1[[#This Row],[Coluna1]])</f>
        <v>5/2020</v>
      </c>
    </row>
    <row r="79" spans="1:7">
      <c r="A79" s="6">
        <v>43983</v>
      </c>
      <c r="B79" s="1">
        <v>163667</v>
      </c>
      <c r="C79" s="1">
        <v>26279851.489999998</v>
      </c>
      <c r="D79" s="3" t="s">
        <v>80</v>
      </c>
      <c r="E79" s="1">
        <v>2020</v>
      </c>
      <c r="F79" s="1">
        <v>6</v>
      </c>
      <c r="G79" s="4" t="str">
        <f>CONCATENATE(Tabela1[[#This Row],[Coluna2]],"/",Tabela1[[#This Row],[Coluna1]])</f>
        <v>6/2020</v>
      </c>
    </row>
    <row r="80" spans="1:7">
      <c r="A80" s="6">
        <v>44013</v>
      </c>
      <c r="B80" s="1">
        <v>107408</v>
      </c>
      <c r="C80" s="1">
        <v>17036229.359999999</v>
      </c>
      <c r="D80" s="3" t="s">
        <v>81</v>
      </c>
      <c r="E80" s="1">
        <v>2020</v>
      </c>
      <c r="F80" s="1">
        <v>7</v>
      </c>
      <c r="G80" s="4" t="str">
        <f>CONCATENATE(Tabela1[[#This Row],[Coluna2]],"/",Tabela1[[#This Row],[Coluna1]])</f>
        <v>7/2020</v>
      </c>
    </row>
    <row r="81" spans="1:7">
      <c r="A81" s="6" t="s">
        <v>88</v>
      </c>
      <c r="D81" s="3"/>
      <c r="E81" s="1"/>
      <c r="F81" s="1"/>
      <c r="G81" s="5" t="str">
        <f>CONCATENATE(Tabela1[[#This Row],[Coluna2]],"/",Tabela1[[#This Row],[Coluna1]])</f>
        <v>/</v>
      </c>
    </row>
  </sheetData>
  <phoneticPr fontId="2" type="noConversion"/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B90EA-CDBC-4899-A110-CDC11AFC0FCD}">
  <dimension ref="A1:H73"/>
  <sheetViews>
    <sheetView topLeftCell="A31" workbookViewId="0">
      <selection activeCell="D2" sqref="A2:D36"/>
    </sheetView>
  </sheetViews>
  <sheetFormatPr defaultRowHeight="15"/>
  <cols>
    <col min="1" max="7" width="10.5703125" style="2" customWidth="1"/>
    <col min="8" max="8" width="15.140625" style="2" customWidth="1"/>
    <col min="9" max="16384" width="9.140625" style="2"/>
  </cols>
  <sheetData>
    <row r="1" spans="1:8">
      <c r="A1" s="2" t="s">
        <v>86</v>
      </c>
      <c r="B1" s="2" t="s">
        <v>82</v>
      </c>
      <c r="C1" s="2" t="s">
        <v>83</v>
      </c>
      <c r="D1" s="2" t="s">
        <v>84</v>
      </c>
      <c r="E1" s="2" t="s">
        <v>85</v>
      </c>
      <c r="F1" s="2" t="s">
        <v>90</v>
      </c>
      <c r="G1" s="2" t="s">
        <v>91</v>
      </c>
      <c r="H1" s="2" t="s">
        <v>92</v>
      </c>
    </row>
    <row r="2" spans="1:8">
      <c r="A2" s="8">
        <v>41640</v>
      </c>
      <c r="B2" s="1">
        <v>52243</v>
      </c>
      <c r="C2" s="2">
        <v>2014</v>
      </c>
      <c r="D2" s="2">
        <v>1</v>
      </c>
      <c r="E2" s="2" t="str">
        <f>CONCATENATE(Tabela13[[#This Row],[Coluna1]],"/",Tabela13[[#This Row],[AnoMês]])</f>
        <v>1/2014</v>
      </c>
    </row>
    <row r="3" spans="1:8">
      <c r="A3" s="8">
        <v>41671</v>
      </c>
      <c r="B3" s="1">
        <v>40000</v>
      </c>
      <c r="C3" s="2">
        <v>2014</v>
      </c>
      <c r="D3" s="2">
        <v>2</v>
      </c>
      <c r="E3" s="2" t="str">
        <f>CONCATENATE(Tabela13[[#This Row],[Coluna1]],"/",Tabela13[[#This Row],[AnoMês]])</f>
        <v>2/2014</v>
      </c>
    </row>
    <row r="4" spans="1:8">
      <c r="A4" s="8">
        <v>41699</v>
      </c>
      <c r="B4" s="1">
        <v>31046</v>
      </c>
      <c r="C4" s="2">
        <v>2014</v>
      </c>
      <c r="D4" s="2">
        <v>3</v>
      </c>
      <c r="E4" s="2" t="str">
        <f>CONCATENATE(Tabela13[[#This Row],[Coluna1]],"/",Tabela13[[#This Row],[AnoMês]])</f>
        <v>3/2014</v>
      </c>
    </row>
    <row r="5" spans="1:8">
      <c r="A5" s="8">
        <v>41730</v>
      </c>
      <c r="B5" s="1">
        <v>82114</v>
      </c>
      <c r="C5" s="2">
        <v>2014</v>
      </c>
      <c r="D5" s="2">
        <v>4</v>
      </c>
      <c r="E5" s="2" t="str">
        <f>CONCATENATE(Tabela13[[#This Row],[Coluna1]],"/",Tabela13[[#This Row],[AnoMês]])</f>
        <v>4/2014</v>
      </c>
    </row>
    <row r="6" spans="1:8">
      <c r="A6" s="8">
        <v>41760</v>
      </c>
      <c r="B6" s="1">
        <v>131011</v>
      </c>
      <c r="C6" s="2">
        <v>2014</v>
      </c>
      <c r="D6" s="2">
        <v>5</v>
      </c>
      <c r="E6" s="2" t="str">
        <f>CONCATENATE(Tabela13[[#This Row],[Coluna1]],"/",Tabela13[[#This Row],[AnoMês]])</f>
        <v>5/2014</v>
      </c>
    </row>
    <row r="7" spans="1:8">
      <c r="A7" s="8">
        <v>41791</v>
      </c>
      <c r="B7" s="1">
        <v>129113</v>
      </c>
      <c r="C7" s="2">
        <v>2014</v>
      </c>
      <c r="D7" s="2">
        <v>6</v>
      </c>
      <c r="E7" s="2" t="str">
        <f>CONCATENATE(Tabela13[[#This Row],[Coluna1]],"/",Tabela13[[#This Row],[AnoMês]])</f>
        <v>6/2014</v>
      </c>
    </row>
    <row r="8" spans="1:8">
      <c r="A8" s="8">
        <v>41821</v>
      </c>
      <c r="B8" s="1">
        <v>255652</v>
      </c>
      <c r="C8" s="2">
        <v>2014</v>
      </c>
      <c r="D8" s="2">
        <v>7</v>
      </c>
      <c r="E8" s="2" t="str">
        <f>CONCATENATE(Tabela13[[#This Row],[Coluna1]],"/",Tabela13[[#This Row],[AnoMês]])</f>
        <v>7/2014</v>
      </c>
    </row>
    <row r="9" spans="1:8">
      <c r="A9" s="8">
        <v>41852</v>
      </c>
      <c r="B9" s="1">
        <v>74031</v>
      </c>
      <c r="C9" s="2">
        <v>2014</v>
      </c>
      <c r="D9" s="2">
        <v>8</v>
      </c>
      <c r="E9" s="2" t="str">
        <f>CONCATENATE(Tabela13[[#This Row],[Coluna1]],"/",Tabela13[[#This Row],[AnoMês]])</f>
        <v>8/2014</v>
      </c>
    </row>
    <row r="10" spans="1:8">
      <c r="A10" s="8">
        <v>41883</v>
      </c>
      <c r="B10" s="1">
        <v>159998</v>
      </c>
      <c r="C10" s="2">
        <v>2014</v>
      </c>
      <c r="D10" s="2">
        <v>9</v>
      </c>
      <c r="E10" s="2" t="str">
        <f>CONCATENATE(Tabela13[[#This Row],[Coluna1]],"/",Tabela13[[#This Row],[AnoMês]])</f>
        <v>9/2014</v>
      </c>
    </row>
    <row r="11" spans="1:8">
      <c r="A11" s="8">
        <v>41913</v>
      </c>
      <c r="B11" s="1">
        <v>207861</v>
      </c>
      <c r="C11" s="2">
        <v>2014</v>
      </c>
      <c r="D11" s="2">
        <v>10</v>
      </c>
      <c r="E11" s="2" t="str">
        <f>CONCATENATE(Tabela13[[#This Row],[Coluna1]],"/",Tabela13[[#This Row],[AnoMês]])</f>
        <v>10/2014</v>
      </c>
    </row>
    <row r="12" spans="1:8">
      <c r="A12" s="8">
        <v>41944</v>
      </c>
      <c r="B12" s="1">
        <v>179418</v>
      </c>
      <c r="C12" s="2">
        <v>2014</v>
      </c>
      <c r="D12" s="2">
        <v>11</v>
      </c>
      <c r="E12" s="2" t="str">
        <f>CONCATENATE(Tabela13[[#This Row],[Coluna1]],"/",Tabela13[[#This Row],[AnoMês]])</f>
        <v>11/2014</v>
      </c>
    </row>
    <row r="13" spans="1:8">
      <c r="A13" s="8">
        <v>41974</v>
      </c>
      <c r="B13" s="1">
        <v>162157</v>
      </c>
      <c r="C13" s="2">
        <v>2014</v>
      </c>
      <c r="D13" s="2">
        <v>12</v>
      </c>
      <c r="E13" s="2" t="str">
        <f>CONCATENATE(Tabela13[[#This Row],[Coluna1]],"/",Tabela13[[#This Row],[AnoMês]])</f>
        <v>12/2014</v>
      </c>
    </row>
    <row r="14" spans="1:8">
      <c r="A14" s="8">
        <v>42005</v>
      </c>
      <c r="B14" s="1">
        <v>149542</v>
      </c>
      <c r="C14" s="2">
        <v>2015</v>
      </c>
      <c r="D14" s="2">
        <v>1</v>
      </c>
      <c r="E14" s="2" t="str">
        <f>CONCATENATE(Tabela13[[#This Row],[Coluna1]],"/",Tabela13[[#This Row],[AnoMês]])</f>
        <v>1/2015</v>
      </c>
    </row>
    <row r="15" spans="1:8">
      <c r="A15" s="8">
        <v>42036</v>
      </c>
      <c r="B15" s="1">
        <v>119488</v>
      </c>
      <c r="C15" s="2">
        <v>2015</v>
      </c>
      <c r="D15" s="2">
        <v>2</v>
      </c>
      <c r="E15" s="2" t="str">
        <f>CONCATENATE(Tabela13[[#This Row],[Coluna1]],"/",Tabela13[[#This Row],[AnoMês]])</f>
        <v>2/2015</v>
      </c>
    </row>
    <row r="16" spans="1:8">
      <c r="A16" s="8">
        <v>42064</v>
      </c>
      <c r="B16" s="1">
        <v>291743</v>
      </c>
      <c r="C16" s="2">
        <v>2015</v>
      </c>
      <c r="D16" s="2">
        <v>3</v>
      </c>
      <c r="E16" s="2" t="str">
        <f>CONCATENATE(Tabela13[[#This Row],[Coluna1]],"/",Tabela13[[#This Row],[AnoMês]])</f>
        <v>3/2015</v>
      </c>
    </row>
    <row r="17" spans="1:5">
      <c r="A17" s="8">
        <v>42095</v>
      </c>
      <c r="B17" s="1">
        <v>229992</v>
      </c>
      <c r="C17" s="2">
        <v>2015</v>
      </c>
      <c r="D17" s="2">
        <v>4</v>
      </c>
      <c r="E17" s="2" t="str">
        <f>CONCATENATE(Tabela13[[#This Row],[Coluna1]],"/",Tabela13[[#This Row],[AnoMês]])</f>
        <v>4/2015</v>
      </c>
    </row>
    <row r="18" spans="1:5">
      <c r="A18" s="8">
        <v>42125</v>
      </c>
      <c r="B18" s="1">
        <v>268335</v>
      </c>
      <c r="C18" s="2">
        <v>2015</v>
      </c>
      <c r="D18" s="2">
        <v>5</v>
      </c>
      <c r="E18" s="2" t="str">
        <f>CONCATENATE(Tabela13[[#This Row],[Coluna1]],"/",Tabela13[[#This Row],[AnoMês]])</f>
        <v>5/2015</v>
      </c>
    </row>
    <row r="19" spans="1:5">
      <c r="A19" s="8">
        <v>42156</v>
      </c>
      <c r="B19" s="1">
        <v>45915</v>
      </c>
      <c r="C19" s="2">
        <v>2015</v>
      </c>
      <c r="D19" s="2">
        <v>6</v>
      </c>
      <c r="E19" s="2" t="str">
        <f>CONCATENATE(Tabela13[[#This Row],[Coluna1]],"/",Tabela13[[#This Row],[AnoMês]])</f>
        <v>6/2015</v>
      </c>
    </row>
    <row r="20" spans="1:5">
      <c r="A20" s="8">
        <v>42186</v>
      </c>
      <c r="B20" s="1">
        <v>7524</v>
      </c>
      <c r="C20" s="2">
        <v>2015</v>
      </c>
      <c r="D20" s="2">
        <v>7</v>
      </c>
      <c r="E20" s="2" t="str">
        <f>CONCATENATE(Tabela13[[#This Row],[Coluna1]],"/",Tabela13[[#This Row],[AnoMês]])</f>
        <v>7/2015</v>
      </c>
    </row>
    <row r="21" spans="1:5">
      <c r="A21" s="8">
        <v>42217</v>
      </c>
      <c r="B21" s="1">
        <v>41536</v>
      </c>
      <c r="C21" s="2">
        <v>2015</v>
      </c>
      <c r="D21" s="2">
        <v>8</v>
      </c>
      <c r="E21" s="2" t="str">
        <f>CONCATENATE(Tabela13[[#This Row],[Coluna1]],"/",Tabela13[[#This Row],[AnoMês]])</f>
        <v>8/2015</v>
      </c>
    </row>
    <row r="22" spans="1:5">
      <c r="A22" s="8">
        <v>42248</v>
      </c>
      <c r="B22" s="1">
        <v>1750838</v>
      </c>
      <c r="C22" s="2">
        <v>2015</v>
      </c>
      <c r="D22" s="2">
        <v>9</v>
      </c>
      <c r="E22" s="2" t="str">
        <f>CONCATENATE(Tabela13[[#This Row],[Coluna1]],"/",Tabela13[[#This Row],[AnoMês]])</f>
        <v>9/2015</v>
      </c>
    </row>
    <row r="23" spans="1:5">
      <c r="A23" s="8">
        <v>42278</v>
      </c>
      <c r="B23" s="1">
        <v>1956350</v>
      </c>
      <c r="C23" s="2">
        <v>2015</v>
      </c>
      <c r="D23" s="2">
        <v>10</v>
      </c>
      <c r="E23" s="2" t="str">
        <f>CONCATENATE(Tabela13[[#This Row],[Coluna1]],"/",Tabela13[[#This Row],[AnoMês]])</f>
        <v>10/2015</v>
      </c>
    </row>
    <row r="24" spans="1:5">
      <c r="A24" s="8">
        <v>42309</v>
      </c>
      <c r="B24" s="1">
        <v>1062001</v>
      </c>
      <c r="C24" s="2">
        <v>2015</v>
      </c>
      <c r="D24" s="2">
        <v>11</v>
      </c>
      <c r="E24" s="2" t="str">
        <f>CONCATENATE(Tabela13[[#This Row],[Coluna1]],"/",Tabela13[[#This Row],[AnoMês]])</f>
        <v>11/2015</v>
      </c>
    </row>
    <row r="25" spans="1:5">
      <c r="A25" s="8">
        <v>42339</v>
      </c>
      <c r="B25" s="1">
        <v>750092</v>
      </c>
      <c r="C25" s="2">
        <v>2015</v>
      </c>
      <c r="D25" s="2">
        <v>12</v>
      </c>
      <c r="E25" s="2" t="str">
        <f>CONCATENATE(Tabela13[[#This Row],[Coluna1]],"/",Tabela13[[#This Row],[AnoMês]])</f>
        <v>12/2015</v>
      </c>
    </row>
    <row r="26" spans="1:5">
      <c r="A26" s="8">
        <v>42370</v>
      </c>
      <c r="B26" s="1">
        <v>550785</v>
      </c>
      <c r="C26" s="2">
        <v>2016</v>
      </c>
      <c r="D26" s="2">
        <v>1</v>
      </c>
      <c r="E26" s="2" t="str">
        <f>CONCATENATE(Tabela13[[#This Row],[Coluna1]],"/",Tabela13[[#This Row],[AnoMês]])</f>
        <v>1/2016</v>
      </c>
    </row>
    <row r="27" spans="1:5">
      <c r="A27" s="8">
        <v>42401</v>
      </c>
      <c r="B27" s="1">
        <v>850074</v>
      </c>
      <c r="C27" s="2">
        <v>2016</v>
      </c>
      <c r="D27" s="2">
        <v>2</v>
      </c>
      <c r="E27" s="2" t="str">
        <f>CONCATENATE(Tabela13[[#This Row],[Coluna1]],"/",Tabela13[[#This Row],[AnoMês]])</f>
        <v>2/2016</v>
      </c>
    </row>
    <row r="28" spans="1:5">
      <c r="A28" s="8">
        <v>42430</v>
      </c>
      <c r="B28" s="1">
        <v>122834</v>
      </c>
      <c r="C28" s="2">
        <v>2016</v>
      </c>
      <c r="D28" s="2">
        <v>3</v>
      </c>
      <c r="E28" s="2" t="str">
        <f>CONCATENATE(Tabela13[[#This Row],[Coluna1]],"/",Tabela13[[#This Row],[AnoMês]])</f>
        <v>3/2016</v>
      </c>
    </row>
    <row r="29" spans="1:5">
      <c r="A29" s="8">
        <v>42461</v>
      </c>
      <c r="B29" s="1">
        <v>1085303</v>
      </c>
      <c r="C29" s="2">
        <v>2016</v>
      </c>
      <c r="D29" s="2">
        <v>4</v>
      </c>
      <c r="E29" s="2" t="str">
        <f>CONCATENATE(Tabela13[[#This Row],[Coluna1]],"/",Tabela13[[#This Row],[AnoMês]])</f>
        <v>4/2016</v>
      </c>
    </row>
    <row r="30" spans="1:5">
      <c r="A30" s="8">
        <v>42491</v>
      </c>
      <c r="B30" s="1">
        <v>2022007</v>
      </c>
      <c r="C30" s="2">
        <v>2016</v>
      </c>
      <c r="D30" s="2">
        <v>5</v>
      </c>
      <c r="E30" s="2" t="str">
        <f>CONCATENATE(Tabela13[[#This Row],[Coluna1]],"/",Tabela13[[#This Row],[AnoMês]])</f>
        <v>5/2016</v>
      </c>
    </row>
    <row r="31" spans="1:5">
      <c r="A31" s="8">
        <v>42522</v>
      </c>
      <c r="B31" s="1">
        <v>2171616</v>
      </c>
      <c r="C31" s="2">
        <v>2016</v>
      </c>
      <c r="D31" s="2">
        <v>6</v>
      </c>
      <c r="E31" s="2" t="str">
        <f>CONCATENATE(Tabela13[[#This Row],[Coluna1]],"/",Tabela13[[#This Row],[AnoMês]])</f>
        <v>6/2016</v>
      </c>
    </row>
    <row r="32" spans="1:5">
      <c r="A32" s="8">
        <v>42552</v>
      </c>
      <c r="B32" s="1">
        <v>1457971</v>
      </c>
      <c r="C32" s="2">
        <v>2016</v>
      </c>
      <c r="D32" s="2">
        <v>7</v>
      </c>
      <c r="E32" s="2" t="str">
        <f>CONCATENATE(Tabela13[[#This Row],[Coluna1]],"/",Tabela13[[#This Row],[AnoMês]])</f>
        <v>7/2016</v>
      </c>
    </row>
    <row r="33" spans="1:5">
      <c r="A33" s="8">
        <v>42583</v>
      </c>
      <c r="B33" s="1">
        <v>1085604</v>
      </c>
      <c r="C33" s="2">
        <v>2016</v>
      </c>
      <c r="D33" s="2">
        <v>8</v>
      </c>
      <c r="E33" s="2" t="str">
        <f>CONCATENATE(Tabela13[[#This Row],[Coluna1]],"/",Tabela13[[#This Row],[AnoMês]])</f>
        <v>8/2016</v>
      </c>
    </row>
    <row r="34" spans="1:5">
      <c r="A34" s="8">
        <v>42614</v>
      </c>
      <c r="B34" s="1">
        <v>1935520</v>
      </c>
      <c r="C34" s="2">
        <v>2016</v>
      </c>
      <c r="D34" s="2">
        <v>9</v>
      </c>
      <c r="E34" s="2" t="str">
        <f>CONCATENATE(Tabela13[[#This Row],[Coluna1]],"/",Tabela13[[#This Row],[AnoMês]])</f>
        <v>9/2016</v>
      </c>
    </row>
    <row r="35" spans="1:5">
      <c r="A35" s="8">
        <v>42644</v>
      </c>
      <c r="B35" s="1">
        <v>754298</v>
      </c>
      <c r="C35" s="2">
        <v>2016</v>
      </c>
      <c r="D35" s="2">
        <v>10</v>
      </c>
      <c r="E35" s="2" t="str">
        <f>CONCATENATE(Tabela13[[#This Row],[Coluna1]],"/",Tabela13[[#This Row],[AnoMês]])</f>
        <v>10/2016</v>
      </c>
    </row>
    <row r="36" spans="1:5">
      <c r="A36" s="8">
        <v>42675</v>
      </c>
      <c r="B36" s="1">
        <v>77915</v>
      </c>
      <c r="C36" s="2">
        <v>2016</v>
      </c>
      <c r="D36" s="2">
        <v>11</v>
      </c>
      <c r="E36" s="2" t="str">
        <f>CONCATENATE(Tabela13[[#This Row],[Coluna1]],"/",Tabela13[[#This Row],[AnoMês]])</f>
        <v>11/2016</v>
      </c>
    </row>
    <row r="37" spans="1:5">
      <c r="A37" s="8">
        <v>42705</v>
      </c>
      <c r="B37" s="1">
        <v>781858</v>
      </c>
      <c r="C37" s="2">
        <v>2016</v>
      </c>
      <c r="D37" s="2">
        <v>12</v>
      </c>
      <c r="E37" s="2" t="str">
        <f>CONCATENATE(Tabela13[[#This Row],[Coluna1]],"/",Tabela13[[#This Row],[AnoMês]])</f>
        <v>12/2016</v>
      </c>
    </row>
    <row r="38" spans="1:5">
      <c r="A38" s="8">
        <v>42736</v>
      </c>
      <c r="B38" s="1">
        <v>799974</v>
      </c>
      <c r="C38" s="2">
        <v>2017</v>
      </c>
      <c r="D38" s="2">
        <v>1</v>
      </c>
      <c r="E38" s="2" t="str">
        <f>CONCATENATE(Tabela13[[#This Row],[Coluna1]],"/",Tabela13[[#This Row],[AnoMês]])</f>
        <v>1/2017</v>
      </c>
    </row>
    <row r="39" spans="1:5">
      <c r="A39" s="8">
        <v>42767</v>
      </c>
      <c r="B39" s="1">
        <v>696722</v>
      </c>
      <c r="C39" s="2">
        <v>2017</v>
      </c>
      <c r="D39" s="2">
        <v>2</v>
      </c>
      <c r="E39" s="2" t="str">
        <f>CONCATENATE(Tabela13[[#This Row],[Coluna1]],"/",Tabela13[[#This Row],[AnoMês]])</f>
        <v>2/2017</v>
      </c>
    </row>
    <row r="40" spans="1:5">
      <c r="A40" s="8">
        <v>42795</v>
      </c>
      <c r="B40" s="1">
        <v>999982</v>
      </c>
      <c r="C40" s="2">
        <v>2017</v>
      </c>
      <c r="D40" s="2">
        <v>3</v>
      </c>
      <c r="E40" s="2" t="str">
        <f>CONCATENATE(Tabela13[[#This Row],[Coluna1]],"/",Tabela13[[#This Row],[AnoMês]])</f>
        <v>3/2017</v>
      </c>
    </row>
    <row r="41" spans="1:5">
      <c r="A41" s="8">
        <v>42826</v>
      </c>
      <c r="B41" s="1">
        <v>788401</v>
      </c>
      <c r="C41" s="2">
        <v>2017</v>
      </c>
      <c r="D41" s="2">
        <v>4</v>
      </c>
      <c r="E41" s="2" t="str">
        <f>CONCATENATE(Tabela13[[#This Row],[Coluna1]],"/",Tabela13[[#This Row],[AnoMês]])</f>
        <v>4/2017</v>
      </c>
    </row>
    <row r="42" spans="1:5">
      <c r="A42" s="8">
        <v>42856</v>
      </c>
      <c r="B42" s="1">
        <v>842160</v>
      </c>
      <c r="C42" s="2">
        <v>2017</v>
      </c>
      <c r="D42" s="2">
        <v>5</v>
      </c>
      <c r="E42" s="2" t="str">
        <f>CONCATENATE(Tabela13[[#This Row],[Coluna1]],"/",Tabela13[[#This Row],[AnoMês]])</f>
        <v>5/2017</v>
      </c>
    </row>
    <row r="43" spans="1:5">
      <c r="A43" s="8">
        <v>42887</v>
      </c>
      <c r="B43" s="1">
        <v>294998</v>
      </c>
      <c r="C43" s="2">
        <v>2017</v>
      </c>
      <c r="D43" s="2">
        <v>6</v>
      </c>
      <c r="E43" s="2" t="str">
        <f>CONCATENATE(Tabela13[[#This Row],[Coluna1]],"/",Tabela13[[#This Row],[AnoMês]])</f>
        <v>6/2017</v>
      </c>
    </row>
    <row r="44" spans="1:5">
      <c r="A44" s="8">
        <v>43040</v>
      </c>
      <c r="B44" s="1">
        <v>973</v>
      </c>
      <c r="C44" s="2">
        <v>2017</v>
      </c>
      <c r="D44" s="2">
        <v>11</v>
      </c>
      <c r="E44" s="2" t="str">
        <f>CONCATENATE(Tabela13[[#This Row],[Coluna1]],"/",Tabela13[[#This Row],[AnoMês]])</f>
        <v>11/2017</v>
      </c>
    </row>
    <row r="45" spans="1:5">
      <c r="A45" s="8">
        <v>43070</v>
      </c>
      <c r="B45" s="1">
        <v>97831</v>
      </c>
      <c r="C45" s="2">
        <v>2017</v>
      </c>
      <c r="D45" s="2">
        <v>12</v>
      </c>
      <c r="E45" s="2" t="str">
        <f>CONCATENATE(Tabela13[[#This Row],[Coluna1]],"/",Tabela13[[#This Row],[AnoMês]])</f>
        <v>12/2017</v>
      </c>
    </row>
    <row r="46" spans="1:5">
      <c r="A46" s="8">
        <v>43132</v>
      </c>
      <c r="B46" s="1">
        <v>34563</v>
      </c>
      <c r="C46" s="2">
        <v>2018</v>
      </c>
      <c r="D46" s="2">
        <v>2</v>
      </c>
      <c r="E46" s="2" t="str">
        <f>CONCATENATE(Tabela13[[#This Row],[Coluna1]],"/",Tabela13[[#This Row],[AnoMês]])</f>
        <v>2/2018</v>
      </c>
    </row>
    <row r="47" spans="1:5">
      <c r="A47" s="8">
        <v>43160</v>
      </c>
      <c r="B47" s="1">
        <v>1057351</v>
      </c>
      <c r="C47" s="2">
        <v>2018</v>
      </c>
      <c r="D47" s="2">
        <v>3</v>
      </c>
      <c r="E47" s="2" t="str">
        <f>CONCATENATE(Tabela13[[#This Row],[Coluna1]],"/",Tabela13[[#This Row],[AnoMês]])</f>
        <v>3/2018</v>
      </c>
    </row>
    <row r="48" spans="1:5">
      <c r="A48" s="8">
        <v>43191</v>
      </c>
      <c r="B48" s="1">
        <v>707985</v>
      </c>
      <c r="C48" s="2">
        <v>2018</v>
      </c>
      <c r="D48" s="2">
        <v>4</v>
      </c>
      <c r="E48" s="2" t="str">
        <f>CONCATENATE(Tabela13[[#This Row],[Coluna1]],"/",Tabela13[[#This Row],[AnoMês]])</f>
        <v>4/2018</v>
      </c>
    </row>
    <row r="49" spans="1:5">
      <c r="A49" s="8">
        <v>43221</v>
      </c>
      <c r="B49" s="1">
        <v>217264</v>
      </c>
      <c r="C49" s="2">
        <v>2018</v>
      </c>
      <c r="D49" s="2">
        <v>5</v>
      </c>
      <c r="E49" s="2" t="str">
        <f>CONCATENATE(Tabela13[[#This Row],[Coluna1]],"/",Tabela13[[#This Row],[AnoMês]])</f>
        <v>5/2018</v>
      </c>
    </row>
    <row r="50" spans="1:5">
      <c r="A50" s="8">
        <v>43252</v>
      </c>
      <c r="B50" s="1">
        <v>1019435</v>
      </c>
      <c r="C50" s="2">
        <v>2018</v>
      </c>
      <c r="D50" s="2">
        <v>6</v>
      </c>
      <c r="E50" s="2" t="str">
        <f>CONCATENATE(Tabela13[[#This Row],[Coluna1]],"/",Tabela13[[#This Row],[AnoMês]])</f>
        <v>6/2018</v>
      </c>
    </row>
    <row r="51" spans="1:5">
      <c r="A51" s="8">
        <v>43282</v>
      </c>
      <c r="B51" s="1">
        <v>1969497</v>
      </c>
      <c r="C51" s="2">
        <v>2018</v>
      </c>
      <c r="D51" s="2">
        <v>7</v>
      </c>
      <c r="E51" s="2" t="str">
        <f>CONCATENATE(Tabela13[[#This Row],[Coluna1]],"/",Tabela13[[#This Row],[AnoMês]])</f>
        <v>7/2018</v>
      </c>
    </row>
    <row r="52" spans="1:5">
      <c r="A52" s="8">
        <v>43313</v>
      </c>
      <c r="B52" s="1">
        <v>2423984</v>
      </c>
      <c r="C52" s="2">
        <v>2018</v>
      </c>
      <c r="D52" s="2">
        <v>8</v>
      </c>
      <c r="E52" s="2" t="str">
        <f>CONCATENATE(Tabela13[[#This Row],[Coluna1]],"/",Tabela13[[#This Row],[AnoMês]])</f>
        <v>8/2018</v>
      </c>
    </row>
    <row r="53" spans="1:5">
      <c r="A53" s="8">
        <v>43405</v>
      </c>
      <c r="B53" s="1">
        <v>31113</v>
      </c>
      <c r="C53" s="2">
        <v>2018</v>
      </c>
      <c r="D53" s="2">
        <v>11</v>
      </c>
      <c r="E53" s="2" t="str">
        <f>CONCATENATE(Tabela13[[#This Row],[Coluna1]],"/",Tabela13[[#This Row],[AnoMês]])</f>
        <v>11/2018</v>
      </c>
    </row>
    <row r="54" spans="1:5">
      <c r="A54" s="8">
        <v>43435</v>
      </c>
      <c r="B54" s="1">
        <v>737620</v>
      </c>
      <c r="C54" s="2">
        <v>2018</v>
      </c>
      <c r="D54" s="2">
        <v>12</v>
      </c>
      <c r="E54" s="2" t="str">
        <f>CONCATENATE(Tabela13[[#This Row],[Coluna1]],"/",Tabela13[[#This Row],[AnoMês]])</f>
        <v>12/2018</v>
      </c>
    </row>
    <row r="55" spans="1:5">
      <c r="A55" s="8">
        <v>43466</v>
      </c>
      <c r="B55" s="1">
        <v>1524952</v>
      </c>
      <c r="C55" s="2">
        <v>2019</v>
      </c>
      <c r="D55" s="2">
        <v>1</v>
      </c>
      <c r="E55" s="2" t="str">
        <f>CONCATENATE(Tabela13[[#This Row],[Coluna1]],"/",Tabela13[[#This Row],[AnoMês]])</f>
        <v>1/2019</v>
      </c>
    </row>
    <row r="56" spans="1:5">
      <c r="A56" s="8">
        <v>43497</v>
      </c>
      <c r="B56" s="1">
        <v>2025678</v>
      </c>
      <c r="C56" s="2">
        <v>2019</v>
      </c>
      <c r="D56" s="2">
        <v>2</v>
      </c>
      <c r="E56" s="2" t="str">
        <f>CONCATENATE(Tabela13[[#This Row],[Coluna1]],"/",Tabela13[[#This Row],[AnoMês]])</f>
        <v>2/2019</v>
      </c>
    </row>
    <row r="57" spans="1:5">
      <c r="A57" s="8">
        <v>43525</v>
      </c>
      <c r="B57" s="1">
        <v>1343806</v>
      </c>
      <c r="C57" s="2">
        <v>2019</v>
      </c>
      <c r="D57" s="2">
        <v>3</v>
      </c>
      <c r="E57" s="2" t="str">
        <f>CONCATENATE(Tabela13[[#This Row],[Coluna1]],"/",Tabela13[[#This Row],[AnoMês]])</f>
        <v>3/2019</v>
      </c>
    </row>
    <row r="58" spans="1:5">
      <c r="A58" s="8">
        <v>43556</v>
      </c>
      <c r="B58" s="1">
        <v>287438</v>
      </c>
      <c r="C58" s="2">
        <v>2019</v>
      </c>
      <c r="D58" s="2">
        <v>4</v>
      </c>
      <c r="E58" s="2" t="str">
        <f>CONCATENATE(Tabela13[[#This Row],[Coluna1]],"/",Tabela13[[#This Row],[AnoMês]])</f>
        <v>4/2019</v>
      </c>
    </row>
    <row r="59" spans="1:5">
      <c r="A59" s="8">
        <v>43586</v>
      </c>
      <c r="B59" s="1">
        <v>703588</v>
      </c>
      <c r="C59" s="2">
        <v>2019</v>
      </c>
      <c r="D59" s="2">
        <v>5</v>
      </c>
      <c r="E59" s="2" t="str">
        <f>CONCATENATE(Tabela13[[#This Row],[Coluna1]],"/",Tabela13[[#This Row],[AnoMês]])</f>
        <v>5/2019</v>
      </c>
    </row>
    <row r="60" spans="1:5">
      <c r="A60" s="8">
        <v>43617</v>
      </c>
      <c r="B60" s="1">
        <v>696664</v>
      </c>
      <c r="C60" s="2">
        <v>2019</v>
      </c>
      <c r="D60" s="2">
        <v>6</v>
      </c>
      <c r="E60" s="2" t="str">
        <f>CONCATENATE(Tabela13[[#This Row],[Coluna1]],"/",Tabela13[[#This Row],[AnoMês]])</f>
        <v>6/2019</v>
      </c>
    </row>
    <row r="61" spans="1:5">
      <c r="A61" s="8">
        <v>43647</v>
      </c>
      <c r="B61" s="1">
        <v>324477</v>
      </c>
      <c r="C61" s="2">
        <v>2019</v>
      </c>
      <c r="D61" s="2">
        <v>7</v>
      </c>
      <c r="E61" s="2" t="str">
        <f>CONCATENATE(Tabela13[[#This Row],[Coluna1]],"/",Tabela13[[#This Row],[AnoMês]])</f>
        <v>7/2019</v>
      </c>
    </row>
    <row r="62" spans="1:5">
      <c r="A62" s="8">
        <v>43678</v>
      </c>
      <c r="B62" s="1">
        <v>33427</v>
      </c>
      <c r="C62" s="2">
        <v>2019</v>
      </c>
      <c r="D62" s="2">
        <v>8</v>
      </c>
      <c r="E62" s="2" t="str">
        <f>CONCATENATE(Tabela13[[#This Row],[Coluna1]],"/",Tabela13[[#This Row],[AnoMês]])</f>
        <v>8/2019</v>
      </c>
    </row>
    <row r="63" spans="1:5">
      <c r="A63" s="8">
        <v>43709</v>
      </c>
      <c r="B63" s="1">
        <v>105931</v>
      </c>
      <c r="C63" s="2">
        <v>2019</v>
      </c>
      <c r="D63" s="2">
        <v>9</v>
      </c>
      <c r="E63" s="2" t="str">
        <f>CONCATENATE(Tabela13[[#This Row],[Coluna1]],"/",Tabela13[[#This Row],[AnoMês]])</f>
        <v>9/2019</v>
      </c>
    </row>
    <row r="64" spans="1:5">
      <c r="A64" s="8">
        <v>43739</v>
      </c>
      <c r="B64" s="1">
        <v>39099</v>
      </c>
      <c r="C64" s="2">
        <v>2019</v>
      </c>
      <c r="D64" s="2">
        <v>10</v>
      </c>
      <c r="E64" s="2" t="str">
        <f>CONCATENATE(Tabela13[[#This Row],[Coluna1]],"/",Tabela13[[#This Row],[AnoMês]])</f>
        <v>10/2019</v>
      </c>
    </row>
    <row r="65" spans="1:5">
      <c r="A65" s="8">
        <v>43770</v>
      </c>
      <c r="B65" s="1">
        <v>42949</v>
      </c>
      <c r="C65" s="2">
        <v>2019</v>
      </c>
      <c r="D65" s="2">
        <v>11</v>
      </c>
      <c r="E65" s="2" t="str">
        <f>CONCATENATE(Tabela13[[#This Row],[Coluna1]],"/",Tabela13[[#This Row],[AnoMês]])</f>
        <v>11/2019</v>
      </c>
    </row>
    <row r="66" spans="1:5">
      <c r="A66" s="8">
        <v>43800</v>
      </c>
      <c r="B66" s="1">
        <v>48968</v>
      </c>
      <c r="C66" s="2">
        <v>2019</v>
      </c>
      <c r="D66" s="2">
        <v>12</v>
      </c>
      <c r="E66" s="2" t="str">
        <f>CONCATENATE(Tabela13[[#This Row],[Coluna1]],"/",Tabela13[[#This Row],[AnoMês]])</f>
        <v>12/2019</v>
      </c>
    </row>
    <row r="67" spans="1:5">
      <c r="A67" s="8">
        <v>43831</v>
      </c>
      <c r="B67" s="1">
        <v>68309</v>
      </c>
      <c r="C67" s="2">
        <v>2020</v>
      </c>
      <c r="D67" s="2">
        <v>1</v>
      </c>
      <c r="E67" s="2" t="str">
        <f>CONCATENATE(Tabela13[[#This Row],[Coluna1]],"/",Tabela13[[#This Row],[AnoMês]])</f>
        <v>1/2020</v>
      </c>
    </row>
    <row r="68" spans="1:5">
      <c r="A68" s="8">
        <v>43862</v>
      </c>
      <c r="B68" s="1">
        <v>70759</v>
      </c>
      <c r="C68" s="2">
        <v>2020</v>
      </c>
      <c r="D68" s="2">
        <v>2</v>
      </c>
      <c r="E68" s="2" t="str">
        <f>CONCATENATE(Tabela13[[#This Row],[Coluna1]],"/",Tabela13[[#This Row],[AnoMês]])</f>
        <v>2/2020</v>
      </c>
    </row>
    <row r="69" spans="1:5">
      <c r="A69" s="8">
        <v>43891</v>
      </c>
      <c r="B69" s="1">
        <v>102862</v>
      </c>
      <c r="C69" s="2">
        <v>2020</v>
      </c>
      <c r="D69" s="2">
        <v>3</v>
      </c>
      <c r="E69" s="2" t="str">
        <f>CONCATENATE(Tabela13[[#This Row],[Coluna1]],"/",Tabela13[[#This Row],[AnoMês]])</f>
        <v>3/2020</v>
      </c>
    </row>
    <row r="70" spans="1:5">
      <c r="A70" s="8">
        <v>43922</v>
      </c>
      <c r="B70" s="1">
        <v>0</v>
      </c>
      <c r="C70" s="2">
        <v>2020</v>
      </c>
      <c r="D70" s="2">
        <v>4</v>
      </c>
      <c r="E70" s="2" t="str">
        <f>CONCATENATE(Tabela13[[#This Row],[Coluna1]],"/",Tabela13[[#This Row],[AnoMês]])</f>
        <v>4/2020</v>
      </c>
    </row>
    <row r="71" spans="1:5">
      <c r="A71" s="8">
        <v>43952</v>
      </c>
      <c r="B71" s="1">
        <v>0</v>
      </c>
      <c r="C71" s="2">
        <v>2020</v>
      </c>
      <c r="D71" s="2">
        <v>5</v>
      </c>
      <c r="E71" s="2" t="str">
        <f>CONCATENATE(Tabela13[[#This Row],[Coluna1]],"/",Tabela13[[#This Row],[AnoMês]])</f>
        <v>5/2020</v>
      </c>
    </row>
    <row r="72" spans="1:5">
      <c r="A72" s="8">
        <v>43983</v>
      </c>
      <c r="B72" s="1">
        <v>0</v>
      </c>
      <c r="C72" s="2">
        <v>2020</v>
      </c>
      <c r="D72" s="2">
        <v>6</v>
      </c>
      <c r="E72" s="2" t="str">
        <f>CONCATENATE(Tabela13[[#This Row],[Coluna1]],"/",Tabela13[[#This Row],[AnoMês]])</f>
        <v>6/2020</v>
      </c>
    </row>
    <row r="73" spans="1:5">
      <c r="A73" s="8">
        <v>44013</v>
      </c>
      <c r="B73" s="1">
        <v>0</v>
      </c>
      <c r="C73" s="2">
        <v>2020</v>
      </c>
      <c r="D73" s="2">
        <v>7</v>
      </c>
      <c r="E73" s="2" t="str">
        <f>CONCATENATE(Tabela13[[#This Row],[Coluna1]],"/",Tabela13[[#This Row],[AnoMês]])</f>
        <v>7/2020</v>
      </c>
    </row>
  </sheetData>
  <phoneticPr fontId="2" type="noConversion"/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D529A-A4EB-48BA-9273-20F02644AC4E}">
  <dimension ref="A1:E85"/>
  <sheetViews>
    <sheetView workbookViewId="0">
      <selection activeCell="D2" sqref="A2:D36"/>
    </sheetView>
  </sheetViews>
  <sheetFormatPr defaultRowHeight="15"/>
  <cols>
    <col min="1" max="4" width="22.85546875" customWidth="1"/>
    <col min="5" max="5" width="20.85546875" customWidth="1"/>
  </cols>
  <sheetData>
    <row r="1" spans="1:5" ht="48.75" customHeight="1">
      <c r="A1" s="10" t="s">
        <v>93</v>
      </c>
      <c r="B1" s="11" t="s">
        <v>94</v>
      </c>
      <c r="C1" s="10" t="s">
        <v>95</v>
      </c>
      <c r="D1" s="10" t="s">
        <v>96</v>
      </c>
    </row>
    <row r="2" spans="1:5">
      <c r="A2" s="3">
        <v>41640</v>
      </c>
      <c r="B2" s="1">
        <f>VLOOKUP(Tabela3[[#This Row],[DATA]],Tabela13[],2,FALSE)</f>
        <v>52243</v>
      </c>
      <c r="C2" s="1">
        <f>VLOOKUP(Tabela3[[#This Row],[DATA]],Tabela1[],2,FALSE)</f>
        <v>20220</v>
      </c>
      <c r="D2" s="4">
        <f>VLOOKUP(Tabela3[[#This Row],[DATA]],Tabela1[],3,FALSE)</f>
        <v>2264769.9300000002</v>
      </c>
      <c r="E2" s="4"/>
    </row>
    <row r="3" spans="1:5">
      <c r="A3" s="3">
        <v>41671</v>
      </c>
      <c r="B3" s="1">
        <f>VLOOKUP(Tabela3[[#This Row],[DATA]],Tabela13[],2,FALSE)</f>
        <v>40000</v>
      </c>
      <c r="C3" s="1">
        <f>VLOOKUP(Tabela3[[#This Row],[DATA]],Tabela1[],2,FALSE)</f>
        <v>25108</v>
      </c>
      <c r="D3" s="4">
        <f>VLOOKUP(Tabela3[[#This Row],[DATA]],Tabela1[],3,FALSE)</f>
        <v>2999802.72</v>
      </c>
      <c r="E3" s="4"/>
    </row>
    <row r="4" spans="1:5">
      <c r="A4" s="3">
        <v>41699</v>
      </c>
      <c r="B4" s="1">
        <f>VLOOKUP(Tabela3[[#This Row],[DATA]],Tabela13[],2,FALSE)</f>
        <v>31046</v>
      </c>
      <c r="C4" s="1">
        <f>VLOOKUP(Tabela3[[#This Row],[DATA]],Tabela1[],2,FALSE)</f>
        <v>32711</v>
      </c>
      <c r="D4" s="4">
        <f>VLOOKUP(Tabela3[[#This Row],[DATA]],Tabela1[],3,FALSE)</f>
        <v>4128901.44</v>
      </c>
      <c r="E4" s="4"/>
    </row>
    <row r="5" spans="1:5">
      <c r="A5" s="3">
        <v>41730</v>
      </c>
      <c r="B5" s="1">
        <f>VLOOKUP(Tabela3[[#This Row],[DATA]],Tabela13[],2,FALSE)</f>
        <v>82114</v>
      </c>
      <c r="C5" s="1">
        <f>VLOOKUP(Tabela3[[#This Row],[DATA]],Tabela1[],2,FALSE)</f>
        <v>31842</v>
      </c>
      <c r="D5" s="4">
        <f>VLOOKUP(Tabela3[[#This Row],[DATA]],Tabela1[],3,FALSE)</f>
        <v>3521026.87</v>
      </c>
      <c r="E5" s="4"/>
    </row>
    <row r="6" spans="1:5">
      <c r="A6" s="3">
        <v>41760</v>
      </c>
      <c r="B6" s="1">
        <f>VLOOKUP(Tabela3[[#This Row],[DATA]],Tabela13[],2,FALSE)</f>
        <v>131011</v>
      </c>
      <c r="C6" s="1">
        <f>VLOOKUP(Tabela3[[#This Row],[DATA]],Tabela1[],2,FALSE)</f>
        <v>45229</v>
      </c>
      <c r="D6" s="4">
        <f>VLOOKUP(Tabela3[[#This Row],[DATA]],Tabela1[],3,FALSE)</f>
        <v>4716488.3600000003</v>
      </c>
      <c r="E6" s="4"/>
    </row>
    <row r="7" spans="1:5">
      <c r="A7" s="3">
        <v>41791</v>
      </c>
      <c r="B7" s="1">
        <f>VLOOKUP(Tabela3[[#This Row],[DATA]],Tabela13[],2,FALSE)</f>
        <v>129113</v>
      </c>
      <c r="C7" s="1">
        <f>VLOOKUP(Tabela3[[#This Row],[DATA]],Tabela1[],2,FALSE)</f>
        <v>62545</v>
      </c>
      <c r="D7" s="4">
        <f>VLOOKUP(Tabela3[[#This Row],[DATA]],Tabela1[],3,FALSE)</f>
        <v>6616505.71</v>
      </c>
      <c r="E7" s="4"/>
    </row>
    <row r="8" spans="1:5">
      <c r="A8" s="3">
        <v>41821</v>
      </c>
      <c r="B8" s="1">
        <f>VLOOKUP(Tabela3[[#This Row],[DATA]],Tabela13[],2,FALSE)</f>
        <v>255652</v>
      </c>
      <c r="C8" s="1">
        <f>VLOOKUP(Tabela3[[#This Row],[DATA]],Tabela1[],2,FALSE)</f>
        <v>93765</v>
      </c>
      <c r="D8" s="4">
        <f>VLOOKUP(Tabela3[[#This Row],[DATA]],Tabela1[],3,FALSE)</f>
        <v>9754505.3499999996</v>
      </c>
      <c r="E8" s="4"/>
    </row>
    <row r="9" spans="1:5">
      <c r="A9" s="3">
        <v>41852</v>
      </c>
      <c r="B9" s="1">
        <f>VLOOKUP(Tabela3[[#This Row],[DATA]],Tabela13[],2,FALSE)</f>
        <v>74031</v>
      </c>
      <c r="C9" s="1">
        <f>VLOOKUP(Tabela3[[#This Row],[DATA]],Tabela1[],2,FALSE)</f>
        <v>104946</v>
      </c>
      <c r="D9" s="4">
        <f>VLOOKUP(Tabela3[[#This Row],[DATA]],Tabela1[],3,FALSE)</f>
        <v>10809463.630000001</v>
      </c>
      <c r="E9" s="4"/>
    </row>
    <row r="10" spans="1:5">
      <c r="A10" s="3">
        <v>41883</v>
      </c>
      <c r="B10" s="1">
        <f>VLOOKUP(Tabela3[[#This Row],[DATA]],Tabela13[],2,FALSE)</f>
        <v>159998</v>
      </c>
      <c r="C10" s="1">
        <f>VLOOKUP(Tabela3[[#This Row],[DATA]],Tabela1[],2,FALSE)</f>
        <v>93930</v>
      </c>
      <c r="D10" s="4">
        <f>VLOOKUP(Tabela3[[#This Row],[DATA]],Tabela1[],3,FALSE)</f>
        <v>9308387.4199999999</v>
      </c>
      <c r="E10" s="4"/>
    </row>
    <row r="11" spans="1:5">
      <c r="A11" s="3">
        <v>41913</v>
      </c>
      <c r="B11" s="1">
        <f>VLOOKUP(Tabela3[[#This Row],[DATA]],Tabela13[],2,FALSE)</f>
        <v>207861</v>
      </c>
      <c r="C11" s="1">
        <f>VLOOKUP(Tabela3[[#This Row],[DATA]],Tabela1[],2,FALSE)</f>
        <v>90546</v>
      </c>
      <c r="D11" s="4">
        <f>VLOOKUP(Tabela3[[#This Row],[DATA]],Tabela1[],3,FALSE)</f>
        <v>8740903.2899999991</v>
      </c>
      <c r="E11" s="4"/>
    </row>
    <row r="12" spans="1:5">
      <c r="A12" s="3">
        <v>41944</v>
      </c>
      <c r="B12" s="1">
        <f>VLOOKUP(Tabela3[[#This Row],[DATA]],Tabela13[],2,FALSE)</f>
        <v>179418</v>
      </c>
      <c r="C12" s="1">
        <f>VLOOKUP(Tabela3[[#This Row],[DATA]],Tabela1[],2,FALSE)</f>
        <v>105701</v>
      </c>
      <c r="D12" s="4">
        <f>VLOOKUP(Tabela3[[#This Row],[DATA]],Tabela1[],3,FALSE)</f>
        <v>10148502.039999999</v>
      </c>
      <c r="E12" s="4"/>
    </row>
    <row r="13" spans="1:5">
      <c r="A13" s="3">
        <v>41974</v>
      </c>
      <c r="B13" s="1">
        <f>VLOOKUP(Tabela3[[#This Row],[DATA]],Tabela13[],2,FALSE)</f>
        <v>162157</v>
      </c>
      <c r="C13" s="1">
        <f>VLOOKUP(Tabela3[[#This Row],[DATA]],Tabela1[],2,FALSE)</f>
        <v>133557</v>
      </c>
      <c r="D13" s="4">
        <f>VLOOKUP(Tabela3[[#This Row],[DATA]],Tabela1[],3,FALSE)</f>
        <v>12855170.09</v>
      </c>
      <c r="E13" s="4"/>
    </row>
    <row r="14" spans="1:5">
      <c r="A14" s="3">
        <v>42005</v>
      </c>
      <c r="B14" s="1">
        <f>VLOOKUP(Tabela3[[#This Row],[DATA]],Tabela13[],2,FALSE)</f>
        <v>149542</v>
      </c>
      <c r="C14" s="1">
        <f>VLOOKUP(Tabela3[[#This Row],[DATA]],Tabela1[],2,FALSE)</f>
        <v>135424</v>
      </c>
      <c r="D14" s="4">
        <f>VLOOKUP(Tabela3[[#This Row],[DATA]],Tabela1[],3,FALSE)</f>
        <v>13301594.5</v>
      </c>
      <c r="E14" s="4"/>
    </row>
    <row r="15" spans="1:5">
      <c r="A15" s="3">
        <v>42036</v>
      </c>
      <c r="B15" s="1">
        <f>VLOOKUP(Tabela3[[#This Row],[DATA]],Tabela13[],2,FALSE)</f>
        <v>119488</v>
      </c>
      <c r="C15" s="1">
        <f>VLOOKUP(Tabela3[[#This Row],[DATA]],Tabela1[],2,FALSE)</f>
        <v>123876</v>
      </c>
      <c r="D15" s="4">
        <f>VLOOKUP(Tabela3[[#This Row],[DATA]],Tabela1[],3,FALSE)</f>
        <v>12381685.52</v>
      </c>
      <c r="E15" s="4"/>
    </row>
    <row r="16" spans="1:5">
      <c r="A16" s="3">
        <v>42064</v>
      </c>
      <c r="B16" s="1">
        <f>VLOOKUP(Tabela3[[#This Row],[DATA]],Tabela13[],2,FALSE)</f>
        <v>291743</v>
      </c>
      <c r="C16" s="1">
        <f>VLOOKUP(Tabela3[[#This Row],[DATA]],Tabela1[],2,FALSE)</f>
        <v>185767</v>
      </c>
      <c r="D16" s="4">
        <f>VLOOKUP(Tabela3[[#This Row],[DATA]],Tabela1[],3,FALSE)</f>
        <v>18297256.600000001</v>
      </c>
      <c r="E16" s="4"/>
    </row>
    <row r="17" spans="1:5">
      <c r="A17" s="3">
        <v>42095</v>
      </c>
      <c r="B17" s="1">
        <f>VLOOKUP(Tabela3[[#This Row],[DATA]],Tabela13[],2,FALSE)</f>
        <v>229992</v>
      </c>
      <c r="C17" s="1">
        <f>VLOOKUP(Tabela3[[#This Row],[DATA]],Tabela1[],2,FALSE)</f>
        <v>189023</v>
      </c>
      <c r="D17" s="4">
        <f>VLOOKUP(Tabela3[[#This Row],[DATA]],Tabela1[],3,FALSE)</f>
        <v>18546474.469999999</v>
      </c>
      <c r="E17" s="4"/>
    </row>
    <row r="18" spans="1:5">
      <c r="A18" s="3">
        <v>42125</v>
      </c>
      <c r="B18" s="1">
        <f>VLOOKUP(Tabela3[[#This Row],[DATA]],Tabela13[],2,FALSE)</f>
        <v>268335</v>
      </c>
      <c r="C18" s="1">
        <f>VLOOKUP(Tabela3[[#This Row],[DATA]],Tabela1[],2,FALSE)</f>
        <v>208835</v>
      </c>
      <c r="D18" s="4">
        <f>VLOOKUP(Tabela3[[#This Row],[DATA]],Tabela1[],3,FALSE)</f>
        <v>20693336.609999999</v>
      </c>
      <c r="E18" s="4"/>
    </row>
    <row r="19" spans="1:5">
      <c r="A19" s="3">
        <v>42156</v>
      </c>
      <c r="B19" s="1">
        <f>VLOOKUP(Tabela3[[#This Row],[DATA]],Tabela13[],2,FALSE)</f>
        <v>45915</v>
      </c>
      <c r="C19" s="1">
        <f>VLOOKUP(Tabela3[[#This Row],[DATA]],Tabela1[],2,FALSE)</f>
        <v>211757</v>
      </c>
      <c r="D19" s="4">
        <f>VLOOKUP(Tabela3[[#This Row],[DATA]],Tabela1[],3,FALSE)</f>
        <v>21045557.949999999</v>
      </c>
      <c r="E19" s="4"/>
    </row>
    <row r="20" spans="1:5">
      <c r="A20" s="3">
        <v>42186</v>
      </c>
      <c r="B20" s="1">
        <f>VLOOKUP(Tabela3[[#This Row],[DATA]],Tabela13[],2,FALSE)</f>
        <v>7524</v>
      </c>
      <c r="C20" s="1">
        <f>VLOOKUP(Tabela3[[#This Row],[DATA]],Tabela1[],2,FALSE)</f>
        <v>200991</v>
      </c>
      <c r="D20" s="4">
        <f>VLOOKUP(Tabela3[[#This Row],[DATA]],Tabela1[],3,FALSE)</f>
        <v>20663269.620000001</v>
      </c>
      <c r="E20" s="4"/>
    </row>
    <row r="21" spans="1:5">
      <c r="A21" s="3">
        <v>42217</v>
      </c>
      <c r="B21" s="1">
        <f>VLOOKUP(Tabela3[[#This Row],[DATA]],Tabela13[],2,FALSE)</f>
        <v>41536</v>
      </c>
      <c r="C21" s="1">
        <f>VLOOKUP(Tabela3[[#This Row],[DATA]],Tabela1[],2,FALSE)</f>
        <v>147224</v>
      </c>
      <c r="D21" s="4">
        <f>VLOOKUP(Tabela3[[#This Row],[DATA]],Tabela1[],3,FALSE)</f>
        <v>15211694.99</v>
      </c>
      <c r="E21" s="4"/>
    </row>
    <row r="22" spans="1:5">
      <c r="A22" s="3">
        <v>42248</v>
      </c>
      <c r="B22" s="1">
        <f>VLOOKUP(Tabela3[[#This Row],[DATA]],Tabela13[],2,FALSE)</f>
        <v>1750838</v>
      </c>
      <c r="C22" s="1">
        <f>VLOOKUP(Tabela3[[#This Row],[DATA]],Tabela1[],2,FALSE)</f>
        <v>212906</v>
      </c>
      <c r="D22" s="4">
        <f>VLOOKUP(Tabela3[[#This Row],[DATA]],Tabela1[],3,FALSE)</f>
        <v>21158733.100000001</v>
      </c>
      <c r="E22" s="4"/>
    </row>
    <row r="23" spans="1:5">
      <c r="A23" s="3">
        <v>42278</v>
      </c>
      <c r="B23" s="1">
        <f>VLOOKUP(Tabela3[[#This Row],[DATA]],Tabela13[],2,FALSE)</f>
        <v>1956350</v>
      </c>
      <c r="C23" s="1">
        <f>VLOOKUP(Tabela3[[#This Row],[DATA]],Tabela1[],2,FALSE)</f>
        <v>398589</v>
      </c>
      <c r="D23" s="4">
        <f>VLOOKUP(Tabela3[[#This Row],[DATA]],Tabela1[],3,FALSE)</f>
        <v>37122578.460000001</v>
      </c>
      <c r="E23" s="4"/>
    </row>
    <row r="24" spans="1:5">
      <c r="A24" s="3">
        <v>42309</v>
      </c>
      <c r="B24" s="1">
        <f>VLOOKUP(Tabela3[[#This Row],[DATA]],Tabela13[],2,FALSE)</f>
        <v>1062001</v>
      </c>
      <c r="C24" s="1">
        <f>VLOOKUP(Tabela3[[#This Row],[DATA]],Tabela1[],2,FALSE)</f>
        <v>643336</v>
      </c>
      <c r="D24" s="4">
        <f>VLOOKUP(Tabela3[[#This Row],[DATA]],Tabela1[],3,FALSE)</f>
        <v>59826048.770000003</v>
      </c>
      <c r="E24" s="4"/>
    </row>
    <row r="25" spans="1:5">
      <c r="A25" s="3">
        <v>42339</v>
      </c>
      <c r="B25" s="1">
        <f>VLOOKUP(Tabela3[[#This Row],[DATA]],Tabela13[],2,FALSE)</f>
        <v>750092</v>
      </c>
      <c r="C25" s="1">
        <f>VLOOKUP(Tabela3[[#This Row],[DATA]],Tabela1[],2,FALSE)</f>
        <v>671266</v>
      </c>
      <c r="D25" s="4">
        <f>VLOOKUP(Tabela3[[#This Row],[DATA]],Tabela1[],3,FALSE)</f>
        <v>64599392.039999999</v>
      </c>
      <c r="E25" s="4"/>
    </row>
    <row r="26" spans="1:5">
      <c r="A26" s="3">
        <v>42370</v>
      </c>
      <c r="B26" s="1">
        <f>VLOOKUP(Tabela3[[#This Row],[DATA]],Tabela13[],2,FALSE)</f>
        <v>550785</v>
      </c>
      <c r="C26" s="1">
        <f>VLOOKUP(Tabela3[[#This Row],[DATA]],Tabela1[],2,FALSE)</f>
        <v>451945</v>
      </c>
      <c r="D26" s="4">
        <f>VLOOKUP(Tabela3[[#This Row],[DATA]],Tabela1[],3,FALSE)</f>
        <v>46105345.060000002</v>
      </c>
      <c r="E26" s="4"/>
    </row>
    <row r="27" spans="1:5">
      <c r="A27" s="3">
        <v>42401</v>
      </c>
      <c r="B27" s="1">
        <f>VLOOKUP(Tabela3[[#This Row],[DATA]],Tabela13[],2,FALSE)</f>
        <v>850074</v>
      </c>
      <c r="C27" s="1">
        <f>VLOOKUP(Tabela3[[#This Row],[DATA]],Tabela1[],2,FALSE)</f>
        <v>386145</v>
      </c>
      <c r="D27" s="4">
        <f>VLOOKUP(Tabela3[[#This Row],[DATA]],Tabela1[],3,FALSE)</f>
        <v>38673852.369999997</v>
      </c>
      <c r="E27" s="4"/>
    </row>
    <row r="28" spans="1:5">
      <c r="A28" s="3">
        <v>42430</v>
      </c>
      <c r="B28" s="1">
        <f>VLOOKUP(Tabela3[[#This Row],[DATA]],Tabela13[],2,FALSE)</f>
        <v>122834</v>
      </c>
      <c r="C28" s="1">
        <f>VLOOKUP(Tabela3[[#This Row],[DATA]],Tabela1[],2,FALSE)</f>
        <v>595562</v>
      </c>
      <c r="D28" s="4">
        <f>VLOOKUP(Tabela3[[#This Row],[DATA]],Tabela1[],3,FALSE)</f>
        <v>59597740.090000004</v>
      </c>
      <c r="E28" s="4"/>
    </row>
    <row r="29" spans="1:5">
      <c r="A29" s="3">
        <v>42461</v>
      </c>
      <c r="B29" s="1">
        <f>VLOOKUP(Tabela3[[#This Row],[DATA]],Tabela13[],2,FALSE)</f>
        <v>1085303</v>
      </c>
      <c r="C29" s="1">
        <f>VLOOKUP(Tabela3[[#This Row],[DATA]],Tabela1[],2,FALSE)</f>
        <v>539282</v>
      </c>
      <c r="D29" s="4">
        <f>VLOOKUP(Tabela3[[#This Row],[DATA]],Tabela1[],3,FALSE)</f>
        <v>54644610.469999999</v>
      </c>
      <c r="E29" s="4"/>
    </row>
    <row r="30" spans="1:5">
      <c r="A30" s="3">
        <v>42491</v>
      </c>
      <c r="B30" s="1">
        <f>VLOOKUP(Tabela3[[#This Row],[DATA]],Tabela13[],2,FALSE)</f>
        <v>2022007</v>
      </c>
      <c r="C30" s="1">
        <f>VLOOKUP(Tabela3[[#This Row],[DATA]],Tabela1[],2,FALSE)</f>
        <v>550526</v>
      </c>
      <c r="D30" s="4">
        <f>VLOOKUP(Tabela3[[#This Row],[DATA]],Tabela1[],3,FALSE)</f>
        <v>55219101.270000003</v>
      </c>
      <c r="E30" s="4"/>
    </row>
    <row r="31" spans="1:5">
      <c r="A31" s="3">
        <v>42522</v>
      </c>
      <c r="B31" s="1">
        <f>VLOOKUP(Tabela3[[#This Row],[DATA]],Tabela13[],2,FALSE)</f>
        <v>2171616</v>
      </c>
      <c r="C31" s="1">
        <f>VLOOKUP(Tabela3[[#This Row],[DATA]],Tabela1[],2,FALSE)</f>
        <v>747602</v>
      </c>
      <c r="D31" s="4">
        <f>VLOOKUP(Tabela3[[#This Row],[DATA]],Tabela1[],3,FALSE)</f>
        <v>72868106.590000004</v>
      </c>
      <c r="E31" s="4"/>
    </row>
    <row r="32" spans="1:5">
      <c r="A32" s="3">
        <v>42552</v>
      </c>
      <c r="B32" s="1">
        <f>VLOOKUP(Tabela3[[#This Row],[DATA]],Tabela13[],2,FALSE)</f>
        <v>1457971</v>
      </c>
      <c r="C32" s="1">
        <f>VLOOKUP(Tabela3[[#This Row],[DATA]],Tabela1[],2,FALSE)</f>
        <v>858437</v>
      </c>
      <c r="D32" s="4">
        <f>VLOOKUP(Tabela3[[#This Row],[DATA]],Tabela1[],3,FALSE)</f>
        <v>83760792.530000001</v>
      </c>
      <c r="E32" s="4"/>
    </row>
    <row r="33" spans="1:5">
      <c r="A33" s="3">
        <v>42583</v>
      </c>
      <c r="B33" s="1">
        <f>VLOOKUP(Tabela3[[#This Row],[DATA]],Tabela13[],2,FALSE)</f>
        <v>1085604</v>
      </c>
      <c r="C33" s="1">
        <f>VLOOKUP(Tabela3[[#This Row],[DATA]],Tabela1[],2,FALSE)</f>
        <v>982773</v>
      </c>
      <c r="D33" s="4">
        <f>VLOOKUP(Tabela3[[#This Row],[DATA]],Tabela1[],3,FALSE)</f>
        <v>97811943.019999996</v>
      </c>
      <c r="E33" s="4"/>
    </row>
    <row r="34" spans="1:5">
      <c r="A34" s="3">
        <v>42614</v>
      </c>
      <c r="B34" s="1">
        <f>VLOOKUP(Tabela3[[#This Row],[DATA]],Tabela13[],2,FALSE)</f>
        <v>1935520</v>
      </c>
      <c r="C34" s="1">
        <f>VLOOKUP(Tabela3[[#This Row],[DATA]],Tabela1[],2,FALSE)</f>
        <v>862277</v>
      </c>
      <c r="D34" s="4">
        <f>VLOOKUP(Tabela3[[#This Row],[DATA]],Tabela1[],3,FALSE)</f>
        <v>85473885.780000001</v>
      </c>
      <c r="E34" s="4"/>
    </row>
    <row r="35" spans="1:5">
      <c r="A35" s="3">
        <v>42644</v>
      </c>
      <c r="B35" s="1">
        <f>VLOOKUP(Tabela3[[#This Row],[DATA]],Tabela13[],2,FALSE)</f>
        <v>754298</v>
      </c>
      <c r="C35" s="1">
        <f>VLOOKUP(Tabela3[[#This Row],[DATA]],Tabela1[],2,FALSE)</f>
        <v>919918</v>
      </c>
      <c r="D35" s="4">
        <f>VLOOKUP(Tabela3[[#This Row],[DATA]],Tabela1[],3,FALSE)</f>
        <v>91093188.219999999</v>
      </c>
      <c r="E35" s="4"/>
    </row>
    <row r="36" spans="1:5">
      <c r="A36" s="3">
        <v>42675</v>
      </c>
      <c r="B36" s="1">
        <f>VLOOKUP(Tabela3[[#This Row],[DATA]],Tabela13[],2,FALSE)</f>
        <v>77915</v>
      </c>
      <c r="C36" s="1">
        <f>VLOOKUP(Tabela3[[#This Row],[DATA]],Tabela1[],2,FALSE)</f>
        <v>749588</v>
      </c>
      <c r="D36" s="4">
        <f>VLOOKUP(Tabela3[[#This Row],[DATA]],Tabela1[],3,FALSE)</f>
        <v>76787425.959999993</v>
      </c>
      <c r="E36" s="4"/>
    </row>
    <row r="37" spans="1:5">
      <c r="A37" s="3">
        <v>42705</v>
      </c>
      <c r="B37" s="1">
        <f>VLOOKUP(Tabela3[[#This Row],[DATA]],Tabela13[],2,FALSE)</f>
        <v>781858</v>
      </c>
      <c r="C37" s="1">
        <f>VLOOKUP(Tabela3[[#This Row],[DATA]],Tabela1[],2,FALSE)</f>
        <v>677418</v>
      </c>
      <c r="D37" s="4">
        <f>VLOOKUP(Tabela3[[#This Row],[DATA]],Tabela1[],3,FALSE)</f>
        <v>70116513.299999997</v>
      </c>
      <c r="E37" s="4"/>
    </row>
    <row r="38" spans="1:5">
      <c r="A38" s="3">
        <v>42736</v>
      </c>
      <c r="B38" s="1">
        <f>VLOOKUP(Tabela3[[#This Row],[DATA]],Tabela13[],2,FALSE)</f>
        <v>799974</v>
      </c>
      <c r="C38" s="1">
        <f>VLOOKUP(Tabela3[[#This Row],[DATA]],Tabela1[],2,FALSE)</f>
        <v>668121</v>
      </c>
      <c r="D38" s="4">
        <f>VLOOKUP(Tabela3[[#This Row],[DATA]],Tabela1[],3,FALSE)</f>
        <v>67523251.069999993</v>
      </c>
      <c r="E38" s="4"/>
    </row>
    <row r="39" spans="1:5">
      <c r="A39" s="3">
        <v>42767</v>
      </c>
      <c r="B39" s="1">
        <f>VLOOKUP(Tabela3[[#This Row],[DATA]],Tabela13[],2,FALSE)</f>
        <v>696722</v>
      </c>
      <c r="C39" s="1">
        <f>VLOOKUP(Tabela3[[#This Row],[DATA]],Tabela1[],2,FALSE)</f>
        <v>618751</v>
      </c>
      <c r="D39" s="4">
        <f>VLOOKUP(Tabela3[[#This Row],[DATA]],Tabela1[],3,FALSE)</f>
        <v>62203107.75</v>
      </c>
      <c r="E39" s="4"/>
    </row>
    <row r="40" spans="1:5">
      <c r="A40" s="3">
        <v>42795</v>
      </c>
      <c r="B40" s="1">
        <f>VLOOKUP(Tabela3[[#This Row],[DATA]],Tabela13[],2,FALSE)</f>
        <v>999982</v>
      </c>
      <c r="C40" s="1">
        <f>VLOOKUP(Tabela3[[#This Row],[DATA]],Tabela1[],2,FALSE)</f>
        <v>795574</v>
      </c>
      <c r="D40" s="4">
        <f>VLOOKUP(Tabela3[[#This Row],[DATA]],Tabela1[],3,FALSE)</f>
        <v>80849344.950000003</v>
      </c>
      <c r="E40" s="4"/>
    </row>
    <row r="41" spans="1:5">
      <c r="A41" s="3">
        <v>42826</v>
      </c>
      <c r="B41" s="1">
        <f>VLOOKUP(Tabela3[[#This Row],[DATA]],Tabela13[],2,FALSE)</f>
        <v>788401</v>
      </c>
      <c r="C41" s="1">
        <f>VLOOKUP(Tabela3[[#This Row],[DATA]],Tabela1[],2,FALSE)</f>
        <v>827567</v>
      </c>
      <c r="D41" s="4">
        <f>VLOOKUP(Tabela3[[#This Row],[DATA]],Tabela1[],3,FALSE)</f>
        <v>86217292.280000001</v>
      </c>
      <c r="E41" s="4"/>
    </row>
    <row r="42" spans="1:5">
      <c r="A42" s="3">
        <v>42856</v>
      </c>
      <c r="B42" s="1">
        <f>VLOOKUP(Tabela3[[#This Row],[DATA]],Tabela13[],2,FALSE)</f>
        <v>842160</v>
      </c>
      <c r="C42" s="1">
        <f>VLOOKUP(Tabela3[[#This Row],[DATA]],Tabela1[],2,FALSE)</f>
        <v>879601</v>
      </c>
      <c r="D42" s="4">
        <f>VLOOKUP(Tabela3[[#This Row],[DATA]],Tabela1[],3,FALSE)</f>
        <v>98637376.439999998</v>
      </c>
      <c r="E42" s="4"/>
    </row>
    <row r="43" spans="1:5">
      <c r="A43" s="3">
        <v>42887</v>
      </c>
      <c r="B43" s="1">
        <f>VLOOKUP(Tabela3[[#This Row],[DATA]],Tabela13[],2,FALSE)</f>
        <v>294998</v>
      </c>
      <c r="C43" s="1">
        <f>VLOOKUP(Tabela3[[#This Row],[DATA]],Tabela1[],2,FALSE)</f>
        <v>772537</v>
      </c>
      <c r="D43" s="4">
        <f>VLOOKUP(Tabela3[[#This Row],[DATA]],Tabela1[],3,FALSE)</f>
        <v>90537075.480000004</v>
      </c>
      <c r="E43" s="4"/>
    </row>
    <row r="44" spans="1:5">
      <c r="A44" s="3">
        <v>42917</v>
      </c>
      <c r="B44" s="1" t="e">
        <f>VLOOKUP(Tabela3[[#This Row],[DATA]],Tabela13[],2,FALSE)</f>
        <v>#N/A</v>
      </c>
      <c r="C44" s="1">
        <f>VLOOKUP(Tabela3[[#This Row],[DATA]],Tabela1[],2,FALSE)</f>
        <v>659545</v>
      </c>
      <c r="D44" s="4">
        <f>VLOOKUP(Tabela3[[#This Row],[DATA]],Tabela1[],3,FALSE)</f>
        <v>79079523.790000007</v>
      </c>
      <c r="E44" s="4"/>
    </row>
    <row r="45" spans="1:5">
      <c r="A45" s="3">
        <v>42948</v>
      </c>
      <c r="B45" s="1" t="e">
        <f>VLOOKUP(Tabela3[[#This Row],[DATA]],Tabela13[],2,FALSE)</f>
        <v>#N/A</v>
      </c>
      <c r="C45" s="1">
        <f>VLOOKUP(Tabela3[[#This Row],[DATA]],Tabela1[],2,FALSE)</f>
        <v>548903</v>
      </c>
      <c r="D45" s="4">
        <f>VLOOKUP(Tabela3[[#This Row],[DATA]],Tabela1[],3,FALSE)</f>
        <v>65064266.020000003</v>
      </c>
      <c r="E45" s="4"/>
    </row>
    <row r="46" spans="1:5">
      <c r="A46" s="3">
        <v>42979</v>
      </c>
      <c r="B46" s="1" t="e">
        <f>VLOOKUP(Tabela3[[#This Row],[DATA]],Tabela13[],2,FALSE)</f>
        <v>#N/A</v>
      </c>
      <c r="C46" s="1">
        <f>VLOOKUP(Tabela3[[#This Row],[DATA]],Tabela1[],2,FALSE)</f>
        <v>479357</v>
      </c>
      <c r="D46" s="4">
        <f>VLOOKUP(Tabela3[[#This Row],[DATA]],Tabela1[],3,FALSE)</f>
        <v>58092277.68</v>
      </c>
      <c r="E46" s="4"/>
    </row>
    <row r="47" spans="1:5">
      <c r="A47" s="3">
        <v>43009</v>
      </c>
      <c r="B47" s="1" t="e">
        <f>VLOOKUP(Tabela3[[#This Row],[DATA]],Tabela13[],2,FALSE)</f>
        <v>#N/A</v>
      </c>
      <c r="C47" s="1">
        <f>VLOOKUP(Tabela3[[#This Row],[DATA]],Tabela1[],2,FALSE)</f>
        <v>415748</v>
      </c>
      <c r="D47" s="4">
        <f>VLOOKUP(Tabela3[[#This Row],[DATA]],Tabela1[],3,FALSE)</f>
        <v>50988413.079999998</v>
      </c>
      <c r="E47" s="4"/>
    </row>
    <row r="48" spans="1:5">
      <c r="A48" s="3">
        <v>43040</v>
      </c>
      <c r="B48" s="1">
        <f>VLOOKUP(Tabela3[[#This Row],[DATA]],Tabela13[],2,FALSE)</f>
        <v>973</v>
      </c>
      <c r="C48" s="1">
        <f>VLOOKUP(Tabela3[[#This Row],[DATA]],Tabela1[],2,FALSE)</f>
        <v>369606</v>
      </c>
      <c r="D48" s="4">
        <f>VLOOKUP(Tabela3[[#This Row],[DATA]],Tabela1[],3,FALSE)</f>
        <v>45788833.090000004</v>
      </c>
      <c r="E48" s="4"/>
    </row>
    <row r="49" spans="1:5">
      <c r="A49" s="3">
        <v>43070</v>
      </c>
      <c r="B49" s="1">
        <f>VLOOKUP(Tabela3[[#This Row],[DATA]],Tabela13[],2,FALSE)</f>
        <v>97831</v>
      </c>
      <c r="C49" s="1">
        <f>VLOOKUP(Tabela3[[#This Row],[DATA]],Tabela1[],2,FALSE)</f>
        <v>365020</v>
      </c>
      <c r="D49" s="4">
        <f>VLOOKUP(Tabela3[[#This Row],[DATA]],Tabela1[],3,FALSE)</f>
        <v>45632255.030000001</v>
      </c>
      <c r="E49" s="4"/>
    </row>
    <row r="50" spans="1:5">
      <c r="A50" s="3">
        <v>43101</v>
      </c>
      <c r="B50" s="1" t="e">
        <f>VLOOKUP(Tabela3[[#This Row],[DATA]],Tabela13[],2,FALSE)</f>
        <v>#N/A</v>
      </c>
      <c r="C50" s="1">
        <f>VLOOKUP(Tabela3[[#This Row],[DATA]],Tabela1[],2,FALSE)</f>
        <v>351932</v>
      </c>
      <c r="D50" s="4">
        <f>VLOOKUP(Tabela3[[#This Row],[DATA]],Tabela1[],3,FALSE)</f>
        <v>44649883.079999998</v>
      </c>
      <c r="E50" s="4"/>
    </row>
    <row r="51" spans="1:5">
      <c r="A51" s="3">
        <v>43132</v>
      </c>
      <c r="B51" s="1">
        <f>VLOOKUP(Tabela3[[#This Row],[DATA]],Tabela13[],2,FALSE)</f>
        <v>34563</v>
      </c>
      <c r="C51" s="1">
        <f>VLOOKUP(Tabela3[[#This Row],[DATA]],Tabela1[],2,FALSE)</f>
        <v>260272</v>
      </c>
      <c r="D51" s="4">
        <f>VLOOKUP(Tabela3[[#This Row],[DATA]],Tabela1[],3,FALSE)</f>
        <v>31788835.18</v>
      </c>
      <c r="E51" s="4"/>
    </row>
    <row r="52" spans="1:5">
      <c r="A52" s="3">
        <v>43160</v>
      </c>
      <c r="B52" s="1">
        <f>VLOOKUP(Tabela3[[#This Row],[DATA]],Tabela13[],2,FALSE)</f>
        <v>1057351</v>
      </c>
      <c r="C52" s="1">
        <f>VLOOKUP(Tabela3[[#This Row],[DATA]],Tabela1[],2,FALSE)</f>
        <v>323920</v>
      </c>
      <c r="D52" s="4">
        <f>VLOOKUP(Tabela3[[#This Row],[DATA]],Tabela1[],3,FALSE)</f>
        <v>40181742.890000001</v>
      </c>
      <c r="E52" s="4"/>
    </row>
    <row r="53" spans="1:5">
      <c r="A53" s="3">
        <v>43191</v>
      </c>
      <c r="B53" s="1">
        <f>VLOOKUP(Tabela3[[#This Row],[DATA]],Tabela13[],2,FALSE)</f>
        <v>707985</v>
      </c>
      <c r="C53" s="1">
        <f>VLOOKUP(Tabela3[[#This Row],[DATA]],Tabela1[],2,FALSE)</f>
        <v>498547</v>
      </c>
      <c r="D53" s="4">
        <f>VLOOKUP(Tabela3[[#This Row],[DATA]],Tabela1[],3,FALSE)</f>
        <v>61678796.490000002</v>
      </c>
      <c r="E53" s="4"/>
    </row>
    <row r="54" spans="1:5">
      <c r="A54" s="3">
        <v>43221</v>
      </c>
      <c r="B54" s="1">
        <f>VLOOKUP(Tabela3[[#This Row],[DATA]],Tabela13[],2,FALSE)</f>
        <v>217264</v>
      </c>
      <c r="C54" s="1">
        <f>VLOOKUP(Tabela3[[#This Row],[DATA]],Tabela1[],2,FALSE)</f>
        <v>486069</v>
      </c>
      <c r="D54" s="4">
        <f>VLOOKUP(Tabela3[[#This Row],[DATA]],Tabela1[],3,FALSE)</f>
        <v>64041414.719999999</v>
      </c>
      <c r="E54" s="4"/>
    </row>
    <row r="55" spans="1:5">
      <c r="A55" s="3">
        <v>43252</v>
      </c>
      <c r="B55" s="1">
        <f>VLOOKUP(Tabela3[[#This Row],[DATA]],Tabela13[],2,FALSE)</f>
        <v>1019435</v>
      </c>
      <c r="C55" s="1">
        <f>VLOOKUP(Tabela3[[#This Row],[DATA]],Tabela1[],2,FALSE)</f>
        <v>391130</v>
      </c>
      <c r="D55" s="4">
        <f>VLOOKUP(Tabela3[[#This Row],[DATA]],Tabela1[],3,FALSE)</f>
        <v>53202293.759999998</v>
      </c>
      <c r="E55" s="4"/>
    </row>
    <row r="56" spans="1:5">
      <c r="A56" s="3">
        <v>43282</v>
      </c>
      <c r="B56" s="1">
        <f>VLOOKUP(Tabela3[[#This Row],[DATA]],Tabela13[],2,FALSE)</f>
        <v>1969497</v>
      </c>
      <c r="C56" s="1">
        <f>VLOOKUP(Tabela3[[#This Row],[DATA]],Tabela1[],2,FALSE)</f>
        <v>588969</v>
      </c>
      <c r="D56" s="4">
        <f>VLOOKUP(Tabela3[[#This Row],[DATA]],Tabela1[],3,FALSE)</f>
        <v>77673507.890000001</v>
      </c>
      <c r="E56" s="4"/>
    </row>
    <row r="57" spans="1:5">
      <c r="A57" s="3">
        <v>43313</v>
      </c>
      <c r="B57" s="1">
        <f>VLOOKUP(Tabela3[[#This Row],[DATA]],Tabela13[],2,FALSE)</f>
        <v>2423984</v>
      </c>
      <c r="C57" s="1">
        <f>VLOOKUP(Tabela3[[#This Row],[DATA]],Tabela1[],2,FALSE)</f>
        <v>839070</v>
      </c>
      <c r="D57" s="4">
        <f>VLOOKUP(Tabela3[[#This Row],[DATA]],Tabela1[],3,FALSE)</f>
        <v>110720218.65000001</v>
      </c>
      <c r="E57" s="4"/>
    </row>
    <row r="58" spans="1:5">
      <c r="A58" s="3">
        <v>43344</v>
      </c>
      <c r="B58" s="1" t="e">
        <f>VLOOKUP(Tabela3[[#This Row],[DATA]],Tabela13[],2,FALSE)</f>
        <v>#N/A</v>
      </c>
      <c r="C58" s="1">
        <f>VLOOKUP(Tabela3[[#This Row],[DATA]],Tabela1[],2,FALSE)</f>
        <v>786416</v>
      </c>
      <c r="D58" s="4">
        <f>VLOOKUP(Tabela3[[#This Row],[DATA]],Tabela1[],3,FALSE)</f>
        <v>106888335.65000001</v>
      </c>
      <c r="E58" s="4"/>
    </row>
    <row r="59" spans="1:5">
      <c r="A59" s="3">
        <v>43374</v>
      </c>
      <c r="B59" s="1" t="e">
        <f>VLOOKUP(Tabela3[[#This Row],[DATA]],Tabela13[],2,FALSE)</f>
        <v>#N/A</v>
      </c>
      <c r="C59" s="1">
        <f>VLOOKUP(Tabela3[[#This Row],[DATA]],Tabela1[],2,FALSE)</f>
        <v>674358</v>
      </c>
      <c r="D59" s="4">
        <f>VLOOKUP(Tabela3[[#This Row],[DATA]],Tabela1[],3,FALSE)</f>
        <v>96892819.810000002</v>
      </c>
      <c r="E59" s="4"/>
    </row>
    <row r="60" spans="1:5">
      <c r="A60" s="3">
        <v>43405</v>
      </c>
      <c r="B60" s="1">
        <f>VLOOKUP(Tabela3[[#This Row],[DATA]],Tabela13[],2,FALSE)</f>
        <v>31113</v>
      </c>
      <c r="C60" s="1">
        <f>VLOOKUP(Tabela3[[#This Row],[DATA]],Tabela1[],2,FALSE)</f>
        <v>384841</v>
      </c>
      <c r="D60" s="4">
        <f>VLOOKUP(Tabela3[[#This Row],[DATA]],Tabela1[],3,FALSE)</f>
        <v>57686285.18</v>
      </c>
      <c r="E60" s="4"/>
    </row>
    <row r="61" spans="1:5">
      <c r="A61" s="3">
        <v>43435</v>
      </c>
      <c r="B61" s="1">
        <f>VLOOKUP(Tabela3[[#This Row],[DATA]],Tabela13[],2,FALSE)</f>
        <v>737620</v>
      </c>
      <c r="C61" s="1">
        <f>VLOOKUP(Tabela3[[#This Row],[DATA]],Tabela1[],2,FALSE)</f>
        <v>443280</v>
      </c>
      <c r="D61" s="4">
        <f>VLOOKUP(Tabela3[[#This Row],[DATA]],Tabela1[],3,FALSE)</f>
        <v>65460462.049999997</v>
      </c>
      <c r="E61" s="4"/>
    </row>
    <row r="62" spans="1:5">
      <c r="A62" s="3">
        <v>43466</v>
      </c>
      <c r="B62" s="1">
        <f>VLOOKUP(Tabela3[[#This Row],[DATA]],Tabela13[],2,FALSE)</f>
        <v>1524952</v>
      </c>
      <c r="C62" s="1">
        <f>VLOOKUP(Tabela3[[#This Row],[DATA]],Tabela1[],2,FALSE)</f>
        <v>542300</v>
      </c>
      <c r="D62" s="4">
        <f>VLOOKUP(Tabela3[[#This Row],[DATA]],Tabela1[],3,FALSE)</f>
        <v>77863829.269999996</v>
      </c>
      <c r="E62" s="4"/>
    </row>
    <row r="63" spans="1:5">
      <c r="A63" s="3">
        <v>43497</v>
      </c>
      <c r="B63" s="1">
        <f>VLOOKUP(Tabela3[[#This Row],[DATA]],Tabela13[],2,FALSE)</f>
        <v>2025678</v>
      </c>
      <c r="C63" s="1">
        <f>VLOOKUP(Tabela3[[#This Row],[DATA]],Tabela1[],2,FALSE)</f>
        <v>548160</v>
      </c>
      <c r="D63" s="4">
        <f>VLOOKUP(Tabela3[[#This Row],[DATA]],Tabela1[],3,FALSE)</f>
        <v>76718783.790000007</v>
      </c>
      <c r="E63" s="4"/>
    </row>
    <row r="64" spans="1:5">
      <c r="A64" s="3">
        <v>43525</v>
      </c>
      <c r="B64" s="1">
        <f>VLOOKUP(Tabela3[[#This Row],[DATA]],Tabela13[],2,FALSE)</f>
        <v>1343806</v>
      </c>
      <c r="C64" s="1">
        <f>VLOOKUP(Tabela3[[#This Row],[DATA]],Tabela1[],2,FALSE)</f>
        <v>663463</v>
      </c>
      <c r="D64" s="4">
        <f>VLOOKUP(Tabela3[[#This Row],[DATA]],Tabela1[],3,FALSE)</f>
        <v>92680059.629999995</v>
      </c>
      <c r="E64" s="4"/>
    </row>
    <row r="65" spans="1:5">
      <c r="A65" s="3">
        <v>43556</v>
      </c>
      <c r="B65" s="1">
        <f>VLOOKUP(Tabela3[[#This Row],[DATA]],Tabela13[],2,FALSE)</f>
        <v>287438</v>
      </c>
      <c r="C65" s="1">
        <f>VLOOKUP(Tabela3[[#This Row],[DATA]],Tabela1[],2,FALSE)</f>
        <v>847393</v>
      </c>
      <c r="D65" s="4">
        <f>VLOOKUP(Tabela3[[#This Row],[DATA]],Tabela1[],3,FALSE)</f>
        <v>121497078.18000001</v>
      </c>
      <c r="E65" s="4"/>
    </row>
    <row r="66" spans="1:5">
      <c r="A66" s="3">
        <v>43586</v>
      </c>
      <c r="B66" s="1">
        <f>VLOOKUP(Tabela3[[#This Row],[DATA]],Tabela13[],2,FALSE)</f>
        <v>703588</v>
      </c>
      <c r="C66" s="1">
        <f>VLOOKUP(Tabela3[[#This Row],[DATA]],Tabela1[],2,FALSE)</f>
        <v>660812</v>
      </c>
      <c r="D66" s="4">
        <f>VLOOKUP(Tabela3[[#This Row],[DATA]],Tabela1[],3,FALSE)</f>
        <v>98660171.849999994</v>
      </c>
      <c r="E66" s="4"/>
    </row>
    <row r="67" spans="1:5">
      <c r="A67" s="3">
        <v>43617</v>
      </c>
      <c r="B67" s="1">
        <f>VLOOKUP(Tabela3[[#This Row],[DATA]],Tabela13[],2,FALSE)</f>
        <v>696664</v>
      </c>
      <c r="C67" s="1">
        <f>VLOOKUP(Tabela3[[#This Row],[DATA]],Tabela1[],2,FALSE)</f>
        <v>474913</v>
      </c>
      <c r="D67" s="4">
        <f>VLOOKUP(Tabela3[[#This Row],[DATA]],Tabela1[],3,FALSE)</f>
        <v>72386162.090000004</v>
      </c>
      <c r="E67" s="4"/>
    </row>
    <row r="68" spans="1:5">
      <c r="A68" s="3">
        <v>43647</v>
      </c>
      <c r="B68" s="1">
        <f>VLOOKUP(Tabela3[[#This Row],[DATA]],Tabela13[],2,FALSE)</f>
        <v>324477</v>
      </c>
      <c r="C68" s="1">
        <f>VLOOKUP(Tabela3[[#This Row],[DATA]],Tabela1[],2,FALSE)</f>
        <v>660381</v>
      </c>
      <c r="D68" s="4">
        <f>VLOOKUP(Tabela3[[#This Row],[DATA]],Tabela1[],3,FALSE)</f>
        <v>98434266.209999993</v>
      </c>
      <c r="E68" s="4"/>
    </row>
    <row r="69" spans="1:5">
      <c r="A69" s="3">
        <v>43678</v>
      </c>
      <c r="B69" s="1">
        <f>VLOOKUP(Tabela3[[#This Row],[DATA]],Tabela13[],2,FALSE)</f>
        <v>33427</v>
      </c>
      <c r="C69" s="1">
        <f>VLOOKUP(Tabela3[[#This Row],[DATA]],Tabela1[],2,FALSE)</f>
        <v>530566</v>
      </c>
      <c r="D69" s="4">
        <f>VLOOKUP(Tabela3[[#This Row],[DATA]],Tabela1[],3,FALSE)</f>
        <v>81655279.879999995</v>
      </c>
      <c r="E69" s="4"/>
    </row>
    <row r="70" spans="1:5">
      <c r="A70" s="3">
        <v>43709</v>
      </c>
      <c r="B70" s="1">
        <f>VLOOKUP(Tabela3[[#This Row],[DATA]],Tabela13[],2,FALSE)</f>
        <v>105931</v>
      </c>
      <c r="C70" s="1">
        <f>VLOOKUP(Tabela3[[#This Row],[DATA]],Tabela1[],2,FALSE)</f>
        <v>403683</v>
      </c>
      <c r="D70" s="4">
        <f>VLOOKUP(Tabela3[[#This Row],[DATA]],Tabela1[],3,FALSE)</f>
        <v>64588325.710000001</v>
      </c>
      <c r="E70" s="4"/>
    </row>
    <row r="71" spans="1:5">
      <c r="A71" s="3">
        <v>43739</v>
      </c>
      <c r="B71" s="1">
        <f>VLOOKUP(Tabela3[[#This Row],[DATA]],Tabela13[],2,FALSE)</f>
        <v>39099</v>
      </c>
      <c r="C71" s="1">
        <f>VLOOKUP(Tabela3[[#This Row],[DATA]],Tabela1[],2,FALSE)</f>
        <v>384834</v>
      </c>
      <c r="D71" s="4">
        <f>VLOOKUP(Tabela3[[#This Row],[DATA]],Tabela1[],3,FALSE)</f>
        <v>61738006.630000003</v>
      </c>
      <c r="E71" s="4"/>
    </row>
    <row r="72" spans="1:5">
      <c r="A72" s="3">
        <v>43770</v>
      </c>
      <c r="B72" s="1">
        <f>VLOOKUP(Tabela3[[#This Row],[DATA]],Tabela13[],2,FALSE)</f>
        <v>42949</v>
      </c>
      <c r="C72" s="1">
        <f>VLOOKUP(Tabela3[[#This Row],[DATA]],Tabela1[],2,FALSE)</f>
        <v>265849</v>
      </c>
      <c r="D72" s="4">
        <f>VLOOKUP(Tabela3[[#This Row],[DATA]],Tabela1[],3,FALSE)</f>
        <v>43114887.030000001</v>
      </c>
      <c r="E72" s="4"/>
    </row>
    <row r="73" spans="1:5">
      <c r="A73" s="3">
        <v>43800</v>
      </c>
      <c r="B73" s="1">
        <f>VLOOKUP(Tabela3[[#This Row],[DATA]],Tabela13[],2,FALSE)</f>
        <v>48968</v>
      </c>
      <c r="C73" s="1">
        <f>VLOOKUP(Tabela3[[#This Row],[DATA]],Tabela1[],2,FALSE)</f>
        <v>289472</v>
      </c>
      <c r="D73" s="4">
        <f>VLOOKUP(Tabela3[[#This Row],[DATA]],Tabela1[],3,FALSE)</f>
        <v>46837407.700000003</v>
      </c>
      <c r="E73" s="4"/>
    </row>
    <row r="74" spans="1:5">
      <c r="A74" s="3">
        <v>43831</v>
      </c>
      <c r="B74" s="1">
        <f>VLOOKUP(Tabela3[[#This Row],[DATA]],Tabela13[],2,FALSE)</f>
        <v>68309</v>
      </c>
      <c r="C74" s="1">
        <f>VLOOKUP(Tabela3[[#This Row],[DATA]],Tabela1[],2,FALSE)</f>
        <v>272524</v>
      </c>
      <c r="D74" s="4">
        <f>VLOOKUP(Tabela3[[#This Row],[DATA]],Tabela1[],3,FALSE)</f>
        <v>44448993.229999997</v>
      </c>
      <c r="E74" s="4"/>
    </row>
    <row r="75" spans="1:5">
      <c r="A75" s="3">
        <v>43862</v>
      </c>
      <c r="B75" s="1">
        <f>VLOOKUP(Tabela3[[#This Row],[DATA]],Tabela13[],2,FALSE)</f>
        <v>70759</v>
      </c>
      <c r="C75" s="1">
        <f>VLOOKUP(Tabela3[[#This Row],[DATA]],Tabela1[],2,FALSE)</f>
        <v>196277</v>
      </c>
      <c r="D75" s="4">
        <f>VLOOKUP(Tabela3[[#This Row],[DATA]],Tabela1[],3,FALSE)</f>
        <v>31349046.91</v>
      </c>
      <c r="E75" s="4"/>
    </row>
    <row r="76" spans="1:5">
      <c r="A76" s="3">
        <v>43891</v>
      </c>
      <c r="B76" s="1">
        <f>VLOOKUP(Tabela3[[#This Row],[DATA]],Tabela13[],2,FALSE)</f>
        <v>102862</v>
      </c>
      <c r="C76" s="1">
        <f>VLOOKUP(Tabela3[[#This Row],[DATA]],Tabela1[],2,FALSE)</f>
        <v>175970</v>
      </c>
      <c r="D76" s="4">
        <f>VLOOKUP(Tabela3[[#This Row],[DATA]],Tabela1[],3,FALSE)</f>
        <v>27795744.52</v>
      </c>
      <c r="E76" s="4"/>
    </row>
    <row r="77" spans="1:5">
      <c r="A77" s="3">
        <v>43922</v>
      </c>
      <c r="B77" s="1">
        <f>VLOOKUP(Tabela3[[#This Row],[DATA]],Tabela13[],2,FALSE)</f>
        <v>0</v>
      </c>
      <c r="C77" s="1">
        <f>VLOOKUP(Tabela3[[#This Row],[DATA]],Tabela1[],2,FALSE)</f>
        <v>122296</v>
      </c>
      <c r="D77" s="4">
        <f>VLOOKUP(Tabela3[[#This Row],[DATA]],Tabela1[],3,FALSE)</f>
        <v>19223967.559999999</v>
      </c>
      <c r="E77" s="4"/>
    </row>
    <row r="78" spans="1:5">
      <c r="A78" s="3">
        <v>43952</v>
      </c>
      <c r="B78" s="1">
        <f>VLOOKUP(Tabela3[[#This Row],[DATA]],Tabela13[],2,FALSE)</f>
        <v>0</v>
      </c>
      <c r="C78" s="1">
        <f>VLOOKUP(Tabela3[[#This Row],[DATA]],Tabela1[],2,FALSE)</f>
        <v>128963</v>
      </c>
      <c r="D78" s="4">
        <f>VLOOKUP(Tabela3[[#This Row],[DATA]],Tabela1[],3,FALSE)</f>
        <v>20437384.370000001</v>
      </c>
      <c r="E78" s="4"/>
    </row>
    <row r="79" spans="1:5">
      <c r="A79" s="3">
        <v>43983</v>
      </c>
      <c r="B79" s="1">
        <f>VLOOKUP(Tabela3[[#This Row],[DATA]],Tabela13[],2,FALSE)</f>
        <v>0</v>
      </c>
      <c r="C79" s="1">
        <f>VLOOKUP(Tabela3[[#This Row],[DATA]],Tabela1[],2,FALSE)</f>
        <v>163667</v>
      </c>
      <c r="D79" s="4">
        <f>VLOOKUP(Tabela3[[#This Row],[DATA]],Tabela1[],3,FALSE)</f>
        <v>26279851.489999998</v>
      </c>
      <c r="E79" s="4"/>
    </row>
    <row r="80" spans="1:5">
      <c r="A80" s="3">
        <v>44013</v>
      </c>
      <c r="B80" s="1">
        <f>VLOOKUP(Tabela3[[#This Row],[DATA]],Tabela13[],2,FALSE)</f>
        <v>0</v>
      </c>
      <c r="C80" s="1">
        <f>VLOOKUP(Tabela3[[#This Row],[DATA]],Tabela1[],2,FALSE)</f>
        <v>107408</v>
      </c>
      <c r="D80" s="4">
        <f>VLOOKUP(Tabela3[[#This Row],[DATA]],Tabela1[],3,FALSE)</f>
        <v>17036229.359999999</v>
      </c>
      <c r="E80" s="4"/>
    </row>
    <row r="81" spans="1:5">
      <c r="A81" s="3">
        <v>44044</v>
      </c>
      <c r="B81" s="1" t="e">
        <f>VLOOKUP(Tabela3[[#This Row],[DATA]],Tabela13[],2,FALSE)</f>
        <v>#N/A</v>
      </c>
      <c r="C81" s="1" t="e">
        <f>VLOOKUP(Tabela3[[#This Row],[DATA]],Tabela1[],2,FALSE)</f>
        <v>#N/A</v>
      </c>
      <c r="D81" s="4" t="e">
        <f>VLOOKUP(Tabela3[[#This Row],[DATA]],Tabela1[],3,FALSE)</f>
        <v>#N/A</v>
      </c>
      <c r="E81" s="4"/>
    </row>
    <row r="82" spans="1:5">
      <c r="A82" s="3">
        <v>44075</v>
      </c>
      <c r="B82" s="1" t="e">
        <f>VLOOKUP(Tabela3[[#This Row],[DATA]],Tabela13[],2,FALSE)</f>
        <v>#N/A</v>
      </c>
      <c r="C82" s="1" t="e">
        <f>VLOOKUP(Tabela3[[#This Row],[DATA]],Tabela1[],2,FALSE)</f>
        <v>#N/A</v>
      </c>
      <c r="D82" s="4" t="e">
        <f>VLOOKUP(Tabela3[[#This Row],[DATA]],Tabela1[],3,FALSE)</f>
        <v>#N/A</v>
      </c>
      <c r="E82" s="4"/>
    </row>
    <row r="83" spans="1:5">
      <c r="A83" s="3">
        <v>44105</v>
      </c>
      <c r="B83" s="1" t="e">
        <f>VLOOKUP(Tabela3[[#This Row],[DATA]],Tabela13[],2,FALSE)</f>
        <v>#N/A</v>
      </c>
      <c r="C83" s="1" t="e">
        <f>VLOOKUP(Tabela3[[#This Row],[DATA]],Tabela1[],2,FALSE)</f>
        <v>#N/A</v>
      </c>
      <c r="D83" s="4" t="e">
        <f>VLOOKUP(Tabela3[[#This Row],[DATA]],Tabela1[],3,FALSE)</f>
        <v>#N/A</v>
      </c>
      <c r="E83" s="4"/>
    </row>
    <row r="84" spans="1:5">
      <c r="A84" s="3">
        <v>44136</v>
      </c>
      <c r="B84" s="1" t="e">
        <f>VLOOKUP(Tabela3[[#This Row],[DATA]],Tabela13[],2,FALSE)</f>
        <v>#N/A</v>
      </c>
      <c r="C84" s="1" t="e">
        <f>VLOOKUP(Tabela3[[#This Row],[DATA]],Tabela1[],2,FALSE)</f>
        <v>#N/A</v>
      </c>
      <c r="D84" s="4" t="e">
        <f>VLOOKUP(Tabela3[[#This Row],[DATA]],Tabela1[],3,FALSE)</f>
        <v>#N/A</v>
      </c>
      <c r="E84" s="4"/>
    </row>
    <row r="85" spans="1:5">
      <c r="A85" s="3">
        <v>44166</v>
      </c>
      <c r="B85" s="1" t="e">
        <f>VLOOKUP(Tabela3[[#This Row],[DATA]],Tabela13[],2,FALSE)</f>
        <v>#N/A</v>
      </c>
      <c r="C85" s="1" t="e">
        <f>VLOOKUP(Tabela3[[#This Row],[DATA]],Tabela1[],2,FALSE)</f>
        <v>#N/A</v>
      </c>
      <c r="D85" s="4" t="e">
        <f>VLOOKUP(Tabela3[[#This Row],[DATA]],Tabela1[],3,FALSE)</f>
        <v>#N/A</v>
      </c>
      <c r="E85" s="4"/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DABB8-920A-49A6-AE54-10C266D864B0}">
  <sheetPr>
    <pageSetUpPr fitToPage="1"/>
  </sheetPr>
  <dimension ref="A8:F87"/>
  <sheetViews>
    <sheetView showGridLines="0" tabSelected="1" zoomScaleNormal="100" zoomScaleSheetLayoutView="100" workbookViewId="0">
      <pane ySplit="8" topLeftCell="A9" activePane="bottomLeft" state="frozen"/>
      <selection pane="bottomLeft" activeCell="A9" sqref="A9"/>
    </sheetView>
  </sheetViews>
  <sheetFormatPr defaultColWidth="0" defaultRowHeight="14.25"/>
  <cols>
    <col min="1" max="1" width="6.7109375" style="12" customWidth="1"/>
    <col min="2" max="2" width="17.7109375" style="12" bestFit="1" customWidth="1"/>
    <col min="3" max="5" width="33" style="12" customWidth="1"/>
    <col min="6" max="6" width="6.7109375" style="12" customWidth="1"/>
    <col min="7" max="16384" width="9.140625" style="12" hidden="1"/>
  </cols>
  <sheetData>
    <row r="8" spans="2:5" ht="40.5" customHeight="1">
      <c r="B8" s="18" t="s">
        <v>93</v>
      </c>
      <c r="C8" s="18" t="s">
        <v>98</v>
      </c>
      <c r="D8" s="18" t="s">
        <v>99</v>
      </c>
      <c r="E8" s="19" t="s">
        <v>97</v>
      </c>
    </row>
    <row r="9" spans="2:5" ht="15">
      <c r="B9" s="16">
        <v>2015</v>
      </c>
      <c r="C9" s="17">
        <f>SUM(C10:C21)</f>
        <v>6673356</v>
      </c>
      <c r="D9" s="17">
        <f>SUM(D10:D21)</f>
        <v>3328994</v>
      </c>
      <c r="E9" s="17">
        <f>SUM(E10:E21)</f>
        <v>322847622.63000005</v>
      </c>
    </row>
    <row r="10" spans="2:5">
      <c r="B10" s="13">
        <v>42005</v>
      </c>
      <c r="C10" s="14">
        <v>149542</v>
      </c>
      <c r="D10" s="14">
        <v>135424</v>
      </c>
      <c r="E10" s="15">
        <v>13301594.5</v>
      </c>
    </row>
    <row r="11" spans="2:5">
      <c r="B11" s="13">
        <v>42036</v>
      </c>
      <c r="C11" s="14">
        <v>119488</v>
      </c>
      <c r="D11" s="14">
        <v>123876</v>
      </c>
      <c r="E11" s="15">
        <v>12381685.52</v>
      </c>
    </row>
    <row r="12" spans="2:5">
      <c r="B12" s="13">
        <v>42064</v>
      </c>
      <c r="C12" s="14">
        <v>291743</v>
      </c>
      <c r="D12" s="14">
        <v>185767</v>
      </c>
      <c r="E12" s="15">
        <v>18297256.600000001</v>
      </c>
    </row>
    <row r="13" spans="2:5">
      <c r="B13" s="13">
        <v>42095</v>
      </c>
      <c r="C13" s="14">
        <v>229992</v>
      </c>
      <c r="D13" s="14">
        <v>189023</v>
      </c>
      <c r="E13" s="15">
        <v>18546474.469999999</v>
      </c>
    </row>
    <row r="14" spans="2:5">
      <c r="B14" s="13">
        <v>42125</v>
      </c>
      <c r="C14" s="14">
        <v>268335</v>
      </c>
      <c r="D14" s="14">
        <v>208835</v>
      </c>
      <c r="E14" s="15">
        <v>20693336.609999999</v>
      </c>
    </row>
    <row r="15" spans="2:5">
      <c r="B15" s="13">
        <v>42156</v>
      </c>
      <c r="C15" s="14">
        <v>45915</v>
      </c>
      <c r="D15" s="14">
        <v>211757</v>
      </c>
      <c r="E15" s="15">
        <v>21045557.949999999</v>
      </c>
    </row>
    <row r="16" spans="2:5">
      <c r="B16" s="13">
        <v>42186</v>
      </c>
      <c r="C16" s="14">
        <v>7524</v>
      </c>
      <c r="D16" s="14">
        <v>200991</v>
      </c>
      <c r="E16" s="15">
        <v>20663269.620000001</v>
      </c>
    </row>
    <row r="17" spans="2:5">
      <c r="B17" s="13">
        <v>42217</v>
      </c>
      <c r="C17" s="14">
        <v>41536</v>
      </c>
      <c r="D17" s="14">
        <v>147224</v>
      </c>
      <c r="E17" s="15">
        <v>15211694.99</v>
      </c>
    </row>
    <row r="18" spans="2:5">
      <c r="B18" s="13">
        <v>42248</v>
      </c>
      <c r="C18" s="14">
        <v>1750838</v>
      </c>
      <c r="D18" s="14">
        <v>212906</v>
      </c>
      <c r="E18" s="15">
        <v>21158733.100000001</v>
      </c>
    </row>
    <row r="19" spans="2:5">
      <c r="B19" s="13">
        <v>42278</v>
      </c>
      <c r="C19" s="14">
        <v>1956350</v>
      </c>
      <c r="D19" s="14">
        <v>398589</v>
      </c>
      <c r="E19" s="15">
        <v>37122578.460000001</v>
      </c>
    </row>
    <row r="20" spans="2:5">
      <c r="B20" s="13">
        <v>42309</v>
      </c>
      <c r="C20" s="14">
        <v>1062001</v>
      </c>
      <c r="D20" s="14">
        <v>643336</v>
      </c>
      <c r="E20" s="15">
        <v>59826048.770000003</v>
      </c>
    </row>
    <row r="21" spans="2:5">
      <c r="B21" s="13">
        <v>42339</v>
      </c>
      <c r="C21" s="14">
        <v>750092</v>
      </c>
      <c r="D21" s="14">
        <v>671266</v>
      </c>
      <c r="E21" s="15">
        <v>64599392.039999999</v>
      </c>
    </row>
    <row r="22" spans="2:5" ht="15">
      <c r="B22" s="16">
        <f>B9+1</f>
        <v>2016</v>
      </c>
      <c r="C22" s="17">
        <f>SUM(C23:C34)</f>
        <v>12895785</v>
      </c>
      <c r="D22" s="17">
        <f>SUM(D23:D34)</f>
        <v>8321473</v>
      </c>
      <c r="E22" s="17">
        <f>SUM(E23:E34)</f>
        <v>832152504.65999997</v>
      </c>
    </row>
    <row r="23" spans="2:5">
      <c r="B23" s="13">
        <v>42370</v>
      </c>
      <c r="C23" s="14">
        <v>550785</v>
      </c>
      <c r="D23" s="14">
        <v>451945</v>
      </c>
      <c r="E23" s="15">
        <v>46105345.060000002</v>
      </c>
    </row>
    <row r="24" spans="2:5">
      <c r="B24" s="13">
        <v>42401</v>
      </c>
      <c r="C24" s="14">
        <v>850074</v>
      </c>
      <c r="D24" s="14">
        <v>386145</v>
      </c>
      <c r="E24" s="15">
        <v>38673852.369999997</v>
      </c>
    </row>
    <row r="25" spans="2:5">
      <c r="B25" s="13">
        <v>42430</v>
      </c>
      <c r="C25" s="14">
        <v>122834</v>
      </c>
      <c r="D25" s="14">
        <v>595562</v>
      </c>
      <c r="E25" s="15">
        <v>59597740.090000004</v>
      </c>
    </row>
    <row r="26" spans="2:5">
      <c r="B26" s="13">
        <v>42461</v>
      </c>
      <c r="C26" s="14">
        <v>1085303</v>
      </c>
      <c r="D26" s="14">
        <v>539282</v>
      </c>
      <c r="E26" s="15">
        <v>54644610.469999999</v>
      </c>
    </row>
    <row r="27" spans="2:5">
      <c r="B27" s="13">
        <v>42491</v>
      </c>
      <c r="C27" s="14">
        <v>2022007</v>
      </c>
      <c r="D27" s="14">
        <v>550526</v>
      </c>
      <c r="E27" s="15">
        <v>55219101.270000003</v>
      </c>
    </row>
    <row r="28" spans="2:5">
      <c r="B28" s="13">
        <v>42522</v>
      </c>
      <c r="C28" s="14">
        <v>2171616</v>
      </c>
      <c r="D28" s="14">
        <v>747602</v>
      </c>
      <c r="E28" s="15">
        <v>72868106.590000004</v>
      </c>
    </row>
    <row r="29" spans="2:5">
      <c r="B29" s="13">
        <v>42552</v>
      </c>
      <c r="C29" s="14">
        <v>1457971</v>
      </c>
      <c r="D29" s="14">
        <v>858437</v>
      </c>
      <c r="E29" s="15">
        <v>83760792.530000001</v>
      </c>
    </row>
    <row r="30" spans="2:5">
      <c r="B30" s="13">
        <v>42583</v>
      </c>
      <c r="C30" s="14">
        <v>1085604</v>
      </c>
      <c r="D30" s="14">
        <v>982773</v>
      </c>
      <c r="E30" s="15">
        <v>97811943.019999996</v>
      </c>
    </row>
    <row r="31" spans="2:5">
      <c r="B31" s="13">
        <v>42614</v>
      </c>
      <c r="C31" s="14">
        <v>1935520</v>
      </c>
      <c r="D31" s="14">
        <v>862277</v>
      </c>
      <c r="E31" s="15">
        <v>85473885.780000001</v>
      </c>
    </row>
    <row r="32" spans="2:5">
      <c r="B32" s="13">
        <v>42644</v>
      </c>
      <c r="C32" s="14">
        <v>754298</v>
      </c>
      <c r="D32" s="14">
        <v>919918</v>
      </c>
      <c r="E32" s="15">
        <v>91093188.219999999</v>
      </c>
    </row>
    <row r="33" spans="2:5">
      <c r="B33" s="13">
        <v>42675</v>
      </c>
      <c r="C33" s="14">
        <v>77915</v>
      </c>
      <c r="D33" s="14">
        <v>749588</v>
      </c>
      <c r="E33" s="15">
        <v>76787425.959999993</v>
      </c>
    </row>
    <row r="34" spans="2:5">
      <c r="B34" s="13">
        <v>42705</v>
      </c>
      <c r="C34" s="14">
        <v>781858</v>
      </c>
      <c r="D34" s="14">
        <v>677418</v>
      </c>
      <c r="E34" s="15">
        <v>70116513.299999997</v>
      </c>
    </row>
    <row r="35" spans="2:5" ht="15">
      <c r="B35" s="16">
        <f>B22+1</f>
        <v>2017</v>
      </c>
      <c r="C35" s="17">
        <f>SUM(C36:C47)</f>
        <v>4521041</v>
      </c>
      <c r="D35" s="17">
        <f>SUM(D36:D47)</f>
        <v>7400330</v>
      </c>
      <c r="E35" s="17">
        <f>SUM(E36:E47)</f>
        <v>830613016.65999997</v>
      </c>
    </row>
    <row r="36" spans="2:5">
      <c r="B36" s="13">
        <v>42736</v>
      </c>
      <c r="C36" s="14">
        <v>799974</v>
      </c>
      <c r="D36" s="14">
        <v>668121</v>
      </c>
      <c r="E36" s="15">
        <v>67523251.069999993</v>
      </c>
    </row>
    <row r="37" spans="2:5">
      <c r="B37" s="13">
        <v>42767</v>
      </c>
      <c r="C37" s="14">
        <v>696722</v>
      </c>
      <c r="D37" s="14">
        <v>618751</v>
      </c>
      <c r="E37" s="15">
        <v>62203107.75</v>
      </c>
    </row>
    <row r="38" spans="2:5">
      <c r="B38" s="13">
        <v>42795</v>
      </c>
      <c r="C38" s="14">
        <v>999982</v>
      </c>
      <c r="D38" s="14">
        <v>795574</v>
      </c>
      <c r="E38" s="15">
        <v>80849344.950000003</v>
      </c>
    </row>
    <row r="39" spans="2:5">
      <c r="B39" s="13">
        <v>42826</v>
      </c>
      <c r="C39" s="14">
        <v>788401</v>
      </c>
      <c r="D39" s="14">
        <v>827567</v>
      </c>
      <c r="E39" s="15">
        <v>86217292.280000001</v>
      </c>
    </row>
    <row r="40" spans="2:5">
      <c r="B40" s="13">
        <v>42856</v>
      </c>
      <c r="C40" s="14">
        <v>842160</v>
      </c>
      <c r="D40" s="14">
        <v>879601</v>
      </c>
      <c r="E40" s="15">
        <v>98637376.439999998</v>
      </c>
    </row>
    <row r="41" spans="2:5">
      <c r="B41" s="13">
        <v>42887</v>
      </c>
      <c r="C41" s="14">
        <v>294998</v>
      </c>
      <c r="D41" s="14">
        <v>772537</v>
      </c>
      <c r="E41" s="15">
        <v>90537075.480000004</v>
      </c>
    </row>
    <row r="42" spans="2:5">
      <c r="B42" s="13">
        <v>42917</v>
      </c>
      <c r="C42" s="14">
        <v>0</v>
      </c>
      <c r="D42" s="14">
        <v>659545</v>
      </c>
      <c r="E42" s="15">
        <v>79079523.790000007</v>
      </c>
    </row>
    <row r="43" spans="2:5">
      <c r="B43" s="13">
        <v>42948</v>
      </c>
      <c r="C43" s="14">
        <v>0</v>
      </c>
      <c r="D43" s="14">
        <v>548903</v>
      </c>
      <c r="E43" s="15">
        <v>65064266.020000003</v>
      </c>
    </row>
    <row r="44" spans="2:5">
      <c r="B44" s="13">
        <v>42979</v>
      </c>
      <c r="C44" s="14">
        <v>0</v>
      </c>
      <c r="D44" s="14">
        <v>479357</v>
      </c>
      <c r="E44" s="15">
        <v>58092277.68</v>
      </c>
    </row>
    <row r="45" spans="2:5">
      <c r="B45" s="13">
        <v>43009</v>
      </c>
      <c r="C45" s="14">
        <v>0</v>
      </c>
      <c r="D45" s="14">
        <v>415748</v>
      </c>
      <c r="E45" s="15">
        <v>50988413.079999998</v>
      </c>
    </row>
    <row r="46" spans="2:5">
      <c r="B46" s="13">
        <v>43040</v>
      </c>
      <c r="C46" s="14">
        <v>973</v>
      </c>
      <c r="D46" s="14">
        <v>369606</v>
      </c>
      <c r="E46" s="15">
        <v>45788833.090000004</v>
      </c>
    </row>
    <row r="47" spans="2:5">
      <c r="B47" s="13">
        <v>43070</v>
      </c>
      <c r="C47" s="14">
        <v>97831</v>
      </c>
      <c r="D47" s="14">
        <v>365020</v>
      </c>
      <c r="E47" s="15">
        <v>45632255.030000001</v>
      </c>
    </row>
    <row r="48" spans="2:5" ht="15">
      <c r="B48" s="16">
        <f>B35+1</f>
        <v>2018</v>
      </c>
      <c r="C48" s="17">
        <f>SUM(C49:C60)</f>
        <v>8198812</v>
      </c>
      <c r="D48" s="17">
        <f>SUM(D49:D60)</f>
        <v>6028804</v>
      </c>
      <c r="E48" s="17">
        <f>SUM(E49:E60)</f>
        <v>810864595.34999979</v>
      </c>
    </row>
    <row r="49" spans="2:5">
      <c r="B49" s="13">
        <v>43101</v>
      </c>
      <c r="C49" s="14">
        <v>0</v>
      </c>
      <c r="D49" s="14">
        <v>351932</v>
      </c>
      <c r="E49" s="15">
        <v>44649883.079999998</v>
      </c>
    </row>
    <row r="50" spans="2:5">
      <c r="B50" s="13">
        <v>43132</v>
      </c>
      <c r="C50" s="14">
        <v>34563</v>
      </c>
      <c r="D50" s="14">
        <v>260272</v>
      </c>
      <c r="E50" s="15">
        <v>31788835.18</v>
      </c>
    </row>
    <row r="51" spans="2:5">
      <c r="B51" s="13">
        <v>43160</v>
      </c>
      <c r="C51" s="14">
        <v>1057351</v>
      </c>
      <c r="D51" s="14">
        <v>323920</v>
      </c>
      <c r="E51" s="15">
        <v>40181742.890000001</v>
      </c>
    </row>
    <row r="52" spans="2:5">
      <c r="B52" s="13">
        <v>43191</v>
      </c>
      <c r="C52" s="14">
        <v>707985</v>
      </c>
      <c r="D52" s="14">
        <v>498547</v>
      </c>
      <c r="E52" s="15">
        <v>61678796.490000002</v>
      </c>
    </row>
    <row r="53" spans="2:5">
      <c r="B53" s="13">
        <v>43221</v>
      </c>
      <c r="C53" s="14">
        <v>217264</v>
      </c>
      <c r="D53" s="14">
        <v>486069</v>
      </c>
      <c r="E53" s="15">
        <v>64041414.719999999</v>
      </c>
    </row>
    <row r="54" spans="2:5">
      <c r="B54" s="13">
        <v>43252</v>
      </c>
      <c r="C54" s="14">
        <v>1019435</v>
      </c>
      <c r="D54" s="14">
        <v>391130</v>
      </c>
      <c r="E54" s="15">
        <v>53202293.759999998</v>
      </c>
    </row>
    <row r="55" spans="2:5">
      <c r="B55" s="13">
        <v>43282</v>
      </c>
      <c r="C55" s="14">
        <v>1969497</v>
      </c>
      <c r="D55" s="14">
        <v>588969</v>
      </c>
      <c r="E55" s="15">
        <v>77673507.890000001</v>
      </c>
    </row>
    <row r="56" spans="2:5">
      <c r="B56" s="13">
        <v>43313</v>
      </c>
      <c r="C56" s="14">
        <v>2423984</v>
      </c>
      <c r="D56" s="14">
        <v>839070</v>
      </c>
      <c r="E56" s="15">
        <v>110720218.65000001</v>
      </c>
    </row>
    <row r="57" spans="2:5">
      <c r="B57" s="13">
        <v>43344</v>
      </c>
      <c r="C57" s="14">
        <v>0</v>
      </c>
      <c r="D57" s="14">
        <v>786416</v>
      </c>
      <c r="E57" s="15">
        <v>106888335.65000001</v>
      </c>
    </row>
    <row r="58" spans="2:5">
      <c r="B58" s="13">
        <v>43374</v>
      </c>
      <c r="C58" s="14">
        <v>0</v>
      </c>
      <c r="D58" s="14">
        <v>674358</v>
      </c>
      <c r="E58" s="15">
        <v>96892819.810000002</v>
      </c>
    </row>
    <row r="59" spans="2:5">
      <c r="B59" s="13">
        <v>43405</v>
      </c>
      <c r="C59" s="14">
        <v>31113</v>
      </c>
      <c r="D59" s="14">
        <v>384841</v>
      </c>
      <c r="E59" s="15">
        <v>57686285.18</v>
      </c>
    </row>
    <row r="60" spans="2:5">
      <c r="B60" s="13">
        <v>43435</v>
      </c>
      <c r="C60" s="14">
        <v>737620</v>
      </c>
      <c r="D60" s="14">
        <v>443280</v>
      </c>
      <c r="E60" s="15">
        <v>65460462.049999997</v>
      </c>
    </row>
    <row r="61" spans="2:5" ht="15">
      <c r="B61" s="16">
        <f>B48+1</f>
        <v>2019</v>
      </c>
      <c r="C61" s="17">
        <f>SUM(C62:C73)</f>
        <v>7176977</v>
      </c>
      <c r="D61" s="17">
        <f>SUM(D62:D73)</f>
        <v>6271826</v>
      </c>
      <c r="E61" s="17">
        <f>SUM(E62:E73)</f>
        <v>936174257.97000015</v>
      </c>
    </row>
    <row r="62" spans="2:5">
      <c r="B62" s="13">
        <v>43466</v>
      </c>
      <c r="C62" s="14">
        <v>1524952</v>
      </c>
      <c r="D62" s="14">
        <v>542300</v>
      </c>
      <c r="E62" s="15">
        <v>77863829.269999996</v>
      </c>
    </row>
    <row r="63" spans="2:5">
      <c r="B63" s="13">
        <v>43497</v>
      </c>
      <c r="C63" s="14">
        <v>2025678</v>
      </c>
      <c r="D63" s="14">
        <v>548160</v>
      </c>
      <c r="E63" s="15">
        <v>76718783.790000007</v>
      </c>
    </row>
    <row r="64" spans="2:5">
      <c r="B64" s="13">
        <v>43525</v>
      </c>
      <c r="C64" s="14">
        <v>1343806</v>
      </c>
      <c r="D64" s="14">
        <v>663463</v>
      </c>
      <c r="E64" s="15">
        <v>92680059.629999995</v>
      </c>
    </row>
    <row r="65" spans="2:5">
      <c r="B65" s="13">
        <v>43556</v>
      </c>
      <c r="C65" s="14">
        <v>287438</v>
      </c>
      <c r="D65" s="14">
        <v>847393</v>
      </c>
      <c r="E65" s="15">
        <v>121497078.18000001</v>
      </c>
    </row>
    <row r="66" spans="2:5">
      <c r="B66" s="13">
        <v>43586</v>
      </c>
      <c r="C66" s="14">
        <v>703588</v>
      </c>
      <c r="D66" s="14">
        <v>660812</v>
      </c>
      <c r="E66" s="15">
        <v>98660171.849999994</v>
      </c>
    </row>
    <row r="67" spans="2:5">
      <c r="B67" s="13">
        <v>43617</v>
      </c>
      <c r="C67" s="14">
        <v>696664</v>
      </c>
      <c r="D67" s="14">
        <v>474913</v>
      </c>
      <c r="E67" s="15">
        <v>72386162.090000004</v>
      </c>
    </row>
    <row r="68" spans="2:5">
      <c r="B68" s="13">
        <v>43647</v>
      </c>
      <c r="C68" s="14">
        <v>324477</v>
      </c>
      <c r="D68" s="14">
        <v>660381</v>
      </c>
      <c r="E68" s="15">
        <v>98434266.209999993</v>
      </c>
    </row>
    <row r="69" spans="2:5">
      <c r="B69" s="13">
        <v>43678</v>
      </c>
      <c r="C69" s="14">
        <v>33427</v>
      </c>
      <c r="D69" s="14">
        <v>530566</v>
      </c>
      <c r="E69" s="15">
        <v>81655279.879999995</v>
      </c>
    </row>
    <row r="70" spans="2:5">
      <c r="B70" s="13">
        <v>43709</v>
      </c>
      <c r="C70" s="14">
        <v>105931</v>
      </c>
      <c r="D70" s="14">
        <v>403683</v>
      </c>
      <c r="E70" s="15">
        <v>64588325.710000001</v>
      </c>
    </row>
    <row r="71" spans="2:5">
      <c r="B71" s="13">
        <v>43739</v>
      </c>
      <c r="C71" s="14">
        <v>39099</v>
      </c>
      <c r="D71" s="14">
        <v>384834</v>
      </c>
      <c r="E71" s="15">
        <v>61738006.630000003</v>
      </c>
    </row>
    <row r="72" spans="2:5">
      <c r="B72" s="13">
        <v>43770</v>
      </c>
      <c r="C72" s="14">
        <v>42949</v>
      </c>
      <c r="D72" s="14">
        <v>265849</v>
      </c>
      <c r="E72" s="15">
        <v>43114887.030000001</v>
      </c>
    </row>
    <row r="73" spans="2:5">
      <c r="B73" s="13">
        <v>43800</v>
      </c>
      <c r="C73" s="14">
        <v>48968</v>
      </c>
      <c r="D73" s="14">
        <v>289472</v>
      </c>
      <c r="E73" s="15">
        <v>46837407.700000003</v>
      </c>
    </row>
    <row r="74" spans="2:5" ht="15">
      <c r="B74" s="16">
        <f>B61+1</f>
        <v>2020</v>
      </c>
      <c r="C74" s="17">
        <f>SUM(C75:C80)</f>
        <v>241930</v>
      </c>
      <c r="D74" s="17">
        <f>SUM(D75:D80)</f>
        <v>1059697</v>
      </c>
      <c r="E74" s="17">
        <f>SUM(E75:E80)</f>
        <v>169534988.08000001</v>
      </c>
    </row>
    <row r="75" spans="2:5">
      <c r="B75" s="13">
        <v>43831</v>
      </c>
      <c r="C75" s="14">
        <v>68309</v>
      </c>
      <c r="D75" s="14">
        <v>272524</v>
      </c>
      <c r="E75" s="15">
        <v>44448993.229999997</v>
      </c>
    </row>
    <row r="76" spans="2:5">
      <c r="B76" s="13">
        <v>43862</v>
      </c>
      <c r="C76" s="14">
        <v>70759</v>
      </c>
      <c r="D76" s="14">
        <v>196277</v>
      </c>
      <c r="E76" s="15">
        <v>31349046.91</v>
      </c>
    </row>
    <row r="77" spans="2:5">
      <c r="B77" s="13">
        <v>43891</v>
      </c>
      <c r="C77" s="14">
        <v>102862</v>
      </c>
      <c r="D77" s="14">
        <v>175970</v>
      </c>
      <c r="E77" s="15">
        <v>27795744.52</v>
      </c>
    </row>
    <row r="78" spans="2:5">
      <c r="B78" s="13">
        <v>43922</v>
      </c>
      <c r="C78" s="14">
        <v>0</v>
      </c>
      <c r="D78" s="14">
        <v>122296</v>
      </c>
      <c r="E78" s="15">
        <v>19223967.559999999</v>
      </c>
    </row>
    <row r="79" spans="2:5">
      <c r="B79" s="13">
        <v>43952</v>
      </c>
      <c r="C79" s="14">
        <v>0</v>
      </c>
      <c r="D79" s="14">
        <v>128963</v>
      </c>
      <c r="E79" s="15">
        <v>20437384.370000001</v>
      </c>
    </row>
    <row r="80" spans="2:5">
      <c r="B80" s="13">
        <v>43983</v>
      </c>
      <c r="C80" s="14">
        <v>0</v>
      </c>
      <c r="D80" s="14">
        <v>163667</v>
      </c>
      <c r="E80" s="15">
        <v>26279851.489999998</v>
      </c>
    </row>
    <row r="81" customFormat="1" ht="15"/>
    <row r="82" customFormat="1" ht="15"/>
    <row r="83" customFormat="1" ht="15"/>
    <row r="84" customFormat="1" ht="15"/>
    <row r="85" customFormat="1" ht="15"/>
    <row r="86" customFormat="1" ht="15"/>
    <row r="87" customFormat="1" ht="15"/>
  </sheetData>
  <printOptions horizontalCentered="1"/>
  <pageMargins left="0.39370078740157483" right="0.39370078740157483" top="0.39370078740157483" bottom="0.78740157480314965" header="0" footer="0"/>
  <pageSetup paperSize="9" scale="81" fitToHeight="0" orientation="portrait" r:id="rId1"/>
  <headerFooter>
    <oddFooter>&amp;R&amp;P/&amp;N</oddFooter>
  </headerFooter>
  <colBreaks count="1" manualBreakCount="1">
    <brk id="5" min="1" max="101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Valor arrecadado</vt:lpstr>
      <vt:lpstr>NPS</vt:lpstr>
      <vt:lpstr>Planilha2</vt:lpstr>
      <vt:lpstr>Planilha</vt:lpstr>
      <vt:lpstr>Planilha!Area_de_impressao</vt:lpstr>
      <vt:lpstr>Planilha!Titulos_de_impressao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Thássio Xavier</dc:creator>
  <cp:lastModifiedBy>Usuário do Windows</cp:lastModifiedBy>
  <cp:lastPrinted>2020-07-24T16:21:32Z</cp:lastPrinted>
  <dcterms:created xsi:type="dcterms:W3CDTF">2020-07-22T21:55:22Z</dcterms:created>
  <dcterms:modified xsi:type="dcterms:W3CDTF">2020-07-24T16:23:48Z</dcterms:modified>
</cp:coreProperties>
</file>