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D:\Users\vitor.baraf\Downloads\"/>
    </mc:Choice>
  </mc:AlternateContent>
  <xr:revisionPtr revIDLastSave="0" documentId="13_ncr:1_{83E878D5-A18E-4C01-8D27-77B2DDD4C9CC}" xr6:coauthVersionLast="47" xr6:coauthVersionMax="47" xr10:uidLastSave="{00000000-0000-0000-0000-000000000000}"/>
  <bookViews>
    <workbookView xWindow="-120" yWindow="-120" windowWidth="29040" windowHeight="15840" tabRatio="788" activeTab="1" xr2:uid="{00000000-000D-0000-FFFF-FFFF00000000}"/>
  </bookViews>
  <sheets>
    <sheet name="DADOS HISTÓRICOS" sheetId="4" r:id="rId1"/>
    <sheet name="CUSTOS E EFETIVOS" sheetId="1" r:id="rId2"/>
  </sheets>
  <definedNames>
    <definedName name="_xlnm._FilterDatabase" localSheetId="1" hidden="1">'CUSTOS E EFETIVOS'!$G$1:$G$82</definedName>
    <definedName name="_xlnm.Print_Titles" localSheetId="1">'CUSTOS E EFETIVOS'!$1:$1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7" i="4" l="1"/>
  <c r="C164" i="4" l="1"/>
  <c r="C165" i="4"/>
  <c r="C166" i="4"/>
  <c r="C163" i="4"/>
  <c r="C168" i="4" s="1"/>
  <c r="F9" i="1" l="1"/>
  <c r="E14" i="1" l="1"/>
  <c r="E10" i="1"/>
  <c r="E8" i="1"/>
  <c r="E7" i="1"/>
  <c r="F5" i="1"/>
  <c r="E5" i="1"/>
  <c r="F4" i="1"/>
  <c r="F72" i="1" l="1"/>
  <c r="F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Usuário do Windows</author>
  </authors>
  <commentList>
    <comment ref="A31" authorId="0" shapeId="0" xr:uid="{00000000-0006-0000-0000-000001000000}">
      <text>
        <r>
          <rPr>
            <b/>
            <sz val="9"/>
            <color indexed="81"/>
            <rFont val="Segoe UI"/>
            <family val="2"/>
          </rPr>
          <t>Usuário do Windows:</t>
        </r>
        <r>
          <rPr>
            <sz val="9"/>
            <color indexed="81"/>
            <rFont val="Segoe UI"/>
            <family val="2"/>
          </rPr>
          <t xml:space="preserve">
Até aqui Sob o comando das Forças</t>
        </r>
      </text>
    </comment>
    <comment ref="A32" authorId="0" shapeId="0" xr:uid="{00000000-0006-0000-0000-000002000000}">
      <text>
        <r>
          <rPr>
            <b/>
            <sz val="9"/>
            <color indexed="81"/>
            <rFont val="Segoe UI"/>
            <family val="2"/>
          </rPr>
          <t>Usuário do Windows:</t>
        </r>
        <r>
          <rPr>
            <sz val="9"/>
            <color indexed="81"/>
            <rFont val="Segoe UI"/>
            <family val="2"/>
          </rPr>
          <t xml:space="preserve">
Apartir desta, a Sob o comando do  MD
</t>
        </r>
      </text>
    </comment>
  </commentList>
</comments>
</file>

<file path=xl/sharedStrings.xml><?xml version="1.0" encoding="utf-8"?>
<sst xmlns="http://schemas.openxmlformats.org/spreadsheetml/2006/main" count="1008" uniqueCount="557">
  <si>
    <t>Copa das Confederações</t>
  </si>
  <si>
    <t>Implementar as medidas de segurança necessárias à realização do evento, realizado nas cidades sede.</t>
  </si>
  <si>
    <t>Jornada Mundial da Juventude / Visita do Papa Francisco I</t>
  </si>
  <si>
    <t>Implementar as medidas de segurança necessárias à realização do evento, realizado na cidade do Rio de Janeiro.</t>
  </si>
  <si>
    <t>Leilão do Campo de Libra</t>
  </si>
  <si>
    <t>Preservar a ordem pública e a incolumidade das pessoas durante o leilão, realizado na cidade do Rio de Janeiro.</t>
  </si>
  <si>
    <t>Operação Ilhéus</t>
  </si>
  <si>
    <t>Implementar medidas de GLO no Sul do Estado da Bahia, tendo em vista animosidades entre indígenas e produtores rurais, realizada na cidade de Ilhéus/BA .</t>
  </si>
  <si>
    <t>FIFA Team Workshop Florianópolis</t>
  </si>
  <si>
    <t>Preservar a ordem pública e a incolumidade das pessoas e do patrimônio e outras ações de GLO, durante o Congresso Técnico para as Seleções Classificadas para a Copa de 2014.</t>
  </si>
  <si>
    <t>Operação São Francisco</t>
  </si>
  <si>
    <t>Preservar a ordem pública e a incolumidade das pessoas e do patrimônio e outras ações de GLO no Complexo da Maré/RJ.</t>
  </si>
  <si>
    <t>Operação Bahia II</t>
  </si>
  <si>
    <t>Preservar a ordem pública e a incolumidade das pessoas e do patrimônio e outras ações de GLO na BA, devido à greve da PM.</t>
  </si>
  <si>
    <t>Operação Pernambuco</t>
  </si>
  <si>
    <t>Preservar a ordem pública e a incolumidade das pessoas e do patrimônio e outras ações de GLO em Pernambuco, devido à greve da PM.</t>
  </si>
  <si>
    <t>Copa do Mundo de 2014</t>
  </si>
  <si>
    <t>Realizar as ações previstas no Plano Estratégico de Segurança Pública para a Copa do Mundo FIFA-Brasil 2014 nas cidades sede.</t>
  </si>
  <si>
    <t xml:space="preserve">VI Cúpula do BRICS </t>
  </si>
  <si>
    <t>Implementar as medidas de segurança necessárias à realização do evento, realizado em Brasília-DF.</t>
  </si>
  <si>
    <t>Eleições 2014</t>
  </si>
  <si>
    <t>Garantia da Votação e apuração, realizado em todo o Brasil.</t>
  </si>
  <si>
    <t>Cúpula do MERCOSUL (Brasília)</t>
  </si>
  <si>
    <t>Operação Dourados (Mato Grosso do Sul)</t>
  </si>
  <si>
    <t>Contribuir para evitar conflitos entre proprietários rurais e grupos indígenas.</t>
  </si>
  <si>
    <t>Jogos Olímpicos e Paralímpicos</t>
  </si>
  <si>
    <t>01 de jul de 2016.</t>
  </si>
  <si>
    <t>Operação Potiguar</t>
  </si>
  <si>
    <t xml:space="preserve">Preservar a ordem pública e a incolumidade das pessoas e do patrimônio e outras ações de GLO na cidade de Natal-RN e sua área metropolitana, devido à onda de violência. </t>
  </si>
  <si>
    <t>Eleições Municipais 2016</t>
  </si>
  <si>
    <t>1 e 2 de out de 2016</t>
  </si>
  <si>
    <t>GLO durante a votação e a apuração, realizado em todo o Brasil.</t>
  </si>
  <si>
    <t>Preservar a ordem pública e a incolumidade das pessoas e do patrimônio, na região metropolitana de Recife, a fim de contribuir para as condições de normalidade naquele Estado.</t>
  </si>
  <si>
    <t>Operação Varredura</t>
  </si>
  <si>
    <t>Ações de GLO nas dependências de estabelecimentos prisionais brasileiros, a fim de viabilizar ações de detecção de armas, aparelhos de telefonia móvel, drogas e outros materiais ilícitos ou proibidos.</t>
  </si>
  <si>
    <t>Operação Potiguar II</t>
  </si>
  <si>
    <t>Preservar a ordem pública e a incolumidade das pessoas e do patrimônio e outras ações de GLO na cidade de Natal-RN e sua área metropolitana, devido à onda de violência.</t>
  </si>
  <si>
    <t>Operação Capixaba</t>
  </si>
  <si>
    <t>Operação Carioca</t>
  </si>
  <si>
    <t>Preservar da ordem pública e incolumidade das pessoas e do patrimônio, na Região Metropolitana do Estado do Rio de Janeiro, especificamente na Via Transolímpica, Av Brasil (entorno da Vila Militar), Cais do Porto, Proximidades do Aeroporto Santos Dumont, Aterro do Flamengo, Copacabana, Ipanema, Leblon, Lagoa, Praia de São Francisco e Praia de Icaraí, em Niterói e Praças do Colubandê e Estephânia de Carvalho, em São Gonçalo.</t>
  </si>
  <si>
    <t>Operação Esplanada</t>
  </si>
  <si>
    <t>Brasília - DF Segurança patrimonial das instalações dos Ministérios e de outros órgãos públicos, na Esplanada dos Ministérios, garantindo o acesso e a segurança dos respectivos servidores e, mediante ordem, do Congresso Nacional e do Supremo Tribunal Federal.</t>
  </si>
  <si>
    <t>Operação Rio de Janeiro</t>
  </si>
  <si>
    <t>Para a preservação da ordem pública e incolumidade</t>
  </si>
  <si>
    <t>Eleições Suplementares no Estado do Amazonas</t>
  </si>
  <si>
    <t>Garantia da Votação e Apuração nas Eleições Suplementares do Estado do Amazonas</t>
  </si>
  <si>
    <t>Para a preservação da ordem pública e incolumidade das pessoas e do patrimônio, no Estado do Rio Grande do Norte, na Região Metropolitana do Município de Natal e na sede do Município de Mossoró.</t>
  </si>
  <si>
    <t>TOTAL</t>
  </si>
  <si>
    <t>Visita do Presidente dos Estados Unidos da América</t>
  </si>
  <si>
    <t>Emprego das Forças Amadas na segurança do evento, realizado em Brasília-DF.</t>
  </si>
  <si>
    <t>V Jogos Mundiais Militares</t>
  </si>
  <si>
    <t>Emprego das FA na segurança do evento, realizado no Rio de Janeiro.</t>
  </si>
  <si>
    <t>Encontro Iberoamericano de Alto Nível em Comemoração ao Ano Internacional dos Afrodescendentes</t>
  </si>
  <si>
    <t>Coordenar as ações de segurança para o evento, realizado em Brasília-DF.</t>
  </si>
  <si>
    <t>Plebiscito para a Criação dos Estados de Carajás e Tapajós.</t>
  </si>
  <si>
    <t>Garantia da ordem pública durante o plebiscito, realizado no Pará.</t>
  </si>
  <si>
    <t>Operação Maranhão</t>
  </si>
  <si>
    <t>Emprego das FA no Maranhão devido à paralisação da PM.</t>
  </si>
  <si>
    <t>Operação Ceará</t>
  </si>
  <si>
    <t>Emprego das FA no CE devido à paralisação da PM.</t>
  </si>
  <si>
    <t>Operação Rondônia</t>
  </si>
  <si>
    <t>Emprego das FA em RO devido à paralisação da PM.</t>
  </si>
  <si>
    <t>Operação Bahia</t>
  </si>
  <si>
    <t>Restabelecer as condições de normalidade devido à greve da PM-BA.</t>
  </si>
  <si>
    <t>OBJETIVO</t>
  </si>
  <si>
    <t>EFETIVO</t>
  </si>
  <si>
    <t>Conferência das Nações Unidas sobre Desenvolvimento Sustentável (Rio + 20)</t>
  </si>
  <si>
    <t>Implementar medidas de segurança para a Conferência, realizado na cidade do Rio de Janeiro.</t>
  </si>
  <si>
    <t>Período pré-eleitoral no RJ</t>
  </si>
  <si>
    <t>Assegurar a regularidade do processo eleitoral nas comunidades da Maré e no Bairro de Campo Grande.</t>
  </si>
  <si>
    <t xml:space="preserve">Operação Eleições – 2012 </t>
  </si>
  <si>
    <t>Cúpula Extraordinária do MERCOSUL</t>
  </si>
  <si>
    <t>Reunião de Cúpula dos Estados Partes do MERCOSUL e Estados Associados</t>
  </si>
  <si>
    <t>Operação Arcanjo</t>
  </si>
  <si>
    <t>Emprego das Forças armadas como Força de Pacificação no Rio de Janeiro</t>
  </si>
  <si>
    <t>SEQ</t>
  </si>
  <si>
    <t>NOME</t>
  </si>
  <si>
    <t xml:space="preserve">CUSTO </t>
  </si>
  <si>
    <t>IV Cúpula dos Chefes de Estado e de Governo do IBAS e II Cúpula dos Chefes de Estado e de Governo do BRIC.</t>
  </si>
  <si>
    <t>Prover segurança ao evento realizado em Brasília-DF.</t>
  </si>
  <si>
    <t>Reunião de Cúpula Brasil-CARICOM.</t>
  </si>
  <si>
    <t>Prover segurança à Reunião, realizada em Brasília-DF.</t>
  </si>
  <si>
    <t>III Fórum da Aliança das Civilizações</t>
  </si>
  <si>
    <t>Prover segurança ao evento, realizado em Brasília-DF.</t>
  </si>
  <si>
    <t xml:space="preserve">Operação Eleições – 2010 </t>
  </si>
  <si>
    <t>Garantia da lei e da ordem (GLO) durante a votação e a apuração em todo o Brasil.</t>
  </si>
  <si>
    <t>XL Reunião de Cúpula de Presidentes dos Estados do MERCOSUL e Associados</t>
  </si>
  <si>
    <t>Efetivar as ações de segurança relacionadas com a Reunião, realizado em Brasília-DF.</t>
  </si>
  <si>
    <t>GLO durante a votação e a apuração realizado em todo o Brasil.</t>
  </si>
  <si>
    <t>*</t>
  </si>
  <si>
    <t>**</t>
  </si>
  <si>
    <t>OBS</t>
  </si>
  <si>
    <t>Operação Tucuxi</t>
  </si>
  <si>
    <t>Operação Tucuxi II</t>
  </si>
  <si>
    <t>29.669 no 1º turno</t>
  </si>
  <si>
    <t>27.615 no 2º turno</t>
  </si>
  <si>
    <t>Garantia da votação e da apuração das eleições de 2018 em todo o território nacional</t>
  </si>
  <si>
    <t>Ações preventivas e repressivas nas faixas de fronteira Norte e Leste e nas rodovias federais do estado de Roraima, a fim de contribuir para a maior eficiência e segurança das atividades dos órgãos federais, em virtude da insuficiência desses meios na região; e contribuir com a proteção das instalações e das atividades relacionadas ao acolhimento de refugiados</t>
  </si>
  <si>
    <t>Proteção das instalações e das atividades relacionadas ao acolhimento de refugiados no Estado de Roraima</t>
  </si>
  <si>
    <t>Operação São Cristóvão</t>
  </si>
  <si>
    <t>Eleições Suplementares no Estado do Tocantins</t>
  </si>
  <si>
    <t>Desobstrução de vias públicas federais para contribuir com a preservação da ordem pública e da incolumidade das pessoas e do patrimônio</t>
  </si>
  <si>
    <t>Garantia da votação e da apuração nas eleições suplementares no Estado do Tocantins</t>
  </si>
  <si>
    <t>06/ago/2017 e 27/ago/2017</t>
  </si>
  <si>
    <t>29/dez/2017 a 12/jan/2018</t>
  </si>
  <si>
    <t>25/mai/2018 a 04/jun/2018</t>
  </si>
  <si>
    <t>03/jun/2018 a 24/jun/2018</t>
  </si>
  <si>
    <t>07/out/2018 e 28/out/2018</t>
  </si>
  <si>
    <t>Operação Potiguar III</t>
  </si>
  <si>
    <t>Eleições 2018</t>
  </si>
  <si>
    <t>1.500 em média por contingente</t>
  </si>
  <si>
    <t>2.900 em média por contingente</t>
  </si>
  <si>
    <t>29/ago/2018 a 30/out/2018</t>
  </si>
  <si>
    <t>31/out/2018 a 31/mar/2019</t>
  </si>
  <si>
    <t>700 em média por fase</t>
  </si>
  <si>
    <t>Operação Tranca Forte</t>
  </si>
  <si>
    <t>13/fev/2019 a 27/fev/2019 (Mossoró) 13/fev/2019 a 29/mar/2019 (Porto Velho)</t>
  </si>
  <si>
    <t>Grande do Norte e no Estado de Rondônia, para a
Proteção do perímetro de segurança das penitenciárias federais em Mossoró e em Porto Velho</t>
  </si>
  <si>
    <r>
      <t xml:space="preserve">Implementar medidas de segurança, em cooperação com os órgãos de segurança pública para a garantia dos eventos, </t>
    </r>
    <r>
      <rPr>
        <sz val="12"/>
        <color rgb="FF000000"/>
        <rFont val="Times New Roman"/>
        <family val="1"/>
      </rPr>
      <t>nas cidades sede.</t>
    </r>
  </si>
  <si>
    <t>Preservar da ordem pública e incolumidade das pessoas e do patrimônio, no Estado do Espírito Santo</t>
  </si>
  <si>
    <t>Operação Verde Brasil</t>
  </si>
  <si>
    <t>Operação BRICS 2019</t>
  </si>
  <si>
    <t>24/ago/2019 a 24/out/2019</t>
  </si>
  <si>
    <t>11/nov/2019 a 15/nov/2019</t>
  </si>
  <si>
    <t>Empregar das Forças Armadas na Garantia da Lei e da Ordem e em ações subsidiárias no Distrito Federal para a segurança dos Chefes de Estado ou de Governo que participaram da XI Cúpula do BRICS e de suas delegações.</t>
  </si>
  <si>
    <t>13 a 18 de abril de 2010</t>
  </si>
  <si>
    <t>22 a 30 de abril de 2010</t>
  </si>
  <si>
    <t>25 a 31 de maio de 2010</t>
  </si>
  <si>
    <t>02 a 4 de out e de 30 out a 1 nov de 2010</t>
  </si>
  <si>
    <t>28 de nov de 2010 a 30 de jun 2012</t>
  </si>
  <si>
    <t>13 a 18 de dez de 2010</t>
  </si>
  <si>
    <t>17 a 22 de mar de 2011</t>
  </si>
  <si>
    <t>08 a 28 de jul de 2011</t>
  </si>
  <si>
    <t>17 a 21 de nov de 2011</t>
  </si>
  <si>
    <t>24 de nov a 3 dez de 2011</t>
  </si>
  <si>
    <t>08 a 12 de dez de 2011</t>
  </si>
  <si>
    <t>31  dez  2011 a 4 jan 2012</t>
  </si>
  <si>
    <t>02 a 11 de fev de 2012</t>
  </si>
  <si>
    <t>05 a 12 de dez de 2011</t>
  </si>
  <si>
    <t>06 a 29 de jun de 2012</t>
  </si>
  <si>
    <t>29 jul a 2 ago de 2012</t>
  </si>
  <si>
    <t>30 set a 6 out de 2012</t>
  </si>
  <si>
    <t>03 a 10 de dez de 2012</t>
  </si>
  <si>
    <t>10 jun a 7 jul de 2013</t>
  </si>
  <si>
    <t>20 a 21 de out de 2013</t>
  </si>
  <si>
    <t>14 fev a 14 jul de 2014</t>
  </si>
  <si>
    <t>14 a 21 de fev de 2014</t>
  </si>
  <si>
    <t>05 abr de 2014 a 30 jun 15</t>
  </si>
  <si>
    <t>16 a 23 de abr de 2014</t>
  </si>
  <si>
    <t>15 a 29 de maio de 2014.</t>
  </si>
  <si>
    <t>23 maio a 20 jul de 2014</t>
  </si>
  <si>
    <t>07 a 18 de jul de 2014.</t>
  </si>
  <si>
    <t>03 a 05  out e 24 a 26 de 2014</t>
  </si>
  <si>
    <t>15 a 18 de jul de 2015.</t>
  </si>
  <si>
    <t>01 set a 30 out de 2015.</t>
  </si>
  <si>
    <t>02 a 23 de ago de 2016.</t>
  </si>
  <si>
    <t>09 dez 2016 a 3 jan 2017</t>
  </si>
  <si>
    <t>17 jan 2017 a 17 jan 2018</t>
  </si>
  <si>
    <t>20 jan a 4 fev de 2017</t>
  </si>
  <si>
    <t>06 fev a 8 mar de 2017</t>
  </si>
  <si>
    <t>14 a 22 fev de 2017</t>
  </si>
  <si>
    <t>6 a 8 e 27 a 29 de out de 2012</t>
  </si>
  <si>
    <t>24 a 25 mai de 2017</t>
  </si>
  <si>
    <t>23 a 28 de jul de 2013</t>
  </si>
  <si>
    <t>Operação Cérbero</t>
  </si>
  <si>
    <t>07/fev/2020 a 06/mai/2020</t>
  </si>
  <si>
    <t>Empregar as Forças Armadas na garantia da lei e da ordem, para a proteção do perímetro externo da penitenciária federal em Brasília, Distrito Federal</t>
  </si>
  <si>
    <t>Operação Sinop</t>
  </si>
  <si>
    <t>25 de mai a 31 de ago de 2011</t>
  </si>
  <si>
    <t>Empregar as Forças Armadas, em garantia da lei e da ordem, na promoção de ações relativas a delitos ambientais praticados em municípios da região norte do Estado do Mato Grosso</t>
  </si>
  <si>
    <t>Operação Mandacaru</t>
  </si>
  <si>
    <t>21/fev/2020 a 04/mar/2020</t>
  </si>
  <si>
    <t>Empregar as Forças Armadas na garantia da lei e da ordem para preservação da ordem pública e incolumidade das pessoas e do patrimônio no Estado do Ceará</t>
  </si>
  <si>
    <t>Operação Verde Brasil 2</t>
  </si>
  <si>
    <t>11/mai/2020 a 30/abr/2021</t>
  </si>
  <si>
    <t>Operação Eleições 2020</t>
  </si>
  <si>
    <t>15/nov/2020 e 29/nov/2020</t>
  </si>
  <si>
    <t>Emprego das Forças Armadas para a garantia da votação e da apuração das eleições de 2020</t>
  </si>
  <si>
    <t>5.157 no 2º turno</t>
  </si>
  <si>
    <t>26.000 no 1º turno</t>
  </si>
  <si>
    <t>2.500 (média diária)</t>
  </si>
  <si>
    <t>Empregar as Forças Armadas na Garantia da Lei e da Ordem e em ações subsidiárias na faixa de fronteira, nas terras indígenas, nas unidades federais de conservação ambiental e em outras áreas federais nos Estados da Amazônia Legal para ações preventivas e repressivas contra delitos ambientais, direcionada ao desmatamento ilegal, e para o combate a focos de incêndio. Dentre os principais resultados, destacam-se 337 prisões; apreensão de 506.136 m³ de madeira; 990 veículos diversos e tratores; 1.137 maquinários de mineração e serraria; 374 balsas/dragas e acessórios de garimpo; 20 aeronaves; além da aplicação de R$ 3.352.497.056,74 em sanções. Ressalta-se que foi observada redução de 15% no ciclo de desmatamento de agosto a abril do biênio 2020/2021.</t>
  </si>
  <si>
    <t>Empregar as Forças Armadas na garantia da lei e da ordem, com a realização de ações preventivas e repressivas contra delitos ambientais, e na execução de atribuições subsidiárias, mormente no levantamento e no combate a focos de incêndio nas áreas de fronteira, terras indígenas e unidades federais de conservação ambiental da área compreendida pela Amazônia Legal e pelos Estados que requereram (Roraima, Rondônia, Pará, Tocantins, Acre, Mato Grosso, Amazonas, Amapá e Maranhão). Dentre os resultados alcançados, destacam-se o combate, por meios terrestres, de 1.407 focos de incêndio e, por meios aéreos, de 428 focos de incêndio; apreensão de 23.491,01 m³ de madeira e uma aeronave; aplicação de termos de infração que resultaram em R$ 141.935.650,73 (cento e quarenta e um milhões, novecentos e trinta e cinco mil, seiscentos e cinquenta reais e setenta e três centavos) em multas; e detenção de 127 pessoas.</t>
  </si>
  <si>
    <t>Operação Samaúma</t>
  </si>
  <si>
    <t>28/06/2021 a 31/08/2021</t>
  </si>
  <si>
    <t>1.200 (em média)</t>
  </si>
  <si>
    <t>Emprego das Forças Armadas na Garantia da Lei e da Ordem (GLO) nas terras indígenas, em unidades federais de conservação ambiental, em áreas federais em geral e, mediante aprovação de requerimento do respectivo Governador, em outras áreas dos Estados do Amazonas, do Mato Grosso, do Pará e de Rondônia. Dentre os principais resultados, destacam-se: apreensão de 8.536,56 m³ de madeira; 34.396 litros de combustível; 16 veículos diversos; 34 tratores, escavadeiras e caminhões; 28 armas; 137 maquinários de mineração e serraria; além da aplicação de 189 termos de multa, que resultaram em R$ 270.376.263,50 em sanções.</t>
  </si>
  <si>
    <t>Operação Eleições 2020 - apoio ao pleito eleitoral em Coari/AM</t>
  </si>
  <si>
    <t>Emprego das Forças Armadas para a garantia da votação e da apuração das Eleições de 2020, no pleito suplementar realizado em Coari/AM</t>
  </si>
  <si>
    <t>Operações Eleições 2022</t>
  </si>
  <si>
    <t>Emprego das Forças Armadas para a garantia da votação e da apuração das eleições de 2022.</t>
  </si>
  <si>
    <t>1º TURNO - 27279</t>
  </si>
  <si>
    <t>2º TURNO - 24996</t>
  </si>
  <si>
    <t xml:space="preserve"> Garantia da Lei e da Ordem (GLO), no Porto do Rio de Janeiro/RJ, no Porto de Itaguaí/RJ, no Porto de Santos/SP, no Aeroporto Internacional Tom Jobim (Aeroporto do Galeão), no Rio de Janeiro e no Aeroporto Internacional de São Paulo, em Guarulhos/SP</t>
  </si>
  <si>
    <t>Fortalecer o combate ao tráfico de drogas, armas e outras condutas ilícitas, por meio de ações preventivas e repressivas.</t>
  </si>
  <si>
    <t>Operações Eleições 2024</t>
  </si>
  <si>
    <t>Emprego das Forças Armadas para a garantia da votação e da apuração das eleições de 2024.</t>
  </si>
  <si>
    <t>1º TURNO - 24109</t>
  </si>
  <si>
    <t>2º TURNO - 2743</t>
  </si>
  <si>
    <t xml:space="preserve">Reunião da Cúpula de  Líderes do G20 </t>
  </si>
  <si>
    <t>Garantir a segurança da Cúpula de Líderes do G-20 e será realizado em articulação com os órgãos de segurança pública federais e do Estado do Rio de Janeiro</t>
  </si>
  <si>
    <t xml:space="preserve">Reunião da Cúpula do BRICS </t>
  </si>
  <si>
    <t>Garantir a segurança da Cúpula de Líderes do BRICS e da Reunião de Chefes de Bancos Centrais e Ministros de Finanças dos países envolvidos e será realizado em articulação com os Órgãos de Segurança Pública federais e do Estado do Rio de Janeiro.</t>
  </si>
  <si>
    <t>02/out/2022 e 30/out/2022</t>
  </si>
  <si>
    <t>06/nov/2023 a 03/maio/2024</t>
  </si>
  <si>
    <t>06/out/2024 e 27/out/2024</t>
  </si>
  <si>
    <t>14/nov/2024 a 21/nov/2024</t>
  </si>
  <si>
    <t>02/jul/2025 a 09/jul/2025</t>
  </si>
  <si>
    <t>28/jul/2017 a 31/dez/2018</t>
  </si>
  <si>
    <t>*  Custos estimados</t>
  </si>
  <si>
    <t>**  Custos e efetivos estimados</t>
  </si>
  <si>
    <t>VIOLÊNCIA URBANA</t>
  </si>
  <si>
    <t>GREVE PM</t>
  </si>
  <si>
    <t>GVA</t>
  </si>
  <si>
    <t>EVENTO</t>
  </si>
  <si>
    <t>OUTROS</t>
  </si>
  <si>
    <t>PERÍODO</t>
  </si>
  <si>
    <t>FORÇA</t>
  </si>
  <si>
    <t>NOME DA OPERAÇÃO</t>
  </si>
  <si>
    <t>LOCAL DA OPERAÇÃO</t>
  </si>
  <si>
    <t>MISSÃO</t>
  </si>
  <si>
    <t>TIPO</t>
  </si>
  <si>
    <t>FFAA</t>
  </si>
  <si>
    <t>ECO 92</t>
  </si>
  <si>
    <t>RIO DE JANEIRO/RJ</t>
  </si>
  <si>
    <t>Contribuir para a segurança pública por ocasião da Conferência das Nações Unidas Sobre o Meio Ambiente e Desenvolvimento</t>
  </si>
  <si>
    <t>ELEIÇÕES</t>
  </si>
  <si>
    <t>EM TODO O TERRITÓRIO NACIONAL</t>
  </si>
  <si>
    <t>Garantir o pleito eleitoral.</t>
  </si>
  <si>
    <t>EB</t>
  </si>
  <si>
    <t>RIO</t>
  </si>
  <si>
    <t>Cooperar com os órgãos de segurança pública para a redução das ações do crime organizado.</t>
  </si>
  <si>
    <t>MB</t>
  </si>
  <si>
    <t>ALVORADA</t>
  </si>
  <si>
    <t>RIO DE JANEIRO / RJ</t>
  </si>
  <si>
    <t>Contribuir para a segurança pública no Estado do Rio de Janeiro.</t>
  </si>
  <si>
    <t>ELDORADO</t>
  </si>
  <si>
    <t>SUL DO ESTADO DO PARÁ</t>
  </si>
  <si>
    <t>Garantir a ordem pública no Estado do Pará.</t>
  </si>
  <si>
    <t>MARCHA DO MST</t>
  </si>
  <si>
    <t>BRASÍLIA/DF</t>
  </si>
  <si>
    <t>Garantir a ordem pública em Brasília-DF.</t>
  </si>
  <si>
    <t>TUCURUÍ</t>
  </si>
  <si>
    <t>ESTADO DO PARÁ</t>
  </si>
  <si>
    <t>Garantir a integridade da hidrelétrica de Tucuruí.</t>
  </si>
  <si>
    <t>ITACAIÚNAS</t>
  </si>
  <si>
    <t>Contribuir para a ordem pública no Estado do Pará.</t>
  </si>
  <si>
    <t>PM DO RIO GRANDE DO SUL</t>
  </si>
  <si>
    <t>ESTADO DO RIO GRANDE DO SUL</t>
  </si>
  <si>
    <t>Contribuir para a segurança pública no Estado do Rio Grande do Sul (greve da Polícia Militar).</t>
  </si>
  <si>
    <t>PM DO CEARÁ</t>
  </si>
  <si>
    <t>ESTADO DO CEARÁ</t>
  </si>
  <si>
    <t>Contribuir para a segurança pública no Estado do Ceará (greve da Polícia Militar).</t>
  </si>
  <si>
    <t xml:space="preserve">EB </t>
  </si>
  <si>
    <t>CARAJÁS</t>
  </si>
  <si>
    <t>Garantir a integridade das instalações Companhia Vale do Rio Doce, na Serra de Carajás.</t>
  </si>
  <si>
    <t>MATIAS DE ALBUQUERQUE</t>
  </si>
  <si>
    <t>ESTADOS DE ALAGOAS, PERNAMBUCO, PARAÍBA, RIO GRANDE DO NORTE E CEARÁ.</t>
  </si>
  <si>
    <t>Contribuir para a segurança pública nos Estados de Alagoas, Pernambuco, Paraíba, Rio Grande do Norte e Ceará (greve das Policias Militares).</t>
  </si>
  <si>
    <t>SERGIPE</t>
  </si>
  <si>
    <t>ARACAJU/SE</t>
  </si>
  <si>
    <t>Contribuir para a segurança pública no Estado de Sergipe (greve da Polícia Militar).</t>
  </si>
  <si>
    <t>MINAS GERAIS</t>
  </si>
  <si>
    <t>BELO HORIZONTE/MG</t>
  </si>
  <si>
    <t>Contribuir para a segurança pública no Estado de Minas Gerais (greve da Polícia Militar).</t>
  </si>
  <si>
    <t>PARAUAPEBAS</t>
  </si>
  <si>
    <t>ALTO TURIAÇU</t>
  </si>
  <si>
    <t>ESTADO DO MARANHÃO</t>
  </si>
  <si>
    <t>Contribuir para a ordem pública no Estado do Maranhão</t>
  </si>
  <si>
    <t>ESCOLTA DE COMBOIO</t>
  </si>
  <si>
    <t>ESTRADAS ENTRE BRASÍLIA E PETROLINA</t>
  </si>
  <si>
    <t>Escoltar comboio de 60 caminhões com mil toneladas de alimentos para os flagelados da seca no Nordeste.</t>
  </si>
  <si>
    <t>MERCOSUL</t>
  </si>
  <si>
    <t>Apoiar a segurança pública da Cidade do Rio de Janeiro para o XV Reunião do Mercosul.</t>
  </si>
  <si>
    <t>CONGRESSO</t>
  </si>
  <si>
    <t>Garantir a segurança da Reunião do X Congresso Interamericano do Ministério Público.</t>
  </si>
  <si>
    <t>RIO BRANCO ou CIMEIRA</t>
  </si>
  <si>
    <t xml:space="preserve">Contribuir para a segurança pública por ocasião da Reunião dos 49 Chefes de Estados dos Países da América Latina, Caribe e União Europeia. </t>
  </si>
  <si>
    <t>ASA BRANCA</t>
  </si>
  <si>
    <t>ESTADO DE PERNAMBUCO</t>
  </si>
  <si>
    <t>Contribuir com a Polícia Federal em Salgueiro/PE</t>
  </si>
  <si>
    <t>CABO BRANCO</t>
  </si>
  <si>
    <t>ESTADO DA PARAÍBA</t>
  </si>
  <si>
    <t>Contribuir para a segurança pública no Estado da Paraíba(greve da Polícia Militar).</t>
  </si>
  <si>
    <t>MARCHA DOS 100 MIL</t>
  </si>
  <si>
    <t>Garantir a ordem pública na cidade de Brasília.</t>
  </si>
  <si>
    <t>RODA VIVA I</t>
  </si>
  <si>
    <t>Contribuir com a ordem pública, em função da greve dos caminhoneiros.</t>
  </si>
  <si>
    <t xml:space="preserve">MANDACARU e PAZ NAS ESTRADAS </t>
  </si>
  <si>
    <t>ESTADOS DE PERNAMBUCO E BAHIA</t>
  </si>
  <si>
    <t>Contribuir com as Polícias Federal e Rodoviária Federal nos Estados de Pernambuco e da Bahia.</t>
  </si>
  <si>
    <t>TRANCA FORTE</t>
  </si>
  <si>
    <t>Contribuir com a segurança pública.</t>
  </si>
  <si>
    <t>ENCONTRO DE PETRÓPOLIS</t>
  </si>
  <si>
    <t>PETRÓPOLIS/RJ</t>
  </si>
  <si>
    <t>Contribuir com a segurança pública por ocasião da cerimônia comemorativa do 40º aniversário do Banco Interamericano de Desenvolvimento.</t>
  </si>
  <si>
    <t>MB / EB</t>
  </si>
  <si>
    <t>PORTO SEGURO</t>
  </si>
  <si>
    <t>PORTO SEGURO/BA</t>
  </si>
  <si>
    <t>Contribuir com a segurança pública no evento de comemoração dos 500 Anos do Descobrimento do Brasil, na cidade de Porto Seguro/BA.</t>
  </si>
  <si>
    <t>RODA VIVA II</t>
  </si>
  <si>
    <t>Contribuir para a ordem pública, em função da greve dos caminhoneiros.</t>
  </si>
  <si>
    <t>CARONA</t>
  </si>
  <si>
    <t>CUIABÁ/MT</t>
  </si>
  <si>
    <t>Contribuir para a ordem pública no Estado do Mato Grosso.</t>
  </si>
  <si>
    <t>REPRAS</t>
  </si>
  <si>
    <t>Estabelecer proteção dos Chefes de Estados dos países da América do Sul e México.</t>
  </si>
  <si>
    <t>GUARDA BRASIL</t>
  </si>
  <si>
    <t>Contribuir para a segurança pública no Distrito Federal (greve da Polícia Militar).</t>
  </si>
  <si>
    <t>ELEIÇÕES (OPÇAO)</t>
  </si>
  <si>
    <t>AROEIRA</t>
  </si>
  <si>
    <t>RECIFE/PE, PETROLINA/PE E GARANHUNS/PE</t>
  </si>
  <si>
    <t>Contribuir para a segurança pública no Estado de Pernambuco (greve da Polícia Militar).</t>
  </si>
  <si>
    <t>BAHIA</t>
  </si>
  <si>
    <t>SALVADOR/BA</t>
  </si>
  <si>
    <t>Contribuir para a segurança pública no Estado da Bahia (greve da Polícia Militar).</t>
  </si>
  <si>
    <t>ALAGOAS</t>
  </si>
  <si>
    <t>MACEIÓ/AL</t>
  </si>
  <si>
    <t>Contribuir para a segurança pública no Estado de Alagoas (greve da Polícia Militar).</t>
  </si>
  <si>
    <t>CURIONÓPOLIS</t>
  </si>
  <si>
    <t>SERRA PELADA, CURIONÓPOLIS/PA</t>
  </si>
  <si>
    <t>CMS</t>
  </si>
  <si>
    <t>MERCOSUL XIX</t>
  </si>
  <si>
    <t>FLORIANÓPOLIS/SC</t>
  </si>
  <si>
    <t>Contribuir para a segurança pública, na cidade de Florianópolis, por ocasião da XIX Reunião do Mercosul.</t>
  </si>
  <si>
    <t>Todos</t>
  </si>
  <si>
    <t>RODA VIVA III</t>
  </si>
  <si>
    <t>CRIME ORGANIZADO</t>
  </si>
  <si>
    <t>ESTADO DO RIO DE JANEIRO</t>
  </si>
  <si>
    <t>Contribuir com os órgãos de segurança pública no Estado do Rio de Janeiro.</t>
  </si>
  <si>
    <t>PM DE PERNAMBUCO</t>
  </si>
  <si>
    <t>RECIFE/PE</t>
  </si>
  <si>
    <t>Contribuir para a segurança pública no Estado de Pernambuco (greve da Polícia do Estado).</t>
  </si>
  <si>
    <t>ORFEU</t>
  </si>
  <si>
    <t>Contribuir para a segurança pública no Distrito Federal (greve da Polícia do Estado).</t>
  </si>
  <si>
    <t>TOCANTINS</t>
  </si>
  <si>
    <t>PALMAS/TO</t>
  </si>
  <si>
    <t>Contribuir para a segurança pública no Estado de Tocantins (greve da Polícia do Estado).</t>
  </si>
  <si>
    <t>TROVÃO</t>
  </si>
  <si>
    <t>Contribuir para a segurança pública por ocasião da IV Reunião de Ministros da Defesa dos Países de Língua Portuguesa</t>
  </si>
  <si>
    <t>ESTADO DO ALAGOAS</t>
  </si>
  <si>
    <t>Contribuir para a segurança pública no Estado de Alagoas (greve da Polícia do Estado).</t>
  </si>
  <si>
    <t>ESTADO DA BAHIA</t>
  </si>
  <si>
    <t>Contribuir para a segurança pública no Estado da Bahia (greve da Polícia do Estado).</t>
  </si>
  <si>
    <t>FOZ DO IGUAÇU</t>
  </si>
  <si>
    <t>HIDRELÉTRICA DE ITAIPU</t>
  </si>
  <si>
    <t>Garantir a integridade das instalações da Hidrelétrica de Itaipu.</t>
  </si>
  <si>
    <t>FORTALEZA</t>
  </si>
  <si>
    <t>FORTALEZA/CE</t>
  </si>
  <si>
    <t>Contribuir para a segurança pública por ocasião da Reunião do Banco Internacional de Desenvolvimento na Cidade de Fortaleza.</t>
  </si>
  <si>
    <t>GUANABARA</t>
  </si>
  <si>
    <t>RIO DE JANEIRO - RJ</t>
  </si>
  <si>
    <t>Contribuir com os órgãos de segurança pública no Rio de Janeiro-RJ.</t>
  </si>
  <si>
    <t>GUARDA - COSTA</t>
  </si>
  <si>
    <t>ESTADOS DE SÃO PAULO, MINAS GERAIS AMAZONAS E RIO GRANDE DO SUL</t>
  </si>
  <si>
    <t>Garantir a integridade das instalações das refinarias de Paulínia, Henrique Lage, Gabriel Passos, Presidente Vargas e Isaac Sabbá.</t>
  </si>
  <si>
    <t>ESTADO DE MINAS GERAIS</t>
  </si>
  <si>
    <t>MAMORÉ</t>
  </si>
  <si>
    <t>RONDÔNIA/RO</t>
  </si>
  <si>
    <t>Contribuir com os órgãos de segurança pública em Rondônia/RO.</t>
  </si>
  <si>
    <t>XI UNCTAD</t>
  </si>
  <si>
    <t>SÃO PAULO/SP</t>
  </si>
  <si>
    <t>Contribuir para a segurança pública por ocasião da Reunião da Organização das Nações Unidas para o Comércio e Desenvolvimento.</t>
  </si>
  <si>
    <t>PIAUÍ</t>
  </si>
  <si>
    <t>ESTADO DO PIAUÍ</t>
  </si>
  <si>
    <t>Contribuir para a preservação da ordem pública e da incolumidade das pessoas e do patrimônio.</t>
  </si>
  <si>
    <t>IBAMA</t>
  </si>
  <si>
    <t>AMAZONIA LEAL</t>
  </si>
  <si>
    <t>Apoio loístico e de seuurança às açoes do IBAMA</t>
  </si>
  <si>
    <t>ELEIÇÕES 2</t>
  </si>
  <si>
    <t>ACRE</t>
  </si>
  <si>
    <t>VITÓRIA</t>
  </si>
  <si>
    <t>VILA VELHA E VITÓRIA - ES</t>
  </si>
  <si>
    <t>ZINCO</t>
  </si>
  <si>
    <t>Contribuir para a segurança pública por ocasião da XVIII Reunião do Grupo Rio.</t>
  </si>
  <si>
    <t>PARÁ</t>
  </si>
  <si>
    <t>Contribuir com as Policias Federal, Militar e Civil no Estado do Pará.</t>
  </si>
  <si>
    <t>ASPA</t>
  </si>
  <si>
    <t>Contribuir para a segurança pública por ocasião da Reunião de Cúpula entre países da América do Sul e países Árabes.</t>
  </si>
  <si>
    <t>CAFÉ</t>
  </si>
  <si>
    <t>Prover a segurança da II Conferência Mundial do Café em Salvador.</t>
  </si>
  <si>
    <t>CASA</t>
  </si>
  <si>
    <t>Contribuir para a segurança pública por ocasião da I Reunião de Estado da Comunidade Sulamericana de Nações, em Brasília.</t>
  </si>
  <si>
    <t>REFERENDO DESARMAMENTO</t>
  </si>
  <si>
    <t>Garantir a segurança da votação no referendo do desarmamento</t>
  </si>
  <si>
    <t>OURO PRETO</t>
  </si>
  <si>
    <t>BELO HORIZONTE/MG E OURO PRETO/MG</t>
  </si>
  <si>
    <t>CURITIBA</t>
  </si>
  <si>
    <t>CURITIBA/PR</t>
  </si>
  <si>
    <t>Coordenar a segurança da 3ª Reunião do Protocolo de Cartagena sobre Biossegurança e a 8ª Conferência das Partes da Convenção sobre Diversidade Biológica.</t>
  </si>
  <si>
    <t>CRISTALÂNDIA</t>
  </si>
  <si>
    <t>CRISTALÂNDIA - PI</t>
  </si>
  <si>
    <t>Garantir as Eleições Suplementares para Prefeito e Vice-Prefeito, em Cristalândia - PI</t>
  </si>
  <si>
    <t>SURUMURU</t>
  </si>
  <si>
    <t>SURUMURU-RR</t>
  </si>
  <si>
    <t>Contribuir com os órgãos governamentais para a segurança pública no Estado de Roraima.</t>
  </si>
  <si>
    <t>TUCURUI</t>
  </si>
  <si>
    <t>Garantir a integridade das instalações da Hidrelétrica de Tucuruí.</t>
  </si>
  <si>
    <t>RELÂMPAGO</t>
  </si>
  <si>
    <t>Garantir a integridade das instalações da Subestação de Furnas.</t>
  </si>
  <si>
    <t>IGUATEMI</t>
  </si>
  <si>
    <t>AMAMBAI, CORONEL SAPUCAIA, PARANHOS, TACURU, JAPORÃ, SETE QUEDAS E IGUATEMI/MS</t>
  </si>
  <si>
    <t>Contribuir para a ordem pública no Estado do Mato Grosso do Sul.</t>
  </si>
  <si>
    <t>CÚPULA DO MERCOSUL</t>
  </si>
  <si>
    <t>Contribuir para a segurança pública por ocasião da Reunião da Cúpula de Chefes de Estado do Mercosul, na cidade do Rio de Janeiro.</t>
  </si>
  <si>
    <t>ENTORNO</t>
  </si>
  <si>
    <t>Contribuir para a preservação da ordem pública e da incolumidade das pessoas e do patrimônio, na cidade do Rio de Janeiro e nos municípios vizinhos.</t>
  </si>
  <si>
    <t>GARIMPO TUCANO</t>
  </si>
  <si>
    <t>SÃO GABRIEL DA CACHOEIRA/AM</t>
  </si>
  <si>
    <t>Contribuir para a segurança pública em São Gabriel da Cachoeira-AM.</t>
  </si>
  <si>
    <t>ALIANÇA</t>
  </si>
  <si>
    <t>Planejar, coordenar e executar, em conjunto com os diversos órgãos públicos, as medidas preventivas e operativas para garantir a segurança do Presidente dos Estados Unidos da América, George W. Bush.</t>
  </si>
  <si>
    <t>ARCANJO</t>
  </si>
  <si>
    <t>SÃO PAULO/SP E APARECIDA/SP</t>
  </si>
  <si>
    <t>Contribuir para a segurança pública por ocasião da visita do Papa Bento XVI, nos locais dos eventos e ao longo dos itinerários.</t>
  </si>
  <si>
    <t>ELEIÇÕES SUPLEMENTARES</t>
  </si>
  <si>
    <t xml:space="preserve">Garantir a lei e a ordem durante as eleições suplementares no Estado do Maranhão. </t>
  </si>
  <si>
    <t>ESTADO DO AMAZONAS</t>
  </si>
  <si>
    <t xml:space="preserve">Garantir a lei e a ordem durante as eleições suplementares no Estado do Amazonas. </t>
  </si>
  <si>
    <t>REUNIÃO BRICS</t>
  </si>
  <si>
    <t>Contribuir para a segurança pública por ocasião da Reunião dos BRICS.</t>
  </si>
  <si>
    <t>REUNIÃO CARICOM</t>
  </si>
  <si>
    <t>Contribuir para a segurança pública por ocasião da Reunião do Mercado Comum e Comunidade do Caribe (Caricom).</t>
  </si>
  <si>
    <t>III FÓRUM  DA ALIANÇA DAS AMÉRICAS</t>
  </si>
  <si>
    <t>Contribuir para a segurança pública por ocasião da realização do III Fórum da Aliança das Américas.</t>
  </si>
  <si>
    <t xml:space="preserve">ARCANJO </t>
  </si>
  <si>
    <t>Contribuir com os órgãos de segurança pública do Estado do Rio de Janeiro.</t>
  </si>
  <si>
    <t>Contribuir para a segurança pública por ocasião da Reunião da Cúpula dos Estados do MERCOSUL.</t>
  </si>
  <si>
    <t>VISITA DO PRSIDENTE  DOS EUA</t>
  </si>
  <si>
    <t>Contribuir para a segurança pública em Brasília-DF.</t>
  </si>
  <si>
    <t>SINOP</t>
  </si>
  <si>
    <t>SINOP, CLAÚDIA, SANTA CARMEN, NOVA UBIRATÃ, PORTO DOS GAÚCHOS, ALTA FLORESTA, CONFRESA, ALTO BOA VISTA, ITANHANGÁ, ARIPUANÃ, APIACÁS, PARANAITA, NOVA BANDEIRANTES, JURUENA, COTRIGUAÇU, COLNIZA E GUARANTÃ DO NORTE, NO ESTADO DO MATO GROSSO</t>
  </si>
  <si>
    <t>Promoção de ações relativas a delitos ambientais praticados em municípios da região norte do Estado do Mato Grosso</t>
  </si>
  <si>
    <t>JMM</t>
  </si>
  <si>
    <t>RIO DE JANEIRO/RJ, RESENDE/RJ E PATY DE ALFERES/RJ</t>
  </si>
  <si>
    <t>Prover a segurança nas áreas desportivas e alojamento das delegações participantes dos V Jogos Mundiais Militares, nas cidades do Rio de Janeiro, Resende e Paty do Alferes.</t>
  </si>
  <si>
    <t>ENCONTRO IBEROAMERICANO DE ALTO NÍVEL</t>
  </si>
  <si>
    <t>MARANHÃO</t>
  </si>
  <si>
    <t>Contribuir para a segurança pública no Estado do Maranhão (greve da Polícia Militar).</t>
  </si>
  <si>
    <t>PLEBISCITO CRIAÇÃO DOS ESTADOS DE TAPAJÓS E CARAJÁS</t>
  </si>
  <si>
    <t>Garantia da Ordem pública durante a realização do Plebiscito.</t>
  </si>
  <si>
    <t>RONDÔNIA</t>
  </si>
  <si>
    <t>ESTADO DE RONDÔNIA</t>
  </si>
  <si>
    <t>Contribuir para a segurança pública no Estado de Rondônia (greve da Polícia Militar).</t>
  </si>
  <si>
    <t>CEARÁ</t>
  </si>
  <si>
    <t>CONFERÊNCIA RIO + 20</t>
  </si>
  <si>
    <t>Contribuir para a segurança pública por ocasião da Conferência Rio + 20</t>
  </si>
  <si>
    <t>CÚPULA EXTRAORDINÁRIA DO MERCOSUL</t>
  </si>
  <si>
    <t>Contribuir para a segurança pública por ocasião da Reunião de Cúpula Extraordinária do Mercosul.</t>
  </si>
  <si>
    <t>PRÉ-ELEIÇOES</t>
  </si>
  <si>
    <t>Garantir a ordem pública no Estado do Rio de Janeiro</t>
  </si>
  <si>
    <t xml:space="preserve">MERCOSUL </t>
  </si>
  <si>
    <t>Contribuir para a segurança pública por ocasião da Reunião do Mercosul.</t>
  </si>
  <si>
    <t>COPA DAS CONFEDERAÇÕES</t>
  </si>
  <si>
    <t>Colaborar nas ações de segurança aos eventos da Copa das Confederações</t>
  </si>
  <si>
    <t>JORNADA MUNDIAL DA JUVENTUDE</t>
  </si>
  <si>
    <t>Planejar, coordenar e executar atividades de segurança relativas a JMJ-2013 e visita do Papa Francisco à cidade do RJ.</t>
  </si>
  <si>
    <t>LIBRA</t>
  </si>
  <si>
    <t>Contribuir para a segurança no centro da cidade do Rio de Janeiro-RJ.</t>
  </si>
  <si>
    <t>ILHÉUS</t>
  </si>
  <si>
    <t>ILHÉUS/BA</t>
  </si>
  <si>
    <t>Contribuir para a ordem pública na região Sul do Estado da Bahia.</t>
  </si>
  <si>
    <t>FIFA TEAM WORKSHOP</t>
  </si>
  <si>
    <t>Contribuir para a segurança pública por ocasião do evento FIFA TEAM WORKSHOP.</t>
  </si>
  <si>
    <t>SÃO FRANCISCO</t>
  </si>
  <si>
    <t>BAHIA II</t>
  </si>
  <si>
    <t>PERNAMBUCO</t>
  </si>
  <si>
    <t>COPA DO MUNDO FIFA 2014</t>
  </si>
  <si>
    <t>Contribuir para garantia da lei e da ordem durante os Jogos da Copa do Mundo FIFA - 2014.</t>
  </si>
  <si>
    <t>VI CÚPULA DO BRICS</t>
  </si>
  <si>
    <t>Contribuir para a segurança pública por ocasião da Reunião da VI Cúpula do Brics.</t>
  </si>
  <si>
    <t>Contribuir para a segurança pública por ocasião da Reunião de Cúpula de Chefes de Estado do MERCOSUL e Estados Associados.</t>
  </si>
  <si>
    <t>DOURADOS</t>
  </si>
  <si>
    <t>BELA VISTA, ANTONIO JOÃO, ARAL, MOREIRA E PONTA PORÃ/MS</t>
  </si>
  <si>
    <t>Contribuir para garantia da lei e da ordem no Estado de Mato Grosso do Sul.</t>
  </si>
  <si>
    <t>JOGOS OLÍMPICOS RIO 2016</t>
  </si>
  <si>
    <t>ESTADOS: RJ; MG; DF; AM; BA; e SP</t>
  </si>
  <si>
    <t>Atuar na segurança dos Jogos Olímpicos Rio 2016.</t>
  </si>
  <si>
    <t>POTIGUAR</t>
  </si>
  <si>
    <t>NATAL/RN</t>
  </si>
  <si>
    <t>Contribuir para a preservação da ordem pública e da incolumidade das pessoas e do patrimônio, na região metropolitana do município de Natal/RN.</t>
  </si>
  <si>
    <t>VARREDURA</t>
  </si>
  <si>
    <t>Contribuir para a realização de inspeções em presídios.</t>
  </si>
  <si>
    <t>POTIGUAR II</t>
  </si>
  <si>
    <t>Preservar a ordem pública e a incolumidade das pessoas e do patrimônio, na região metropolitana do município.</t>
  </si>
  <si>
    <t>CAPIXABA</t>
  </si>
  <si>
    <t>ESTADO DO ESPÍRITO SANTO</t>
  </si>
  <si>
    <t>Contribuir para a segurança pública no Estado do Espírito Santo (greve da Polícia Militar).</t>
  </si>
  <si>
    <t>CARIOCA</t>
  </si>
  <si>
    <t>Contribuir para a preservação da ordem pública, da incolumidade das Pessoas e do patrimônio, na região metropolitana do município do Rio de
Janeiro-RJ.</t>
  </si>
  <si>
    <t>ESPLANADA</t>
  </si>
  <si>
    <t>Garantir a integridade patrimonial das instalações dos Ministérios e de outros órgãos públicos, na Esplanada dos Ministérios.</t>
  </si>
  <si>
    <t>RIO DE JANEIRO</t>
  </si>
  <si>
    <t>Contribuir para a preservação da ordem pública e da incolumidade das pessoas e do patrimônio, no Estado do Rio de Janeiro, em apoio ao Plano
Nacional de Segurança Pública, fase Rio de Janeiro.</t>
  </si>
  <si>
    <t>ESTADO DE AMAZONAS</t>
  </si>
  <si>
    <t>Garantia da Votação e Apuração nas Eleições Suplementares do Estado do Amazonas.</t>
  </si>
  <si>
    <t>POTIGUAR III</t>
  </si>
  <si>
    <t>REGIÃO METROPOLITANA DE NATAL E SEDE DO MUNICÍPIO DE MOSSORÓ</t>
  </si>
  <si>
    <t>SÃO CRISTÓVÃO</t>
  </si>
  <si>
    <t>ESTADO DO TOCANTINS</t>
  </si>
  <si>
    <t>Garantia da Votação e Apuração nas Eleições Suplementares do Estado do Tocantins</t>
  </si>
  <si>
    <t>TUCUXI</t>
  </si>
  <si>
    <t>FAIXA DE FRONTEIRA NORTE E LESTE E RODOVIAS FEDERAIS DO ESTADO DE RORAIMA</t>
  </si>
  <si>
    <t>Contribuir para a maior eficiência e segurança das atividades dos órgãos federais</t>
  </si>
  <si>
    <t>ELEIÇÕES 2018</t>
  </si>
  <si>
    <t>TUCUXI II</t>
  </si>
  <si>
    <t>ESTADO DE RORAIMA</t>
  </si>
  <si>
    <t>ESTADO DO RIO GRANDE DO NORTE E ESTADO DE RORAIMA</t>
  </si>
  <si>
    <t>Proteção do perímetro de segurança das penitenciárias federais em Mossoró e em Porto Velho</t>
  </si>
  <si>
    <t>VERDE BRASIL</t>
  </si>
  <si>
    <t>ÁREAS DE FRONTEIRA, TERRAS INDÍGENAS E UNIDADES FEDERAIS DE CONSERVAÇÃO AMBIENTAL DA ÁREA COMPREENDIDA PELA AMAZÔNIA LEGAL; ÁREA DA AMAZÔNIA LEGAL DOS ESTADOS DE RORAIMA, RONDÔNIA, PARÁ, TOCANTINS, ACRE, MATO GROSSO, AMAZONAS, AMAPÁ E MARANHÃO</t>
  </si>
  <si>
    <t>BRICS 2019</t>
  </si>
  <si>
    <t>DISTRITO FEDERAL</t>
  </si>
  <si>
    <t>Segurança dos Chefes de Estado ou de Governo que participaram da XI Cúpula do BRICS e de suas delegações.</t>
  </si>
  <si>
    <t>CÉRBERO</t>
  </si>
  <si>
    <t>Proteção do perímetro externo da penitenciária federal em Brasília, Distrito Federal</t>
  </si>
  <si>
    <t>MANDACARU</t>
  </si>
  <si>
    <t>Preservação da ordem pública e incolumidade das pessoas e do patrimônio no Estado do Ceará</t>
  </si>
  <si>
    <t>VERDE BRASIL 2</t>
  </si>
  <si>
    <t>FAIXA DE FRONTEIRA, TERRAS INDÍGENAS, UNIDADES FEDERAIS DE CONSERVAÇÃO AMBIENTAL E EM OUTRAS ÁREAS FEDERAIS NOS ESTADOS DA AMAZÔNIA LEGAL</t>
  </si>
  <si>
    <t>Realizar ações preventivas e repressivas contra delitos ambientais, direcionada ao desmatamento ilegal, e combate a focos de incêndio. Dentre os principais resultados, destacam-se 337 prisões; apreensão de 506.136 m³ de madeira; 990 veículos diversos e tratores; 1.137 maquinários de mineração e serraria; 374 balsas/dragas e acessórios de garimpo; 20 aeronaves; além da aplicação de R$ 3.352.497.056,74 em sanções. Ressalta-se que foi observada redução de 15% no ciclo de desmatamento de agosto a abril do biênio 2020/2021.</t>
  </si>
  <si>
    <t>ELEIÇÕES 2020</t>
  </si>
  <si>
    <t>OP SAMAÚMA</t>
  </si>
  <si>
    <t>TERRAS INDÍGENAS, EM UNIDADES FEDERAIS DE CONSERVAÇÃO AMBIENTAL, EM ÁREAS FEDERAIS EM GERAL E, MEDIANTE APROVAÇÃO DE REQUERIMENTO DO RESPECTIVO GOVERNADOR, EM OUTRAS ÁREAS FEDERAIS DOS ESTADOS DO AMAZONAS, DO MATO GROSSO, DO PARÁ E DE RONDÔNIA</t>
  </si>
  <si>
    <t>Realizar ações preventivas e repressivas contra delitos ambientais, direcionada ao desmatamento ilegal. Dentre os principais resultados, destacam-se: apreensão de 8.536,56 m³ de madeira; 34.396 litros de combustível; 16 veículos diversos; 34 tratores, escavadeiras e caminhões; 28 armas; 137 maquinários de mineração e serraria; além da aplicação de 189 termos de multa, que resultaram em R$ 270.376.263,50 em sanções.</t>
  </si>
  <si>
    <t>LEGENDA</t>
  </si>
  <si>
    <t>S PUB</t>
  </si>
  <si>
    <t>Segurança Pública</t>
  </si>
  <si>
    <t>Garantia da Votação e Apuração</t>
  </si>
  <si>
    <t>Grandes Eventos</t>
  </si>
  <si>
    <t>RESUMO</t>
  </si>
  <si>
    <t>QUANT</t>
  </si>
  <si>
    <t>PORCENTAGEM</t>
  </si>
  <si>
    <t>OPERAÇÃO ELEIÇÕES 2020 - APOIO AO PLEITO ELEITORAL EM COARI/AM</t>
  </si>
  <si>
    <t>OPERAÇÕES ELEIÇÕES 2022</t>
  </si>
  <si>
    <t xml:space="preserve"> GARANTIA DA LEI E DA ORDEM (GLO), NO PORTO DO RIO DE JANEIRO/RJ, NO PORTO DE ITAGUAÍ/RJ, NO PORTO DE SANTOS/SP, NO AEROPORTO INTERNACIONAL TOM JOBIM (AEROPORTO DO GALEÃO), NO RIO DE JANEIRO E NO AEROPORTO INTERNACIONAL DE SÃO PAULO, EM GUARULHOS/SP</t>
  </si>
  <si>
    <t>OPERAÇÕES ELEIÇÕES 2024</t>
  </si>
  <si>
    <t xml:space="preserve">REUNIÃO DA CÚPULA DE  LÍDERES DO G20 </t>
  </si>
  <si>
    <t xml:space="preserve">REUNIÃO DA CÚPULA DO BRICS </t>
  </si>
  <si>
    <t>COARI - AM</t>
  </si>
  <si>
    <t>RIO DE JANEIRO/RJ, ITAGUAÍ/RJ, SANTOS/SP, GUARULHOS/SP</t>
  </si>
  <si>
    <t xml:space="preserve">SUL DO ESTADO DO PARÁ (PARAUAPEBAS, ELDORADO DOS CARAJÁS, CEDERE, PALMARES </t>
  </si>
  <si>
    <t>Contribuir para proteção das instalações e das atividades relacionadas ao acolhimento de refugiados</t>
  </si>
  <si>
    <t xml:space="preserve">Realização de ações preventivas e repressivas contra delitos ambientais, e na execução de atribuições subsidiárias, mormente no levantamento e no combate a focos de incêndio. </t>
  </si>
  <si>
    <t>Planejar, executar, coordenar e controlar as ações de segurança de área, pertinente à XXVII Reunião do Conselho do Mercosul em Belo Horizonte e Ouro Preto, a fim de garantir a segurança necessária à realização do evento.</t>
  </si>
  <si>
    <t>AÇÕES DE GLO POR TIPO (1992-2025)</t>
  </si>
  <si>
    <t>Eleições Suplementares 2024 no Munícipio de Santa Quitéria - CE</t>
  </si>
  <si>
    <t>Emprego das Forças Armadas para a garantia da votação e da apuração das eleições suplementares às eleições de 2024, no Município de Santa Quitéria, Estado do Ceará.</t>
  </si>
  <si>
    <t xml:space="preserve">COP 30 </t>
  </si>
  <si>
    <t>ELEIÇÕES SUPLEMENTARES 2024 NO MUNÍCIPIO DE SANTA QUITÉRIA - CE</t>
  </si>
  <si>
    <t>SANTA QUITÉRIA - CE</t>
  </si>
  <si>
    <t>BELÉM - PA</t>
  </si>
  <si>
    <t>GLO</t>
  </si>
  <si>
    <t>Emprego das Forças Armadas para a Garantia da Lei e da Ordem no período de 2 a 23 de novembro de 2025, por ocasião da Reunião da Cúpula de Líderes e da 30ª Conferência das Partes da Convenção-Quadro das Nações Unidas sobre Mudança do Clima - COP30, a serem realizadas no Município de Belém, com a inclusão de ações em áreas com infraestruturas críticas nos Municípios de Altamira e de Tucuruí, Estado do Pará.</t>
  </si>
  <si>
    <t>COP 30</t>
  </si>
  <si>
    <t>02/nov/2025 a 23/nov/2025</t>
  </si>
  <si>
    <t>Atualizada 31/DEZ/25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</si>
</sst>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 #,##0.00;[Red]\-&quot;R$&quot;\ #,##0.00"/>
    <numFmt numFmtId="164" formatCode="&quot;R$&quot;#,##0.00;[Red]\-&quot;R$&quot;#,##0.00"/>
    <numFmt numFmtId="165" formatCode="&quot;R$&quot;\ #,##0.00"/>
    <numFmt numFmtId="166" formatCode="0.0%"/>
  </numFmts>
  <fonts count="15" x14ac:knownFonts="1">
    <font>
      <sz val="11"/>
      <color theme="1"/>
      <name val="Calibri"/>
      <family val="2"/>
      <scheme val="minor"/>
    </font>
    <font>
      <sz val="12"/>
      <color theme="1"/>
      <name val="Times New Roman"/>
      <family val="1"/>
    </font>
    <font>
      <sz val="12"/>
      <color rgb="FF000000"/>
      <name val="Times New Roman"/>
      <family val="1"/>
    </font>
    <font>
      <b/>
      <sz val="12"/>
      <color theme="1"/>
      <name val="Times New Roman"/>
      <family val="1"/>
    </font>
    <font>
      <sz val="12"/>
      <name val="Times New Roman"/>
      <family val="1"/>
    </font>
    <font>
      <sz val="11"/>
      <color theme="1"/>
      <name val="Times New Roman"/>
      <family val="1"/>
    </font>
    <font>
      <sz val="11"/>
      <color theme="1"/>
      <name val="Calibri"/>
      <family val="2"/>
      <scheme val="minor"/>
    </font>
    <font>
      <b/>
      <sz val="9"/>
      <color indexed="81"/>
      <name val="Segoe UI"/>
      <family val="2"/>
    </font>
    <font>
      <sz val="9"/>
      <color indexed="81"/>
      <name val="Segoe UI"/>
      <family val="2"/>
    </font>
    <font>
      <sz val="11"/>
      <color rgb="FF000000"/>
      <name val="Times New Roman"/>
      <family val="1"/>
    </font>
    <font>
      <b/>
      <sz val="11"/>
      <color rgb="FF000000"/>
      <name val="Times New Roman"/>
      <family val="1"/>
    </font>
    <font>
      <b/>
      <sz val="11"/>
      <color theme="1"/>
      <name val="Times New Roman"/>
      <family val="1"/>
    </font>
    <font>
      <b/>
      <sz val="14"/>
      <color rgb="FF000000"/>
      <name val="Times New Roman"/>
      <family val="1"/>
    </font>
    <font>
      <sz val="10"/>
      <color rgb="FF000000"/>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9" fontId="6" fillId="0" borderId="0" applyFont="0" applyFill="0" applyBorder="0" applyAlignment="0" applyProtection="0"/>
  </cellStyleXfs>
  <cellXfs count="144">
    <xf numFmtId="0" fontId="0" fillId="0" borderId="0" xfId="0"/>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5" fillId="0" borderId="0" xfId="0" applyFont="1"/>
    <xf numFmtId="0" fontId="1" fillId="0" borderId="0" xfId="0" applyFont="1"/>
    <xf numFmtId="0" fontId="1" fillId="0" borderId="1" xfId="0" applyFont="1" applyBorder="1" applyAlignment="1">
      <alignment horizontal="center" vertical="center"/>
    </xf>
    <xf numFmtId="165" fontId="1"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1" fillId="0" borderId="6" xfId="0" applyFont="1" applyBorder="1" applyAlignment="1">
      <alignment horizontal="center" vertical="center" wrapText="1"/>
    </xf>
    <xf numFmtId="164" fontId="1" fillId="0" borderId="7" xfId="0" applyNumberFormat="1" applyFont="1" applyBorder="1" applyAlignment="1">
      <alignment horizontal="left" vertical="center" wrapText="1"/>
    </xf>
    <xf numFmtId="8" fontId="1" fillId="0" borderId="1" xfId="0" applyNumberFormat="1" applyFont="1" applyBorder="1" applyAlignment="1">
      <alignment horizontal="center" vertical="center"/>
    </xf>
    <xf numFmtId="0" fontId="5" fillId="0" borderId="11" xfId="0" applyFont="1" applyBorder="1" applyAlignment="1">
      <alignment horizontal="center" vertical="center"/>
    </xf>
    <xf numFmtId="15" fontId="1" fillId="0" borderId="1"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wrapText="1"/>
    </xf>
    <xf numFmtId="3" fontId="1" fillId="0" borderId="1" xfId="0" applyNumberFormat="1" applyFont="1" applyBorder="1" applyAlignment="1">
      <alignment horizontal="center" vertical="center"/>
    </xf>
    <xf numFmtId="0" fontId="2" fillId="0" borderId="1" xfId="0" applyFont="1" applyBorder="1" applyAlignment="1">
      <alignment horizontal="center" wrapText="1"/>
    </xf>
    <xf numFmtId="165" fontId="1"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center" wrapText="1"/>
    </xf>
    <xf numFmtId="0" fontId="0" fillId="0" borderId="0" xfId="0" applyAlignment="1">
      <alignment horizontal="center"/>
    </xf>
    <xf numFmtId="0" fontId="1" fillId="0" borderId="1" xfId="0" applyFont="1" applyBorder="1" applyAlignment="1">
      <alignment vertical="center"/>
    </xf>
    <xf numFmtId="164" fontId="3" fillId="0" borderId="8" xfId="0" applyNumberFormat="1" applyFont="1" applyBorder="1" applyAlignment="1">
      <alignment horizontal="center" vertical="center" wrapText="1"/>
    </xf>
    <xf numFmtId="164" fontId="3" fillId="0" borderId="9" xfId="0" applyNumberFormat="1" applyFont="1" applyBorder="1" applyAlignment="1">
      <alignment horizontal="center" vertical="center" wrapText="1"/>
    </xf>
    <xf numFmtId="164" fontId="3" fillId="0" borderId="10" xfId="0" applyNumberFormat="1" applyFont="1" applyBorder="1" applyAlignment="1">
      <alignment horizontal="center" vertical="center" wrapText="1"/>
    </xf>
    <xf numFmtId="0" fontId="1" fillId="0" borderId="0" xfId="0" applyFont="1" applyAlignment="1">
      <alignment horizontal="center" vertical="center"/>
    </xf>
    <xf numFmtId="165" fontId="3" fillId="0" borderId="5" xfId="0" applyNumberFormat="1" applyFont="1" applyBorder="1" applyAlignment="1">
      <alignment horizontal="center" vertical="center"/>
    </xf>
    <xf numFmtId="0" fontId="5" fillId="0" borderId="6" xfId="0" applyFont="1" applyBorder="1" applyAlignment="1">
      <alignment horizontal="center" vertical="center"/>
    </xf>
    <xf numFmtId="17" fontId="5" fillId="0" borderId="1" xfId="0" applyNumberFormat="1" applyFont="1" applyBorder="1" applyAlignment="1">
      <alignment horizontal="center" vertical="center"/>
    </xf>
    <xf numFmtId="17" fontId="5" fillId="0" borderId="0" xfId="0" applyNumberFormat="1" applyFont="1" applyAlignment="1">
      <alignment horizontal="center" vertical="center"/>
    </xf>
    <xf numFmtId="0" fontId="9" fillId="0" borderId="1" xfId="0" applyFont="1" applyBorder="1" applyAlignment="1">
      <alignment horizontal="center" vertical="center" wrapText="1"/>
    </xf>
    <xf numFmtId="0" fontId="9" fillId="0" borderId="31" xfId="0" applyFont="1" applyBorder="1" applyAlignment="1">
      <alignment horizontal="center" vertical="center" wrapText="1"/>
    </xf>
    <xf numFmtId="0" fontId="10" fillId="2" borderId="5" xfId="0" applyFont="1" applyFill="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9" fillId="0" borderId="8" xfId="0" applyFont="1" applyBorder="1" applyAlignment="1">
      <alignment horizontal="center" vertical="center" wrapText="1"/>
    </xf>
    <xf numFmtId="17" fontId="9" fillId="0" borderId="9" xfId="0" applyNumberFormat="1" applyFont="1" applyBorder="1" applyAlignment="1">
      <alignment horizontal="center" vertical="center" wrapText="1"/>
    </xf>
    <xf numFmtId="0" fontId="9" fillId="0" borderId="9" xfId="0" applyFont="1" applyBorder="1" applyAlignment="1">
      <alignment horizontal="center" vertical="center" wrapText="1"/>
    </xf>
    <xf numFmtId="0" fontId="9" fillId="0" borderId="9" xfId="0" applyFont="1" applyBorder="1" applyAlignment="1">
      <alignment horizontal="left" vertical="center" wrapText="1"/>
    </xf>
    <xf numFmtId="0" fontId="9" fillId="0" borderId="9" xfId="0" applyFont="1" applyBorder="1" applyAlignment="1">
      <alignment horizontal="justify"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17"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justify" vertical="center" wrapText="1"/>
    </xf>
    <xf numFmtId="0" fontId="9" fillId="0" borderId="7" xfId="0" applyFont="1" applyBorder="1" applyAlignment="1">
      <alignment horizontal="center" vertical="center" wrapText="1"/>
    </xf>
    <xf numFmtId="0" fontId="9" fillId="0" borderId="18" xfId="0" applyFont="1" applyBorder="1" applyAlignment="1">
      <alignment horizontal="center" vertical="center" wrapText="1"/>
    </xf>
    <xf numFmtId="17" fontId="9" fillId="0" borderId="17" xfId="0" applyNumberFormat="1" applyFont="1" applyBorder="1" applyAlignment="1">
      <alignment horizontal="center" vertical="center" wrapText="1"/>
    </xf>
    <xf numFmtId="0" fontId="9" fillId="0" borderId="17" xfId="0" applyFont="1" applyBorder="1" applyAlignment="1">
      <alignment horizontal="center" vertical="center" wrapText="1"/>
    </xf>
    <xf numFmtId="0" fontId="9" fillId="0" borderId="17" xfId="0" applyFont="1" applyBorder="1" applyAlignment="1">
      <alignment horizontal="left" vertical="center" wrapText="1"/>
    </xf>
    <xf numFmtId="0" fontId="9" fillId="0" borderId="17" xfId="0" applyFont="1" applyBorder="1" applyAlignment="1">
      <alignment horizontal="justify" vertical="center" wrapText="1"/>
    </xf>
    <xf numFmtId="0" fontId="9" fillId="0" borderId="19"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9" fillId="0" borderId="12" xfId="0" applyFont="1" applyBorder="1" applyAlignment="1">
      <alignment horizontal="left" vertical="center" wrapText="1"/>
    </xf>
    <xf numFmtId="0" fontId="9" fillId="0" borderId="0" xfId="0" applyFont="1" applyAlignment="1">
      <alignment horizontal="center" vertical="center" wrapText="1"/>
    </xf>
    <xf numFmtId="0" fontId="5"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lignment horizontal="justify" vertical="center" wrapText="1"/>
    </xf>
    <xf numFmtId="17" fontId="9" fillId="0" borderId="0" xfId="0"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justify" vertical="center"/>
    </xf>
    <xf numFmtId="0" fontId="5" fillId="0" borderId="23"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wrapText="1"/>
    </xf>
    <xf numFmtId="1" fontId="0" fillId="0" borderId="0" xfId="0" applyNumberFormat="1"/>
    <xf numFmtId="0" fontId="5" fillId="0" borderId="18"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1" fillId="0" borderId="6" xfId="0" applyFont="1" applyBorder="1" applyAlignment="1">
      <alignment horizontal="center" vertical="center"/>
    </xf>
    <xf numFmtId="0" fontId="1" fillId="0" borderId="0" xfId="0" applyFont="1" applyAlignment="1">
      <alignment horizontal="center"/>
    </xf>
    <xf numFmtId="0" fontId="5" fillId="0" borderId="0" xfId="0" applyFont="1" applyAlignment="1">
      <alignment horizontal="center"/>
    </xf>
    <xf numFmtId="0" fontId="1" fillId="0" borderId="17" xfId="0" applyFont="1" applyBorder="1" applyAlignment="1">
      <alignment vertical="center" wrapText="1"/>
    </xf>
    <xf numFmtId="164" fontId="1" fillId="0" borderId="19" xfId="0" applyNumberFormat="1" applyFont="1" applyBorder="1" applyAlignment="1">
      <alignment horizontal="center" vertical="center" wrapText="1"/>
    </xf>
    <xf numFmtId="0" fontId="1" fillId="0" borderId="17" xfId="0" applyFont="1" applyBorder="1" applyAlignment="1">
      <alignment horizontal="center" vertical="center" wrapText="1"/>
    </xf>
    <xf numFmtId="8" fontId="1" fillId="0" borderId="17" xfId="0" applyNumberFormat="1" applyFont="1" applyBorder="1" applyAlignment="1">
      <alignment horizontal="center" vertical="center" wrapText="1"/>
    </xf>
    <xf numFmtId="0" fontId="13" fillId="0" borderId="1" xfId="0" applyFont="1" applyBorder="1" applyAlignment="1">
      <alignment horizontal="center" vertical="center" wrapText="1"/>
    </xf>
    <xf numFmtId="15" fontId="13" fillId="0" borderId="1" xfId="0" applyNumberFormat="1" applyFont="1" applyBorder="1" applyAlignment="1">
      <alignment horizontal="center" vertical="center" wrapText="1"/>
    </xf>
    <xf numFmtId="8" fontId="13"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9" fillId="0" borderId="12" xfId="0" applyFont="1" applyBorder="1" applyAlignment="1">
      <alignment horizontal="center" vertical="center" wrapText="1"/>
    </xf>
    <xf numFmtId="17" fontId="9" fillId="0" borderId="12"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9" fillId="2" borderId="12" xfId="0" applyFont="1" applyFill="1" applyBorder="1" applyAlignment="1">
      <alignment horizontal="left" vertical="center" wrapText="1"/>
    </xf>
    <xf numFmtId="0" fontId="9" fillId="0" borderId="12" xfId="0" applyFont="1" applyBorder="1" applyAlignment="1">
      <alignment vertical="center" wrapText="1"/>
    </xf>
    <xf numFmtId="3" fontId="13" fillId="0" borderId="1" xfId="0" applyNumberFormat="1" applyFont="1" applyBorder="1" applyAlignment="1">
      <alignment horizontal="center" vertical="center" wrapText="1"/>
    </xf>
    <xf numFmtId="0" fontId="14" fillId="0" borderId="6" xfId="0" applyFont="1" applyBorder="1" applyAlignment="1">
      <alignment horizontal="center" vertical="center" wrapText="1"/>
    </xf>
    <xf numFmtId="17"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justify" vertical="center" wrapText="1"/>
    </xf>
    <xf numFmtId="0" fontId="14"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12" fillId="0" borderId="20" xfId="0" applyFont="1" applyBorder="1" applyAlignment="1">
      <alignment horizontal="center"/>
    </xf>
    <xf numFmtId="0" fontId="12" fillId="0" borderId="21" xfId="0" applyFont="1" applyBorder="1" applyAlignment="1">
      <alignment horizontal="center"/>
    </xf>
    <xf numFmtId="0" fontId="12" fillId="0" borderId="22" xfId="0" applyFont="1" applyBorder="1" applyAlignment="1">
      <alignment horizontal="center"/>
    </xf>
    <xf numFmtId="9" fontId="11" fillId="0" borderId="30" xfId="0" applyNumberFormat="1" applyFont="1" applyBorder="1" applyAlignment="1">
      <alignment horizontal="center" vertical="center"/>
    </xf>
    <xf numFmtId="0" fontId="11" fillId="0" borderId="29"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166" fontId="5" fillId="0" borderId="1" xfId="1" applyNumberFormat="1" applyFont="1" applyFill="1" applyBorder="1" applyAlignment="1">
      <alignment horizontal="center" vertical="center"/>
    </xf>
    <xf numFmtId="166" fontId="5" fillId="0" borderId="7" xfId="1" applyNumberFormat="1" applyFont="1" applyFill="1" applyBorder="1" applyAlignment="1">
      <alignment horizontal="center" vertical="center"/>
    </xf>
    <xf numFmtId="166" fontId="5" fillId="0" borderId="12" xfId="1" applyNumberFormat="1" applyFont="1" applyFill="1" applyBorder="1" applyAlignment="1">
      <alignment horizontal="center" vertical="center"/>
    </xf>
    <xf numFmtId="166" fontId="5" fillId="0" borderId="13" xfId="1" applyNumberFormat="1" applyFont="1" applyFill="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164" fontId="1" fillId="0" borderId="7"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165" fontId="2" fillId="0" borderId="1" xfId="0" applyNumberFormat="1" applyFont="1" applyBorder="1" applyAlignment="1">
      <alignment horizontal="center" vertical="center"/>
    </xf>
    <xf numFmtId="0" fontId="1" fillId="0" borderId="1" xfId="0" applyFont="1" applyBorder="1" applyAlignment="1">
      <alignment horizontal="left" vertical="center"/>
    </xf>
    <xf numFmtId="0" fontId="5" fillId="0" borderId="6" xfId="0" applyFont="1" applyBorder="1" applyAlignment="1">
      <alignment horizontal="center" vertical="center"/>
    </xf>
    <xf numFmtId="0" fontId="2" fillId="0" borderId="1" xfId="0" applyFont="1" applyBorder="1" applyAlignment="1">
      <alignment horizontal="center" vertical="center" wrapText="1"/>
    </xf>
    <xf numFmtId="15" fontId="1" fillId="0" borderId="1" xfId="0" applyNumberFormat="1" applyFont="1" applyBorder="1" applyAlignment="1">
      <alignment horizontal="center" vertical="center" wrapText="1"/>
    </xf>
    <xf numFmtId="0" fontId="1" fillId="0" borderId="1" xfId="0" applyFont="1" applyBorder="1" applyAlignment="1">
      <alignment vertical="center"/>
    </xf>
    <xf numFmtId="165"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65" fontId="1" fillId="0" borderId="1" xfId="0" applyNumberFormat="1" applyFont="1" applyBorder="1" applyAlignment="1">
      <alignment horizontal="center" vertical="center"/>
    </xf>
    <xf numFmtId="0" fontId="1" fillId="0" borderId="6" xfId="0" applyFont="1" applyBorder="1" applyAlignment="1">
      <alignment horizontal="center" vertical="center"/>
    </xf>
  </cellXfs>
  <cellStyles count="2">
    <cellStyle name="Normal" xfId="0" builtinId="0"/>
    <cellStyle name="Porcentagem" xfId="1" builtinId="5"/>
  </cellStyles>
  <dxfs count="8">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explosion val="1"/>
          <c:dLbls>
            <c:spPr>
              <a:noFill/>
              <a:ln>
                <a:noFill/>
              </a:ln>
              <a:effectLst/>
            </c:spPr>
            <c:dLblPos val="bestFit"/>
            <c:showLegendKey val="0"/>
            <c:showVal val="1"/>
            <c:showCatName val="1"/>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'DADOS HISTÓRICOS'!$A$163:$A$167</c:f>
              <c:strCache>
                <c:ptCount val="5"/>
                <c:pt idx="0">
                  <c:v>VIOLÊNCIA URBANA</c:v>
                </c:pt>
                <c:pt idx="1">
                  <c:v>GREVE PM</c:v>
                </c:pt>
                <c:pt idx="2">
                  <c:v>GVA</c:v>
                </c:pt>
                <c:pt idx="3">
                  <c:v>EVENTO</c:v>
                </c:pt>
                <c:pt idx="4">
                  <c:v>OUTROS</c:v>
                </c:pt>
              </c:strCache>
            </c:strRef>
          </c:cat>
          <c:val>
            <c:numRef>
              <c:f>'DADOS HISTÓRICOS'!$C$163:$C$167</c:f>
              <c:numCache>
                <c:formatCode>0.0%</c:formatCode>
                <c:ptCount val="5"/>
                <c:pt idx="0">
                  <c:v>0.15131578947368421</c:v>
                </c:pt>
                <c:pt idx="1">
                  <c:v>0.17105263157894737</c:v>
                </c:pt>
                <c:pt idx="2">
                  <c:v>0.17763157894736842</c:v>
                </c:pt>
                <c:pt idx="3">
                  <c:v>0.27631578947368424</c:v>
                </c:pt>
                <c:pt idx="4">
                  <c:v>0.22368421052631579</c:v>
                </c:pt>
              </c:numCache>
            </c:numRef>
          </c:val>
          <c:extLst>
            <c:ext xmlns:c16="http://schemas.microsoft.com/office/drawing/2014/chart" uri="{C3380CC4-5D6E-409C-BE32-E72D297353CC}">
              <c16:uniqueId val="{0000000A-5586-40CA-8AED-A1358A7B616D}"/>
            </c:ext>
          </c:extLst>
        </c:ser>
        <c:ser>
          <c:idx val="1"/>
          <c:order val="1"/>
          <c:tx>
            <c:strRef>
              <c:f>'DADOS HISTÓRICOS'!$D$162</c:f>
              <c:strCache>
                <c:ptCount val="1"/>
              </c:strCache>
            </c:strRef>
          </c:tx>
          <c:dLbls>
            <c:spPr>
              <a:noFill/>
              <a:ln>
                <a:noFill/>
              </a:ln>
              <a:effectLst/>
            </c:sp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'DADOS HISTÓRICOS'!$A$163:$A$167</c:f>
              <c:strCache>
                <c:ptCount val="5"/>
                <c:pt idx="0">
                  <c:v>VIOLÊNCIA URBANA</c:v>
                </c:pt>
                <c:pt idx="1">
                  <c:v>GREVE PM</c:v>
                </c:pt>
                <c:pt idx="2">
                  <c:v>GVA</c:v>
                </c:pt>
                <c:pt idx="3">
                  <c:v>EVENTO</c:v>
                </c:pt>
                <c:pt idx="4">
                  <c:v>OUTROS</c:v>
                </c:pt>
              </c:strCache>
            </c:strRef>
          </c:cat>
          <c:val>
            <c:numRef>
              <c:f>'DADOS HISTÓRICOS'!$D$163:$D$167</c:f>
              <c:numCache>
                <c:formatCode>0.0%</c:formatCode>
                <c:ptCount val="5"/>
              </c:numCache>
            </c:numRef>
          </c:val>
          <c:extLst>
            <c:ext xmlns:c16="http://schemas.microsoft.com/office/drawing/2014/chart" uri="{C3380CC4-5D6E-409C-BE32-E72D297353CC}">
              <c16:uniqueId val="{0000000E-5586-40CA-8AED-A1358A7B616D}"/>
            </c:ext>
          </c:extLst>
        </c:ser>
        <c:dLbls>
          <c:dLblPos val="bestFit"/>
          <c:showLegendKey val="0"/>
          <c:showVal val="1"/>
          <c:showCatName val="0"/>
          <c:showSerName val="0"/>
          <c:showPercent val="0"/>
          <c:showBubbleSize val="0"/>
          <c:showLeaderLines val="1"/>
        </c:dLbls>
        <c:firstSliceAng val="0"/>
        <c:extLst/>
      </c:pieChart>
      <c:spPr>
        <a:noFill/>
        <a:ln>
          <a:noFill/>
        </a:ln>
        <a:effectLst/>
      </c:spPr>
    </c:plotArea>
    <c:legend>
      <c:legendPos val="b"/>
      <c:overlay val="0"/>
      <c:txPr>
        <a:bodyPr/>
        <a:lstStyle/>
        <a:p>
          <a:pPr rtl="0">
            <a:defRPr/>
          </a:pPr>
          <a:endParaRPr lang="pt-BR"/>
        </a:p>
      </c:txPr>
    </c:legend>
    <c:plotVisOnly val="1"/>
    <c:dispBlanksAs val="gap"/>
    <c:showDLblsOverMax val="0"/>
  </c:chart>
  <c:spPr>
    <a:pattFill prst="dkDnDiag">
      <a:fgClr>
        <a:schemeClr val="lt1">
          <a:lumMod val="95000"/>
        </a:schemeClr>
      </a:fgClr>
      <a:bgClr>
        <a:schemeClr val="lt1"/>
      </a:bgClr>
    </a:pattFill>
    <a:ln w="22225" cap="flat" cmpd="sng" algn="ctr">
      <a:solidFill>
        <a:schemeClr val="tx1"/>
      </a:solidFill>
      <a:round/>
    </a:ln>
    <a:effectLst/>
  </c:spPr>
  <c:txPr>
    <a:bodyPr/>
    <a:lstStyle/>
    <a:p>
      <a:pPr algn="ctr">
        <a:defRPr/>
      </a:pPr>
      <a:endParaRPr lang="pt-BR"/>
    </a:p>
  </c:txPr>
  <c:printSettings>
    <c:headerFooter/>
    <c:pageMargins b="0.78740157499999996" l="0.511811024" r="0.511811024" t="0.78740157499999996" header="0.31496062000000002" footer="0.3149606200000000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9525</xdr:colOff>
      <xdr:row>154</xdr:row>
      <xdr:rowOff>200024</xdr:rowOff>
    </xdr:from>
    <xdr:to>
      <xdr:col>8</xdr:col>
      <xdr:colOff>19050</xdr:colOff>
      <xdr:row>168</xdr:row>
      <xdr:rowOff>28574</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5"/>
  <sheetViews>
    <sheetView zoomScaleNormal="100" zoomScaleSheetLayoutView="110" workbookViewId="0">
      <pane ySplit="1" topLeftCell="A154" activePane="bottomLeft" state="frozen"/>
      <selection pane="bottomLeft" activeCell="H83" sqref="H83"/>
    </sheetView>
  </sheetViews>
  <sheetFormatPr defaultRowHeight="15" x14ac:dyDescent="0.25"/>
  <cols>
    <col min="1" max="1" width="12.28515625" bestFit="1" customWidth="1"/>
    <col min="2" max="2" width="10.42578125" bestFit="1" customWidth="1"/>
    <col min="3" max="3" width="8.7109375" customWidth="1"/>
    <col min="4" max="4" width="10" customWidth="1"/>
    <col min="5" max="5" width="19.28515625" style="68" customWidth="1"/>
    <col min="6" max="6" width="24.42578125" style="68" customWidth="1"/>
    <col min="7" max="7" width="36.140625" style="69" customWidth="1"/>
    <col min="8" max="8" width="22.28515625" style="27" customWidth="1"/>
  </cols>
  <sheetData>
    <row r="1" spans="1:8" ht="29.25" thickBot="1" x14ac:dyDescent="0.3">
      <c r="A1" s="40" t="s">
        <v>75</v>
      </c>
      <c r="B1" s="103" t="s">
        <v>216</v>
      </c>
      <c r="C1" s="103"/>
      <c r="D1" s="41" t="s">
        <v>217</v>
      </c>
      <c r="E1" s="41" t="s">
        <v>218</v>
      </c>
      <c r="F1" s="41" t="s">
        <v>219</v>
      </c>
      <c r="G1" s="41" t="s">
        <v>220</v>
      </c>
      <c r="H1" s="42" t="s">
        <v>221</v>
      </c>
    </row>
    <row r="2" spans="1:8" ht="60" x14ac:dyDescent="0.25">
      <c r="A2" s="43">
        <v>1</v>
      </c>
      <c r="B2" s="44">
        <v>33756</v>
      </c>
      <c r="C2" s="44">
        <v>33756</v>
      </c>
      <c r="D2" s="45" t="s">
        <v>222</v>
      </c>
      <c r="E2" s="46" t="s">
        <v>223</v>
      </c>
      <c r="F2" s="46" t="s">
        <v>224</v>
      </c>
      <c r="G2" s="47" t="s">
        <v>225</v>
      </c>
      <c r="H2" s="48" t="s">
        <v>214</v>
      </c>
    </row>
    <row r="3" spans="1:8" ht="45" x14ac:dyDescent="0.25">
      <c r="A3" s="49">
        <v>2</v>
      </c>
      <c r="B3" s="50">
        <v>33878</v>
      </c>
      <c r="C3" s="50">
        <v>33909</v>
      </c>
      <c r="D3" s="37" t="s">
        <v>222</v>
      </c>
      <c r="E3" s="51" t="s">
        <v>226</v>
      </c>
      <c r="F3" s="51" t="s">
        <v>227</v>
      </c>
      <c r="G3" s="52" t="s">
        <v>228</v>
      </c>
      <c r="H3" s="53" t="s">
        <v>213</v>
      </c>
    </row>
    <row r="4" spans="1:8" ht="45" x14ac:dyDescent="0.25">
      <c r="A4" s="49">
        <v>3</v>
      </c>
      <c r="B4" s="50">
        <v>34657</v>
      </c>
      <c r="C4" s="50">
        <v>34660</v>
      </c>
      <c r="D4" s="37" t="s">
        <v>229</v>
      </c>
      <c r="E4" s="51" t="s">
        <v>230</v>
      </c>
      <c r="F4" s="51" t="s">
        <v>224</v>
      </c>
      <c r="G4" s="52" t="s">
        <v>231</v>
      </c>
      <c r="H4" s="53" t="s">
        <v>211</v>
      </c>
    </row>
    <row r="5" spans="1:8" ht="45" x14ac:dyDescent="0.25">
      <c r="A5" s="49">
        <v>4</v>
      </c>
      <c r="B5" s="50">
        <v>34608</v>
      </c>
      <c r="C5" s="50">
        <v>34639</v>
      </c>
      <c r="D5" s="37" t="s">
        <v>222</v>
      </c>
      <c r="E5" s="51" t="s">
        <v>226</v>
      </c>
      <c r="F5" s="51" t="s">
        <v>227</v>
      </c>
      <c r="G5" s="52" t="s">
        <v>228</v>
      </c>
      <c r="H5" s="53" t="s">
        <v>213</v>
      </c>
    </row>
    <row r="6" spans="1:8" ht="30" x14ac:dyDescent="0.25">
      <c r="A6" s="49">
        <v>5</v>
      </c>
      <c r="B6" s="50">
        <v>34657</v>
      </c>
      <c r="C6" s="50">
        <v>34723</v>
      </c>
      <c r="D6" s="37" t="s">
        <v>232</v>
      </c>
      <c r="E6" s="51" t="s">
        <v>233</v>
      </c>
      <c r="F6" s="51" t="s">
        <v>234</v>
      </c>
      <c r="G6" s="52" t="s">
        <v>235</v>
      </c>
      <c r="H6" s="53" t="s">
        <v>211</v>
      </c>
    </row>
    <row r="7" spans="1:8" ht="30" x14ac:dyDescent="0.25">
      <c r="A7" s="49">
        <v>6</v>
      </c>
      <c r="B7" s="50">
        <v>35172</v>
      </c>
      <c r="C7" s="50">
        <v>35175</v>
      </c>
      <c r="D7" s="37" t="s">
        <v>229</v>
      </c>
      <c r="E7" s="51" t="s">
        <v>236</v>
      </c>
      <c r="F7" s="51" t="s">
        <v>237</v>
      </c>
      <c r="G7" s="52" t="s">
        <v>238</v>
      </c>
      <c r="H7" s="53" t="s">
        <v>215</v>
      </c>
    </row>
    <row r="8" spans="1:8" ht="30" x14ac:dyDescent="0.25">
      <c r="A8" s="49">
        <v>7</v>
      </c>
      <c r="B8" s="50">
        <v>35156</v>
      </c>
      <c r="C8" s="50">
        <v>35180</v>
      </c>
      <c r="D8" s="37" t="s">
        <v>229</v>
      </c>
      <c r="E8" s="51" t="s">
        <v>239</v>
      </c>
      <c r="F8" s="51" t="s">
        <v>240</v>
      </c>
      <c r="G8" s="52" t="s">
        <v>241</v>
      </c>
      <c r="H8" s="53" t="s">
        <v>215</v>
      </c>
    </row>
    <row r="9" spans="1:8" ht="30" x14ac:dyDescent="0.25">
      <c r="A9" s="49">
        <v>8</v>
      </c>
      <c r="B9" s="50">
        <v>35217</v>
      </c>
      <c r="C9" s="50">
        <v>35231</v>
      </c>
      <c r="D9" s="37" t="s">
        <v>229</v>
      </c>
      <c r="E9" s="51" t="s">
        <v>242</v>
      </c>
      <c r="F9" s="51" t="s">
        <v>243</v>
      </c>
      <c r="G9" s="52" t="s">
        <v>244</v>
      </c>
      <c r="H9" s="53" t="s">
        <v>215</v>
      </c>
    </row>
    <row r="10" spans="1:8" ht="30" x14ac:dyDescent="0.25">
      <c r="A10" s="49">
        <v>9</v>
      </c>
      <c r="B10" s="50">
        <v>35361</v>
      </c>
      <c r="C10" s="50">
        <v>35377</v>
      </c>
      <c r="D10" s="37" t="s">
        <v>229</v>
      </c>
      <c r="E10" s="51" t="s">
        <v>245</v>
      </c>
      <c r="F10" s="51" t="s">
        <v>237</v>
      </c>
      <c r="G10" s="52" t="s">
        <v>246</v>
      </c>
      <c r="H10" s="53" t="s">
        <v>215</v>
      </c>
    </row>
    <row r="11" spans="1:8" ht="45" x14ac:dyDescent="0.25">
      <c r="A11" s="49">
        <v>10</v>
      </c>
      <c r="B11" s="50">
        <v>35339</v>
      </c>
      <c r="C11" s="50">
        <v>35370</v>
      </c>
      <c r="D11" s="37" t="s">
        <v>222</v>
      </c>
      <c r="E11" s="51" t="s">
        <v>226</v>
      </c>
      <c r="F11" s="51" t="s">
        <v>227</v>
      </c>
      <c r="G11" s="52" t="s">
        <v>228</v>
      </c>
      <c r="H11" s="53" t="s">
        <v>213</v>
      </c>
    </row>
    <row r="12" spans="1:8" ht="45" x14ac:dyDescent="0.25">
      <c r="A12" s="49">
        <v>11</v>
      </c>
      <c r="B12" s="50">
        <v>35521</v>
      </c>
      <c r="C12" s="50">
        <v>35525</v>
      </c>
      <c r="D12" s="37" t="s">
        <v>229</v>
      </c>
      <c r="E12" s="51" t="s">
        <v>247</v>
      </c>
      <c r="F12" s="51" t="s">
        <v>248</v>
      </c>
      <c r="G12" s="52" t="s">
        <v>249</v>
      </c>
      <c r="H12" s="53" t="s">
        <v>212</v>
      </c>
    </row>
    <row r="13" spans="1:8" ht="45" x14ac:dyDescent="0.25">
      <c r="A13" s="49">
        <v>12</v>
      </c>
      <c r="B13" s="50">
        <v>35640</v>
      </c>
      <c r="C13" s="50">
        <v>35641</v>
      </c>
      <c r="D13" s="37" t="s">
        <v>229</v>
      </c>
      <c r="E13" s="51" t="s">
        <v>250</v>
      </c>
      <c r="F13" s="51" t="s">
        <v>251</v>
      </c>
      <c r="G13" s="52" t="s">
        <v>252</v>
      </c>
      <c r="H13" s="53" t="s">
        <v>212</v>
      </c>
    </row>
    <row r="14" spans="1:8" ht="45" x14ac:dyDescent="0.25">
      <c r="A14" s="49">
        <v>13</v>
      </c>
      <c r="B14" s="50">
        <v>35548</v>
      </c>
      <c r="C14" s="50">
        <v>35560</v>
      </c>
      <c r="D14" s="37" t="s">
        <v>253</v>
      </c>
      <c r="E14" s="51" t="s">
        <v>254</v>
      </c>
      <c r="F14" s="51" t="s">
        <v>243</v>
      </c>
      <c r="G14" s="52" t="s">
        <v>255</v>
      </c>
      <c r="H14" s="53" t="s">
        <v>215</v>
      </c>
    </row>
    <row r="15" spans="1:8" ht="90" x14ac:dyDescent="0.25">
      <c r="A15" s="49">
        <v>14</v>
      </c>
      <c r="B15" s="50">
        <v>35625</v>
      </c>
      <c r="C15" s="50">
        <v>35642</v>
      </c>
      <c r="D15" s="37" t="s">
        <v>253</v>
      </c>
      <c r="E15" s="51" t="s">
        <v>256</v>
      </c>
      <c r="F15" s="51" t="s">
        <v>257</v>
      </c>
      <c r="G15" s="52" t="s">
        <v>258</v>
      </c>
      <c r="H15" s="53" t="s">
        <v>212</v>
      </c>
    </row>
    <row r="16" spans="1:8" ht="45" x14ac:dyDescent="0.25">
      <c r="A16" s="49">
        <v>15</v>
      </c>
      <c r="B16" s="50">
        <v>35625</v>
      </c>
      <c r="C16" s="50">
        <v>35642</v>
      </c>
      <c r="D16" s="37" t="s">
        <v>253</v>
      </c>
      <c r="E16" s="51" t="s">
        <v>259</v>
      </c>
      <c r="F16" s="51" t="s">
        <v>260</v>
      </c>
      <c r="G16" s="52" t="s">
        <v>261</v>
      </c>
      <c r="H16" s="53" t="s">
        <v>212</v>
      </c>
    </row>
    <row r="17" spans="1:8" ht="45" x14ac:dyDescent="0.25">
      <c r="A17" s="49">
        <v>16</v>
      </c>
      <c r="B17" s="50">
        <v>35625</v>
      </c>
      <c r="C17" s="50">
        <v>35642</v>
      </c>
      <c r="D17" s="37" t="s">
        <v>253</v>
      </c>
      <c r="E17" s="51" t="s">
        <v>262</v>
      </c>
      <c r="F17" s="51" t="s">
        <v>263</v>
      </c>
      <c r="G17" s="52" t="s">
        <v>264</v>
      </c>
      <c r="H17" s="53" t="s">
        <v>212</v>
      </c>
    </row>
    <row r="18" spans="1:8" ht="90" x14ac:dyDescent="0.25">
      <c r="A18" s="49">
        <v>17</v>
      </c>
      <c r="B18" s="50">
        <v>35868</v>
      </c>
      <c r="C18" s="50">
        <v>35874</v>
      </c>
      <c r="D18" s="37" t="s">
        <v>253</v>
      </c>
      <c r="E18" s="51" t="s">
        <v>265</v>
      </c>
      <c r="F18" s="51" t="s">
        <v>541</v>
      </c>
      <c r="G18" s="52" t="s">
        <v>246</v>
      </c>
      <c r="H18" s="53" t="s">
        <v>215</v>
      </c>
    </row>
    <row r="19" spans="1:8" ht="30" x14ac:dyDescent="0.25">
      <c r="A19" s="49">
        <v>18</v>
      </c>
      <c r="B19" s="50">
        <v>35886</v>
      </c>
      <c r="C19" s="50">
        <v>35900</v>
      </c>
      <c r="D19" s="37" t="s">
        <v>253</v>
      </c>
      <c r="E19" s="51" t="s">
        <v>266</v>
      </c>
      <c r="F19" s="51" t="s">
        <v>267</v>
      </c>
      <c r="G19" s="52" t="s">
        <v>268</v>
      </c>
      <c r="H19" s="53" t="s">
        <v>215</v>
      </c>
    </row>
    <row r="20" spans="1:8" ht="45" x14ac:dyDescent="0.25">
      <c r="A20" s="49">
        <v>19</v>
      </c>
      <c r="B20" s="50">
        <v>35939</v>
      </c>
      <c r="C20" s="50">
        <v>35947</v>
      </c>
      <c r="D20" s="37" t="s">
        <v>229</v>
      </c>
      <c r="E20" s="51" t="s">
        <v>269</v>
      </c>
      <c r="F20" s="51" t="s">
        <v>270</v>
      </c>
      <c r="G20" s="52" t="s">
        <v>271</v>
      </c>
      <c r="H20" s="53" t="s">
        <v>215</v>
      </c>
    </row>
    <row r="21" spans="1:8" ht="45" x14ac:dyDescent="0.25">
      <c r="A21" s="49">
        <v>20</v>
      </c>
      <c r="B21" s="50">
        <v>36069</v>
      </c>
      <c r="C21" s="50">
        <v>36100</v>
      </c>
      <c r="D21" s="37" t="s">
        <v>222</v>
      </c>
      <c r="E21" s="51" t="s">
        <v>226</v>
      </c>
      <c r="F21" s="51" t="s">
        <v>227</v>
      </c>
      <c r="G21" s="52" t="s">
        <v>228</v>
      </c>
      <c r="H21" s="53" t="s">
        <v>213</v>
      </c>
    </row>
    <row r="22" spans="1:8" ht="45" x14ac:dyDescent="0.25">
      <c r="A22" s="49">
        <v>21</v>
      </c>
      <c r="B22" s="50">
        <v>36135</v>
      </c>
      <c r="C22" s="50">
        <v>36139</v>
      </c>
      <c r="D22" s="37" t="s">
        <v>253</v>
      </c>
      <c r="E22" s="51" t="s">
        <v>272</v>
      </c>
      <c r="F22" s="51" t="s">
        <v>224</v>
      </c>
      <c r="G22" s="52" t="s">
        <v>273</v>
      </c>
      <c r="H22" s="53" t="s">
        <v>214</v>
      </c>
    </row>
    <row r="23" spans="1:8" ht="45" x14ac:dyDescent="0.25">
      <c r="A23" s="49">
        <v>22</v>
      </c>
      <c r="B23" s="50">
        <v>36153</v>
      </c>
      <c r="C23" s="50">
        <v>36155</v>
      </c>
      <c r="D23" s="37" t="s">
        <v>253</v>
      </c>
      <c r="E23" s="51" t="s">
        <v>274</v>
      </c>
      <c r="F23" s="51" t="s">
        <v>240</v>
      </c>
      <c r="G23" s="52" t="s">
        <v>275</v>
      </c>
      <c r="H23" s="53" t="s">
        <v>214</v>
      </c>
    </row>
    <row r="24" spans="1:8" ht="60" x14ac:dyDescent="0.25">
      <c r="A24" s="49">
        <v>23</v>
      </c>
      <c r="B24" s="50">
        <v>36336</v>
      </c>
      <c r="C24" s="50">
        <v>36341</v>
      </c>
      <c r="D24" s="37" t="s">
        <v>253</v>
      </c>
      <c r="E24" s="51" t="s">
        <v>276</v>
      </c>
      <c r="F24" s="51" t="s">
        <v>224</v>
      </c>
      <c r="G24" s="52" t="s">
        <v>277</v>
      </c>
      <c r="H24" s="53" t="s">
        <v>214</v>
      </c>
    </row>
    <row r="25" spans="1:8" ht="33.75" customHeight="1" x14ac:dyDescent="0.25">
      <c r="A25" s="49">
        <v>24</v>
      </c>
      <c r="B25" s="50">
        <v>36328</v>
      </c>
      <c r="C25" s="50">
        <v>36334</v>
      </c>
      <c r="D25" s="37" t="s">
        <v>253</v>
      </c>
      <c r="E25" s="51" t="s">
        <v>278</v>
      </c>
      <c r="F25" s="51" t="s">
        <v>279</v>
      </c>
      <c r="G25" s="52" t="s">
        <v>280</v>
      </c>
      <c r="H25" s="53" t="s">
        <v>211</v>
      </c>
    </row>
    <row r="26" spans="1:8" ht="45" x14ac:dyDescent="0.25">
      <c r="A26" s="49">
        <v>25</v>
      </c>
      <c r="B26" s="50">
        <v>36410</v>
      </c>
      <c r="C26" s="50">
        <v>36426</v>
      </c>
      <c r="D26" s="37" t="s">
        <v>253</v>
      </c>
      <c r="E26" s="51" t="s">
        <v>281</v>
      </c>
      <c r="F26" s="51" t="s">
        <v>282</v>
      </c>
      <c r="G26" s="52" t="s">
        <v>283</v>
      </c>
      <c r="H26" s="53" t="s">
        <v>212</v>
      </c>
    </row>
    <row r="27" spans="1:8" ht="30" x14ac:dyDescent="0.25">
      <c r="A27" s="49">
        <v>26</v>
      </c>
      <c r="B27" s="50">
        <v>36398</v>
      </c>
      <c r="C27" s="50">
        <v>36401</v>
      </c>
      <c r="D27" s="37" t="s">
        <v>253</v>
      </c>
      <c r="E27" s="51" t="s">
        <v>284</v>
      </c>
      <c r="F27" s="51" t="s">
        <v>240</v>
      </c>
      <c r="G27" s="52" t="s">
        <v>285</v>
      </c>
      <c r="H27" s="53" t="s">
        <v>215</v>
      </c>
    </row>
    <row r="28" spans="1:8" ht="45" x14ac:dyDescent="0.25">
      <c r="A28" s="49">
        <v>27</v>
      </c>
      <c r="B28" s="50">
        <v>36398</v>
      </c>
      <c r="C28" s="50">
        <v>36406</v>
      </c>
      <c r="D28" s="37" t="s">
        <v>222</v>
      </c>
      <c r="E28" s="51" t="s">
        <v>286</v>
      </c>
      <c r="F28" s="51" t="s">
        <v>227</v>
      </c>
      <c r="G28" s="52" t="s">
        <v>287</v>
      </c>
      <c r="H28" s="53" t="s">
        <v>215</v>
      </c>
    </row>
    <row r="29" spans="1:8" ht="45" x14ac:dyDescent="0.25">
      <c r="A29" s="49">
        <v>28</v>
      </c>
      <c r="B29" s="50">
        <v>36465</v>
      </c>
      <c r="C29" s="50">
        <v>36540</v>
      </c>
      <c r="D29" s="37" t="s">
        <v>229</v>
      </c>
      <c r="E29" s="51" t="s">
        <v>288</v>
      </c>
      <c r="F29" s="51" t="s">
        <v>289</v>
      </c>
      <c r="G29" s="52" t="s">
        <v>290</v>
      </c>
      <c r="H29" s="53" t="s">
        <v>211</v>
      </c>
    </row>
    <row r="30" spans="1:8" ht="45" x14ac:dyDescent="0.25">
      <c r="A30" s="49">
        <v>29</v>
      </c>
      <c r="B30" s="50">
        <v>36525</v>
      </c>
      <c r="C30" s="50">
        <v>36526</v>
      </c>
      <c r="D30" s="37" t="s">
        <v>229</v>
      </c>
      <c r="E30" s="51" t="s">
        <v>291</v>
      </c>
      <c r="F30" s="51" t="s">
        <v>227</v>
      </c>
      <c r="G30" s="52" t="s">
        <v>292</v>
      </c>
      <c r="H30" s="53" t="s">
        <v>215</v>
      </c>
    </row>
    <row r="31" spans="1:8" ht="60" x14ac:dyDescent="0.25">
      <c r="A31" s="49">
        <v>30</v>
      </c>
      <c r="B31" s="50">
        <v>36496</v>
      </c>
      <c r="C31" s="50">
        <v>36499</v>
      </c>
      <c r="D31" s="37" t="s">
        <v>229</v>
      </c>
      <c r="E31" s="51" t="s">
        <v>293</v>
      </c>
      <c r="F31" s="51" t="s">
        <v>294</v>
      </c>
      <c r="G31" s="52" t="s">
        <v>295</v>
      </c>
      <c r="H31" s="53" t="s">
        <v>214</v>
      </c>
    </row>
    <row r="32" spans="1:8" ht="60" x14ac:dyDescent="0.25">
      <c r="A32" s="49">
        <v>31</v>
      </c>
      <c r="B32" s="50">
        <v>36635</v>
      </c>
      <c r="C32" s="50">
        <v>36639</v>
      </c>
      <c r="D32" s="37" t="s">
        <v>296</v>
      </c>
      <c r="E32" s="51" t="s">
        <v>297</v>
      </c>
      <c r="F32" s="51" t="s">
        <v>298</v>
      </c>
      <c r="G32" s="52" t="s">
        <v>299</v>
      </c>
      <c r="H32" s="53" t="s">
        <v>214</v>
      </c>
    </row>
    <row r="33" spans="1:8" ht="45" x14ac:dyDescent="0.25">
      <c r="A33" s="49">
        <v>32</v>
      </c>
      <c r="B33" s="50">
        <v>36647</v>
      </c>
      <c r="C33" s="50">
        <v>36661</v>
      </c>
      <c r="D33" s="37" t="s">
        <v>229</v>
      </c>
      <c r="E33" s="51" t="s">
        <v>300</v>
      </c>
      <c r="F33" s="51" t="s">
        <v>227</v>
      </c>
      <c r="G33" s="52" t="s">
        <v>301</v>
      </c>
      <c r="H33" s="53" t="s">
        <v>215</v>
      </c>
    </row>
    <row r="34" spans="1:8" ht="30" x14ac:dyDescent="0.25">
      <c r="A34" s="49">
        <v>33</v>
      </c>
      <c r="B34" s="50">
        <v>36766</v>
      </c>
      <c r="C34" s="50">
        <v>36784</v>
      </c>
      <c r="D34" s="37" t="s">
        <v>229</v>
      </c>
      <c r="E34" s="51" t="s">
        <v>302</v>
      </c>
      <c r="F34" s="51" t="s">
        <v>303</v>
      </c>
      <c r="G34" s="52" t="s">
        <v>304</v>
      </c>
      <c r="H34" s="53" t="s">
        <v>215</v>
      </c>
    </row>
    <row r="35" spans="1:8" ht="45" x14ac:dyDescent="0.25">
      <c r="A35" s="49">
        <v>34</v>
      </c>
      <c r="B35" s="50">
        <v>36769</v>
      </c>
      <c r="C35" s="50">
        <v>36770</v>
      </c>
      <c r="D35" s="37" t="s">
        <v>229</v>
      </c>
      <c r="E35" s="51" t="s">
        <v>305</v>
      </c>
      <c r="F35" s="51" t="s">
        <v>240</v>
      </c>
      <c r="G35" s="52" t="s">
        <v>306</v>
      </c>
      <c r="H35" s="53" t="s">
        <v>214</v>
      </c>
    </row>
    <row r="36" spans="1:8" ht="45" x14ac:dyDescent="0.25">
      <c r="A36" s="49">
        <v>35</v>
      </c>
      <c r="B36" s="50">
        <v>36861</v>
      </c>
      <c r="C36" s="50">
        <v>36865</v>
      </c>
      <c r="D36" s="37" t="s">
        <v>229</v>
      </c>
      <c r="E36" s="51" t="s">
        <v>307</v>
      </c>
      <c r="F36" s="51" t="s">
        <v>240</v>
      </c>
      <c r="G36" s="52" t="s">
        <v>308</v>
      </c>
      <c r="H36" s="53" t="s">
        <v>212</v>
      </c>
    </row>
    <row r="37" spans="1:8" ht="45" x14ac:dyDescent="0.25">
      <c r="A37" s="49">
        <v>36</v>
      </c>
      <c r="B37" s="50">
        <v>36800</v>
      </c>
      <c r="C37" s="50">
        <v>36831</v>
      </c>
      <c r="D37" s="37" t="s">
        <v>222</v>
      </c>
      <c r="E37" s="51" t="s">
        <v>309</v>
      </c>
      <c r="F37" s="51" t="s">
        <v>227</v>
      </c>
      <c r="G37" s="52" t="s">
        <v>228</v>
      </c>
      <c r="H37" s="53" t="s">
        <v>213</v>
      </c>
    </row>
    <row r="38" spans="1:8" ht="45" x14ac:dyDescent="0.25">
      <c r="A38" s="49">
        <v>37</v>
      </c>
      <c r="B38" s="50">
        <v>36800</v>
      </c>
      <c r="C38" s="50">
        <v>36800</v>
      </c>
      <c r="D38" s="37" t="s">
        <v>229</v>
      </c>
      <c r="E38" s="51" t="s">
        <v>310</v>
      </c>
      <c r="F38" s="51" t="s">
        <v>311</v>
      </c>
      <c r="G38" s="52" t="s">
        <v>312</v>
      </c>
      <c r="H38" s="53" t="s">
        <v>212</v>
      </c>
    </row>
    <row r="39" spans="1:8" ht="45" x14ac:dyDescent="0.25">
      <c r="A39" s="49">
        <v>38</v>
      </c>
      <c r="B39" s="50">
        <v>36831</v>
      </c>
      <c r="C39" s="50">
        <v>36831</v>
      </c>
      <c r="D39" s="37" t="s">
        <v>229</v>
      </c>
      <c r="E39" s="51" t="s">
        <v>313</v>
      </c>
      <c r="F39" s="51" t="s">
        <v>314</v>
      </c>
      <c r="G39" s="52" t="s">
        <v>315</v>
      </c>
      <c r="H39" s="53" t="s">
        <v>212</v>
      </c>
    </row>
    <row r="40" spans="1:8" ht="45" x14ac:dyDescent="0.25">
      <c r="A40" s="49">
        <v>39</v>
      </c>
      <c r="B40" s="50">
        <v>36831</v>
      </c>
      <c r="C40" s="50">
        <v>36831</v>
      </c>
      <c r="D40" s="37" t="s">
        <v>229</v>
      </c>
      <c r="E40" s="51" t="s">
        <v>316</v>
      </c>
      <c r="F40" s="51" t="s">
        <v>317</v>
      </c>
      <c r="G40" s="52" t="s">
        <v>318</v>
      </c>
      <c r="H40" s="53" t="s">
        <v>212</v>
      </c>
    </row>
    <row r="41" spans="1:8" ht="30" x14ac:dyDescent="0.25">
      <c r="A41" s="49">
        <v>40</v>
      </c>
      <c r="B41" s="50">
        <v>36849</v>
      </c>
      <c r="C41" s="50">
        <v>36852</v>
      </c>
      <c r="D41" s="37" t="s">
        <v>229</v>
      </c>
      <c r="E41" s="51" t="s">
        <v>319</v>
      </c>
      <c r="F41" s="51" t="s">
        <v>320</v>
      </c>
      <c r="G41" s="52" t="s">
        <v>246</v>
      </c>
      <c r="H41" s="53" t="s">
        <v>215</v>
      </c>
    </row>
    <row r="42" spans="1:8" ht="45" x14ac:dyDescent="0.25">
      <c r="A42" s="49">
        <v>41</v>
      </c>
      <c r="B42" s="50">
        <v>36861</v>
      </c>
      <c r="C42" s="50">
        <v>36865</v>
      </c>
      <c r="D42" s="37" t="s">
        <v>321</v>
      </c>
      <c r="E42" s="51" t="s">
        <v>322</v>
      </c>
      <c r="F42" s="51" t="s">
        <v>323</v>
      </c>
      <c r="G42" s="52" t="s">
        <v>324</v>
      </c>
      <c r="H42" s="53" t="s">
        <v>214</v>
      </c>
    </row>
    <row r="43" spans="1:8" ht="45" x14ac:dyDescent="0.25">
      <c r="A43" s="49">
        <v>42</v>
      </c>
      <c r="B43" s="50">
        <v>36920</v>
      </c>
      <c r="C43" s="50">
        <v>36924</v>
      </c>
      <c r="D43" s="37" t="s">
        <v>325</v>
      </c>
      <c r="E43" s="51" t="s">
        <v>326</v>
      </c>
      <c r="F43" s="51" t="s">
        <v>227</v>
      </c>
      <c r="G43" s="52" t="s">
        <v>287</v>
      </c>
      <c r="H43" s="53" t="s">
        <v>215</v>
      </c>
    </row>
    <row r="44" spans="1:8" ht="30" x14ac:dyDescent="0.25">
      <c r="A44" s="49">
        <v>43</v>
      </c>
      <c r="B44" s="50">
        <v>36892</v>
      </c>
      <c r="C44" s="50">
        <v>36901</v>
      </c>
      <c r="D44" s="37" t="s">
        <v>229</v>
      </c>
      <c r="E44" s="51" t="s">
        <v>327</v>
      </c>
      <c r="F44" s="51" t="s">
        <v>328</v>
      </c>
      <c r="G44" s="52" t="s">
        <v>329</v>
      </c>
      <c r="H44" s="53" t="s">
        <v>211</v>
      </c>
    </row>
    <row r="45" spans="1:8" ht="45" x14ac:dyDescent="0.25">
      <c r="A45" s="49">
        <v>44</v>
      </c>
      <c r="B45" s="50">
        <v>36923</v>
      </c>
      <c r="C45" s="50">
        <v>36932</v>
      </c>
      <c r="D45" s="37" t="s">
        <v>229</v>
      </c>
      <c r="E45" s="51" t="s">
        <v>330</v>
      </c>
      <c r="F45" s="51" t="s">
        <v>331</v>
      </c>
      <c r="G45" s="52" t="s">
        <v>332</v>
      </c>
      <c r="H45" s="53" t="s">
        <v>212</v>
      </c>
    </row>
    <row r="46" spans="1:8" ht="45" x14ac:dyDescent="0.25">
      <c r="A46" s="49">
        <v>45</v>
      </c>
      <c r="B46" s="50">
        <v>36923</v>
      </c>
      <c r="C46" s="50">
        <v>36932</v>
      </c>
      <c r="D46" s="37" t="s">
        <v>229</v>
      </c>
      <c r="E46" s="51" t="s">
        <v>333</v>
      </c>
      <c r="F46" s="51" t="s">
        <v>240</v>
      </c>
      <c r="G46" s="52" t="s">
        <v>334</v>
      </c>
      <c r="H46" s="53" t="s">
        <v>212</v>
      </c>
    </row>
    <row r="47" spans="1:8" ht="45" x14ac:dyDescent="0.25">
      <c r="A47" s="49">
        <v>46</v>
      </c>
      <c r="B47" s="50">
        <v>37012</v>
      </c>
      <c r="C47" s="50">
        <v>37016</v>
      </c>
      <c r="D47" s="37" t="s">
        <v>229</v>
      </c>
      <c r="E47" s="51" t="s">
        <v>335</v>
      </c>
      <c r="F47" s="51" t="s">
        <v>336</v>
      </c>
      <c r="G47" s="52" t="s">
        <v>337</v>
      </c>
      <c r="H47" s="53" t="s">
        <v>212</v>
      </c>
    </row>
    <row r="48" spans="1:8" ht="60" x14ac:dyDescent="0.25">
      <c r="A48" s="49">
        <v>47</v>
      </c>
      <c r="B48" s="50">
        <v>37012</v>
      </c>
      <c r="C48" s="50">
        <v>37016</v>
      </c>
      <c r="D48" s="37" t="s">
        <v>229</v>
      </c>
      <c r="E48" s="51" t="s">
        <v>338</v>
      </c>
      <c r="F48" s="51" t="s">
        <v>240</v>
      </c>
      <c r="G48" s="52" t="s">
        <v>339</v>
      </c>
      <c r="H48" s="53" t="s">
        <v>214</v>
      </c>
    </row>
    <row r="49" spans="1:8" ht="45" x14ac:dyDescent="0.25">
      <c r="A49" s="49">
        <v>48</v>
      </c>
      <c r="B49" s="50">
        <v>37073</v>
      </c>
      <c r="C49" s="50">
        <v>37077</v>
      </c>
      <c r="D49" s="37" t="s">
        <v>229</v>
      </c>
      <c r="E49" s="51" t="s">
        <v>316</v>
      </c>
      <c r="F49" s="51" t="s">
        <v>340</v>
      </c>
      <c r="G49" s="52" t="s">
        <v>341</v>
      </c>
      <c r="H49" s="53" t="s">
        <v>212</v>
      </c>
    </row>
    <row r="50" spans="1:8" ht="45" x14ac:dyDescent="0.25">
      <c r="A50" s="49">
        <v>49</v>
      </c>
      <c r="B50" s="50">
        <v>37073</v>
      </c>
      <c r="C50" s="50">
        <v>37077</v>
      </c>
      <c r="D50" s="37" t="s">
        <v>229</v>
      </c>
      <c r="E50" s="51" t="s">
        <v>313</v>
      </c>
      <c r="F50" s="51" t="s">
        <v>342</v>
      </c>
      <c r="G50" s="52" t="s">
        <v>343</v>
      </c>
      <c r="H50" s="53" t="s">
        <v>212</v>
      </c>
    </row>
    <row r="51" spans="1:8" ht="30" x14ac:dyDescent="0.25">
      <c r="A51" s="49">
        <v>50</v>
      </c>
      <c r="B51" s="50">
        <v>37135</v>
      </c>
      <c r="C51" s="50">
        <v>37139</v>
      </c>
      <c r="D51" s="37" t="s">
        <v>229</v>
      </c>
      <c r="E51" s="51" t="s">
        <v>344</v>
      </c>
      <c r="F51" s="51" t="s">
        <v>345</v>
      </c>
      <c r="G51" s="52" t="s">
        <v>346</v>
      </c>
      <c r="H51" s="53" t="s">
        <v>215</v>
      </c>
    </row>
    <row r="52" spans="1:8" ht="60" x14ac:dyDescent="0.25">
      <c r="A52" s="49">
        <v>51</v>
      </c>
      <c r="B52" s="50">
        <v>37288</v>
      </c>
      <c r="C52" s="50">
        <v>37292</v>
      </c>
      <c r="D52" s="37" t="s">
        <v>229</v>
      </c>
      <c r="E52" s="51" t="s">
        <v>347</v>
      </c>
      <c r="F52" s="51" t="s">
        <v>348</v>
      </c>
      <c r="G52" s="52" t="s">
        <v>349</v>
      </c>
      <c r="H52" s="53" t="s">
        <v>214</v>
      </c>
    </row>
    <row r="53" spans="1:8" ht="45" x14ac:dyDescent="0.25">
      <c r="A53" s="49">
        <v>52</v>
      </c>
      <c r="B53" s="50">
        <v>37530</v>
      </c>
      <c r="C53" s="50">
        <v>37561</v>
      </c>
      <c r="D53" s="37" t="s">
        <v>222</v>
      </c>
      <c r="E53" s="51" t="s">
        <v>226</v>
      </c>
      <c r="F53" s="51" t="s">
        <v>227</v>
      </c>
      <c r="G53" s="52" t="s">
        <v>228</v>
      </c>
      <c r="H53" s="53" t="s">
        <v>213</v>
      </c>
    </row>
    <row r="54" spans="1:8" ht="30" x14ac:dyDescent="0.25">
      <c r="A54" s="49">
        <v>53</v>
      </c>
      <c r="B54" s="50">
        <v>37680</v>
      </c>
      <c r="C54" s="50">
        <v>37694</v>
      </c>
      <c r="D54" s="37" t="s">
        <v>296</v>
      </c>
      <c r="E54" s="51" t="s">
        <v>350</v>
      </c>
      <c r="F54" s="51" t="s">
        <v>351</v>
      </c>
      <c r="G54" s="52" t="s">
        <v>352</v>
      </c>
      <c r="H54" s="53" t="s">
        <v>211</v>
      </c>
    </row>
    <row r="55" spans="1:8" ht="60" x14ac:dyDescent="0.25">
      <c r="A55" s="49">
        <v>54</v>
      </c>
      <c r="B55" s="50">
        <v>37731</v>
      </c>
      <c r="C55" s="50">
        <v>37760</v>
      </c>
      <c r="D55" s="37" t="s">
        <v>229</v>
      </c>
      <c r="E55" s="51" t="s">
        <v>353</v>
      </c>
      <c r="F55" s="51" t="s">
        <v>354</v>
      </c>
      <c r="G55" s="52" t="s">
        <v>355</v>
      </c>
      <c r="H55" s="53" t="s">
        <v>215</v>
      </c>
    </row>
    <row r="56" spans="1:8" ht="45" x14ac:dyDescent="0.25">
      <c r="A56" s="49">
        <v>55</v>
      </c>
      <c r="B56" s="50">
        <v>37781</v>
      </c>
      <c r="C56" s="50">
        <v>37791</v>
      </c>
      <c r="D56" s="37" t="s">
        <v>229</v>
      </c>
      <c r="E56" s="51" t="s">
        <v>262</v>
      </c>
      <c r="F56" s="51" t="s">
        <v>356</v>
      </c>
      <c r="G56" s="52" t="s">
        <v>264</v>
      </c>
      <c r="H56" s="53" t="s">
        <v>212</v>
      </c>
    </row>
    <row r="57" spans="1:8" ht="30" x14ac:dyDescent="0.25">
      <c r="A57" s="49">
        <v>56</v>
      </c>
      <c r="B57" s="50">
        <v>38089</v>
      </c>
      <c r="C57" s="50">
        <v>38198</v>
      </c>
      <c r="D57" s="37" t="s">
        <v>229</v>
      </c>
      <c r="E57" s="51" t="s">
        <v>357</v>
      </c>
      <c r="F57" s="51" t="s">
        <v>358</v>
      </c>
      <c r="G57" s="52" t="s">
        <v>359</v>
      </c>
      <c r="H57" s="53" t="s">
        <v>211</v>
      </c>
    </row>
    <row r="58" spans="1:8" ht="60" x14ac:dyDescent="0.25">
      <c r="A58" s="49">
        <v>57</v>
      </c>
      <c r="B58" s="50">
        <v>38139</v>
      </c>
      <c r="C58" s="50">
        <v>38143</v>
      </c>
      <c r="D58" s="37" t="s">
        <v>229</v>
      </c>
      <c r="E58" s="51" t="s">
        <v>360</v>
      </c>
      <c r="F58" s="51" t="s">
        <v>361</v>
      </c>
      <c r="G58" s="52" t="s">
        <v>362</v>
      </c>
      <c r="H58" s="53" t="s">
        <v>214</v>
      </c>
    </row>
    <row r="59" spans="1:8" ht="45" x14ac:dyDescent="0.25">
      <c r="A59" s="49">
        <v>58</v>
      </c>
      <c r="B59" s="50">
        <v>38150</v>
      </c>
      <c r="C59" s="50">
        <v>38155</v>
      </c>
      <c r="D59" s="37" t="s">
        <v>229</v>
      </c>
      <c r="E59" s="51" t="s">
        <v>363</v>
      </c>
      <c r="F59" s="51" t="s">
        <v>364</v>
      </c>
      <c r="G59" s="52" t="s">
        <v>365</v>
      </c>
      <c r="H59" s="53" t="s">
        <v>211</v>
      </c>
    </row>
    <row r="60" spans="1:8" ht="45" x14ac:dyDescent="0.25">
      <c r="A60" s="49">
        <v>59</v>
      </c>
      <c r="B60" s="50">
        <v>38139</v>
      </c>
      <c r="C60" s="50">
        <v>38143</v>
      </c>
      <c r="D60" s="37" t="s">
        <v>229</v>
      </c>
      <c r="E60" s="51" t="s">
        <v>262</v>
      </c>
      <c r="F60" s="51" t="s">
        <v>356</v>
      </c>
      <c r="G60" s="52" t="s">
        <v>365</v>
      </c>
      <c r="H60" s="53" t="s">
        <v>211</v>
      </c>
    </row>
    <row r="61" spans="1:8" ht="30" x14ac:dyDescent="0.25">
      <c r="A61" s="49">
        <v>60</v>
      </c>
      <c r="B61" s="50">
        <v>38200</v>
      </c>
      <c r="C61" s="50">
        <v>38687</v>
      </c>
      <c r="D61" s="37" t="s">
        <v>229</v>
      </c>
      <c r="E61" s="51" t="s">
        <v>366</v>
      </c>
      <c r="F61" s="51" t="s">
        <v>367</v>
      </c>
      <c r="G61" s="52" t="s">
        <v>368</v>
      </c>
      <c r="H61" s="53" t="s">
        <v>215</v>
      </c>
    </row>
    <row r="62" spans="1:8" ht="45" x14ac:dyDescent="0.25">
      <c r="A62" s="49">
        <v>61</v>
      </c>
      <c r="B62" s="50">
        <v>38261</v>
      </c>
      <c r="C62" s="50">
        <v>38292</v>
      </c>
      <c r="D62" s="37" t="s">
        <v>222</v>
      </c>
      <c r="E62" s="51" t="s">
        <v>226</v>
      </c>
      <c r="F62" s="51" t="s">
        <v>227</v>
      </c>
      <c r="G62" s="52" t="s">
        <v>228</v>
      </c>
      <c r="H62" s="53" t="s">
        <v>213</v>
      </c>
    </row>
    <row r="63" spans="1:8" x14ac:dyDescent="0.25">
      <c r="A63" s="49">
        <v>62</v>
      </c>
      <c r="B63" s="50">
        <v>38292</v>
      </c>
      <c r="C63" s="50">
        <v>38322</v>
      </c>
      <c r="D63" s="37" t="s">
        <v>229</v>
      </c>
      <c r="E63" s="51" t="s">
        <v>369</v>
      </c>
      <c r="F63" s="51" t="s">
        <v>370</v>
      </c>
      <c r="G63" s="52" t="s">
        <v>228</v>
      </c>
      <c r="H63" s="53" t="s">
        <v>213</v>
      </c>
    </row>
    <row r="64" spans="1:8" ht="45" x14ac:dyDescent="0.25">
      <c r="A64" s="49">
        <v>63</v>
      </c>
      <c r="B64" s="50">
        <v>38292</v>
      </c>
      <c r="C64" s="50">
        <v>38296</v>
      </c>
      <c r="D64" s="37" t="s">
        <v>229</v>
      </c>
      <c r="E64" s="51" t="s">
        <v>371</v>
      </c>
      <c r="F64" s="51" t="s">
        <v>372</v>
      </c>
      <c r="G64" s="52" t="s">
        <v>365</v>
      </c>
      <c r="H64" s="53" t="s">
        <v>211</v>
      </c>
    </row>
    <row r="65" spans="1:8" ht="30" x14ac:dyDescent="0.25">
      <c r="A65" s="49">
        <v>64</v>
      </c>
      <c r="B65" s="50">
        <v>38322</v>
      </c>
      <c r="C65" s="50">
        <v>38326</v>
      </c>
      <c r="D65" s="37" t="s">
        <v>222</v>
      </c>
      <c r="E65" s="51" t="s">
        <v>373</v>
      </c>
      <c r="F65" s="51" t="s">
        <v>351</v>
      </c>
      <c r="G65" s="52" t="s">
        <v>374</v>
      </c>
      <c r="H65" s="53" t="s">
        <v>214</v>
      </c>
    </row>
    <row r="66" spans="1:8" ht="30" x14ac:dyDescent="0.25">
      <c r="A66" s="49">
        <v>65</v>
      </c>
      <c r="B66" s="50">
        <v>38384</v>
      </c>
      <c r="C66" s="50">
        <v>38384</v>
      </c>
      <c r="D66" s="37" t="s">
        <v>229</v>
      </c>
      <c r="E66" s="51" t="s">
        <v>375</v>
      </c>
      <c r="F66" s="51" t="s">
        <v>243</v>
      </c>
      <c r="G66" s="52" t="s">
        <v>376</v>
      </c>
      <c r="H66" s="53" t="s">
        <v>215</v>
      </c>
    </row>
    <row r="67" spans="1:8" ht="60" x14ac:dyDescent="0.25">
      <c r="A67" s="49">
        <v>66</v>
      </c>
      <c r="B67" s="50">
        <v>38478</v>
      </c>
      <c r="C67" s="50">
        <v>38485</v>
      </c>
      <c r="D67" s="37" t="s">
        <v>229</v>
      </c>
      <c r="E67" s="51" t="s">
        <v>377</v>
      </c>
      <c r="F67" s="51" t="s">
        <v>240</v>
      </c>
      <c r="G67" s="52" t="s">
        <v>378</v>
      </c>
      <c r="H67" s="53" t="s">
        <v>214</v>
      </c>
    </row>
    <row r="68" spans="1:8" ht="30" x14ac:dyDescent="0.25">
      <c r="A68" s="49">
        <v>67</v>
      </c>
      <c r="B68" s="50">
        <v>38596</v>
      </c>
      <c r="C68" s="50">
        <v>38600</v>
      </c>
      <c r="D68" s="37" t="s">
        <v>229</v>
      </c>
      <c r="E68" s="51" t="s">
        <v>379</v>
      </c>
      <c r="F68" s="51" t="s">
        <v>314</v>
      </c>
      <c r="G68" s="52" t="s">
        <v>380</v>
      </c>
      <c r="H68" s="53" t="s">
        <v>214</v>
      </c>
    </row>
    <row r="69" spans="1:8" ht="60" x14ac:dyDescent="0.25">
      <c r="A69" s="49">
        <v>68</v>
      </c>
      <c r="B69" s="50">
        <v>38626</v>
      </c>
      <c r="C69" s="50">
        <v>38630</v>
      </c>
      <c r="D69" s="37" t="s">
        <v>229</v>
      </c>
      <c r="E69" s="51" t="s">
        <v>381</v>
      </c>
      <c r="F69" s="51" t="s">
        <v>240</v>
      </c>
      <c r="G69" s="52" t="s">
        <v>382</v>
      </c>
      <c r="H69" s="53" t="s">
        <v>214</v>
      </c>
    </row>
    <row r="70" spans="1:8" ht="45" x14ac:dyDescent="0.25">
      <c r="A70" s="49">
        <v>69</v>
      </c>
      <c r="B70" s="50">
        <v>38647</v>
      </c>
      <c r="C70" s="50">
        <v>38639</v>
      </c>
      <c r="D70" s="37" t="s">
        <v>222</v>
      </c>
      <c r="E70" s="51" t="s">
        <v>383</v>
      </c>
      <c r="F70" s="51" t="s">
        <v>227</v>
      </c>
      <c r="G70" s="52" t="s">
        <v>384</v>
      </c>
      <c r="H70" s="53" t="s">
        <v>213</v>
      </c>
    </row>
    <row r="71" spans="1:8" ht="105" x14ac:dyDescent="0.25">
      <c r="A71" s="49">
        <v>70</v>
      </c>
      <c r="B71" s="50">
        <v>38699</v>
      </c>
      <c r="C71" s="50">
        <v>38705</v>
      </c>
      <c r="D71" s="37" t="s">
        <v>229</v>
      </c>
      <c r="E71" s="51" t="s">
        <v>385</v>
      </c>
      <c r="F71" s="51" t="s">
        <v>386</v>
      </c>
      <c r="G71" s="52" t="s">
        <v>544</v>
      </c>
      <c r="H71" s="53" t="s">
        <v>214</v>
      </c>
    </row>
    <row r="72" spans="1:8" ht="75" x14ac:dyDescent="0.25">
      <c r="A72" s="49">
        <v>71</v>
      </c>
      <c r="B72" s="50">
        <v>38788</v>
      </c>
      <c r="C72" s="50">
        <v>38807</v>
      </c>
      <c r="D72" s="37" t="s">
        <v>229</v>
      </c>
      <c r="E72" s="51" t="s">
        <v>387</v>
      </c>
      <c r="F72" s="51" t="s">
        <v>388</v>
      </c>
      <c r="G72" s="52" t="s">
        <v>389</v>
      </c>
      <c r="H72" s="53" t="s">
        <v>214</v>
      </c>
    </row>
    <row r="73" spans="1:8" ht="45" x14ac:dyDescent="0.25">
      <c r="A73" s="49">
        <v>72</v>
      </c>
      <c r="B73" s="50">
        <v>38836</v>
      </c>
      <c r="C73" s="50">
        <v>38837</v>
      </c>
      <c r="D73" s="37" t="s">
        <v>229</v>
      </c>
      <c r="E73" s="51" t="s">
        <v>390</v>
      </c>
      <c r="F73" s="51" t="s">
        <v>391</v>
      </c>
      <c r="G73" s="52" t="s">
        <v>392</v>
      </c>
      <c r="H73" s="53" t="s">
        <v>213</v>
      </c>
    </row>
    <row r="74" spans="1:8" ht="45" x14ac:dyDescent="0.25">
      <c r="A74" s="49">
        <v>73</v>
      </c>
      <c r="B74" s="50">
        <v>38808</v>
      </c>
      <c r="C74" s="50">
        <v>38808</v>
      </c>
      <c r="D74" s="37" t="s">
        <v>229</v>
      </c>
      <c r="E74" s="51" t="s">
        <v>393</v>
      </c>
      <c r="F74" s="51" t="s">
        <v>394</v>
      </c>
      <c r="G74" s="52" t="s">
        <v>395</v>
      </c>
      <c r="H74" s="53" t="s">
        <v>215</v>
      </c>
    </row>
    <row r="75" spans="1:8" ht="30" x14ac:dyDescent="0.25">
      <c r="A75" s="49">
        <v>74</v>
      </c>
      <c r="B75" s="50">
        <v>38838</v>
      </c>
      <c r="C75" s="50">
        <v>38847</v>
      </c>
      <c r="D75" s="37" t="s">
        <v>229</v>
      </c>
      <c r="E75" s="51" t="s">
        <v>396</v>
      </c>
      <c r="F75" s="51" t="s">
        <v>243</v>
      </c>
      <c r="G75" s="52" t="s">
        <v>397</v>
      </c>
      <c r="H75" s="53" t="s">
        <v>215</v>
      </c>
    </row>
    <row r="76" spans="1:8" ht="30" x14ac:dyDescent="0.25">
      <c r="A76" s="49">
        <v>75</v>
      </c>
      <c r="B76" s="50">
        <v>38899</v>
      </c>
      <c r="C76" s="50">
        <v>38903</v>
      </c>
      <c r="D76" s="37" t="s">
        <v>229</v>
      </c>
      <c r="E76" s="51" t="s">
        <v>398</v>
      </c>
      <c r="F76" s="51" t="s">
        <v>356</v>
      </c>
      <c r="G76" s="52" t="s">
        <v>399</v>
      </c>
      <c r="H76" s="53" t="s">
        <v>215</v>
      </c>
    </row>
    <row r="77" spans="1:8" ht="90" x14ac:dyDescent="0.25">
      <c r="A77" s="49">
        <v>76</v>
      </c>
      <c r="B77" s="50">
        <v>38961</v>
      </c>
      <c r="C77" s="50">
        <v>38965</v>
      </c>
      <c r="D77" s="37" t="s">
        <v>229</v>
      </c>
      <c r="E77" s="51" t="s">
        <v>400</v>
      </c>
      <c r="F77" s="51" t="s">
        <v>401</v>
      </c>
      <c r="G77" s="52" t="s">
        <v>402</v>
      </c>
      <c r="H77" s="53" t="s">
        <v>211</v>
      </c>
    </row>
    <row r="78" spans="1:8" ht="45" x14ac:dyDescent="0.25">
      <c r="A78" s="49">
        <v>77</v>
      </c>
      <c r="B78" s="50">
        <v>38991</v>
      </c>
      <c r="C78" s="50">
        <v>38991</v>
      </c>
      <c r="D78" s="37" t="s">
        <v>325</v>
      </c>
      <c r="E78" s="51" t="s">
        <v>226</v>
      </c>
      <c r="F78" s="51" t="s">
        <v>227</v>
      </c>
      <c r="G78" s="52" t="s">
        <v>228</v>
      </c>
      <c r="H78" s="53" t="s">
        <v>213</v>
      </c>
    </row>
    <row r="79" spans="1:8" ht="60" x14ac:dyDescent="0.25">
      <c r="A79" s="49">
        <v>78</v>
      </c>
      <c r="B79" s="50">
        <v>39083</v>
      </c>
      <c r="C79" s="50">
        <v>39087</v>
      </c>
      <c r="D79" s="37" t="s">
        <v>222</v>
      </c>
      <c r="E79" s="51" t="s">
        <v>403</v>
      </c>
      <c r="F79" s="51" t="s">
        <v>328</v>
      </c>
      <c r="G79" s="52" t="s">
        <v>404</v>
      </c>
      <c r="H79" s="53" t="s">
        <v>214</v>
      </c>
    </row>
    <row r="80" spans="1:8" ht="60" x14ac:dyDescent="0.25">
      <c r="A80" s="49">
        <v>79</v>
      </c>
      <c r="B80" s="50">
        <v>39104</v>
      </c>
      <c r="C80" s="50">
        <v>39113</v>
      </c>
      <c r="D80" s="37" t="s">
        <v>229</v>
      </c>
      <c r="E80" s="51" t="s">
        <v>405</v>
      </c>
      <c r="F80" s="51" t="s">
        <v>328</v>
      </c>
      <c r="G80" s="52" t="s">
        <v>406</v>
      </c>
      <c r="H80" s="53" t="s">
        <v>211</v>
      </c>
    </row>
    <row r="81" spans="1:8" ht="30" x14ac:dyDescent="0.25">
      <c r="A81" s="49">
        <v>80</v>
      </c>
      <c r="B81" s="50">
        <v>39083</v>
      </c>
      <c r="C81" s="50">
        <v>39083</v>
      </c>
      <c r="D81" s="37" t="s">
        <v>229</v>
      </c>
      <c r="E81" s="51" t="s">
        <v>407</v>
      </c>
      <c r="F81" s="51" t="s">
        <v>408</v>
      </c>
      <c r="G81" s="52" t="s">
        <v>409</v>
      </c>
      <c r="H81" s="53" t="s">
        <v>215</v>
      </c>
    </row>
    <row r="82" spans="1:8" ht="90" x14ac:dyDescent="0.25">
      <c r="A82" s="49">
        <v>81</v>
      </c>
      <c r="B82" s="50">
        <v>39149</v>
      </c>
      <c r="C82" s="50">
        <v>39150</v>
      </c>
      <c r="D82" s="37" t="s">
        <v>229</v>
      </c>
      <c r="E82" s="51" t="s">
        <v>410</v>
      </c>
      <c r="F82" s="51" t="s">
        <v>361</v>
      </c>
      <c r="G82" s="52" t="s">
        <v>411</v>
      </c>
      <c r="H82" s="53" t="s">
        <v>214</v>
      </c>
    </row>
    <row r="83" spans="1:8" ht="60" x14ac:dyDescent="0.25">
      <c r="A83" s="97">
        <v>82</v>
      </c>
      <c r="B83" s="98">
        <v>39210</v>
      </c>
      <c r="C83" s="98">
        <v>39215</v>
      </c>
      <c r="D83" s="99" t="s">
        <v>229</v>
      </c>
      <c r="E83" s="100" t="s">
        <v>412</v>
      </c>
      <c r="F83" s="100" t="s">
        <v>413</v>
      </c>
      <c r="G83" s="101" t="s">
        <v>414</v>
      </c>
      <c r="H83" s="102" t="s">
        <v>214</v>
      </c>
    </row>
    <row r="84" spans="1:8" ht="30" x14ac:dyDescent="0.25">
      <c r="A84" s="49">
        <v>83</v>
      </c>
      <c r="B84" s="50">
        <v>39234</v>
      </c>
      <c r="C84" s="50">
        <v>39238</v>
      </c>
      <c r="D84" s="37" t="s">
        <v>229</v>
      </c>
      <c r="E84" s="51" t="s">
        <v>242</v>
      </c>
      <c r="F84" s="51" t="s">
        <v>243</v>
      </c>
      <c r="G84" s="52" t="s">
        <v>397</v>
      </c>
      <c r="H84" s="53" t="s">
        <v>215</v>
      </c>
    </row>
    <row r="85" spans="1:8" ht="45" x14ac:dyDescent="0.25">
      <c r="A85" s="49">
        <v>84</v>
      </c>
      <c r="B85" s="50">
        <v>39722</v>
      </c>
      <c r="C85" s="50">
        <v>39753</v>
      </c>
      <c r="D85" s="37" t="s">
        <v>222</v>
      </c>
      <c r="E85" s="51" t="s">
        <v>226</v>
      </c>
      <c r="F85" s="51" t="s">
        <v>227</v>
      </c>
      <c r="G85" s="52" t="s">
        <v>228</v>
      </c>
      <c r="H85" s="53" t="s">
        <v>213</v>
      </c>
    </row>
    <row r="86" spans="1:8" ht="45" x14ac:dyDescent="0.25">
      <c r="A86" s="49">
        <v>85</v>
      </c>
      <c r="B86" s="50">
        <v>39872</v>
      </c>
      <c r="C86" s="50">
        <v>39874</v>
      </c>
      <c r="D86" s="37" t="s">
        <v>229</v>
      </c>
      <c r="E86" s="51" t="s">
        <v>415</v>
      </c>
      <c r="F86" s="51" t="s">
        <v>267</v>
      </c>
      <c r="G86" s="52" t="s">
        <v>416</v>
      </c>
      <c r="H86" s="53" t="s">
        <v>213</v>
      </c>
    </row>
    <row r="87" spans="1:8" ht="45" x14ac:dyDescent="0.25">
      <c r="A87" s="49">
        <v>86</v>
      </c>
      <c r="B87" s="50">
        <v>40057</v>
      </c>
      <c r="C87" s="50">
        <v>40061</v>
      </c>
      <c r="D87" s="37" t="s">
        <v>229</v>
      </c>
      <c r="E87" s="51" t="s">
        <v>415</v>
      </c>
      <c r="F87" s="51" t="s">
        <v>417</v>
      </c>
      <c r="G87" s="52" t="s">
        <v>418</v>
      </c>
      <c r="H87" s="53" t="s">
        <v>213</v>
      </c>
    </row>
    <row r="88" spans="1:8" ht="30" x14ac:dyDescent="0.25">
      <c r="A88" s="49">
        <v>87</v>
      </c>
      <c r="B88" s="50">
        <v>40281</v>
      </c>
      <c r="C88" s="50">
        <v>40286</v>
      </c>
      <c r="D88" s="37" t="s">
        <v>229</v>
      </c>
      <c r="E88" s="51" t="s">
        <v>419</v>
      </c>
      <c r="F88" s="51" t="s">
        <v>240</v>
      </c>
      <c r="G88" s="52" t="s">
        <v>420</v>
      </c>
      <c r="H88" s="53" t="s">
        <v>214</v>
      </c>
    </row>
    <row r="89" spans="1:8" ht="45" x14ac:dyDescent="0.25">
      <c r="A89" s="49">
        <v>88</v>
      </c>
      <c r="B89" s="50">
        <v>40290</v>
      </c>
      <c r="C89" s="50">
        <v>40298</v>
      </c>
      <c r="D89" s="37" t="s">
        <v>229</v>
      </c>
      <c r="E89" s="51" t="s">
        <v>421</v>
      </c>
      <c r="F89" s="51" t="s">
        <v>240</v>
      </c>
      <c r="G89" s="52" t="s">
        <v>422</v>
      </c>
      <c r="H89" s="53" t="s">
        <v>214</v>
      </c>
    </row>
    <row r="90" spans="1:8" ht="45" x14ac:dyDescent="0.25">
      <c r="A90" s="49">
        <v>89</v>
      </c>
      <c r="B90" s="50">
        <v>40323</v>
      </c>
      <c r="C90" s="50">
        <v>40329</v>
      </c>
      <c r="D90" s="37" t="s">
        <v>229</v>
      </c>
      <c r="E90" s="51" t="s">
        <v>423</v>
      </c>
      <c r="F90" s="51" t="s">
        <v>240</v>
      </c>
      <c r="G90" s="52" t="s">
        <v>424</v>
      </c>
      <c r="H90" s="53" t="s">
        <v>214</v>
      </c>
    </row>
    <row r="91" spans="1:8" ht="45" x14ac:dyDescent="0.25">
      <c r="A91" s="49">
        <v>90</v>
      </c>
      <c r="B91" s="50">
        <v>40452</v>
      </c>
      <c r="C91" s="50">
        <v>40483</v>
      </c>
      <c r="D91" s="37" t="s">
        <v>222</v>
      </c>
      <c r="E91" s="51" t="s">
        <v>226</v>
      </c>
      <c r="F91" s="51" t="s">
        <v>227</v>
      </c>
      <c r="G91" s="52" t="s">
        <v>228</v>
      </c>
      <c r="H91" s="53" t="s">
        <v>213</v>
      </c>
    </row>
    <row r="92" spans="1:8" ht="30" x14ac:dyDescent="0.25">
      <c r="A92" s="49">
        <v>91</v>
      </c>
      <c r="B92" s="50">
        <v>40510</v>
      </c>
      <c r="C92" s="50">
        <v>41099</v>
      </c>
      <c r="D92" s="37" t="s">
        <v>296</v>
      </c>
      <c r="E92" s="51" t="s">
        <v>425</v>
      </c>
      <c r="F92" s="51" t="s">
        <v>224</v>
      </c>
      <c r="G92" s="52" t="s">
        <v>426</v>
      </c>
      <c r="H92" s="53" t="s">
        <v>211</v>
      </c>
    </row>
    <row r="93" spans="1:8" ht="45" x14ac:dyDescent="0.25">
      <c r="A93" s="49">
        <v>92</v>
      </c>
      <c r="B93" s="50">
        <v>40513</v>
      </c>
      <c r="C93" s="50">
        <v>40517</v>
      </c>
      <c r="D93" s="37" t="s">
        <v>229</v>
      </c>
      <c r="E93" s="51" t="s">
        <v>403</v>
      </c>
      <c r="F93" s="51" t="s">
        <v>240</v>
      </c>
      <c r="G93" s="52" t="s">
        <v>427</v>
      </c>
      <c r="H93" s="53" t="s">
        <v>214</v>
      </c>
    </row>
    <row r="94" spans="1:8" ht="45" x14ac:dyDescent="0.25">
      <c r="A94" s="49">
        <v>93</v>
      </c>
      <c r="B94" s="50">
        <v>40619</v>
      </c>
      <c r="C94" s="50">
        <v>40259</v>
      </c>
      <c r="D94" s="37" t="s">
        <v>229</v>
      </c>
      <c r="E94" s="51" t="s">
        <v>428</v>
      </c>
      <c r="F94" s="51" t="s">
        <v>240</v>
      </c>
      <c r="G94" s="52" t="s">
        <v>429</v>
      </c>
      <c r="H94" s="53" t="s">
        <v>214</v>
      </c>
    </row>
    <row r="95" spans="1:8" ht="255" x14ac:dyDescent="0.25">
      <c r="A95" s="49">
        <v>94</v>
      </c>
      <c r="B95" s="50">
        <v>40664</v>
      </c>
      <c r="C95" s="50">
        <v>40756</v>
      </c>
      <c r="D95" s="37" t="s">
        <v>222</v>
      </c>
      <c r="E95" s="51" t="s">
        <v>430</v>
      </c>
      <c r="F95" s="51" t="s">
        <v>431</v>
      </c>
      <c r="G95" s="52" t="s">
        <v>432</v>
      </c>
      <c r="H95" s="53" t="s">
        <v>215</v>
      </c>
    </row>
    <row r="96" spans="1:8" ht="75" x14ac:dyDescent="0.25">
      <c r="A96" s="49">
        <v>95</v>
      </c>
      <c r="B96" s="50">
        <v>40732</v>
      </c>
      <c r="C96" s="50">
        <v>40752</v>
      </c>
      <c r="D96" s="37" t="s">
        <v>222</v>
      </c>
      <c r="E96" s="51" t="s">
        <v>433</v>
      </c>
      <c r="F96" s="51" t="s">
        <v>434</v>
      </c>
      <c r="G96" s="52" t="s">
        <v>435</v>
      </c>
      <c r="H96" s="53" t="s">
        <v>214</v>
      </c>
    </row>
    <row r="97" spans="1:8" ht="60" x14ac:dyDescent="0.25">
      <c r="A97" s="49">
        <v>96</v>
      </c>
      <c r="B97" s="50">
        <v>40864</v>
      </c>
      <c r="C97" s="50">
        <v>40868</v>
      </c>
      <c r="D97" s="37" t="s">
        <v>229</v>
      </c>
      <c r="E97" s="51" t="s">
        <v>436</v>
      </c>
      <c r="F97" s="51" t="s">
        <v>240</v>
      </c>
      <c r="G97" s="52" t="s">
        <v>429</v>
      </c>
      <c r="H97" s="53" t="s">
        <v>214</v>
      </c>
    </row>
    <row r="98" spans="1:8" ht="45" x14ac:dyDescent="0.25">
      <c r="A98" s="49">
        <v>97</v>
      </c>
      <c r="B98" s="50">
        <v>40871</v>
      </c>
      <c r="C98" s="50">
        <v>40880</v>
      </c>
      <c r="D98" s="37" t="s">
        <v>229</v>
      </c>
      <c r="E98" s="51" t="s">
        <v>437</v>
      </c>
      <c r="F98" s="51" t="s">
        <v>267</v>
      </c>
      <c r="G98" s="52" t="s">
        <v>438</v>
      </c>
      <c r="H98" s="53" t="s">
        <v>212</v>
      </c>
    </row>
    <row r="99" spans="1:8" ht="75" x14ac:dyDescent="0.25">
      <c r="A99" s="49">
        <v>98</v>
      </c>
      <c r="B99" s="50">
        <v>40882</v>
      </c>
      <c r="C99" s="50">
        <v>40889</v>
      </c>
      <c r="D99" s="37" t="s">
        <v>222</v>
      </c>
      <c r="E99" s="51" t="s">
        <v>439</v>
      </c>
      <c r="F99" s="51" t="s">
        <v>243</v>
      </c>
      <c r="G99" s="52" t="s">
        <v>440</v>
      </c>
      <c r="H99" s="53" t="s">
        <v>213</v>
      </c>
    </row>
    <row r="100" spans="1:8" ht="45" x14ac:dyDescent="0.25">
      <c r="A100" s="49">
        <v>99</v>
      </c>
      <c r="B100" s="50">
        <v>40885</v>
      </c>
      <c r="C100" s="50">
        <v>40889</v>
      </c>
      <c r="D100" s="37" t="s">
        <v>229</v>
      </c>
      <c r="E100" s="51" t="s">
        <v>441</v>
      </c>
      <c r="F100" s="51" t="s">
        <v>442</v>
      </c>
      <c r="G100" s="52" t="s">
        <v>443</v>
      </c>
      <c r="H100" s="53" t="s">
        <v>212</v>
      </c>
    </row>
    <row r="101" spans="1:8" ht="45" x14ac:dyDescent="0.25">
      <c r="A101" s="49">
        <v>100</v>
      </c>
      <c r="B101" s="50">
        <v>40908</v>
      </c>
      <c r="C101" s="50">
        <v>40912</v>
      </c>
      <c r="D101" s="37" t="s">
        <v>296</v>
      </c>
      <c r="E101" s="51" t="s">
        <v>444</v>
      </c>
      <c r="F101" s="51" t="s">
        <v>251</v>
      </c>
      <c r="G101" s="52" t="s">
        <v>252</v>
      </c>
      <c r="H101" s="53" t="s">
        <v>212</v>
      </c>
    </row>
    <row r="102" spans="1:8" ht="45" x14ac:dyDescent="0.25">
      <c r="A102" s="49">
        <v>101</v>
      </c>
      <c r="B102" s="50">
        <v>40940</v>
      </c>
      <c r="C102" s="50">
        <v>40950</v>
      </c>
      <c r="D102" s="37" t="s">
        <v>296</v>
      </c>
      <c r="E102" s="51" t="s">
        <v>313</v>
      </c>
      <c r="F102" s="51" t="s">
        <v>342</v>
      </c>
      <c r="G102" s="52" t="s">
        <v>315</v>
      </c>
      <c r="H102" s="53" t="s">
        <v>212</v>
      </c>
    </row>
    <row r="103" spans="1:8" ht="30" x14ac:dyDescent="0.25">
      <c r="A103" s="49">
        <v>102</v>
      </c>
      <c r="B103" s="50">
        <v>41066</v>
      </c>
      <c r="C103" s="50">
        <v>41089</v>
      </c>
      <c r="D103" s="37" t="s">
        <v>222</v>
      </c>
      <c r="E103" s="51" t="s">
        <v>445</v>
      </c>
      <c r="F103" s="51" t="s">
        <v>351</v>
      </c>
      <c r="G103" s="52" t="s">
        <v>446</v>
      </c>
      <c r="H103" s="53" t="s">
        <v>214</v>
      </c>
    </row>
    <row r="104" spans="1:8" ht="45" x14ac:dyDescent="0.25">
      <c r="A104" s="49">
        <v>103</v>
      </c>
      <c r="B104" s="50">
        <v>41119</v>
      </c>
      <c r="C104" s="50">
        <v>41123</v>
      </c>
      <c r="D104" s="37" t="s">
        <v>229</v>
      </c>
      <c r="E104" s="51" t="s">
        <v>447</v>
      </c>
      <c r="F104" s="51" t="s">
        <v>240</v>
      </c>
      <c r="G104" s="52" t="s">
        <v>448</v>
      </c>
      <c r="H104" s="53" t="s">
        <v>214</v>
      </c>
    </row>
    <row r="105" spans="1:8" ht="30" x14ac:dyDescent="0.25">
      <c r="A105" s="49">
        <v>104</v>
      </c>
      <c r="B105" s="50">
        <v>41172</v>
      </c>
      <c r="C105" s="50">
        <v>41182</v>
      </c>
      <c r="D105" s="37" t="s">
        <v>229</v>
      </c>
      <c r="E105" s="51" t="s">
        <v>449</v>
      </c>
      <c r="F105" s="51" t="s">
        <v>351</v>
      </c>
      <c r="G105" s="52" t="s">
        <v>450</v>
      </c>
      <c r="H105" s="53" t="s">
        <v>211</v>
      </c>
    </row>
    <row r="106" spans="1:8" ht="45" x14ac:dyDescent="0.25">
      <c r="A106" s="49">
        <v>105</v>
      </c>
      <c r="B106" s="50">
        <v>41183</v>
      </c>
      <c r="C106" s="50">
        <v>41214</v>
      </c>
      <c r="D106" s="37" t="s">
        <v>222</v>
      </c>
      <c r="E106" s="51" t="s">
        <v>226</v>
      </c>
      <c r="F106" s="51" t="s">
        <v>227</v>
      </c>
      <c r="G106" s="52" t="s">
        <v>228</v>
      </c>
      <c r="H106" s="53" t="s">
        <v>213</v>
      </c>
    </row>
    <row r="107" spans="1:8" ht="30" x14ac:dyDescent="0.25">
      <c r="A107" s="49">
        <v>106</v>
      </c>
      <c r="B107" s="50">
        <v>41246</v>
      </c>
      <c r="C107" s="50">
        <v>41253</v>
      </c>
      <c r="D107" s="37" t="s">
        <v>229</v>
      </c>
      <c r="E107" s="51" t="s">
        <v>451</v>
      </c>
      <c r="F107" s="51" t="s">
        <v>240</v>
      </c>
      <c r="G107" s="52" t="s">
        <v>452</v>
      </c>
      <c r="H107" s="53" t="s">
        <v>214</v>
      </c>
    </row>
    <row r="108" spans="1:8" ht="45" x14ac:dyDescent="0.25">
      <c r="A108" s="49">
        <v>107</v>
      </c>
      <c r="B108" s="50">
        <v>41435</v>
      </c>
      <c r="C108" s="50">
        <v>41462</v>
      </c>
      <c r="D108" s="37" t="s">
        <v>222</v>
      </c>
      <c r="E108" s="51" t="s">
        <v>453</v>
      </c>
      <c r="F108" s="51" t="s">
        <v>227</v>
      </c>
      <c r="G108" s="52" t="s">
        <v>454</v>
      </c>
      <c r="H108" s="53" t="s">
        <v>214</v>
      </c>
    </row>
    <row r="109" spans="1:8" ht="60" x14ac:dyDescent="0.25">
      <c r="A109" s="49">
        <v>108</v>
      </c>
      <c r="B109" s="50">
        <v>41456</v>
      </c>
      <c r="C109" s="50">
        <v>41463</v>
      </c>
      <c r="D109" s="37" t="s">
        <v>222</v>
      </c>
      <c r="E109" s="51" t="s">
        <v>455</v>
      </c>
      <c r="F109" s="51" t="s">
        <v>224</v>
      </c>
      <c r="G109" s="52" t="s">
        <v>456</v>
      </c>
      <c r="H109" s="53" t="s">
        <v>214</v>
      </c>
    </row>
    <row r="110" spans="1:8" ht="30" x14ac:dyDescent="0.25">
      <c r="A110" s="49">
        <v>109</v>
      </c>
      <c r="B110" s="50">
        <v>41567</v>
      </c>
      <c r="C110" s="50">
        <v>41568</v>
      </c>
      <c r="D110" s="37" t="s">
        <v>229</v>
      </c>
      <c r="E110" s="51" t="s">
        <v>457</v>
      </c>
      <c r="F110" s="51" t="s">
        <v>224</v>
      </c>
      <c r="G110" s="52" t="s">
        <v>458</v>
      </c>
      <c r="H110" s="53" t="s">
        <v>214</v>
      </c>
    </row>
    <row r="111" spans="1:8" ht="30" x14ac:dyDescent="0.25">
      <c r="A111" s="49">
        <v>110</v>
      </c>
      <c r="B111" s="50">
        <v>41684</v>
      </c>
      <c r="C111" s="50">
        <v>41834</v>
      </c>
      <c r="D111" s="37" t="s">
        <v>296</v>
      </c>
      <c r="E111" s="51" t="s">
        <v>459</v>
      </c>
      <c r="F111" s="51" t="s">
        <v>460</v>
      </c>
      <c r="G111" s="52" t="s">
        <v>461</v>
      </c>
      <c r="H111" s="53" t="s">
        <v>211</v>
      </c>
    </row>
    <row r="112" spans="1:8" ht="45" x14ac:dyDescent="0.25">
      <c r="A112" s="49">
        <v>111</v>
      </c>
      <c r="B112" s="50">
        <v>41684</v>
      </c>
      <c r="C112" s="50">
        <v>41691</v>
      </c>
      <c r="D112" s="37" t="s">
        <v>229</v>
      </c>
      <c r="E112" s="51" t="s">
        <v>462</v>
      </c>
      <c r="F112" s="51" t="s">
        <v>323</v>
      </c>
      <c r="G112" s="52" t="s">
        <v>463</v>
      </c>
      <c r="H112" s="53" t="s">
        <v>214</v>
      </c>
    </row>
    <row r="113" spans="1:8" ht="45" x14ac:dyDescent="0.25">
      <c r="A113" s="49">
        <v>112</v>
      </c>
      <c r="B113" s="50">
        <v>41734</v>
      </c>
      <c r="C113" s="50">
        <v>42185</v>
      </c>
      <c r="D113" s="37" t="s">
        <v>222</v>
      </c>
      <c r="E113" s="51" t="s">
        <v>464</v>
      </c>
      <c r="F113" s="51" t="s">
        <v>224</v>
      </c>
      <c r="G113" s="52" t="s">
        <v>365</v>
      </c>
      <c r="H113" s="53" t="s">
        <v>211</v>
      </c>
    </row>
    <row r="114" spans="1:8" ht="45" x14ac:dyDescent="0.25">
      <c r="A114" s="49">
        <v>113</v>
      </c>
      <c r="B114" s="50">
        <v>41745</v>
      </c>
      <c r="C114" s="50">
        <v>41752</v>
      </c>
      <c r="D114" s="37" t="s">
        <v>296</v>
      </c>
      <c r="E114" s="51" t="s">
        <v>465</v>
      </c>
      <c r="F114" s="51" t="s">
        <v>342</v>
      </c>
      <c r="G114" s="52" t="s">
        <v>315</v>
      </c>
      <c r="H114" s="53" t="s">
        <v>212</v>
      </c>
    </row>
    <row r="115" spans="1:8" ht="45" x14ac:dyDescent="0.25">
      <c r="A115" s="49">
        <v>114</v>
      </c>
      <c r="B115" s="50">
        <v>41760</v>
      </c>
      <c r="C115" s="50">
        <v>41760</v>
      </c>
      <c r="D115" s="37" t="s">
        <v>296</v>
      </c>
      <c r="E115" s="51" t="s">
        <v>466</v>
      </c>
      <c r="F115" s="51" t="s">
        <v>331</v>
      </c>
      <c r="G115" s="52" t="s">
        <v>312</v>
      </c>
      <c r="H115" s="53" t="s">
        <v>212</v>
      </c>
    </row>
    <row r="116" spans="1:8" ht="45" x14ac:dyDescent="0.25">
      <c r="A116" s="49">
        <v>115</v>
      </c>
      <c r="B116" s="50">
        <v>41782</v>
      </c>
      <c r="C116" s="50">
        <v>41840</v>
      </c>
      <c r="D116" s="37" t="s">
        <v>222</v>
      </c>
      <c r="E116" s="51" t="s">
        <v>467</v>
      </c>
      <c r="F116" s="51" t="s">
        <v>227</v>
      </c>
      <c r="G116" s="52" t="s">
        <v>468</v>
      </c>
      <c r="H116" s="53" t="s">
        <v>214</v>
      </c>
    </row>
    <row r="117" spans="1:8" ht="45" x14ac:dyDescent="0.25">
      <c r="A117" s="49">
        <v>116</v>
      </c>
      <c r="B117" s="50">
        <v>41827</v>
      </c>
      <c r="C117" s="50">
        <v>41838</v>
      </c>
      <c r="D117" s="37" t="s">
        <v>222</v>
      </c>
      <c r="E117" s="51" t="s">
        <v>469</v>
      </c>
      <c r="F117" s="51" t="s">
        <v>240</v>
      </c>
      <c r="G117" s="52" t="s">
        <v>470</v>
      </c>
      <c r="H117" s="53" t="s">
        <v>214</v>
      </c>
    </row>
    <row r="118" spans="1:8" ht="45" x14ac:dyDescent="0.25">
      <c r="A118" s="49">
        <v>117</v>
      </c>
      <c r="B118" s="50">
        <v>41913</v>
      </c>
      <c r="C118" s="50">
        <v>41944</v>
      </c>
      <c r="D118" s="37" t="s">
        <v>222</v>
      </c>
      <c r="E118" s="51" t="s">
        <v>226</v>
      </c>
      <c r="F118" s="51" t="s">
        <v>227</v>
      </c>
      <c r="G118" s="52" t="s">
        <v>228</v>
      </c>
      <c r="H118" s="53" t="s">
        <v>213</v>
      </c>
    </row>
    <row r="119" spans="1:8" ht="60" x14ac:dyDescent="0.25">
      <c r="A119" s="49">
        <v>118</v>
      </c>
      <c r="B119" s="50">
        <v>42200</v>
      </c>
      <c r="C119" s="50">
        <v>42203</v>
      </c>
      <c r="D119" s="37" t="s">
        <v>296</v>
      </c>
      <c r="E119" s="51" t="s">
        <v>272</v>
      </c>
      <c r="F119" s="51" t="s">
        <v>240</v>
      </c>
      <c r="G119" s="52" t="s">
        <v>471</v>
      </c>
      <c r="H119" s="53" t="s">
        <v>214</v>
      </c>
    </row>
    <row r="120" spans="1:8" ht="60" x14ac:dyDescent="0.25">
      <c r="A120" s="49">
        <v>119</v>
      </c>
      <c r="B120" s="50">
        <v>42248</v>
      </c>
      <c r="C120" s="50">
        <v>42307</v>
      </c>
      <c r="D120" s="37" t="s">
        <v>229</v>
      </c>
      <c r="E120" s="51" t="s">
        <v>472</v>
      </c>
      <c r="F120" s="51" t="s">
        <v>473</v>
      </c>
      <c r="G120" s="52" t="s">
        <v>474</v>
      </c>
      <c r="H120" s="53" t="s">
        <v>211</v>
      </c>
    </row>
    <row r="121" spans="1:8" ht="45" x14ac:dyDescent="0.25">
      <c r="A121" s="49">
        <v>120</v>
      </c>
      <c r="B121" s="50">
        <v>42552</v>
      </c>
      <c r="C121" s="50">
        <v>42638</v>
      </c>
      <c r="D121" s="37" t="s">
        <v>222</v>
      </c>
      <c r="E121" s="51" t="s">
        <v>475</v>
      </c>
      <c r="F121" s="51" t="s">
        <v>476</v>
      </c>
      <c r="G121" s="52" t="s">
        <v>477</v>
      </c>
      <c r="H121" s="53" t="s">
        <v>214</v>
      </c>
    </row>
    <row r="122" spans="1:8" ht="60" x14ac:dyDescent="0.25">
      <c r="A122" s="49">
        <v>121</v>
      </c>
      <c r="B122" s="50">
        <v>42584</v>
      </c>
      <c r="C122" s="50">
        <v>42605</v>
      </c>
      <c r="D122" s="37" t="s">
        <v>229</v>
      </c>
      <c r="E122" s="51" t="s">
        <v>478</v>
      </c>
      <c r="F122" s="51" t="s">
        <v>479</v>
      </c>
      <c r="G122" s="52" t="s">
        <v>480</v>
      </c>
      <c r="H122" s="53" t="s">
        <v>211</v>
      </c>
    </row>
    <row r="123" spans="1:8" ht="45" x14ac:dyDescent="0.25">
      <c r="A123" s="49">
        <v>122</v>
      </c>
      <c r="B123" s="50">
        <v>42644</v>
      </c>
      <c r="C123" s="50">
        <v>42675</v>
      </c>
      <c r="D123" s="37" t="s">
        <v>222</v>
      </c>
      <c r="E123" s="51" t="s">
        <v>226</v>
      </c>
      <c r="F123" s="51" t="s">
        <v>227</v>
      </c>
      <c r="G123" s="52" t="s">
        <v>228</v>
      </c>
      <c r="H123" s="53" t="s">
        <v>213</v>
      </c>
    </row>
    <row r="124" spans="1:8" ht="45" x14ac:dyDescent="0.25">
      <c r="A124" s="49">
        <v>123</v>
      </c>
      <c r="B124" s="50">
        <v>42713</v>
      </c>
      <c r="C124" s="50">
        <v>42720</v>
      </c>
      <c r="D124" s="37" t="s">
        <v>296</v>
      </c>
      <c r="E124" s="51" t="s">
        <v>466</v>
      </c>
      <c r="F124" s="51" t="s">
        <v>331</v>
      </c>
      <c r="G124" s="52" t="s">
        <v>312</v>
      </c>
      <c r="H124" s="53" t="s">
        <v>212</v>
      </c>
    </row>
    <row r="125" spans="1:8" ht="45" x14ac:dyDescent="0.25">
      <c r="A125" s="49">
        <v>124</v>
      </c>
      <c r="B125" s="50">
        <v>42736</v>
      </c>
      <c r="C125" s="50">
        <v>43117</v>
      </c>
      <c r="D125" s="37" t="s">
        <v>222</v>
      </c>
      <c r="E125" s="51" t="s">
        <v>481</v>
      </c>
      <c r="F125" s="51" t="s">
        <v>227</v>
      </c>
      <c r="G125" s="52" t="s">
        <v>482</v>
      </c>
      <c r="H125" s="53" t="s">
        <v>211</v>
      </c>
    </row>
    <row r="126" spans="1:8" ht="60" x14ac:dyDescent="0.25">
      <c r="A126" s="49">
        <v>125</v>
      </c>
      <c r="B126" s="50">
        <v>42755</v>
      </c>
      <c r="C126" s="50">
        <v>42765</v>
      </c>
      <c r="D126" s="37" t="s">
        <v>222</v>
      </c>
      <c r="E126" s="51" t="s">
        <v>483</v>
      </c>
      <c r="F126" s="51" t="s">
        <v>479</v>
      </c>
      <c r="G126" s="52" t="s">
        <v>484</v>
      </c>
      <c r="H126" s="53" t="s">
        <v>211</v>
      </c>
    </row>
    <row r="127" spans="1:8" ht="45" x14ac:dyDescent="0.25">
      <c r="A127" s="49">
        <v>126</v>
      </c>
      <c r="B127" s="50">
        <v>42772</v>
      </c>
      <c r="C127" s="50">
        <v>42800</v>
      </c>
      <c r="D127" s="37" t="s">
        <v>222</v>
      </c>
      <c r="E127" s="51" t="s">
        <v>485</v>
      </c>
      <c r="F127" s="51" t="s">
        <v>486</v>
      </c>
      <c r="G127" s="52" t="s">
        <v>487</v>
      </c>
      <c r="H127" s="53" t="s">
        <v>212</v>
      </c>
    </row>
    <row r="128" spans="1:8" ht="75" x14ac:dyDescent="0.25">
      <c r="A128" s="49">
        <v>127</v>
      </c>
      <c r="B128" s="50">
        <v>42780</v>
      </c>
      <c r="C128" s="50">
        <v>42788</v>
      </c>
      <c r="D128" s="37" t="s">
        <v>222</v>
      </c>
      <c r="E128" s="51" t="s">
        <v>488</v>
      </c>
      <c r="F128" s="51" t="s">
        <v>328</v>
      </c>
      <c r="G128" s="52" t="s">
        <v>489</v>
      </c>
      <c r="H128" s="53" t="s">
        <v>211</v>
      </c>
    </row>
    <row r="129" spans="1:8" ht="60" x14ac:dyDescent="0.25">
      <c r="A129" s="49">
        <v>128</v>
      </c>
      <c r="B129" s="50">
        <v>42879</v>
      </c>
      <c r="C129" s="50">
        <v>42880</v>
      </c>
      <c r="D129" s="37" t="s">
        <v>222</v>
      </c>
      <c r="E129" s="51" t="s">
        <v>490</v>
      </c>
      <c r="F129" s="51" t="s">
        <v>240</v>
      </c>
      <c r="G129" s="52" t="s">
        <v>491</v>
      </c>
      <c r="H129" s="53" t="s">
        <v>211</v>
      </c>
    </row>
    <row r="130" spans="1:8" ht="90" x14ac:dyDescent="0.25">
      <c r="A130" s="49">
        <v>129</v>
      </c>
      <c r="B130" s="50">
        <v>42917</v>
      </c>
      <c r="C130" s="50">
        <v>43465</v>
      </c>
      <c r="D130" s="37" t="s">
        <v>222</v>
      </c>
      <c r="E130" s="51" t="s">
        <v>492</v>
      </c>
      <c r="F130" s="51" t="s">
        <v>328</v>
      </c>
      <c r="G130" s="52" t="s">
        <v>493</v>
      </c>
      <c r="H130" s="53" t="s">
        <v>211</v>
      </c>
    </row>
    <row r="131" spans="1:8" ht="45" x14ac:dyDescent="0.25">
      <c r="A131" s="49">
        <v>130</v>
      </c>
      <c r="B131" s="50">
        <v>42953</v>
      </c>
      <c r="C131" s="50">
        <v>42974</v>
      </c>
      <c r="D131" s="37" t="s">
        <v>222</v>
      </c>
      <c r="E131" s="51" t="s">
        <v>415</v>
      </c>
      <c r="F131" s="51" t="s">
        <v>494</v>
      </c>
      <c r="G131" s="52" t="s">
        <v>495</v>
      </c>
      <c r="H131" s="53" t="s">
        <v>213</v>
      </c>
    </row>
    <row r="132" spans="1:8" ht="75" x14ac:dyDescent="0.25">
      <c r="A132" s="49">
        <v>131</v>
      </c>
      <c r="B132" s="50">
        <v>43098</v>
      </c>
      <c r="C132" s="50">
        <v>43112</v>
      </c>
      <c r="D132" s="37" t="s">
        <v>222</v>
      </c>
      <c r="E132" s="51" t="s">
        <v>496</v>
      </c>
      <c r="F132" s="51" t="s">
        <v>497</v>
      </c>
      <c r="G132" s="52" t="s">
        <v>365</v>
      </c>
      <c r="H132" s="53" t="s">
        <v>212</v>
      </c>
    </row>
    <row r="133" spans="1:8" ht="45" x14ac:dyDescent="0.25">
      <c r="A133" s="49">
        <v>132</v>
      </c>
      <c r="B133" s="50">
        <v>43221</v>
      </c>
      <c r="C133" s="50">
        <v>43252</v>
      </c>
      <c r="D133" s="37" t="s">
        <v>222</v>
      </c>
      <c r="E133" s="51" t="s">
        <v>498</v>
      </c>
      <c r="F133" s="51" t="s">
        <v>227</v>
      </c>
      <c r="G133" s="52" t="s">
        <v>365</v>
      </c>
      <c r="H133" s="53" t="s">
        <v>215</v>
      </c>
    </row>
    <row r="134" spans="1:8" ht="45" x14ac:dyDescent="0.25">
      <c r="A134" s="49">
        <v>133</v>
      </c>
      <c r="B134" s="50">
        <v>43254</v>
      </c>
      <c r="C134" s="50">
        <v>43275</v>
      </c>
      <c r="D134" s="37" t="s">
        <v>222</v>
      </c>
      <c r="E134" s="51" t="s">
        <v>415</v>
      </c>
      <c r="F134" s="51" t="s">
        <v>499</v>
      </c>
      <c r="G134" s="52" t="s">
        <v>500</v>
      </c>
      <c r="H134" s="53" t="s">
        <v>213</v>
      </c>
    </row>
    <row r="135" spans="1:8" ht="75" x14ac:dyDescent="0.25">
      <c r="A135" s="49">
        <v>134</v>
      </c>
      <c r="B135" s="50">
        <v>43341</v>
      </c>
      <c r="C135" s="50">
        <v>43355</v>
      </c>
      <c r="D135" s="37" t="s">
        <v>222</v>
      </c>
      <c r="E135" s="51" t="s">
        <v>501</v>
      </c>
      <c r="F135" s="51" t="s">
        <v>502</v>
      </c>
      <c r="G135" s="52" t="s">
        <v>503</v>
      </c>
      <c r="H135" s="53" t="s">
        <v>215</v>
      </c>
    </row>
    <row r="136" spans="1:8" ht="45" x14ac:dyDescent="0.25">
      <c r="A136" s="49">
        <v>135</v>
      </c>
      <c r="B136" s="50">
        <v>43378</v>
      </c>
      <c r="C136" s="50">
        <v>43402</v>
      </c>
      <c r="D136" s="37" t="s">
        <v>222</v>
      </c>
      <c r="E136" s="51" t="s">
        <v>504</v>
      </c>
      <c r="F136" s="51" t="s">
        <v>227</v>
      </c>
      <c r="G136" s="52" t="s">
        <v>228</v>
      </c>
      <c r="H136" s="53" t="s">
        <v>213</v>
      </c>
    </row>
    <row r="137" spans="1:8" ht="45" x14ac:dyDescent="0.25">
      <c r="A137" s="49">
        <v>136</v>
      </c>
      <c r="B137" s="50">
        <v>43404</v>
      </c>
      <c r="C137" s="50">
        <v>43555</v>
      </c>
      <c r="D137" s="37" t="s">
        <v>222</v>
      </c>
      <c r="E137" s="51" t="s">
        <v>505</v>
      </c>
      <c r="F137" s="51" t="s">
        <v>506</v>
      </c>
      <c r="G137" s="52" t="s">
        <v>542</v>
      </c>
      <c r="H137" s="53" t="s">
        <v>215</v>
      </c>
    </row>
    <row r="138" spans="1:8" ht="45" x14ac:dyDescent="0.25">
      <c r="A138" s="54">
        <v>137</v>
      </c>
      <c r="B138" s="50">
        <v>43497</v>
      </c>
      <c r="C138" s="50">
        <v>43525</v>
      </c>
      <c r="D138" s="37" t="s">
        <v>222</v>
      </c>
      <c r="E138" s="51" t="s">
        <v>291</v>
      </c>
      <c r="F138" s="51" t="s">
        <v>507</v>
      </c>
      <c r="G138" s="52" t="s">
        <v>508</v>
      </c>
      <c r="H138" s="53" t="s">
        <v>215</v>
      </c>
    </row>
    <row r="139" spans="1:8" ht="255" x14ac:dyDescent="0.25">
      <c r="A139" s="54">
        <v>138</v>
      </c>
      <c r="B139" s="55">
        <v>43701</v>
      </c>
      <c r="C139" s="55">
        <v>43762</v>
      </c>
      <c r="D139" s="56" t="s">
        <v>222</v>
      </c>
      <c r="E139" s="57" t="s">
        <v>509</v>
      </c>
      <c r="F139" s="57" t="s">
        <v>510</v>
      </c>
      <c r="G139" s="58" t="s">
        <v>543</v>
      </c>
      <c r="H139" s="59" t="s">
        <v>215</v>
      </c>
    </row>
    <row r="140" spans="1:8" ht="45" x14ac:dyDescent="0.25">
      <c r="A140" s="49">
        <v>139</v>
      </c>
      <c r="B140" s="50">
        <v>43770</v>
      </c>
      <c r="C140" s="50">
        <v>43770</v>
      </c>
      <c r="D140" s="37" t="s">
        <v>222</v>
      </c>
      <c r="E140" s="51" t="s">
        <v>511</v>
      </c>
      <c r="F140" s="51" t="s">
        <v>512</v>
      </c>
      <c r="G140" s="52" t="s">
        <v>513</v>
      </c>
      <c r="H140" s="53" t="s">
        <v>214</v>
      </c>
    </row>
    <row r="141" spans="1:8" ht="45" x14ac:dyDescent="0.25">
      <c r="A141" s="49">
        <v>140</v>
      </c>
      <c r="B141" s="50">
        <v>43862</v>
      </c>
      <c r="C141" s="50">
        <v>43952</v>
      </c>
      <c r="D141" s="37" t="s">
        <v>222</v>
      </c>
      <c r="E141" s="51" t="s">
        <v>514</v>
      </c>
      <c r="F141" s="51" t="s">
        <v>512</v>
      </c>
      <c r="G141" s="52" t="s">
        <v>515</v>
      </c>
      <c r="H141" s="53" t="s">
        <v>215</v>
      </c>
    </row>
    <row r="142" spans="1:8" ht="45" x14ac:dyDescent="0.25">
      <c r="A142" s="49">
        <v>141</v>
      </c>
      <c r="B142" s="50">
        <v>43882</v>
      </c>
      <c r="C142" s="50">
        <v>43894</v>
      </c>
      <c r="D142" s="37" t="s">
        <v>222</v>
      </c>
      <c r="E142" s="51" t="s">
        <v>516</v>
      </c>
      <c r="F142" s="51" t="s">
        <v>444</v>
      </c>
      <c r="G142" s="52" t="s">
        <v>517</v>
      </c>
      <c r="H142" s="53" t="s">
        <v>212</v>
      </c>
    </row>
    <row r="143" spans="1:8" ht="225" x14ac:dyDescent="0.25">
      <c r="A143" s="49">
        <v>142</v>
      </c>
      <c r="B143" s="50">
        <v>43962</v>
      </c>
      <c r="C143" s="50">
        <v>44316</v>
      </c>
      <c r="D143" s="37" t="s">
        <v>222</v>
      </c>
      <c r="E143" s="51" t="s">
        <v>518</v>
      </c>
      <c r="F143" s="51" t="s">
        <v>519</v>
      </c>
      <c r="G143" s="52" t="s">
        <v>520</v>
      </c>
      <c r="H143" s="53" t="s">
        <v>215</v>
      </c>
    </row>
    <row r="144" spans="1:8" ht="45" x14ac:dyDescent="0.25">
      <c r="A144" s="49">
        <v>143</v>
      </c>
      <c r="B144" s="50">
        <v>44150</v>
      </c>
      <c r="C144" s="50">
        <v>44164</v>
      </c>
      <c r="D144" s="37" t="s">
        <v>222</v>
      </c>
      <c r="E144" s="51" t="s">
        <v>521</v>
      </c>
      <c r="F144" s="51" t="s">
        <v>227</v>
      </c>
      <c r="G144" s="52" t="s">
        <v>228</v>
      </c>
      <c r="H144" s="53" t="s">
        <v>213</v>
      </c>
    </row>
    <row r="145" spans="1:8" ht="270" x14ac:dyDescent="0.25">
      <c r="A145" s="49">
        <v>144</v>
      </c>
      <c r="B145" s="35">
        <v>44348</v>
      </c>
      <c r="C145" s="35">
        <v>44439</v>
      </c>
      <c r="D145" s="37" t="s">
        <v>222</v>
      </c>
      <c r="E145" s="51" t="s">
        <v>522</v>
      </c>
      <c r="F145" s="51" t="s">
        <v>523</v>
      </c>
      <c r="G145" s="52" t="s">
        <v>524</v>
      </c>
      <c r="H145" s="53" t="s">
        <v>215</v>
      </c>
    </row>
    <row r="146" spans="1:8" ht="90" x14ac:dyDescent="0.25">
      <c r="A146" s="49">
        <v>145</v>
      </c>
      <c r="B146" s="35">
        <v>44531</v>
      </c>
      <c r="C146" s="35">
        <v>44531</v>
      </c>
      <c r="D146" s="37" t="s">
        <v>222</v>
      </c>
      <c r="E146" s="60" t="s">
        <v>533</v>
      </c>
      <c r="F146" s="51" t="s">
        <v>539</v>
      </c>
      <c r="G146" s="52" t="s">
        <v>188</v>
      </c>
      <c r="H146" s="53" t="s">
        <v>213</v>
      </c>
    </row>
    <row r="147" spans="1:8" ht="45" x14ac:dyDescent="0.25">
      <c r="A147" s="49">
        <v>146</v>
      </c>
      <c r="B147" s="35">
        <v>44835</v>
      </c>
      <c r="C147" s="35">
        <v>44835</v>
      </c>
      <c r="D147" s="37" t="s">
        <v>222</v>
      </c>
      <c r="E147" s="61" t="s">
        <v>534</v>
      </c>
      <c r="F147" s="51" t="s">
        <v>227</v>
      </c>
      <c r="G147" s="52" t="s">
        <v>190</v>
      </c>
      <c r="H147" s="53" t="s">
        <v>213</v>
      </c>
    </row>
    <row r="148" spans="1:8" ht="300" x14ac:dyDescent="0.25">
      <c r="A148" s="49">
        <v>147</v>
      </c>
      <c r="B148" s="35">
        <v>45231</v>
      </c>
      <c r="C148" s="35">
        <v>45413</v>
      </c>
      <c r="D148" s="37" t="s">
        <v>222</v>
      </c>
      <c r="E148" s="60" t="s">
        <v>535</v>
      </c>
      <c r="F148" s="51" t="s">
        <v>540</v>
      </c>
      <c r="G148" s="52" t="s">
        <v>194</v>
      </c>
      <c r="H148" s="53" t="s">
        <v>215</v>
      </c>
    </row>
    <row r="149" spans="1:8" ht="45" x14ac:dyDescent="0.25">
      <c r="A149" s="49">
        <v>148</v>
      </c>
      <c r="B149" s="35">
        <v>45566</v>
      </c>
      <c r="C149" s="35">
        <v>45566</v>
      </c>
      <c r="D149" s="37" t="s">
        <v>222</v>
      </c>
      <c r="E149" s="61" t="s">
        <v>536</v>
      </c>
      <c r="F149" s="51" t="s">
        <v>227</v>
      </c>
      <c r="G149" s="52" t="s">
        <v>196</v>
      </c>
      <c r="H149" s="53" t="s">
        <v>213</v>
      </c>
    </row>
    <row r="150" spans="1:8" ht="75" x14ac:dyDescent="0.25">
      <c r="A150" s="49">
        <v>149</v>
      </c>
      <c r="B150" s="35">
        <v>45597</v>
      </c>
      <c r="C150" s="35">
        <v>45597</v>
      </c>
      <c r="D150" s="37" t="s">
        <v>222</v>
      </c>
      <c r="E150" s="60" t="s">
        <v>537</v>
      </c>
      <c r="F150" s="51" t="s">
        <v>351</v>
      </c>
      <c r="G150" s="52" t="s">
        <v>200</v>
      </c>
      <c r="H150" s="53" t="s">
        <v>214</v>
      </c>
    </row>
    <row r="151" spans="1:8" ht="105" x14ac:dyDescent="0.25">
      <c r="A151" s="49">
        <v>150</v>
      </c>
      <c r="B151" s="35">
        <v>45839</v>
      </c>
      <c r="C151" s="35">
        <v>45839</v>
      </c>
      <c r="D151" s="37" t="s">
        <v>222</v>
      </c>
      <c r="E151" s="60" t="s">
        <v>538</v>
      </c>
      <c r="F151" s="51" t="s">
        <v>351</v>
      </c>
      <c r="G151" s="89" t="s">
        <v>202</v>
      </c>
      <c r="H151" s="53" t="s">
        <v>214</v>
      </c>
    </row>
    <row r="152" spans="1:8" ht="90" x14ac:dyDescent="0.25">
      <c r="A152" s="49">
        <v>151</v>
      </c>
      <c r="B152" s="50">
        <v>45931</v>
      </c>
      <c r="C152" s="50">
        <v>45931</v>
      </c>
      <c r="D152" s="37" t="s">
        <v>222</v>
      </c>
      <c r="E152" s="51" t="s">
        <v>549</v>
      </c>
      <c r="F152" s="51" t="s">
        <v>550</v>
      </c>
      <c r="G152" s="52" t="s">
        <v>547</v>
      </c>
      <c r="H152" s="53" t="s">
        <v>213</v>
      </c>
    </row>
    <row r="153" spans="1:8" ht="180.75" thickBot="1" x14ac:dyDescent="0.3">
      <c r="A153" s="92">
        <v>152</v>
      </c>
      <c r="B153" s="91">
        <v>45962</v>
      </c>
      <c r="C153" s="91">
        <v>45962</v>
      </c>
      <c r="D153" s="90" t="s">
        <v>222</v>
      </c>
      <c r="E153" s="94" t="s">
        <v>554</v>
      </c>
      <c r="F153" s="62" t="s">
        <v>551</v>
      </c>
      <c r="G153" s="95" t="s">
        <v>553</v>
      </c>
      <c r="H153" s="93" t="s">
        <v>552</v>
      </c>
    </row>
    <row r="154" spans="1:8" ht="15.75" thickBot="1" x14ac:dyDescent="0.3">
      <c r="A154" s="63"/>
      <c r="B154" s="36"/>
      <c r="C154" s="36"/>
      <c r="D154" s="63"/>
      <c r="E154" s="64"/>
      <c r="F154" s="65"/>
      <c r="G154" s="66"/>
      <c r="H154" s="63"/>
    </row>
    <row r="155" spans="1:8" ht="15.75" customHeight="1" thickBot="1" x14ac:dyDescent="0.35">
      <c r="A155" s="63"/>
      <c r="B155" s="67"/>
      <c r="C155" s="67"/>
      <c r="D155" s="63"/>
      <c r="E155" s="64"/>
      <c r="F155" s="113" t="s">
        <v>545</v>
      </c>
      <c r="G155" s="114"/>
      <c r="H155" s="115"/>
    </row>
    <row r="156" spans="1:8" ht="15.75" thickBot="1" x14ac:dyDescent="0.3">
      <c r="A156" s="104" t="s">
        <v>525</v>
      </c>
      <c r="B156" s="105"/>
      <c r="C156" s="106"/>
    </row>
    <row r="157" spans="1:8" x14ac:dyDescent="0.25">
      <c r="A157" s="70" t="s">
        <v>526</v>
      </c>
      <c r="B157" s="107" t="s">
        <v>527</v>
      </c>
      <c r="C157" s="108"/>
    </row>
    <row r="158" spans="1:8" ht="46.5" customHeight="1" x14ac:dyDescent="0.25">
      <c r="A158" s="34" t="s">
        <v>213</v>
      </c>
      <c r="B158" s="109" t="s">
        <v>528</v>
      </c>
      <c r="C158" s="110"/>
    </row>
    <row r="159" spans="1:8" ht="15.75" thickBot="1" x14ac:dyDescent="0.3">
      <c r="A159" s="16" t="s">
        <v>214</v>
      </c>
      <c r="B159" s="111" t="s">
        <v>529</v>
      </c>
      <c r="C159" s="112"/>
    </row>
    <row r="160" spans="1:8" ht="15.75" thickBot="1" x14ac:dyDescent="0.3"/>
    <row r="161" spans="1:10" ht="21" customHeight="1" thickBot="1" x14ac:dyDescent="0.3">
      <c r="A161" s="124" t="s">
        <v>530</v>
      </c>
      <c r="B161" s="125"/>
      <c r="C161" s="125"/>
      <c r="D161" s="126"/>
    </row>
    <row r="162" spans="1:10" ht="22.5" customHeight="1" x14ac:dyDescent="0.25">
      <c r="A162" s="71" t="s">
        <v>221</v>
      </c>
      <c r="B162" s="72" t="s">
        <v>531</v>
      </c>
      <c r="C162" s="118" t="s">
        <v>532</v>
      </c>
      <c r="D162" s="119"/>
    </row>
    <row r="163" spans="1:10" ht="30.75" customHeight="1" x14ac:dyDescent="0.25">
      <c r="A163" s="73" t="s">
        <v>211</v>
      </c>
      <c r="B163" s="37">
        <v>23</v>
      </c>
      <c r="C163" s="120">
        <f>B163/B168</f>
        <v>0.15131578947368421</v>
      </c>
      <c r="D163" s="121"/>
      <c r="J163" s="74"/>
    </row>
    <row r="164" spans="1:10" ht="29.25" customHeight="1" x14ac:dyDescent="0.25">
      <c r="A164" s="73" t="s">
        <v>212</v>
      </c>
      <c r="B164" s="37">
        <v>26</v>
      </c>
      <c r="C164" s="120">
        <f>B164/B168</f>
        <v>0.17105263157894737</v>
      </c>
      <c r="D164" s="121"/>
    </row>
    <row r="165" spans="1:10" ht="26.25" customHeight="1" x14ac:dyDescent="0.25">
      <c r="A165" s="34" t="s">
        <v>213</v>
      </c>
      <c r="B165" s="37">
        <v>27</v>
      </c>
      <c r="C165" s="120">
        <f>B165/B168</f>
        <v>0.17763157894736842</v>
      </c>
      <c r="D165" s="121"/>
    </row>
    <row r="166" spans="1:10" ht="26.25" customHeight="1" x14ac:dyDescent="0.25">
      <c r="A166" s="75" t="s">
        <v>214</v>
      </c>
      <c r="B166" s="37">
        <v>42</v>
      </c>
      <c r="C166" s="120">
        <f>B166/B168</f>
        <v>0.27631578947368424</v>
      </c>
      <c r="D166" s="121"/>
    </row>
    <row r="167" spans="1:10" ht="23.25" customHeight="1" thickBot="1" x14ac:dyDescent="0.3">
      <c r="A167" s="16" t="s">
        <v>215</v>
      </c>
      <c r="B167" s="38">
        <v>34</v>
      </c>
      <c r="C167" s="122">
        <f>B167/B168</f>
        <v>0.22368421052631579</v>
      </c>
      <c r="D167" s="123"/>
    </row>
    <row r="168" spans="1:10" ht="22.5" customHeight="1" thickBot="1" x14ac:dyDescent="0.3">
      <c r="A168" s="76"/>
      <c r="B168" s="39">
        <v>152</v>
      </c>
      <c r="C168" s="116">
        <f>SUM(C163:D167)</f>
        <v>1</v>
      </c>
      <c r="D168" s="117"/>
    </row>
    <row r="169" spans="1:10" x14ac:dyDescent="0.25">
      <c r="B169" s="77"/>
    </row>
    <row r="170" spans="1:10" x14ac:dyDescent="0.25">
      <c r="B170" s="77"/>
    </row>
    <row r="171" spans="1:10" x14ac:dyDescent="0.25">
      <c r="B171" s="77"/>
    </row>
    <row r="172" spans="1:10" x14ac:dyDescent="0.25">
      <c r="B172" s="77"/>
    </row>
    <row r="173" spans="1:10" x14ac:dyDescent="0.25">
      <c r="B173" s="77"/>
    </row>
    <row r="174" spans="1:10" x14ac:dyDescent="0.25">
      <c r="B174" s="77"/>
    </row>
    <row r="175" spans="1:10" x14ac:dyDescent="0.25">
      <c r="B175" s="77"/>
    </row>
  </sheetData>
  <mergeCells count="14">
    <mergeCell ref="F155:H155"/>
    <mergeCell ref="C168:D168"/>
    <mergeCell ref="C162:D162"/>
    <mergeCell ref="C163:D163"/>
    <mergeCell ref="C164:D164"/>
    <mergeCell ref="C165:D165"/>
    <mergeCell ref="C166:D166"/>
    <mergeCell ref="C167:D167"/>
    <mergeCell ref="A161:D161"/>
    <mergeCell ref="B1:C1"/>
    <mergeCell ref="A156:C156"/>
    <mergeCell ref="B157:C157"/>
    <mergeCell ref="B158:C158"/>
    <mergeCell ref="B159:C159"/>
  </mergeCells>
  <pageMargins left="0.511811024" right="0.511811024" top="0.78740157499999996" bottom="0.78740157499999996" header="0.31496062000000002" footer="0.31496062000000002"/>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82"/>
  <sheetViews>
    <sheetView tabSelected="1" view="pageBreakPreview" zoomScale="87" zoomScaleNormal="120" zoomScaleSheetLayoutView="87" workbookViewId="0">
      <pane xSplit="6" ySplit="1" topLeftCell="G69" activePane="bottomRight" state="frozen"/>
      <selection pane="topRight" activeCell="G1" sqref="G1"/>
      <selection pane="bottomLeft" activeCell="A2" sqref="A2"/>
      <selection pane="bottomRight" activeCell="J72" sqref="J72"/>
    </sheetView>
  </sheetViews>
  <sheetFormatPr defaultRowHeight="15" x14ac:dyDescent="0.25"/>
  <cols>
    <col min="1" max="1" width="5.7109375" style="80" bestFit="1" customWidth="1"/>
    <col min="2" max="2" width="22.7109375" customWidth="1"/>
    <col min="3" max="3" width="25.5703125" customWidth="1"/>
    <col min="4" max="4" width="31.7109375" style="27" customWidth="1"/>
    <col min="5" max="5" width="24.28515625" customWidth="1"/>
    <col min="6" max="6" width="29" customWidth="1"/>
    <col min="7" max="7" width="12.42578125" customWidth="1"/>
  </cols>
  <sheetData>
    <row r="1" spans="1:7" ht="29.25" customHeight="1" x14ac:dyDescent="0.25">
      <c r="A1" s="29" t="s">
        <v>75</v>
      </c>
      <c r="B1" s="30" t="s">
        <v>76</v>
      </c>
      <c r="C1" s="30" t="s">
        <v>216</v>
      </c>
      <c r="D1" s="30" t="s">
        <v>64</v>
      </c>
      <c r="E1" s="30" t="s">
        <v>65</v>
      </c>
      <c r="F1" s="30" t="s">
        <v>77</v>
      </c>
      <c r="G1" s="31" t="s">
        <v>91</v>
      </c>
    </row>
    <row r="2" spans="1:7" ht="78.75" x14ac:dyDescent="0.25">
      <c r="A2" s="13">
        <v>1</v>
      </c>
      <c r="B2" s="6" t="s">
        <v>78</v>
      </c>
      <c r="C2" s="1" t="s">
        <v>125</v>
      </c>
      <c r="D2" s="1" t="s">
        <v>79</v>
      </c>
      <c r="E2" s="2">
        <v>570</v>
      </c>
      <c r="F2" s="11">
        <v>634639.37</v>
      </c>
      <c r="G2" s="18"/>
    </row>
    <row r="3" spans="1:7" ht="31.5" x14ac:dyDescent="0.25">
      <c r="A3" s="13">
        <v>2</v>
      </c>
      <c r="B3" s="6" t="s">
        <v>80</v>
      </c>
      <c r="C3" s="1" t="s">
        <v>126</v>
      </c>
      <c r="D3" s="1" t="s">
        <v>81</v>
      </c>
      <c r="E3" s="2">
        <v>19</v>
      </c>
      <c r="F3" s="11">
        <v>615184.63</v>
      </c>
      <c r="G3" s="18"/>
    </row>
    <row r="4" spans="1:7" ht="31.5" x14ac:dyDescent="0.25">
      <c r="A4" s="13">
        <v>3</v>
      </c>
      <c r="B4" s="6" t="s">
        <v>82</v>
      </c>
      <c r="C4" s="1" t="s">
        <v>127</v>
      </c>
      <c r="D4" s="1" t="s">
        <v>83</v>
      </c>
      <c r="E4" s="2">
        <v>29</v>
      </c>
      <c r="F4" s="11">
        <f>1612016.94+86300</f>
        <v>1698316.94</v>
      </c>
      <c r="G4" s="18"/>
    </row>
    <row r="5" spans="1:7" ht="47.25" x14ac:dyDescent="0.25">
      <c r="A5" s="13">
        <v>4</v>
      </c>
      <c r="B5" s="6" t="s">
        <v>84</v>
      </c>
      <c r="C5" s="1" t="s">
        <v>128</v>
      </c>
      <c r="D5" s="1" t="s">
        <v>85</v>
      </c>
      <c r="E5" s="2">
        <f>12138+570+345</f>
        <v>13053</v>
      </c>
      <c r="F5" s="11">
        <f>31731374+7200000.28+1880000</f>
        <v>40811374.280000001</v>
      </c>
      <c r="G5" s="18"/>
    </row>
    <row r="6" spans="1:7" ht="47.25" x14ac:dyDescent="0.25">
      <c r="A6" s="13">
        <v>5</v>
      </c>
      <c r="B6" s="6" t="s">
        <v>73</v>
      </c>
      <c r="C6" s="1" t="s">
        <v>129</v>
      </c>
      <c r="D6" s="1" t="s">
        <v>74</v>
      </c>
      <c r="E6" s="2" t="s">
        <v>110</v>
      </c>
      <c r="F6" s="11">
        <v>135458800</v>
      </c>
      <c r="G6" s="18"/>
    </row>
    <row r="7" spans="1:7" ht="78.75" x14ac:dyDescent="0.25">
      <c r="A7" s="13">
        <v>6</v>
      </c>
      <c r="B7" s="6" t="s">
        <v>86</v>
      </c>
      <c r="C7" s="1" t="s">
        <v>130</v>
      </c>
      <c r="D7" s="1" t="s">
        <v>87</v>
      </c>
      <c r="E7" s="2">
        <f>328+1106</f>
        <v>1434</v>
      </c>
      <c r="F7" s="11">
        <v>1036237.62</v>
      </c>
      <c r="G7" s="18"/>
    </row>
    <row r="8" spans="1:7" ht="47.25" x14ac:dyDescent="0.25">
      <c r="A8" s="13">
        <v>7</v>
      </c>
      <c r="B8" s="6" t="s">
        <v>48</v>
      </c>
      <c r="C8" s="1" t="s">
        <v>131</v>
      </c>
      <c r="D8" s="1" t="s">
        <v>49</v>
      </c>
      <c r="E8" s="2">
        <f>800+1612</f>
        <v>2412</v>
      </c>
      <c r="F8" s="11">
        <v>2458703.6800000002</v>
      </c>
      <c r="G8" s="18"/>
    </row>
    <row r="9" spans="1:7" ht="94.5" x14ac:dyDescent="0.25">
      <c r="A9" s="13">
        <v>8</v>
      </c>
      <c r="B9" s="6" t="s">
        <v>167</v>
      </c>
      <c r="C9" s="1" t="s">
        <v>168</v>
      </c>
      <c r="D9" s="1" t="s">
        <v>169</v>
      </c>
      <c r="E9" s="2">
        <v>406</v>
      </c>
      <c r="F9" s="11">
        <f>SUM(30613000,442897.33)</f>
        <v>31055897.329999998</v>
      </c>
      <c r="G9" s="18"/>
    </row>
    <row r="10" spans="1:7" ht="47.25" x14ac:dyDescent="0.25">
      <c r="A10" s="13">
        <v>9</v>
      </c>
      <c r="B10" s="6" t="s">
        <v>50</v>
      </c>
      <c r="C10" s="1" t="s">
        <v>132</v>
      </c>
      <c r="D10" s="1" t="s">
        <v>51</v>
      </c>
      <c r="E10" s="2">
        <f>909+1231+4265</f>
        <v>6405</v>
      </c>
      <c r="F10" s="11">
        <v>386472018</v>
      </c>
      <c r="G10" s="18"/>
    </row>
    <row r="11" spans="1:7" ht="78.75" x14ac:dyDescent="0.25">
      <c r="A11" s="13">
        <v>10</v>
      </c>
      <c r="B11" s="6" t="s">
        <v>52</v>
      </c>
      <c r="C11" s="1" t="s">
        <v>133</v>
      </c>
      <c r="D11" s="1" t="s">
        <v>53</v>
      </c>
      <c r="E11" s="5">
        <v>130</v>
      </c>
      <c r="F11" s="12">
        <v>115000</v>
      </c>
      <c r="G11" s="18" t="s">
        <v>90</v>
      </c>
    </row>
    <row r="12" spans="1:7" ht="31.5" x14ac:dyDescent="0.25">
      <c r="A12" s="13">
        <v>11</v>
      </c>
      <c r="B12" s="6" t="s">
        <v>56</v>
      </c>
      <c r="C12" s="1" t="s">
        <v>134</v>
      </c>
      <c r="D12" s="1" t="s">
        <v>57</v>
      </c>
      <c r="E12" s="2">
        <v>1777</v>
      </c>
      <c r="F12" s="11">
        <v>2022885.91</v>
      </c>
      <c r="G12" s="18"/>
    </row>
    <row r="13" spans="1:7" ht="47.25" x14ac:dyDescent="0.25">
      <c r="A13" s="13">
        <v>12</v>
      </c>
      <c r="B13" s="6" t="s">
        <v>54</v>
      </c>
      <c r="C13" s="1" t="s">
        <v>138</v>
      </c>
      <c r="D13" s="1" t="s">
        <v>55</v>
      </c>
      <c r="E13" s="2">
        <v>1638</v>
      </c>
      <c r="F13" s="11">
        <v>5842150.6399999997</v>
      </c>
      <c r="G13" s="18"/>
    </row>
    <row r="14" spans="1:7" ht="31.5" customHeight="1" x14ac:dyDescent="0.25">
      <c r="A14" s="13">
        <v>13</v>
      </c>
      <c r="B14" s="6" t="s">
        <v>60</v>
      </c>
      <c r="C14" s="1" t="s">
        <v>135</v>
      </c>
      <c r="D14" s="1" t="s">
        <v>61</v>
      </c>
      <c r="E14" s="2">
        <f>80+502</f>
        <v>582</v>
      </c>
      <c r="F14" s="11">
        <v>1005224.46</v>
      </c>
      <c r="G14" s="18"/>
    </row>
    <row r="15" spans="1:7" ht="27.75" customHeight="1" x14ac:dyDescent="0.25">
      <c r="A15" s="13">
        <v>14</v>
      </c>
      <c r="B15" s="6" t="s">
        <v>58</v>
      </c>
      <c r="C15" s="1" t="s">
        <v>136</v>
      </c>
      <c r="D15" s="1" t="s">
        <v>59</v>
      </c>
      <c r="E15" s="2">
        <v>698</v>
      </c>
      <c r="F15" s="11">
        <v>7128152</v>
      </c>
      <c r="G15" s="18"/>
    </row>
    <row r="16" spans="1:7" ht="41.25" customHeight="1" x14ac:dyDescent="0.25">
      <c r="A16" s="13">
        <v>15</v>
      </c>
      <c r="B16" s="6" t="s">
        <v>62</v>
      </c>
      <c r="C16" s="1" t="s">
        <v>137</v>
      </c>
      <c r="D16" s="1" t="s">
        <v>63</v>
      </c>
      <c r="E16" s="2">
        <v>4645</v>
      </c>
      <c r="F16" s="11">
        <v>14365904.199999999</v>
      </c>
      <c r="G16" s="18"/>
    </row>
    <row r="17" spans="1:7" ht="63" x14ac:dyDescent="0.25">
      <c r="A17" s="13">
        <v>16</v>
      </c>
      <c r="B17" s="6" t="s">
        <v>66</v>
      </c>
      <c r="C17" s="1" t="s">
        <v>139</v>
      </c>
      <c r="D17" s="1" t="s">
        <v>67</v>
      </c>
      <c r="E17" s="2">
        <v>24833</v>
      </c>
      <c r="F17" s="11">
        <v>157110000</v>
      </c>
      <c r="G17" s="18"/>
    </row>
    <row r="18" spans="1:7" ht="63" x14ac:dyDescent="0.25">
      <c r="A18" s="13">
        <v>17</v>
      </c>
      <c r="B18" s="6" t="s">
        <v>71</v>
      </c>
      <c r="C18" s="1" t="s">
        <v>140</v>
      </c>
      <c r="D18" s="1" t="s">
        <v>67</v>
      </c>
      <c r="E18" s="2">
        <v>106</v>
      </c>
      <c r="F18" s="11">
        <v>110000</v>
      </c>
      <c r="G18" s="18" t="s">
        <v>89</v>
      </c>
    </row>
    <row r="19" spans="1:7" ht="63" x14ac:dyDescent="0.25">
      <c r="A19" s="13">
        <v>18</v>
      </c>
      <c r="B19" s="6" t="s">
        <v>68</v>
      </c>
      <c r="C19" s="1" t="s">
        <v>141</v>
      </c>
      <c r="D19" s="1" t="s">
        <v>69</v>
      </c>
      <c r="E19" s="2">
        <v>3500</v>
      </c>
      <c r="F19" s="11">
        <v>3000000</v>
      </c>
      <c r="G19" s="18"/>
    </row>
    <row r="20" spans="1:7" ht="47.25" x14ac:dyDescent="0.25">
      <c r="A20" s="13">
        <v>19</v>
      </c>
      <c r="B20" s="6" t="s">
        <v>70</v>
      </c>
      <c r="C20" s="1" t="s">
        <v>161</v>
      </c>
      <c r="D20" s="1" t="s">
        <v>88</v>
      </c>
      <c r="E20" s="2">
        <v>30512</v>
      </c>
      <c r="F20" s="11">
        <v>30549938</v>
      </c>
      <c r="G20" s="18"/>
    </row>
    <row r="21" spans="1:7" ht="63" x14ac:dyDescent="0.25">
      <c r="A21" s="13">
        <v>20</v>
      </c>
      <c r="B21" s="6" t="s">
        <v>72</v>
      </c>
      <c r="C21" s="1" t="s">
        <v>142</v>
      </c>
      <c r="D21" s="1" t="s">
        <v>69</v>
      </c>
      <c r="E21" s="2">
        <v>164</v>
      </c>
      <c r="F21" s="11">
        <v>150000</v>
      </c>
      <c r="G21" s="18" t="s">
        <v>89</v>
      </c>
    </row>
    <row r="22" spans="1:7" ht="63" x14ac:dyDescent="0.25">
      <c r="A22" s="13">
        <v>21</v>
      </c>
      <c r="B22" s="6" t="s">
        <v>0</v>
      </c>
      <c r="C22" s="1" t="s">
        <v>143</v>
      </c>
      <c r="D22" s="1" t="s">
        <v>1</v>
      </c>
      <c r="E22" s="2">
        <v>20900</v>
      </c>
      <c r="F22" s="11">
        <v>418217305.70999998</v>
      </c>
      <c r="G22" s="18"/>
    </row>
    <row r="23" spans="1:7" ht="63" x14ac:dyDescent="0.25">
      <c r="A23" s="13">
        <v>22</v>
      </c>
      <c r="B23" s="6" t="s">
        <v>2</v>
      </c>
      <c r="C23" s="1" t="s">
        <v>163</v>
      </c>
      <c r="D23" s="1" t="s">
        <v>3</v>
      </c>
      <c r="E23" s="2">
        <v>12259</v>
      </c>
      <c r="F23" s="11">
        <v>27499322</v>
      </c>
      <c r="G23" s="18"/>
    </row>
    <row r="24" spans="1:7" ht="63" x14ac:dyDescent="0.25">
      <c r="A24" s="13">
        <v>23</v>
      </c>
      <c r="B24" s="6" t="s">
        <v>4</v>
      </c>
      <c r="C24" s="1" t="s">
        <v>144</v>
      </c>
      <c r="D24" s="1" t="s">
        <v>5</v>
      </c>
      <c r="E24" s="2">
        <v>1000</v>
      </c>
      <c r="F24" s="11">
        <v>13789</v>
      </c>
      <c r="G24" s="18"/>
    </row>
    <row r="25" spans="1:7" ht="54" customHeight="1" x14ac:dyDescent="0.25">
      <c r="A25" s="13">
        <v>24</v>
      </c>
      <c r="B25" s="6" t="s">
        <v>6</v>
      </c>
      <c r="C25" s="1" t="s">
        <v>145</v>
      </c>
      <c r="D25" s="1" t="s">
        <v>7</v>
      </c>
      <c r="E25" s="2">
        <v>415</v>
      </c>
      <c r="F25" s="11">
        <v>491500</v>
      </c>
      <c r="G25" s="18"/>
    </row>
    <row r="26" spans="1:7" ht="57" customHeight="1" x14ac:dyDescent="0.25">
      <c r="A26" s="13">
        <v>25</v>
      </c>
      <c r="B26" s="7" t="s">
        <v>8</v>
      </c>
      <c r="C26" s="3" t="s">
        <v>146</v>
      </c>
      <c r="D26" s="3" t="s">
        <v>9</v>
      </c>
      <c r="E26" s="4">
        <v>467</v>
      </c>
      <c r="F26" s="11">
        <v>300000</v>
      </c>
      <c r="G26" s="18"/>
    </row>
    <row r="27" spans="1:7" ht="63" x14ac:dyDescent="0.25">
      <c r="A27" s="13">
        <v>26</v>
      </c>
      <c r="B27" s="7" t="s">
        <v>10</v>
      </c>
      <c r="C27" s="3" t="s">
        <v>147</v>
      </c>
      <c r="D27" s="3" t="s">
        <v>11</v>
      </c>
      <c r="E27" s="4" t="s">
        <v>111</v>
      </c>
      <c r="F27" s="11">
        <v>27090000</v>
      </c>
      <c r="G27" s="18"/>
    </row>
    <row r="28" spans="1:7" ht="63" x14ac:dyDescent="0.25">
      <c r="A28" s="13">
        <v>27</v>
      </c>
      <c r="B28" s="6" t="s">
        <v>12</v>
      </c>
      <c r="C28" s="1" t="s">
        <v>148</v>
      </c>
      <c r="D28" s="1" t="s">
        <v>13</v>
      </c>
      <c r="E28" s="2">
        <v>853</v>
      </c>
      <c r="F28" s="11">
        <v>8923160</v>
      </c>
      <c r="G28" s="18"/>
    </row>
    <row r="29" spans="1:7" ht="78.75" x14ac:dyDescent="0.25">
      <c r="A29" s="13">
        <v>28</v>
      </c>
      <c r="B29" s="6" t="s">
        <v>14</v>
      </c>
      <c r="C29" s="1" t="s">
        <v>149</v>
      </c>
      <c r="D29" s="1" t="s">
        <v>15</v>
      </c>
      <c r="E29" s="2">
        <v>1814</v>
      </c>
      <c r="F29" s="11">
        <v>625500</v>
      </c>
      <c r="G29" s="18"/>
    </row>
    <row r="30" spans="1:7" ht="78.75" x14ac:dyDescent="0.25">
      <c r="A30" s="13">
        <v>29</v>
      </c>
      <c r="B30" s="7" t="s">
        <v>16</v>
      </c>
      <c r="C30" s="3" t="s">
        <v>150</v>
      </c>
      <c r="D30" s="3" t="s">
        <v>17</v>
      </c>
      <c r="E30" s="4">
        <v>30434</v>
      </c>
      <c r="F30" s="11">
        <v>84940185.560000002</v>
      </c>
      <c r="G30" s="18"/>
    </row>
    <row r="31" spans="1:7" ht="63" x14ac:dyDescent="0.25">
      <c r="A31" s="13">
        <v>30</v>
      </c>
      <c r="B31" s="6" t="s">
        <v>18</v>
      </c>
      <c r="C31" s="1" t="s">
        <v>151</v>
      </c>
      <c r="D31" s="1" t="s">
        <v>19</v>
      </c>
      <c r="E31" s="2">
        <v>1781</v>
      </c>
      <c r="F31" s="11">
        <v>2921000</v>
      </c>
      <c r="G31" s="18"/>
    </row>
    <row r="32" spans="1:7" ht="31.5" x14ac:dyDescent="0.25">
      <c r="A32" s="13">
        <v>31</v>
      </c>
      <c r="B32" s="6" t="s">
        <v>20</v>
      </c>
      <c r="C32" s="1" t="s">
        <v>152</v>
      </c>
      <c r="D32" s="1" t="s">
        <v>21</v>
      </c>
      <c r="E32" s="2">
        <v>42523</v>
      </c>
      <c r="F32" s="11">
        <f>19545000</f>
        <v>19545000</v>
      </c>
      <c r="G32" s="18"/>
    </row>
    <row r="33" spans="1:7" ht="63" x14ac:dyDescent="0.25">
      <c r="A33" s="13">
        <v>32</v>
      </c>
      <c r="B33" s="6" t="s">
        <v>22</v>
      </c>
      <c r="C33" s="1" t="s">
        <v>153</v>
      </c>
      <c r="D33" s="1" t="s">
        <v>19</v>
      </c>
      <c r="E33" s="2">
        <v>1024</v>
      </c>
      <c r="F33" s="11">
        <v>483536.76</v>
      </c>
      <c r="G33" s="18"/>
    </row>
    <row r="34" spans="1:7" ht="47.25" x14ac:dyDescent="0.25">
      <c r="A34" s="13">
        <v>33</v>
      </c>
      <c r="B34" s="6" t="s">
        <v>23</v>
      </c>
      <c r="C34" s="1" t="s">
        <v>154</v>
      </c>
      <c r="D34" s="1" t="s">
        <v>24</v>
      </c>
      <c r="E34" s="2">
        <v>450</v>
      </c>
      <c r="F34" s="11">
        <v>6246149</v>
      </c>
      <c r="G34" s="18"/>
    </row>
    <row r="35" spans="1:7" ht="78.75" x14ac:dyDescent="0.25">
      <c r="A35" s="13">
        <v>34</v>
      </c>
      <c r="B35" s="6" t="s">
        <v>25</v>
      </c>
      <c r="C35" s="1" t="s">
        <v>26</v>
      </c>
      <c r="D35" s="1" t="s">
        <v>118</v>
      </c>
      <c r="E35" s="2">
        <v>43461</v>
      </c>
      <c r="F35" s="11">
        <v>5400000</v>
      </c>
      <c r="G35" s="18"/>
    </row>
    <row r="36" spans="1:7" ht="94.5" x14ac:dyDescent="0.25">
      <c r="A36" s="13">
        <v>35</v>
      </c>
      <c r="B36" s="6" t="s">
        <v>27</v>
      </c>
      <c r="C36" s="1" t="s">
        <v>155</v>
      </c>
      <c r="D36" s="1" t="s">
        <v>28</v>
      </c>
      <c r="E36" s="2">
        <v>1895</v>
      </c>
      <c r="F36" s="11">
        <v>16164593.5</v>
      </c>
      <c r="G36" s="18"/>
    </row>
    <row r="37" spans="1:7" ht="37.5" customHeight="1" x14ac:dyDescent="0.25">
      <c r="A37" s="13">
        <v>36</v>
      </c>
      <c r="B37" s="6" t="s">
        <v>29</v>
      </c>
      <c r="C37" s="1" t="s">
        <v>30</v>
      </c>
      <c r="D37" s="1" t="s">
        <v>31</v>
      </c>
      <c r="E37" s="2">
        <v>25400</v>
      </c>
      <c r="F37" s="11">
        <v>30900000</v>
      </c>
      <c r="G37" s="18"/>
    </row>
    <row r="38" spans="1:7" ht="94.5" x14ac:dyDescent="0.25">
      <c r="A38" s="13">
        <v>37</v>
      </c>
      <c r="B38" s="6" t="s">
        <v>14</v>
      </c>
      <c r="C38" s="17" t="s">
        <v>156</v>
      </c>
      <c r="D38" s="1" t="s">
        <v>32</v>
      </c>
      <c r="E38" s="2">
        <v>650</v>
      </c>
      <c r="F38" s="11">
        <v>14000000</v>
      </c>
      <c r="G38" s="18"/>
    </row>
    <row r="39" spans="1:7" ht="110.25" x14ac:dyDescent="0.25">
      <c r="A39" s="13">
        <v>38</v>
      </c>
      <c r="B39" s="6" t="s">
        <v>33</v>
      </c>
      <c r="C39" s="17" t="s">
        <v>157</v>
      </c>
      <c r="D39" s="1" t="s">
        <v>34</v>
      </c>
      <c r="E39" s="2">
        <v>11021</v>
      </c>
      <c r="F39" s="11">
        <v>50000000</v>
      </c>
      <c r="G39" s="18"/>
    </row>
    <row r="40" spans="1:7" ht="94.5" x14ac:dyDescent="0.25">
      <c r="A40" s="13">
        <v>39</v>
      </c>
      <c r="B40" s="6" t="s">
        <v>35</v>
      </c>
      <c r="C40" s="17" t="s">
        <v>158</v>
      </c>
      <c r="D40" s="1" t="s">
        <v>36</v>
      </c>
      <c r="E40" s="2">
        <v>2004</v>
      </c>
      <c r="F40" s="11">
        <v>9676043.6500000004</v>
      </c>
      <c r="G40" s="18"/>
    </row>
    <row r="41" spans="1:7" ht="39" customHeight="1" x14ac:dyDescent="0.25">
      <c r="A41" s="13">
        <v>40</v>
      </c>
      <c r="B41" s="6" t="s">
        <v>37</v>
      </c>
      <c r="C41" s="17" t="s">
        <v>159</v>
      </c>
      <c r="D41" s="3" t="s">
        <v>119</v>
      </c>
      <c r="E41" s="4">
        <v>2936</v>
      </c>
      <c r="F41" s="11">
        <v>37791141.799999997</v>
      </c>
      <c r="G41" s="18"/>
    </row>
    <row r="42" spans="1:7" ht="236.25" x14ac:dyDescent="0.25">
      <c r="A42" s="13">
        <v>41</v>
      </c>
      <c r="B42" s="6" t="s">
        <v>38</v>
      </c>
      <c r="C42" s="17" t="s">
        <v>160</v>
      </c>
      <c r="D42" s="3" t="s">
        <v>39</v>
      </c>
      <c r="E42" s="4">
        <v>4268</v>
      </c>
      <c r="F42" s="11">
        <v>28077756</v>
      </c>
      <c r="G42" s="18"/>
    </row>
    <row r="43" spans="1:7" ht="141.75" x14ac:dyDescent="0.25">
      <c r="A43" s="13">
        <v>42</v>
      </c>
      <c r="B43" s="6" t="s">
        <v>40</v>
      </c>
      <c r="C43" s="17" t="s">
        <v>162</v>
      </c>
      <c r="D43" s="1" t="s">
        <v>41</v>
      </c>
      <c r="E43" s="2">
        <v>1844</v>
      </c>
      <c r="F43" s="11">
        <v>1889582.21</v>
      </c>
      <c r="G43" s="18"/>
    </row>
    <row r="44" spans="1:7" ht="31.5" x14ac:dyDescent="0.25">
      <c r="A44" s="13">
        <v>43</v>
      </c>
      <c r="B44" s="6" t="s">
        <v>42</v>
      </c>
      <c r="C44" s="17" t="s">
        <v>208</v>
      </c>
      <c r="D44" s="3" t="s">
        <v>43</v>
      </c>
      <c r="E44" s="2" t="s">
        <v>114</v>
      </c>
      <c r="F44" s="15">
        <v>234485755.13</v>
      </c>
      <c r="G44" s="18"/>
    </row>
    <row r="45" spans="1:7" ht="47.25" x14ac:dyDescent="0.25">
      <c r="A45" s="13">
        <v>44</v>
      </c>
      <c r="B45" s="6" t="s">
        <v>44</v>
      </c>
      <c r="C45" s="17" t="s">
        <v>103</v>
      </c>
      <c r="D45" s="3" t="s">
        <v>45</v>
      </c>
      <c r="E45" s="2">
        <v>4334</v>
      </c>
      <c r="F45" s="11">
        <v>7074097.0499999998</v>
      </c>
      <c r="G45" s="18"/>
    </row>
    <row r="46" spans="1:7" ht="110.25" x14ac:dyDescent="0.25">
      <c r="A46" s="13">
        <v>45</v>
      </c>
      <c r="B46" s="6" t="s">
        <v>108</v>
      </c>
      <c r="C46" s="17" t="s">
        <v>104</v>
      </c>
      <c r="D46" s="3" t="s">
        <v>46</v>
      </c>
      <c r="E46" s="2">
        <v>2545</v>
      </c>
      <c r="F46" s="11">
        <v>12000000</v>
      </c>
      <c r="G46" s="18"/>
    </row>
    <row r="47" spans="1:7" ht="78.75" x14ac:dyDescent="0.25">
      <c r="A47" s="78">
        <v>46</v>
      </c>
      <c r="B47" s="6" t="s">
        <v>99</v>
      </c>
      <c r="C47" s="17" t="s">
        <v>105</v>
      </c>
      <c r="D47" s="3" t="s">
        <v>101</v>
      </c>
      <c r="E47" s="2">
        <v>20373</v>
      </c>
      <c r="F47" s="11">
        <v>80000000</v>
      </c>
      <c r="G47" s="18"/>
    </row>
    <row r="48" spans="1:7" ht="63" x14ac:dyDescent="0.25">
      <c r="A48" s="78">
        <v>47</v>
      </c>
      <c r="B48" s="6" t="s">
        <v>100</v>
      </c>
      <c r="C48" s="17" t="s">
        <v>106</v>
      </c>
      <c r="D48" s="3" t="s">
        <v>102</v>
      </c>
      <c r="E48" s="2">
        <v>381</v>
      </c>
      <c r="F48" s="11">
        <v>1390976.28</v>
      </c>
      <c r="G48" s="18"/>
    </row>
    <row r="49" spans="1:7" ht="189" x14ac:dyDescent="0.25">
      <c r="A49" s="78">
        <v>48</v>
      </c>
      <c r="B49" s="6" t="s">
        <v>92</v>
      </c>
      <c r="C49" s="17" t="s">
        <v>112</v>
      </c>
      <c r="D49" s="3" t="s">
        <v>97</v>
      </c>
      <c r="E49" s="2">
        <v>532</v>
      </c>
      <c r="F49" s="11">
        <v>3600500.95</v>
      </c>
      <c r="G49" s="14"/>
    </row>
    <row r="50" spans="1:7" ht="23.25" customHeight="1" x14ac:dyDescent="0.25">
      <c r="A50" s="133">
        <v>49</v>
      </c>
      <c r="B50" s="132" t="s">
        <v>109</v>
      </c>
      <c r="C50" s="135" t="s">
        <v>107</v>
      </c>
      <c r="D50" s="134" t="s">
        <v>96</v>
      </c>
      <c r="E50" s="10" t="s">
        <v>94</v>
      </c>
      <c r="F50" s="142">
        <v>54989269.310000002</v>
      </c>
      <c r="G50" s="127"/>
    </row>
    <row r="51" spans="1:7" ht="15.75" x14ac:dyDescent="0.25">
      <c r="A51" s="133"/>
      <c r="B51" s="132"/>
      <c r="C51" s="135"/>
      <c r="D51" s="134"/>
      <c r="E51" s="10" t="s">
        <v>95</v>
      </c>
      <c r="F51" s="142"/>
      <c r="G51" s="127"/>
    </row>
    <row r="52" spans="1:7" ht="63" x14ac:dyDescent="0.25">
      <c r="A52" s="34">
        <v>50</v>
      </c>
      <c r="B52" s="19" t="s">
        <v>93</v>
      </c>
      <c r="C52" s="17" t="s">
        <v>113</v>
      </c>
      <c r="D52" s="3" t="s">
        <v>98</v>
      </c>
      <c r="E52" s="2">
        <v>532</v>
      </c>
      <c r="F52" s="15">
        <v>2382500</v>
      </c>
      <c r="G52" s="18"/>
    </row>
    <row r="53" spans="1:7" ht="94.5" x14ac:dyDescent="0.25">
      <c r="A53" s="34">
        <v>51</v>
      </c>
      <c r="B53" s="19" t="s">
        <v>115</v>
      </c>
      <c r="C53" s="17" t="s">
        <v>116</v>
      </c>
      <c r="D53" s="3" t="s">
        <v>117</v>
      </c>
      <c r="E53" s="2">
        <v>1449</v>
      </c>
      <c r="F53" s="11">
        <v>6023448.2800000003</v>
      </c>
      <c r="G53" s="18"/>
    </row>
    <row r="54" spans="1:7" ht="409.5" x14ac:dyDescent="0.25">
      <c r="A54" s="34">
        <v>52</v>
      </c>
      <c r="B54" s="19" t="s">
        <v>120</v>
      </c>
      <c r="C54" s="17" t="s">
        <v>122</v>
      </c>
      <c r="D54" s="3" t="s">
        <v>182</v>
      </c>
      <c r="E54" s="2">
        <v>9772</v>
      </c>
      <c r="F54" s="11">
        <v>124482297.59999999</v>
      </c>
      <c r="G54" s="18"/>
    </row>
    <row r="55" spans="1:7" ht="110.25" x14ac:dyDescent="0.25">
      <c r="A55" s="34">
        <v>53</v>
      </c>
      <c r="B55" s="19" t="s">
        <v>121</v>
      </c>
      <c r="C55" s="17" t="s">
        <v>123</v>
      </c>
      <c r="D55" s="3" t="s">
        <v>124</v>
      </c>
      <c r="E55" s="2">
        <v>3985</v>
      </c>
      <c r="F55" s="11">
        <v>7000000</v>
      </c>
      <c r="G55" s="18"/>
    </row>
    <row r="56" spans="1:7" ht="78.75" x14ac:dyDescent="0.25">
      <c r="A56" s="34">
        <v>54</v>
      </c>
      <c r="B56" s="19" t="s">
        <v>164</v>
      </c>
      <c r="C56" s="17" t="s">
        <v>165</v>
      </c>
      <c r="D56" s="3" t="s">
        <v>166</v>
      </c>
      <c r="E56" s="2">
        <v>400</v>
      </c>
      <c r="F56" s="11">
        <v>7066716</v>
      </c>
      <c r="G56" s="18"/>
    </row>
    <row r="57" spans="1:7" ht="78.75" x14ac:dyDescent="0.25">
      <c r="A57" s="34">
        <v>55</v>
      </c>
      <c r="B57" s="19" t="s">
        <v>170</v>
      </c>
      <c r="C57" s="17" t="s">
        <v>171</v>
      </c>
      <c r="D57" s="3" t="s">
        <v>172</v>
      </c>
      <c r="E57" s="2">
        <v>2650</v>
      </c>
      <c r="F57" s="11">
        <v>11254654.949999999</v>
      </c>
      <c r="G57" s="18"/>
    </row>
    <row r="58" spans="1:7" ht="409.5" x14ac:dyDescent="0.25">
      <c r="A58" s="34">
        <v>56</v>
      </c>
      <c r="B58" s="28" t="s">
        <v>173</v>
      </c>
      <c r="C58" s="17" t="s">
        <v>174</v>
      </c>
      <c r="D58" s="3" t="s">
        <v>181</v>
      </c>
      <c r="E58" s="2" t="s">
        <v>180</v>
      </c>
      <c r="F58" s="11">
        <v>379230988.81999999</v>
      </c>
      <c r="G58" s="18"/>
    </row>
    <row r="59" spans="1:7" ht="15.75" customHeight="1" x14ac:dyDescent="0.25">
      <c r="A59" s="133">
        <v>57</v>
      </c>
      <c r="B59" s="136" t="s">
        <v>175</v>
      </c>
      <c r="C59" s="135" t="s">
        <v>176</v>
      </c>
      <c r="D59" s="134" t="s">
        <v>177</v>
      </c>
      <c r="E59" s="10" t="s">
        <v>179</v>
      </c>
      <c r="F59" s="137">
        <v>70000099.989999995</v>
      </c>
      <c r="G59" s="127"/>
    </row>
    <row r="60" spans="1:7" ht="15.75" customHeight="1" x14ac:dyDescent="0.25">
      <c r="A60" s="133"/>
      <c r="B60" s="136"/>
      <c r="C60" s="135"/>
      <c r="D60" s="134"/>
      <c r="E60" s="10" t="s">
        <v>178</v>
      </c>
      <c r="F60" s="137"/>
      <c r="G60" s="127"/>
    </row>
    <row r="61" spans="1:7" ht="330.75" x14ac:dyDescent="0.25">
      <c r="A61" s="34">
        <v>58</v>
      </c>
      <c r="B61" s="28" t="s">
        <v>183</v>
      </c>
      <c r="C61" s="17" t="s">
        <v>184</v>
      </c>
      <c r="D61" s="3" t="s">
        <v>186</v>
      </c>
      <c r="E61" s="21" t="s">
        <v>185</v>
      </c>
      <c r="F61" s="11">
        <v>48144615.770000003</v>
      </c>
      <c r="G61" s="18"/>
    </row>
    <row r="62" spans="1:7" ht="78.75" x14ac:dyDescent="0.25">
      <c r="A62" s="78">
        <v>59</v>
      </c>
      <c r="B62" s="20" t="s">
        <v>187</v>
      </c>
      <c r="C62" s="17">
        <v>44535</v>
      </c>
      <c r="D62" s="26" t="s">
        <v>188</v>
      </c>
      <c r="E62" s="21">
        <v>202</v>
      </c>
      <c r="F62" s="11">
        <v>239774.45</v>
      </c>
      <c r="G62" s="18"/>
    </row>
    <row r="63" spans="1:7" ht="32.25" customHeight="1" x14ac:dyDescent="0.25">
      <c r="A63" s="143">
        <v>60</v>
      </c>
      <c r="B63" s="136" t="s">
        <v>189</v>
      </c>
      <c r="C63" s="135" t="s">
        <v>203</v>
      </c>
      <c r="D63" s="134" t="s">
        <v>190</v>
      </c>
      <c r="E63" s="21" t="s">
        <v>191</v>
      </c>
      <c r="F63" s="137">
        <v>110614522.3</v>
      </c>
      <c r="G63" s="127"/>
    </row>
    <row r="64" spans="1:7" ht="15.75" x14ac:dyDescent="0.25">
      <c r="A64" s="143"/>
      <c r="B64" s="136"/>
      <c r="C64" s="135"/>
      <c r="D64" s="134"/>
      <c r="E64" s="21" t="s">
        <v>192</v>
      </c>
      <c r="F64" s="137"/>
      <c r="G64" s="127"/>
    </row>
    <row r="65" spans="1:7" ht="189" x14ac:dyDescent="0.25">
      <c r="A65" s="13">
        <v>61</v>
      </c>
      <c r="B65" s="25" t="s">
        <v>193</v>
      </c>
      <c r="C65" s="1" t="s">
        <v>204</v>
      </c>
      <c r="D65" s="1" t="s">
        <v>194</v>
      </c>
      <c r="E65" s="21">
        <v>1771</v>
      </c>
      <c r="F65" s="23">
        <v>129728107.59999999</v>
      </c>
      <c r="G65" s="18"/>
    </row>
    <row r="66" spans="1:7" ht="15.75" x14ac:dyDescent="0.25">
      <c r="A66" s="128">
        <v>62</v>
      </c>
      <c r="B66" s="129" t="s">
        <v>195</v>
      </c>
      <c r="C66" s="130" t="s">
        <v>205</v>
      </c>
      <c r="D66" s="130" t="s">
        <v>196</v>
      </c>
      <c r="E66" s="1" t="s">
        <v>197</v>
      </c>
      <c r="F66" s="131">
        <v>79558568.079999998</v>
      </c>
      <c r="G66" s="127"/>
    </row>
    <row r="67" spans="1:7" ht="15.75" x14ac:dyDescent="0.25">
      <c r="A67" s="128"/>
      <c r="B67" s="129"/>
      <c r="C67" s="130"/>
      <c r="D67" s="130"/>
      <c r="E67" s="10" t="s">
        <v>198</v>
      </c>
      <c r="F67" s="131"/>
      <c r="G67" s="127"/>
    </row>
    <row r="68" spans="1:7" ht="78.75" x14ac:dyDescent="0.25">
      <c r="A68" s="34">
        <v>63</v>
      </c>
      <c r="B68" s="25" t="s">
        <v>199</v>
      </c>
      <c r="C68" s="3" t="s">
        <v>206</v>
      </c>
      <c r="D68" s="22" t="s">
        <v>200</v>
      </c>
      <c r="E68" s="10">
        <v>22295</v>
      </c>
      <c r="F68" s="24">
        <v>12532230.59</v>
      </c>
      <c r="G68" s="18"/>
    </row>
    <row r="69" spans="1:7" ht="126" x14ac:dyDescent="0.25">
      <c r="A69" s="75">
        <v>64</v>
      </c>
      <c r="B69" s="81" t="s">
        <v>201</v>
      </c>
      <c r="C69" s="83" t="s">
        <v>207</v>
      </c>
      <c r="D69" s="83" t="s">
        <v>202</v>
      </c>
      <c r="E69" s="83">
        <v>16013</v>
      </c>
      <c r="F69" s="84">
        <v>18141907</v>
      </c>
      <c r="G69" s="82"/>
    </row>
    <row r="70" spans="1:7" ht="90" x14ac:dyDescent="0.25">
      <c r="A70" s="85">
        <v>65</v>
      </c>
      <c r="B70" s="51" t="s">
        <v>546</v>
      </c>
      <c r="C70" s="86">
        <v>45956</v>
      </c>
      <c r="D70" s="52" t="s">
        <v>547</v>
      </c>
      <c r="E70" s="85">
        <v>201</v>
      </c>
      <c r="F70" s="87">
        <v>210469.08</v>
      </c>
      <c r="G70" s="88"/>
    </row>
    <row r="71" spans="1:7" ht="210" x14ac:dyDescent="0.25">
      <c r="A71" s="85">
        <v>66</v>
      </c>
      <c r="B71" s="51" t="s">
        <v>548</v>
      </c>
      <c r="C71" s="85" t="s">
        <v>555</v>
      </c>
      <c r="D71" s="52" t="s">
        <v>553</v>
      </c>
      <c r="E71" s="96">
        <v>7577</v>
      </c>
      <c r="F71" s="87">
        <v>53897691.619999997</v>
      </c>
      <c r="G71" s="88"/>
    </row>
    <row r="72" spans="1:7" ht="28.5" customHeight="1" thickBot="1" x14ac:dyDescent="0.3">
      <c r="A72" s="139" t="s">
        <v>47</v>
      </c>
      <c r="B72" s="140"/>
      <c r="C72" s="140"/>
      <c r="D72" s="140"/>
      <c r="E72" s="141"/>
      <c r="F72" s="33">
        <f>SUM(F2:F71)</f>
        <v>3066885183.0999994</v>
      </c>
      <c r="G72" s="8"/>
    </row>
    <row r="74" spans="1:7" ht="15.75" x14ac:dyDescent="0.25">
      <c r="A74" s="138" t="s">
        <v>91</v>
      </c>
      <c r="B74" s="10" t="s">
        <v>209</v>
      </c>
    </row>
    <row r="75" spans="1:7" ht="15.75" x14ac:dyDescent="0.25">
      <c r="A75" s="138"/>
      <c r="B75" s="10" t="s">
        <v>210</v>
      </c>
      <c r="C75" s="9"/>
    </row>
    <row r="76" spans="1:7" ht="15.75" x14ac:dyDescent="0.25">
      <c r="A76" s="32"/>
      <c r="B76" s="32"/>
      <c r="C76" s="9"/>
    </row>
    <row r="77" spans="1:7" ht="15.75" x14ac:dyDescent="0.25">
      <c r="A77" s="79"/>
      <c r="B77" s="9" t="s">
        <v>556</v>
      </c>
      <c r="C77" s="9"/>
    </row>
    <row r="78" spans="1:7" ht="15.75" x14ac:dyDescent="0.25">
      <c r="C78" s="9"/>
    </row>
    <row r="82" ht="15" customHeight="1" x14ac:dyDescent="0.25"/>
  </sheetData>
  <mergeCells count="26">
    <mergeCell ref="A74:A75"/>
    <mergeCell ref="A72:E72"/>
    <mergeCell ref="D50:D51"/>
    <mergeCell ref="C50:C51"/>
    <mergeCell ref="F50:F51"/>
    <mergeCell ref="A63:A64"/>
    <mergeCell ref="B63:B64"/>
    <mergeCell ref="C63:C64"/>
    <mergeCell ref="D63:D64"/>
    <mergeCell ref="F63:F64"/>
    <mergeCell ref="G50:G51"/>
    <mergeCell ref="B50:B51"/>
    <mergeCell ref="A50:A51"/>
    <mergeCell ref="D59:D60"/>
    <mergeCell ref="C59:C60"/>
    <mergeCell ref="B59:B60"/>
    <mergeCell ref="A59:A60"/>
    <mergeCell ref="G59:G60"/>
    <mergeCell ref="F59:F60"/>
    <mergeCell ref="G63:G64"/>
    <mergeCell ref="A66:A67"/>
    <mergeCell ref="B66:B67"/>
    <mergeCell ref="C66:C67"/>
    <mergeCell ref="D66:D67"/>
    <mergeCell ref="F66:F67"/>
    <mergeCell ref="G66:G67"/>
  </mergeCells>
  <conditionalFormatting sqref="A1:E1">
    <cfRule type="cellIs" dxfId="7" priority="11" operator="greaterThan">
      <formula>400000000</formula>
    </cfRule>
  </conditionalFormatting>
  <conditionalFormatting sqref="F1:F11">
    <cfRule type="cellIs" dxfId="6" priority="20" operator="greaterThan">
      <formula>400000000</formula>
    </cfRule>
  </conditionalFormatting>
  <conditionalFormatting sqref="F23:F43">
    <cfRule type="cellIs" dxfId="5" priority="24" operator="greaterThan">
      <formula>400000000</formula>
    </cfRule>
  </conditionalFormatting>
  <conditionalFormatting sqref="F53">
    <cfRule type="cellIs" dxfId="4" priority="9" operator="greaterThan">
      <formula>400000000</formula>
    </cfRule>
  </conditionalFormatting>
  <conditionalFormatting sqref="F12:G17 F18:F21 G19:G20 F45:F49">
    <cfRule type="cellIs" dxfId="3" priority="25" operator="greaterThan">
      <formula>400000000</formula>
    </cfRule>
  </conditionalFormatting>
  <conditionalFormatting sqref="G1:G10">
    <cfRule type="cellIs" dxfId="2" priority="14" operator="greaterThan">
      <formula>400000000</formula>
    </cfRule>
  </conditionalFormatting>
  <conditionalFormatting sqref="G22:G50">
    <cfRule type="cellIs" dxfId="1" priority="13" operator="greaterThan">
      <formula>400000000</formula>
    </cfRule>
  </conditionalFormatting>
  <conditionalFormatting sqref="G52:G59">
    <cfRule type="cellIs" dxfId="0" priority="1" operator="greaterThan">
      <formula>400000000</formula>
    </cfRule>
  </conditionalFormatting>
  <printOptions horizontalCentered="1" verticalCentered="1"/>
  <pageMargins left="0.70866141732283472" right="0.70866141732283472" top="1.1811023622047245" bottom="0.74803149606299213" header="0.31496062992125984" footer="0.31496062992125984"/>
  <pageSetup paperSize="9" scale="86" fitToHeight="0" orientation="landscape" r:id="rId1"/>
  <headerFooter alignWithMargins="0">
    <oddHeader>&amp;CMINISTÉRIO DA DEFESA
CHEFIA DE OPERAÇÕES CONJUNTAS
SUBCHEFIA DE OPERAÇÕES
SEÇÃO DE OPERAÇÕES COMPLEMENTARES
&amp;UEFETIVOS E CUSTOS DE GLO (2010 -2021)</oddHeader>
    <oddFooter>&amp;LÚltima atualização: &amp;D&amp;RPágina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DADOS HISTÓRICOS</vt:lpstr>
      <vt:lpstr>CUSTOS E EFETIVOS</vt:lpstr>
      <vt:lpstr>'CUSTOS E EFETIVOS'!Titulos_de_impressao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 do Windows</dc:creator>
  <cp:lastModifiedBy>Vitor Baraf Rochedo de Oliveira</cp:lastModifiedBy>
  <cp:lastPrinted>2021-08-13T12:54:18Z</cp:lastPrinted>
  <dcterms:created xsi:type="dcterms:W3CDTF">2018-02-21T19:19:36Z</dcterms:created>
  <dcterms:modified xsi:type="dcterms:W3CDTF">2026-03-03T17:49:33Z</dcterms:modified>
</cp:coreProperties>
</file>