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:\2025\Transparência Ativa\"/>
    </mc:Choice>
  </mc:AlternateContent>
  <xr:revisionPtr revIDLastSave="0" documentId="8_{DE5F13EB-FE21-4817-9209-DFB49F19373B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militares_circulo" sheetId="17" r:id="rId1"/>
    <sheet name="MILITARES CICLO_por Força" sheetId="16" state="hidden" r:id="rId2"/>
  </sheets>
  <definedNames>
    <definedName name="_xlnm.Print_Area" localSheetId="0">militares_circulo!$A$1:$I$14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7" l="1"/>
  <c r="B17" i="17" s="1"/>
  <c r="F8" i="16" l="1"/>
  <c r="F7" i="16"/>
  <c r="F6" i="16"/>
  <c r="F5" i="16"/>
  <c r="F4" i="16"/>
  <c r="D8" i="16"/>
  <c r="D7" i="16"/>
  <c r="D6" i="16"/>
  <c r="D5" i="16"/>
  <c r="D4" i="16"/>
  <c r="B8" i="16"/>
  <c r="B7" i="16"/>
  <c r="B6" i="16"/>
  <c r="B5" i="16"/>
  <c r="B4" i="16"/>
  <c r="D13" i="17" l="1"/>
  <c r="H6" i="16"/>
  <c r="E6" i="16" s="1"/>
  <c r="H8" i="16"/>
  <c r="C8" i="16" s="1"/>
  <c r="B9" i="16"/>
  <c r="F9" i="16"/>
  <c r="D9" i="16"/>
  <c r="H10" i="17"/>
  <c r="H11" i="17"/>
  <c r="C11" i="17"/>
  <c r="F13" i="17"/>
  <c r="H9" i="17"/>
  <c r="H12" i="17"/>
  <c r="H4" i="16"/>
  <c r="C4" i="16" s="1"/>
  <c r="H7" i="16"/>
  <c r="E7" i="16" s="1"/>
  <c r="H5" i="16"/>
  <c r="E5" i="16" s="1"/>
  <c r="G10" i="17" l="1"/>
  <c r="B19" i="17"/>
  <c r="E10" i="17"/>
  <c r="B18" i="17"/>
  <c r="G6" i="16"/>
  <c r="G9" i="17"/>
  <c r="E9" i="17"/>
  <c r="C9" i="17"/>
  <c r="C10" i="17"/>
  <c r="G12" i="17"/>
  <c r="E12" i="17"/>
  <c r="C12" i="17"/>
  <c r="G11" i="17"/>
  <c r="E11" i="17"/>
  <c r="C6" i="16"/>
  <c r="E8" i="16"/>
  <c r="G8" i="16"/>
  <c r="E4" i="16"/>
  <c r="H9" i="16"/>
  <c r="I6" i="16" s="1"/>
  <c r="G4" i="16"/>
  <c r="H13" i="17"/>
  <c r="I12" i="17" s="1"/>
  <c r="G5" i="16"/>
  <c r="C5" i="16"/>
  <c r="G7" i="16"/>
  <c r="C7" i="16"/>
  <c r="B20" i="17" l="1"/>
  <c r="C18" i="17" s="1"/>
  <c r="I10" i="17"/>
  <c r="I11" i="17"/>
  <c r="I8" i="16"/>
  <c r="I4" i="16"/>
  <c r="I7" i="16"/>
  <c r="I5" i="16"/>
  <c r="I9" i="17"/>
  <c r="C19" i="17" l="1"/>
  <c r="C17" i="17"/>
  <c r="I9" i="16"/>
  <c r="I13" i="17"/>
  <c r="C20" i="17" l="1"/>
</calcChain>
</file>

<file path=xl/sharedStrings.xml><?xml version="1.0" encoding="utf-8"?>
<sst xmlns="http://schemas.openxmlformats.org/spreadsheetml/2006/main" count="52" uniqueCount="32">
  <si>
    <t>TOTAL</t>
  </si>
  <si>
    <t>QTD</t>
  </si>
  <si>
    <t>EB</t>
  </si>
  <si>
    <t>FAB</t>
  </si>
  <si>
    <t>MB</t>
  </si>
  <si>
    <t>MILITARES</t>
  </si>
  <si>
    <t>OFICIAIS GENERAIS</t>
  </si>
  <si>
    <t>OFICIAIS SUPERIORES</t>
  </si>
  <si>
    <t>OFICIAIS INTERMEDIÁRIOS/SUBALTERNOS</t>
  </si>
  <si>
    <t>ST, SO e SGT</t>
  </si>
  <si>
    <t>CB, SD, MARINHEIRO e TAIFEIROS</t>
  </si>
  <si>
    <t>CÍRCULO</t>
  </si>
  <si>
    <t>Fonte: SIRHU 26 de Agosto de 2010</t>
  </si>
  <si>
    <t>MARINHA</t>
  </si>
  <si>
    <t>EXÉRCITO</t>
  </si>
  <si>
    <t>AERONÁUTICA</t>
  </si>
  <si>
    <t>%</t>
  </si>
  <si>
    <t>TOTAL GERAL</t>
  </si>
  <si>
    <t>Geral</t>
  </si>
  <si>
    <t>Fonte: Sistema de Recursos Humanos - SIRHU/MD</t>
  </si>
  <si>
    <t>QUADRO RESUMO</t>
  </si>
  <si>
    <t>Força Singular de origem</t>
  </si>
  <si>
    <t>Qtd</t>
  </si>
  <si>
    <t>Comando da Marinha</t>
  </si>
  <si>
    <t>Comando do Exército</t>
  </si>
  <si>
    <t>Comando da Aeronáutica</t>
  </si>
  <si>
    <t>Total</t>
  </si>
  <si>
    <r>
      <t xml:space="preserve">EFETIVO MILITAR EM EXERCÍCIO NA ADMINISTRAÇÃO INTERNA DO MINISTÉRIO DA DEFESA,
POR CÍRCULO </t>
    </r>
    <r>
      <rPr>
        <sz val="14"/>
        <color rgb="FFFF0000"/>
        <rFont val="Calibri"/>
        <family val="2"/>
        <scheme val="minor"/>
      </rPr>
      <t>(*)</t>
    </r>
  </si>
  <si>
    <r>
      <t xml:space="preserve">(*) </t>
    </r>
    <r>
      <rPr>
        <sz val="10"/>
        <rFont val="Calibri"/>
        <family val="2"/>
        <scheme val="minor"/>
      </rPr>
      <t>Refere-se ao quantitativo de militares, oriundo dos Comandos da Marinha, do Exército e da Aeronáutica, que se encontram em exercício na administração interna, assim compreendida a administração central do Ministério da Defesa , exceto Centro Gestor e Operacional do Sistema de Proteção da Amazônia (Censipam).</t>
    </r>
  </si>
  <si>
    <t>MINISTÉRIO DA DEFESA
SECRETARIA-GERAL - SG
SECRETARIA DE ORÇAMENTO E ORGANIZAÇÃO INSTITUCIONAL - SEORI
DEPARTAMENTO DE ADMINISTRAÇÃO INTERNA
Coordenação-Geral de Gestão de Pessoas</t>
  </si>
  <si>
    <t>PRAÇAS</t>
  </si>
  <si>
    <t>Última atualização: 28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</si>
</sst>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Fonte: Ref. SIRHU em &quot;d&quot; de &quot;mmmm&quot; de &quot;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</font>
    <font>
      <b/>
      <i/>
      <sz val="10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79">
    <xf numFmtId="0" fontId="0" fillId="0" borderId="0" xfId="0"/>
    <xf numFmtId="0" fontId="3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0" fontId="6" fillId="0" borderId="1" xfId="3" applyBorder="1" applyAlignment="1" applyProtection="1"/>
    <xf numFmtId="0" fontId="2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7" fillId="2" borderId="1" xfId="3" applyFont="1" applyFill="1" applyBorder="1" applyAlignment="1" applyProtection="1">
      <alignment horizontal="center"/>
    </xf>
    <xf numFmtId="164" fontId="7" fillId="2" borderId="1" xfId="1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3" applyFont="1" applyFill="1" applyBorder="1" applyAlignment="1" applyProtection="1">
      <alignment horizontal="center"/>
    </xf>
    <xf numFmtId="164" fontId="7" fillId="3" borderId="1" xfId="1" applyNumberFormat="1" applyFont="1" applyFill="1" applyBorder="1" applyAlignment="1" applyProtection="1">
      <alignment horizontal="center"/>
    </xf>
    <xf numFmtId="0" fontId="7" fillId="4" borderId="1" xfId="3" applyFont="1" applyFill="1" applyBorder="1" applyAlignment="1" applyProtection="1">
      <alignment horizontal="center"/>
    </xf>
    <xf numFmtId="164" fontId="7" fillId="4" borderId="1" xfId="1" applyNumberFormat="1" applyFont="1" applyFill="1" applyBorder="1" applyAlignment="1" applyProtection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164" fontId="9" fillId="0" borderId="1" xfId="1" applyNumberFormat="1" applyFont="1" applyFill="1" applyBorder="1" applyAlignment="1">
      <alignment horizontal="center"/>
    </xf>
    <xf numFmtId="0" fontId="10" fillId="0" borderId="1" xfId="3" applyFont="1" applyFill="1" applyBorder="1" applyAlignment="1" applyProtection="1"/>
    <xf numFmtId="0" fontId="3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5" borderId="1" xfId="3" applyFont="1" applyFill="1" applyBorder="1" applyAlignment="1" applyProtection="1">
      <alignment horizontal="center"/>
    </xf>
    <xf numFmtId="164" fontId="9" fillId="5" borderId="1" xfId="1" applyNumberFormat="1" applyFont="1" applyFill="1" applyBorder="1" applyAlignment="1" applyProtection="1">
      <alignment horizontal="center"/>
    </xf>
    <xf numFmtId="0" fontId="3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164" fontId="9" fillId="6" borderId="1" xfId="1" applyNumberFormat="1" applyFont="1" applyFill="1" applyBorder="1" applyAlignment="1" applyProtection="1">
      <alignment horizontal="center"/>
    </xf>
    <xf numFmtId="0" fontId="9" fillId="0" borderId="1" xfId="0" applyFont="1" applyBorder="1" applyAlignment="1">
      <alignment horizontal="center"/>
    </xf>
    <xf numFmtId="9" fontId="9" fillId="0" borderId="1" xfId="0" applyNumberFormat="1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164" fontId="9" fillId="7" borderId="1" xfId="1" applyNumberFormat="1" applyFont="1" applyFill="1" applyBorder="1" applyAlignment="1" applyProtection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5" fontId="11" fillId="0" borderId="1" xfId="2" applyNumberFormat="1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65" fontId="18" fillId="0" borderId="1" xfId="2" applyNumberFormat="1" applyFont="1" applyBorder="1" applyAlignment="1">
      <alignment wrapText="1"/>
    </xf>
    <xf numFmtId="0" fontId="19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right" vertical="center"/>
    </xf>
    <xf numFmtId="0" fontId="23" fillId="0" borderId="6" xfId="0" applyFont="1" applyBorder="1" applyAlignment="1">
      <alignment horizontal="right" vertical="center"/>
    </xf>
    <xf numFmtId="0" fontId="23" fillId="0" borderId="7" xfId="0" applyFont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5" fillId="0" borderId="2" xfId="2" applyFont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top" wrapText="1"/>
    </xf>
  </cellXfs>
  <cellStyles count="5">
    <cellStyle name="Hiperlink" xfId="3" builtinId="8"/>
    <cellStyle name="Normal" xfId="0" builtinId="0"/>
    <cellStyle name="Normal 2" xfId="4" xr:uid="{00000000-0005-0000-0000-000002000000}"/>
    <cellStyle name="Normal_Plan2" xfId="2" xr:uid="{00000000-0005-0000-0000-000003000000}"/>
    <cellStyle name="Porcentagem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527011170395882E-2"/>
          <c:y val="0.11124006759429042"/>
          <c:w val="0.30188364982760174"/>
          <c:h val="0.798003896775219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D26-4A52-8841-445350E235E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1D26-4A52-8841-445350E235ED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00B0F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D26-4A52-8841-445350E235ED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vertOverflow="clip" horzOverflow="clip" lIns="0" tIns="0" rIns="0" bIns="0"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1D26-4A52-8841-445350E235E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vertOverflow="clip" horzOverflow="clip" lIns="0" tIns="0" rIns="0" bIns="0"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1D26-4A52-8841-445350E235ED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vertOverflow="clip" horzOverflow="clip" lIns="0" tIns="0" rIns="0" bIns="0"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+mn-lt"/>
                      <a:ea typeface="Times New Roman"/>
                      <a:cs typeface="Times New Roman"/>
                    </a:defRPr>
                  </a:pPr>
                  <a:endParaRPr lang="pt-B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1D26-4A52-8841-445350E235ED}"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clip" horzOverflow="clip" wrap="square" lIns="0" tIns="0" rIns="0" bIns="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Comando da Marinha</c:v>
              </c:pt>
              <c:pt idx="1">
                <c:v>Comando do Exército</c:v>
              </c:pt>
              <c:pt idx="2">
                <c:v>Comando da Aeronáutica</c:v>
              </c:pt>
            </c:strLit>
          </c:cat>
          <c:val>
            <c:numLit>
              <c:formatCode>General</c:formatCode>
              <c:ptCount val="3"/>
              <c:pt idx="0">
                <c:v>312</c:v>
              </c:pt>
              <c:pt idx="1">
                <c:v>393</c:v>
              </c:pt>
              <c:pt idx="2">
                <c:v>261</c:v>
              </c:pt>
            </c:numLit>
          </c:val>
          <c:extLst>
            <c:ext xmlns:c16="http://schemas.microsoft.com/office/drawing/2014/chart" uri="{C3380CC4-5D6E-409C-BE32-E72D297353CC}">
              <c16:uniqueId val="{00000006-1D26-4A52-8841-445350E23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5122955089848116"/>
          <c:y val="0.14988486800487277"/>
          <c:w val="0.48536371020577168"/>
          <c:h val="0.70834987113169146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41414</xdr:colOff>
      <xdr:row>14</xdr:row>
      <xdr:rowOff>66261</xdr:rowOff>
    </xdr:from>
    <xdr:to>
      <xdr:col>8</xdr:col>
      <xdr:colOff>467555</xdr:colOff>
      <xdr:row>21</xdr:row>
      <xdr:rowOff>57978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file:///D:\Users\fabbia.silva\Downloads\of_intermediarios.pdf" TargetMode="External"/><Relationship Id="rId2" Type="http://schemas.openxmlformats.org/officeDocument/2006/relationships/hyperlink" Target="file:///D:\Users\fabbia.silva\Downloads\of_superiores.pdf" TargetMode="External"/><Relationship Id="rId1" Type="http://schemas.openxmlformats.org/officeDocument/2006/relationships/hyperlink" Target="file:///D:\Users\fabbia.silva\Downloads\generais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file:///D:\Users\fabbia.silva\Downloads\cb_sd.pdf" TargetMode="External"/><Relationship Id="rId4" Type="http://schemas.openxmlformats.org/officeDocument/2006/relationships/hyperlink" Target="file:///D:\Users\fabbia.silva\Downloads\st_sg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pageSetUpPr fitToPage="1"/>
  </sheetPr>
  <dimension ref="A1:K28"/>
  <sheetViews>
    <sheetView tabSelected="1" topLeftCell="A2" zoomScale="115" zoomScaleNormal="115" zoomScaleSheetLayoutView="115" workbookViewId="0">
      <selection activeCell="N13" sqref="N13"/>
    </sheetView>
  </sheetViews>
  <sheetFormatPr defaultRowHeight="15.75" x14ac:dyDescent="0.25"/>
  <cols>
    <col min="1" max="1" width="42.7109375" style="15" bestFit="1" customWidth="1"/>
    <col min="2" max="9" width="9.7109375" style="15" customWidth="1"/>
    <col min="10" max="16384" width="9.140625" style="15"/>
  </cols>
  <sheetData>
    <row r="1" spans="1:11" ht="66.75" customHeight="1" x14ac:dyDescent="0.25">
      <c r="A1" s="78" t="s">
        <v>29</v>
      </c>
      <c r="B1" s="78"/>
      <c r="C1" s="78"/>
      <c r="D1" s="78"/>
      <c r="E1" s="78"/>
      <c r="F1" s="78"/>
      <c r="G1" s="78"/>
      <c r="H1" s="78"/>
      <c r="I1" s="78"/>
    </row>
    <row r="2" spans="1:11" ht="48" customHeight="1" x14ac:dyDescent="0.25">
      <c r="A2" s="54" t="s">
        <v>27</v>
      </c>
      <c r="B2" s="54"/>
      <c r="C2" s="54"/>
      <c r="D2" s="54"/>
      <c r="E2" s="54"/>
      <c r="F2" s="54"/>
      <c r="G2" s="54"/>
      <c r="H2" s="54"/>
      <c r="I2" s="54"/>
    </row>
    <row r="3" spans="1:11" ht="11.25" customHeight="1" x14ac:dyDescent="0.25">
      <c r="A3" s="53" t="s">
        <v>19</v>
      </c>
      <c r="B3" s="53"/>
      <c r="C3" s="53"/>
      <c r="D3" s="53"/>
      <c r="E3" s="53"/>
      <c r="F3" s="53"/>
      <c r="G3" s="53"/>
      <c r="H3" s="53"/>
      <c r="I3" s="53"/>
    </row>
    <row r="4" spans="1:11" x14ac:dyDescent="0.25">
      <c r="A4" s="62"/>
      <c r="B4" s="63"/>
      <c r="C4" s="63"/>
      <c r="D4" s="63"/>
      <c r="E4" s="63"/>
      <c r="F4" s="63"/>
      <c r="G4" s="63"/>
      <c r="H4" s="63"/>
      <c r="I4" s="64"/>
    </row>
    <row r="5" spans="1:11" ht="16.5" customHeight="1" x14ac:dyDescent="0.25">
      <c r="A5" s="68" t="s">
        <v>31</v>
      </c>
      <c r="B5" s="69"/>
      <c r="C5" s="69"/>
      <c r="D5" s="69"/>
      <c r="E5" s="69"/>
      <c r="F5" s="69"/>
      <c r="G5" s="69"/>
      <c r="H5" s="69"/>
      <c r="I5" s="70"/>
    </row>
    <row r="6" spans="1:11" x14ac:dyDescent="0.25">
      <c r="A6" s="65"/>
      <c r="B6" s="66"/>
      <c r="C6" s="66"/>
      <c r="D6" s="66"/>
      <c r="E6" s="66"/>
      <c r="F6" s="66"/>
      <c r="G6" s="66"/>
      <c r="H6" s="66"/>
      <c r="I6" s="67"/>
    </row>
    <row r="7" spans="1:11" x14ac:dyDescent="0.25">
      <c r="A7" s="61" t="s">
        <v>11</v>
      </c>
      <c r="B7" s="58" t="s">
        <v>4</v>
      </c>
      <c r="C7" s="58"/>
      <c r="D7" s="59" t="s">
        <v>2</v>
      </c>
      <c r="E7" s="59"/>
      <c r="F7" s="60" t="s">
        <v>3</v>
      </c>
      <c r="G7" s="60"/>
      <c r="H7" s="61" t="s">
        <v>18</v>
      </c>
      <c r="I7" s="61"/>
    </row>
    <row r="8" spans="1:11" x14ac:dyDescent="0.25">
      <c r="A8" s="61"/>
      <c r="B8" s="32" t="s">
        <v>1</v>
      </c>
      <c r="C8" s="33" t="s">
        <v>16</v>
      </c>
      <c r="D8" s="41" t="s">
        <v>1</v>
      </c>
      <c r="E8" s="42" t="s">
        <v>16</v>
      </c>
      <c r="F8" s="36" t="s">
        <v>1</v>
      </c>
      <c r="G8" s="37" t="s">
        <v>16</v>
      </c>
      <c r="H8" s="16" t="s">
        <v>1</v>
      </c>
      <c r="I8" s="39" t="s">
        <v>16</v>
      </c>
    </row>
    <row r="9" spans="1:11" x14ac:dyDescent="0.25">
      <c r="A9" s="31" t="s">
        <v>6</v>
      </c>
      <c r="B9" s="34">
        <v>12</v>
      </c>
      <c r="C9" s="35">
        <f>B9/B$13</f>
        <v>4.3321299638989168E-2</v>
      </c>
      <c r="D9" s="41">
        <v>13</v>
      </c>
      <c r="E9" s="43">
        <f>D9/D$13</f>
        <v>3.1026252983293555E-2</v>
      </c>
      <c r="F9" s="36">
        <v>7</v>
      </c>
      <c r="G9" s="38">
        <f>F9/F$13</f>
        <v>3.3653846153846152E-2</v>
      </c>
      <c r="H9" s="16">
        <f>B9+D9+F9</f>
        <v>32</v>
      </c>
      <c r="I9" s="30">
        <f>H9/H$13</f>
        <v>3.5398230088495575E-2</v>
      </c>
    </row>
    <row r="10" spans="1:11" x14ac:dyDescent="0.25">
      <c r="A10" s="31" t="s">
        <v>7</v>
      </c>
      <c r="B10" s="34">
        <v>94</v>
      </c>
      <c r="C10" s="35">
        <f>B10/B$13</f>
        <v>0.33935018050541516</v>
      </c>
      <c r="D10" s="41">
        <v>126</v>
      </c>
      <c r="E10" s="43">
        <f>D10/D$13</f>
        <v>0.30071599045346065</v>
      </c>
      <c r="F10" s="36">
        <v>83</v>
      </c>
      <c r="G10" s="38">
        <f>F10/F$13</f>
        <v>0.39903846153846156</v>
      </c>
      <c r="H10" s="16">
        <f t="shared" ref="H10:H12" si="0">B10+D10+F10</f>
        <v>303</v>
      </c>
      <c r="I10" s="30">
        <f>H10/H$13</f>
        <v>0.33517699115044247</v>
      </c>
    </row>
    <row r="11" spans="1:11" x14ac:dyDescent="0.25">
      <c r="A11" s="31" t="s">
        <v>8</v>
      </c>
      <c r="B11" s="34">
        <v>29</v>
      </c>
      <c r="C11" s="35">
        <f>B11/B$13</f>
        <v>0.10469314079422383</v>
      </c>
      <c r="D11" s="41">
        <v>59</v>
      </c>
      <c r="E11" s="43">
        <f>D11/D$13</f>
        <v>0.14081145584725538</v>
      </c>
      <c r="F11" s="36">
        <v>23</v>
      </c>
      <c r="G11" s="38">
        <f>F11/F$13</f>
        <v>0.11057692307692307</v>
      </c>
      <c r="H11" s="16">
        <f t="shared" si="0"/>
        <v>111</v>
      </c>
      <c r="I11" s="30">
        <f>H11/H$13</f>
        <v>0.12278761061946902</v>
      </c>
    </row>
    <row r="12" spans="1:11" x14ac:dyDescent="0.25">
      <c r="A12" s="31" t="s">
        <v>30</v>
      </c>
      <c r="B12" s="34">
        <v>142</v>
      </c>
      <c r="C12" s="35">
        <f>B12/B$13</f>
        <v>0.5126353790613718</v>
      </c>
      <c r="D12" s="41">
        <v>221</v>
      </c>
      <c r="E12" s="43">
        <f>D12/D$13</f>
        <v>0.52744630071599041</v>
      </c>
      <c r="F12" s="36">
        <v>95</v>
      </c>
      <c r="G12" s="38">
        <f>F12/F$13</f>
        <v>0.45673076923076922</v>
      </c>
      <c r="H12" s="16">
        <f t="shared" si="0"/>
        <v>458</v>
      </c>
      <c r="I12" s="30">
        <f>H12/H$13</f>
        <v>0.50663716814159288</v>
      </c>
    </row>
    <row r="13" spans="1:11" x14ac:dyDescent="0.25">
      <c r="A13" s="16" t="s">
        <v>0</v>
      </c>
      <c r="B13" s="55">
        <f>SUM(B9:B12)</f>
        <v>277</v>
      </c>
      <c r="C13" s="55"/>
      <c r="D13" s="56">
        <f>SUM(D9:D12)</f>
        <v>419</v>
      </c>
      <c r="E13" s="56"/>
      <c r="F13" s="57">
        <f>SUM(F9:F12)</f>
        <v>208</v>
      </c>
      <c r="G13" s="57"/>
      <c r="H13" s="16">
        <f>SUM(H9:H12)</f>
        <v>904</v>
      </c>
      <c r="I13" s="40">
        <f>SUM(I9:I12)</f>
        <v>1</v>
      </c>
    </row>
    <row r="14" spans="1:11" x14ac:dyDescent="0.25">
      <c r="A14" s="45"/>
      <c r="B14" s="46"/>
      <c r="C14" s="46"/>
      <c r="D14" s="46"/>
      <c r="E14" s="46"/>
      <c r="F14" s="46"/>
      <c r="G14" s="46"/>
      <c r="H14" s="46"/>
      <c r="I14" s="46"/>
    </row>
    <row r="15" spans="1:11" ht="15.75" customHeight="1" x14ac:dyDescent="0.25">
      <c r="A15" s="17" t="s">
        <v>20</v>
      </c>
      <c r="B15" s="17"/>
      <c r="C15" s="17"/>
      <c r="D15" s="45"/>
      <c r="E15" s="47"/>
      <c r="F15" s="48"/>
      <c r="G15" s="47"/>
      <c r="H15" s="48"/>
      <c r="I15" s="47"/>
      <c r="J15" s="18"/>
      <c r="K15" s="19"/>
    </row>
    <row r="16" spans="1:11" x14ac:dyDescent="0.25">
      <c r="A16" s="17" t="s">
        <v>21</v>
      </c>
      <c r="B16" s="17" t="s">
        <v>22</v>
      </c>
      <c r="C16" s="17" t="s">
        <v>16</v>
      </c>
      <c r="D16" s="45"/>
      <c r="E16" s="47"/>
      <c r="F16" s="48"/>
      <c r="G16" s="47"/>
      <c r="H16" s="48"/>
      <c r="I16" s="47"/>
      <c r="J16" s="18"/>
      <c r="K16" s="19"/>
    </row>
    <row r="17" spans="1:11" x14ac:dyDescent="0.25">
      <c r="A17" s="20" t="s">
        <v>23</v>
      </c>
      <c r="B17" s="21">
        <f>B13</f>
        <v>277</v>
      </c>
      <c r="C17" s="22">
        <f>(B17*1)/B20</f>
        <v>0.30641592920353983</v>
      </c>
      <c r="D17" s="45"/>
      <c r="E17" s="47"/>
      <c r="F17" s="48"/>
      <c r="G17" s="47"/>
      <c r="H17" s="48"/>
      <c r="I17" s="47"/>
      <c r="J17" s="18"/>
      <c r="K17" s="19"/>
    </row>
    <row r="18" spans="1:11" x14ac:dyDescent="0.25">
      <c r="A18" s="20" t="s">
        <v>24</v>
      </c>
      <c r="B18" s="23">
        <f>D13</f>
        <v>419</v>
      </c>
      <c r="C18" s="22">
        <f>(B18*1)/B20</f>
        <v>0.46349557522123896</v>
      </c>
      <c r="D18" s="45"/>
      <c r="E18" s="47"/>
      <c r="F18" s="48"/>
      <c r="G18" s="47"/>
      <c r="H18" s="48"/>
      <c r="I18" s="47"/>
      <c r="J18" s="18"/>
      <c r="K18" s="19"/>
    </row>
    <row r="19" spans="1:11" x14ac:dyDescent="0.25">
      <c r="A19" s="20" t="s">
        <v>25</v>
      </c>
      <c r="B19" s="23">
        <f>F13</f>
        <v>208</v>
      </c>
      <c r="C19" s="22">
        <f>(B19*1)/B20</f>
        <v>0.23008849557522124</v>
      </c>
      <c r="D19" s="45"/>
      <c r="E19" s="47"/>
      <c r="F19" s="48"/>
      <c r="G19" s="47"/>
      <c r="H19" s="48"/>
      <c r="I19" s="47"/>
      <c r="J19" s="18"/>
      <c r="K19" s="19"/>
    </row>
    <row r="20" spans="1:11" x14ac:dyDescent="0.25">
      <c r="A20" s="24" t="s">
        <v>26</v>
      </c>
      <c r="B20" s="25">
        <f>SUM(B17:B19)</f>
        <v>904</v>
      </c>
      <c r="C20" s="26">
        <f>SUM(C17:C19)</f>
        <v>1</v>
      </c>
      <c r="D20" s="45"/>
      <c r="E20" s="44"/>
      <c r="F20" s="44"/>
      <c r="G20" s="49"/>
      <c r="H20" s="49"/>
      <c r="I20" s="49"/>
      <c r="J20" s="19"/>
      <c r="K20" s="19"/>
    </row>
    <row r="21" spans="1:11" x14ac:dyDescent="0.25">
      <c r="A21" s="49"/>
      <c r="B21" s="44"/>
      <c r="C21" s="44"/>
      <c r="D21" s="44"/>
      <c r="E21" s="44"/>
      <c r="F21" s="44"/>
      <c r="G21" s="49"/>
      <c r="H21" s="49"/>
      <c r="I21" s="49"/>
      <c r="J21" s="19"/>
      <c r="K21" s="19"/>
    </row>
    <row r="22" spans="1:11" x14ac:dyDescent="0.25">
      <c r="A22" s="50"/>
      <c r="B22" s="50"/>
      <c r="C22" s="50"/>
      <c r="D22" s="50"/>
      <c r="E22" s="50"/>
      <c r="F22" s="50"/>
      <c r="G22" s="50"/>
      <c r="H22" s="50"/>
      <c r="I22" s="50"/>
    </row>
    <row r="23" spans="1:11" x14ac:dyDescent="0.25">
      <c r="A23" s="51" t="s">
        <v>28</v>
      </c>
      <c r="B23" s="52"/>
      <c r="C23" s="52"/>
      <c r="D23" s="52"/>
      <c r="E23" s="52"/>
      <c r="F23" s="52"/>
      <c r="G23" s="52"/>
      <c r="H23" s="52"/>
      <c r="I23" s="52"/>
    </row>
    <row r="24" spans="1:11" x14ac:dyDescent="0.25">
      <c r="A24" s="52"/>
      <c r="B24" s="52"/>
      <c r="C24" s="52"/>
      <c r="D24" s="52"/>
      <c r="E24" s="52"/>
      <c r="F24" s="52"/>
      <c r="G24" s="52"/>
      <c r="H24" s="52"/>
      <c r="I24" s="52"/>
    </row>
    <row r="25" spans="1:11" x14ac:dyDescent="0.25">
      <c r="A25" s="52"/>
      <c r="B25" s="52"/>
      <c r="C25" s="52"/>
      <c r="D25" s="52"/>
      <c r="E25" s="52"/>
      <c r="F25" s="52"/>
      <c r="G25" s="52"/>
      <c r="H25" s="52"/>
      <c r="I25" s="52"/>
    </row>
    <row r="26" spans="1:11" x14ac:dyDescent="0.25">
      <c r="A26" s="27"/>
      <c r="B26" s="27"/>
      <c r="C26" s="27"/>
      <c r="D26" s="27"/>
      <c r="E26" s="27"/>
      <c r="F26" s="28"/>
      <c r="G26" s="28"/>
      <c r="H26" s="28"/>
      <c r="I26" s="28"/>
    </row>
    <row r="28" spans="1:11" x14ac:dyDescent="0.25">
      <c r="A28" s="29"/>
      <c r="B28" s="29"/>
      <c r="C28" s="29"/>
      <c r="D28" s="29"/>
      <c r="E28" s="29"/>
      <c r="F28" s="29"/>
      <c r="G28" s="29"/>
      <c r="H28" s="29"/>
      <c r="I28" s="29"/>
    </row>
  </sheetData>
  <mergeCells count="15">
    <mergeCell ref="A23:I25"/>
    <mergeCell ref="A3:I3"/>
    <mergeCell ref="A1:I1"/>
    <mergeCell ref="A2:I2"/>
    <mergeCell ref="B13:C13"/>
    <mergeCell ref="D13:E13"/>
    <mergeCell ref="F13:G13"/>
    <mergeCell ref="B7:C7"/>
    <mergeCell ref="D7:E7"/>
    <mergeCell ref="F7:G7"/>
    <mergeCell ref="H7:I7"/>
    <mergeCell ref="A7:A8"/>
    <mergeCell ref="A4:I4"/>
    <mergeCell ref="A6:I6"/>
    <mergeCell ref="A5:I5"/>
  </mergeCells>
  <hyperlinks>
    <hyperlink ref="A9" location="Of_Gen!A1" display="OFICIAIS GENERAIS" xr:uid="{00000000-0004-0000-0000-000000000000}"/>
    <hyperlink ref="A10" location="Of_Sup!A1" display="OFICIAIS SUPERIORES" xr:uid="{00000000-0004-0000-0000-000001000000}"/>
    <hyperlink ref="A11" location="Of_Int_Sub!A1" display="OFICIAIS INTERMEDIÁRIOS/SUBALTERNOS" xr:uid="{00000000-0004-0000-0000-000002000000}"/>
    <hyperlink ref="A12" location="SO_ST_Sgt!A1" display="ST, SO e SGT" xr:uid="{00000000-0004-0000-0000-000003000000}"/>
  </hyperlinks>
  <printOptions horizontalCentered="1"/>
  <pageMargins left="0.51181102362204722" right="0.51181102362204722" top="1.5748031496062993" bottom="0.78740157480314965" header="0.31496062992125984" footer="0.31496062992125984"/>
  <pageSetup paperSize="9" fitToWidth="0" orientation="landscape" r:id="rId1"/>
  <headerFooter>
    <oddHeader>&amp;CMINISTÉRIO DA DEFESA
SECRETARIA-GERAL - SG
SECRETARIA DE ORGANIZAÇÃO INSTITUCIONAL - SEORI
DEPARTAMENTO DE ADMINISTRAÇÃO INTERNA
Gerência de Gestão de Pessoas</oddHeader>
  </headerFooter>
  <ignoredErrors>
    <ignoredError sqref="E9 E12 E11 E10 G12:I12 G11:I11 G9:I9 G10:I1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3"/>
  <dimension ref="A1:I10"/>
  <sheetViews>
    <sheetView workbookViewId="0">
      <selection activeCell="G20" sqref="G20"/>
    </sheetView>
  </sheetViews>
  <sheetFormatPr defaultRowHeight="15" x14ac:dyDescent="0.25"/>
  <cols>
    <col min="1" max="1" width="38.5703125" bestFit="1" customWidth="1"/>
    <col min="2" max="2" width="10.85546875" bestFit="1" customWidth="1"/>
    <col min="3" max="3" width="9" bestFit="1" customWidth="1"/>
    <col min="4" max="4" width="10.42578125" bestFit="1" customWidth="1"/>
    <col min="5" max="5" width="7.28515625" bestFit="1" customWidth="1"/>
    <col min="6" max="6" width="12" customWidth="1"/>
    <col min="7" max="7" width="7.28515625" customWidth="1"/>
    <col min="8" max="8" width="9" customWidth="1"/>
    <col min="9" max="9" width="8.5703125" customWidth="1"/>
  </cols>
  <sheetData>
    <row r="1" spans="1:9" ht="18" customHeight="1" x14ac:dyDescent="0.25">
      <c r="A1" s="71" t="s">
        <v>5</v>
      </c>
      <c r="B1" s="71"/>
      <c r="C1" s="71"/>
      <c r="D1" s="71"/>
      <c r="E1" s="71"/>
      <c r="F1" s="71"/>
      <c r="G1" s="71"/>
      <c r="H1" s="71"/>
      <c r="I1" s="71"/>
    </row>
    <row r="2" spans="1:9" ht="15.75" x14ac:dyDescent="0.25">
      <c r="A2" s="76" t="s">
        <v>11</v>
      </c>
      <c r="B2" s="73" t="s">
        <v>13</v>
      </c>
      <c r="C2" s="73"/>
      <c r="D2" s="74" t="s">
        <v>14</v>
      </c>
      <c r="E2" s="74"/>
      <c r="F2" s="75" t="s">
        <v>15</v>
      </c>
      <c r="G2" s="75"/>
      <c r="H2" s="73" t="s">
        <v>17</v>
      </c>
      <c r="I2" s="73"/>
    </row>
    <row r="3" spans="1:9" ht="15.75" x14ac:dyDescent="0.25">
      <c r="A3" s="77"/>
      <c r="B3" s="5" t="s">
        <v>1</v>
      </c>
      <c r="C3" s="1" t="s">
        <v>16</v>
      </c>
      <c r="D3" s="9" t="s">
        <v>1</v>
      </c>
      <c r="E3" s="10" t="s">
        <v>16</v>
      </c>
      <c r="F3" s="2" t="s">
        <v>1</v>
      </c>
      <c r="G3" s="2" t="s">
        <v>16</v>
      </c>
      <c r="H3" s="1" t="s">
        <v>1</v>
      </c>
      <c r="I3" s="1" t="s">
        <v>16</v>
      </c>
    </row>
    <row r="4" spans="1:9" ht="15.75" x14ac:dyDescent="0.25">
      <c r="A4" s="4" t="s">
        <v>6</v>
      </c>
      <c r="B4" s="7" t="e">
        <f>COUNTIFS(#REF!,"oficiais generais",#REF!,"MB")</f>
        <v>#REF!</v>
      </c>
      <c r="C4" s="8" t="e">
        <f>B4/H4</f>
        <v>#REF!</v>
      </c>
      <c r="D4" s="11" t="e">
        <f>COUNTIFS(#REF!,"oficiais generais",#REF!,"EB")</f>
        <v>#REF!</v>
      </c>
      <c r="E4" s="12" t="e">
        <f>D4/H4</f>
        <v>#REF!</v>
      </c>
      <c r="F4" s="13" t="e">
        <f>COUNTIFS(#REF!,"oficiais generais",#REF!,"FAB")</f>
        <v>#REF!</v>
      </c>
      <c r="G4" s="14" t="e">
        <f>F4/H4</f>
        <v>#REF!</v>
      </c>
      <c r="H4" s="1" t="e">
        <f>B4+D4+F4</f>
        <v>#REF!</v>
      </c>
      <c r="I4" s="6" t="e">
        <f>H4/H$9</f>
        <v>#REF!</v>
      </c>
    </row>
    <row r="5" spans="1:9" ht="15.75" x14ac:dyDescent="0.25">
      <c r="A5" s="4" t="s">
        <v>7</v>
      </c>
      <c r="B5" s="7" t="e">
        <f>COUNTIFS(#REF!,"oficiais SUPERIORES",#REF!,"MB")</f>
        <v>#REF!</v>
      </c>
      <c r="C5" s="8" t="e">
        <f t="shared" ref="C5:C8" si="0">B5/H5</f>
        <v>#REF!</v>
      </c>
      <c r="D5" s="11" t="e">
        <f>COUNTIFS(#REF!,"oficiais SUPERIORES",#REF!,"EB")</f>
        <v>#REF!</v>
      </c>
      <c r="E5" s="12" t="e">
        <f t="shared" ref="E5:E8" si="1">D5/H5</f>
        <v>#REF!</v>
      </c>
      <c r="F5" s="13" t="e">
        <f>COUNTIFS(#REF!,"oficiais SUPERIORES",#REF!,"FAB")</f>
        <v>#REF!</v>
      </c>
      <c r="G5" s="14" t="e">
        <f t="shared" ref="G5:G8" si="2">F5/H5</f>
        <v>#REF!</v>
      </c>
      <c r="H5" s="1" t="e">
        <f t="shared" ref="H5:H8" si="3">B5+D5+F5</f>
        <v>#REF!</v>
      </c>
      <c r="I5" s="6" t="e">
        <f t="shared" ref="I5:I8" si="4">H5/H$9</f>
        <v>#REF!</v>
      </c>
    </row>
    <row r="6" spans="1:9" ht="15.75" x14ac:dyDescent="0.25">
      <c r="A6" s="4" t="s">
        <v>8</v>
      </c>
      <c r="B6" s="7" t="e">
        <f>COUNTIFS(#REF!,"oficiais INTERMEDIÁRIOS/SUBALTERNOS",#REF!,"MB")</f>
        <v>#REF!</v>
      </c>
      <c r="C6" s="8" t="e">
        <f t="shared" si="0"/>
        <v>#REF!</v>
      </c>
      <c r="D6" s="11" t="e">
        <f>COUNTIFS(#REF!,"oficiais INTERMEDIÁRIOS/SUBALTERNOS",#REF!,"EB")</f>
        <v>#REF!</v>
      </c>
      <c r="E6" s="12" t="e">
        <f t="shared" si="1"/>
        <v>#REF!</v>
      </c>
      <c r="F6" s="13" t="e">
        <f>COUNTIFS(#REF!,"oficiais INTERMEDIÁRIOS/SUBALTERNOS",#REF!,"FAB")</f>
        <v>#REF!</v>
      </c>
      <c r="G6" s="14" t="e">
        <f t="shared" si="2"/>
        <v>#REF!</v>
      </c>
      <c r="H6" s="1" t="e">
        <f t="shared" si="3"/>
        <v>#REF!</v>
      </c>
      <c r="I6" s="6" t="e">
        <f t="shared" si="4"/>
        <v>#REF!</v>
      </c>
    </row>
    <row r="7" spans="1:9" ht="15.75" x14ac:dyDescent="0.25">
      <c r="A7" s="4" t="s">
        <v>9</v>
      </c>
      <c r="B7" s="7" t="e">
        <f>COUNTIFS(#REF!,"SUBTENENTES/SUBOFICIAIS E SARGENTOS",#REF!,"MB")</f>
        <v>#REF!</v>
      </c>
      <c r="C7" s="8" t="e">
        <f t="shared" si="0"/>
        <v>#REF!</v>
      </c>
      <c r="D7" s="11" t="e">
        <f>COUNTIFS(#REF!,"SUBTENENTES/SUBOFICIAIS E SARGENTOS",#REF!,"EB")</f>
        <v>#REF!</v>
      </c>
      <c r="E7" s="12" t="e">
        <f t="shared" si="1"/>
        <v>#REF!</v>
      </c>
      <c r="F7" s="13" t="e">
        <f>COUNTIFS(#REF!,"SUBTENENTES/SUBOFICIAIS E SARGENTOS",#REF!,"FAB")</f>
        <v>#REF!</v>
      </c>
      <c r="G7" s="14" t="e">
        <f t="shared" si="2"/>
        <v>#REF!</v>
      </c>
      <c r="H7" s="1" t="e">
        <f t="shared" si="3"/>
        <v>#REF!</v>
      </c>
      <c r="I7" s="6" t="e">
        <f t="shared" si="4"/>
        <v>#REF!</v>
      </c>
    </row>
    <row r="8" spans="1:9" ht="15.75" x14ac:dyDescent="0.25">
      <c r="A8" s="4" t="s">
        <v>10</v>
      </c>
      <c r="B8" s="7" t="e">
        <f>COUNTIFS(#REF!,"Cabos, Soldados/Marinheiros e Taifeiros",#REF!,"MB")</f>
        <v>#REF!</v>
      </c>
      <c r="C8" s="8" t="e">
        <f t="shared" si="0"/>
        <v>#REF!</v>
      </c>
      <c r="D8" s="11" t="e">
        <f>COUNTIFS(#REF!,"Cabos, Soldados/Marinheiros e Taifeiros",#REF!,"EB")</f>
        <v>#REF!</v>
      </c>
      <c r="E8" s="12" t="e">
        <f t="shared" si="1"/>
        <v>#REF!</v>
      </c>
      <c r="F8" s="13" t="e">
        <f>COUNTIFS(#REF!,"Cabos, Soldados/Marinheiros e Taifeiros",#REF!,"FAB")</f>
        <v>#REF!</v>
      </c>
      <c r="G8" s="14" t="e">
        <f t="shared" si="2"/>
        <v>#REF!</v>
      </c>
      <c r="H8" s="1" t="e">
        <f t="shared" si="3"/>
        <v>#REF!</v>
      </c>
      <c r="I8" s="6" t="e">
        <f t="shared" si="4"/>
        <v>#REF!</v>
      </c>
    </row>
    <row r="9" spans="1:9" ht="15.75" x14ac:dyDescent="0.25">
      <c r="A9" s="1" t="s">
        <v>0</v>
      </c>
      <c r="B9" s="73" t="e">
        <f>SUM(B4:B8)</f>
        <v>#REF!</v>
      </c>
      <c r="C9" s="73"/>
      <c r="D9" s="74" t="e">
        <f>SUM(D4:D8)</f>
        <v>#REF!</v>
      </c>
      <c r="E9" s="74"/>
      <c r="F9" s="75" t="e">
        <f>SUM(F4:F8)</f>
        <v>#REF!</v>
      </c>
      <c r="G9" s="75"/>
      <c r="H9" s="1" t="e">
        <f>SUM(H4:H8)</f>
        <v>#REF!</v>
      </c>
      <c r="I9" s="3" t="e">
        <f>SUM(I4:I8)</f>
        <v>#REF!</v>
      </c>
    </row>
    <row r="10" spans="1:9" x14ac:dyDescent="0.25">
      <c r="A10" s="72" t="s">
        <v>12</v>
      </c>
      <c r="B10" s="72"/>
      <c r="C10" s="72"/>
      <c r="D10" s="72"/>
      <c r="E10" s="72"/>
      <c r="F10" s="72"/>
      <c r="G10" s="72"/>
      <c r="H10" s="72"/>
    </row>
  </sheetData>
  <mergeCells count="10">
    <mergeCell ref="A1:I1"/>
    <mergeCell ref="A10:H10"/>
    <mergeCell ref="B9:C9"/>
    <mergeCell ref="D9:E9"/>
    <mergeCell ref="F9:G9"/>
    <mergeCell ref="H2:I2"/>
    <mergeCell ref="F2:G2"/>
    <mergeCell ref="D2:E2"/>
    <mergeCell ref="B2:C2"/>
    <mergeCell ref="A2:A3"/>
  </mergeCells>
  <hyperlinks>
    <hyperlink ref="A4" r:id="rId1" xr:uid="{00000000-0004-0000-0600-000000000000}"/>
    <hyperlink ref="A5" r:id="rId2" xr:uid="{00000000-0004-0000-0600-000001000000}"/>
    <hyperlink ref="A6" r:id="rId3" xr:uid="{00000000-0004-0000-0600-000002000000}"/>
    <hyperlink ref="A7" r:id="rId4" xr:uid="{00000000-0004-0000-0600-000003000000}"/>
    <hyperlink ref="A8" r:id="rId5" xr:uid="{00000000-0004-0000-0600-000004000000}"/>
  </hyperlinks>
  <pageMargins left="0.511811024" right="0.511811024" top="0.78740157499999996" bottom="0.78740157499999996" header="0.31496062000000002" footer="0.31496062000000002"/>
  <pageSetup paperSize="9" orientation="landscape" horizontalDpi="300" verticalDpi="3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militares_circulo</vt:lpstr>
      <vt:lpstr>MILITARES CICLO_por Força</vt:lpstr>
      <vt:lpstr>militares_circulo!Area_de_impressao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Fabbia Gomes Barbosa Jacob da Silva</cp:lastModifiedBy>
  <cp:lastPrinted>2025-05-19T15:26:31Z</cp:lastPrinted>
  <dcterms:created xsi:type="dcterms:W3CDTF">2010-05-13T17:13:45Z</dcterms:created>
  <dcterms:modified xsi:type="dcterms:W3CDTF">2025-05-19T15:27:11Z</dcterms:modified>
</cp:coreProperties>
</file>