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turgov-my.sharepoint.com/personal/iara_zannon_turismo_gov_br/Documents/Área de Trabalho/IARA/EDITAL PONTÕES 2026/Minutas Finais/"/>
    </mc:Choice>
  </mc:AlternateContent>
  <xr:revisionPtr revIDLastSave="24" documentId="8_{F1F6583A-7934-41BA-9A54-30982521D5B4}" xr6:coauthVersionLast="47" xr6:coauthVersionMax="47" xr10:uidLastSave="{CDDADB79-4AD3-45C3-82FA-90E287451329}"/>
  <bookViews>
    <workbookView xWindow="-120" yWindow="-120" windowWidth="29040" windowHeight="15720" xr2:uid="{00000000-000D-0000-FFFF-FFFF00000000}"/>
  </bookViews>
  <sheets>
    <sheet name="CRONO FÍSICO _ P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ycog2oGzc71RmYI5iI4BjoxmkLihVKcqDywjHQcTDo="/>
    </ext>
  </extLst>
</workbook>
</file>

<file path=xl/calcChain.xml><?xml version="1.0" encoding="utf-8"?>
<calcChain xmlns="http://schemas.openxmlformats.org/spreadsheetml/2006/main">
  <c r="J18" i="1" l="1"/>
  <c r="L17" i="1" s="1"/>
  <c r="J20" i="1"/>
  <c r="J8" i="1" s="1"/>
  <c r="K8" i="1" s="1"/>
  <c r="J19" i="1"/>
  <c r="J21" i="1"/>
  <c r="J53" i="1"/>
  <c r="J54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L85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L68" i="1"/>
  <c r="J66" i="1"/>
  <c r="J65" i="1"/>
  <c r="J64" i="1"/>
  <c r="J63" i="1"/>
  <c r="J62" i="1"/>
  <c r="J61" i="1"/>
  <c r="J60" i="1"/>
  <c r="J59" i="1"/>
  <c r="J58" i="1"/>
  <c r="J57" i="1"/>
  <c r="J56" i="1"/>
  <c r="J55" i="1"/>
  <c r="J52" i="1"/>
  <c r="L51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L34" i="1"/>
  <c r="L33" i="1"/>
  <c r="L50" i="1" s="1"/>
  <c r="J32" i="1"/>
  <c r="J31" i="1"/>
  <c r="J30" i="1"/>
  <c r="J29" i="1"/>
  <c r="J28" i="1"/>
  <c r="J27" i="1"/>
  <c r="J26" i="1"/>
  <c r="J25" i="1"/>
  <c r="J24" i="1"/>
  <c r="J23" i="1"/>
  <c r="J22" i="1"/>
  <c r="J7" i="1"/>
  <c r="K7" i="1" s="1"/>
  <c r="J6" i="1"/>
  <c r="K6" i="1" s="1"/>
  <c r="J9" i="1" l="1"/>
  <c r="L8" i="1"/>
  <c r="L7" i="1"/>
  <c r="L6" i="1"/>
  <c r="K10" i="1"/>
  <c r="L10" i="1" s="1"/>
  <c r="L84" i="1"/>
  <c r="L67" i="1"/>
  <c r="L101" i="1"/>
</calcChain>
</file>

<file path=xl/sharedStrings.xml><?xml version="1.0" encoding="utf-8"?>
<sst xmlns="http://schemas.openxmlformats.org/spreadsheetml/2006/main" count="291" uniqueCount="111">
  <si>
    <t>MINISTÉRIO DA CULTURA
SECRETARIA DE CIDADANIA E DIVERSIDADE CULTURAL
EDITAL DE SELEÇÃO PÚBLICA SCDC/MINC Nº XXXXX, DE XX/XX/2026
CULTURA VIVA – FOMENTO À REDE NACIONAL DE PONTÕES DE CULTURA</t>
  </si>
  <si>
    <t>ANEXO 7
PLANO DE APLICAÇÃO DETALHADO</t>
  </si>
  <si>
    <t>Orientações:</t>
  </si>
  <si>
    <t>a) ATENÇÃO! Leia atentamente o Anexo 5 – Guia: Como Elaborar o Projeto, para que o projeto seja elaborado de com os regramentos e orientações definidos no Edital. Não será aceito o projeto em desacordo com os regramentos e orientações do Anexo 5.
b) Valor total do projeto deve estar de acordo com o Eixo e a Categoria de inscrição respeitando os valores para as despesas de CUSTEIO. As linhas abaixo ajudarão você a acompanhar os valores dos três tipos de despesas de custeio e ajustar os percentuais de acordo com as regras do Edital.</t>
  </si>
  <si>
    <t>VALOR DAS DESPESAS FINALÍSTICAS</t>
  </si>
  <si>
    <t>VALOR DAS DESPESAS INDIRETAS E ADMINISTRATIVAS</t>
  </si>
  <si>
    <t>VALOR DAS DESPESAS DE COMUNICAÇÃO</t>
  </si>
  <si>
    <t>DIFERENÇA ENTRE O VALOR JÁ APLICADO E O VALOR DISPONÍVEL</t>
  </si>
  <si>
    <t>ENTIDADE CULTURAL:</t>
  </si>
  <si>
    <t>CNPJ:</t>
  </si>
  <si>
    <t>EIXO DE INSCRIÇÃO:</t>
  </si>
  <si>
    <t>CATEGORIA DE INSCRIÇÃO:</t>
  </si>
  <si>
    <t>VALOR DO PROJETO - DEFINIDO PARA O EIXO/CATEGORIA DE INSCRIÇÃO - ANEXO 1 OU 2 (VERIFIQUE SE A SUA CATEGORIA TEM O FATOR AMAZÔNICO):</t>
  </si>
  <si>
    <t>META 1 - PLANO DE COMUNICAÇÃO E DIVULGAÇÃO</t>
  </si>
  <si>
    <t>VALOR TOTAL DA META</t>
  </si>
  <si>
    <t>Nº DESPESA</t>
  </si>
  <si>
    <t>DESCRIÇÃO DO ITEM DE DESPESA</t>
  </si>
  <si>
    <t>JUSTIFICATIVA PARA O CUSTEIO DO ITEM DE DESPESA NO PROJETO</t>
  </si>
  <si>
    <t>CRONOGRAMA - INÍCIO
(indique o mês do projeto que está previsto iniciar o custeio do item de despesa)</t>
  </si>
  <si>
    <t>CRONOGRAMA - FIM
(indique o mês do projeto que está previsto finalizar o custeio do item de despesa)</t>
  </si>
  <si>
    <t>TIPO DE DESPESA</t>
  </si>
  <si>
    <t>UNID. MEDIDA</t>
  </si>
  <si>
    <t>QUANT.</t>
  </si>
  <si>
    <t>VALOR UNITÁRIO</t>
  </si>
  <si>
    <t>VALOR TOTAL</t>
  </si>
  <si>
    <t>Parâmetro de Preço utilizado / memória de cálculo</t>
  </si>
  <si>
    <t>1.1.</t>
  </si>
  <si>
    <t>Inserir o item de despesa que será custeado com os recursos do TCC para realizar esta Meta e cumprir o objeto previsto</t>
  </si>
  <si>
    <t xml:space="preserve"> </t>
  </si>
  <si>
    <t>1.2</t>
  </si>
  <si>
    <t>1.3</t>
  </si>
  <si>
    <t>1.4</t>
  </si>
  <si>
    <t>Selecione o tipo de despesa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</si>
  <si>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</si>
  <si>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</si>
  <si>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</si>
  <si>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</si>
  <si>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</si>
  <si>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</si>
  <si>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</si>
  <si>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</si>
  <si>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</si>
  <si>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</si>
  <si>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</si>
  <si>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META 2 - EQUIPE CENTRAL DO PROJETO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</si>
  <si>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</si>
  <si>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</si>
  <si>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</si>
  <si>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</si>
  <si>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</si>
  <si>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</si>
  <si>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</si>
  <si>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</si>
  <si>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</si>
  <si>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</si>
  <si>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</si>
  <si>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</si>
  <si>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</si>
  <si>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</si>
  <si>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</si>
  <si>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META 3 - FORMAÇÃO E CAPACITAÇÃO DA REDE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</si>
  <si>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</si>
  <si>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</si>
  <si>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</si>
  <si>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</si>
  <si>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</si>
  <si>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</si>
  <si>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</si>
  <si>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</si>
  <si>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</si>
  <si>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</si>
  <si>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</si>
  <si>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</si>
  <si>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</si>
  <si>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</si>
  <si>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</si>
  <si>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META 4 - ARTICULAÇÃO E MOBILIZAÇÃO DA REDE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</si>
  <si>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</si>
  <si>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</si>
  <si>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</si>
  <si>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</si>
  <si>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</si>
  <si>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</si>
  <si>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</si>
  <si>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</si>
  <si>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</si>
  <si>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</si>
  <si>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</si>
  <si>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</si>
  <si>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</si>
  <si>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</si>
  <si>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</si>
  <si>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META 5 (SE HOUVER)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</si>
  <si>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</si>
  <si>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</si>
  <si>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</si>
  <si>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</si>
  <si>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</si>
  <si>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</si>
  <si>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</si>
  <si>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</si>
  <si>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</si>
  <si>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</si>
  <si>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</si>
  <si>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</si>
  <si>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</si>
  <si>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</si>
  <si>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</si>
  <si>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VALOR TOTAL DO PROJETO</t>
  </si>
  <si>
    <t>Selecione o Valor Global do Projeto</t>
  </si>
  <si>
    <t>TIPO DE DESPESA COM SELEÇÃO PENDENTE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</si>
</sst>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[$R$ -416]#,##0.00"/>
    <numFmt numFmtId="165" formatCode="0.000000"/>
    <numFmt numFmtId="166" formatCode="&quot;R$&quot;\ #,##0.00"/>
  </numFmts>
  <fonts count="24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2"/>
      <color theme="1"/>
      <name val="Calibri"/>
      <family val="2"/>
    </font>
    <font>
      <b/>
      <sz val="14"/>
      <color rgb="FFFF0000"/>
      <name val="Calibri"/>
      <family val="2"/>
    </font>
    <font>
      <sz val="12"/>
      <color rgb="FFFF0000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2"/>
      <color rgb="FF000000"/>
      <name val="Calibri"/>
      <family val="2"/>
    </font>
    <font>
      <sz val="10"/>
      <color rgb="FFFF0000"/>
      <name val="Times New Roman"/>
      <family val="1"/>
    </font>
    <font>
      <b/>
      <sz val="12"/>
      <color rgb="FFFF0000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4"/>
      <name val="Calibri"/>
      <family val="2"/>
    </font>
    <font>
      <sz val="14"/>
      <name val="Arial"/>
      <family val="2"/>
      <scheme val="minor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BD4B4"/>
        <bgColor rgb="FFFBD4B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20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" fillId="0" borderId="5" xfId="0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164" fontId="7" fillId="2" borderId="8" xfId="0" applyNumberFormat="1" applyFont="1" applyFill="1" applyBorder="1" applyAlignment="1" applyProtection="1">
      <alignment vertical="center" wrapText="1"/>
      <protection locked="0"/>
    </xf>
    <xf numFmtId="165" fontId="8" fillId="3" borderId="9" xfId="0" applyNumberFormat="1" applyFont="1" applyFill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10" fillId="0" borderId="0" xfId="0" applyFont="1" applyProtection="1">
      <protection locked="0"/>
    </xf>
    <xf numFmtId="165" fontId="8" fillId="0" borderId="9" xfId="0" applyNumberFormat="1" applyFont="1" applyBorder="1" applyAlignment="1" applyProtection="1">
      <alignment vertical="center" wrapText="1"/>
      <protection locked="0"/>
    </xf>
    <xf numFmtId="164" fontId="7" fillId="2" borderId="14" xfId="0" applyNumberFormat="1" applyFont="1" applyFill="1" applyBorder="1" applyAlignment="1" applyProtection="1">
      <alignment vertical="center" wrapText="1"/>
      <protection locked="0"/>
    </xf>
    <xf numFmtId="165" fontId="8" fillId="0" borderId="15" xfId="0" applyNumberFormat="1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2" fontId="7" fillId="0" borderId="15" xfId="0" applyNumberFormat="1" applyFont="1" applyFill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2" fillId="0" borderId="17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10" fillId="0" borderId="19" xfId="0" applyFont="1" applyBorder="1" applyProtection="1">
      <protection locked="0"/>
    </xf>
    <xf numFmtId="164" fontId="12" fillId="0" borderId="18" xfId="0" applyNumberFormat="1" applyFont="1" applyBorder="1" applyAlignment="1" applyProtection="1">
      <alignment vertical="center" wrapText="1"/>
      <protection locked="0"/>
    </xf>
    <xf numFmtId="0" fontId="9" fillId="0" borderId="20" xfId="0" applyFont="1" applyBorder="1" applyAlignment="1" applyProtection="1">
      <alignment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Protection="1">
      <protection locked="0"/>
    </xf>
    <xf numFmtId="0" fontId="13" fillId="0" borderId="23" xfId="0" applyFont="1" applyBorder="1" applyProtection="1">
      <protection locked="0"/>
    </xf>
    <xf numFmtId="0" fontId="12" fillId="0" borderId="23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Protection="1"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3" fillId="0" borderId="7" xfId="0" applyFont="1" applyBorder="1" applyProtection="1"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Protection="1">
      <protection locked="0"/>
    </xf>
    <xf numFmtId="0" fontId="12" fillId="0" borderId="27" xfId="0" applyFont="1" applyBorder="1" applyAlignment="1" applyProtection="1">
      <alignment horizontal="left" vertical="center" wrapText="1"/>
      <protection locked="0"/>
    </xf>
    <xf numFmtId="44" fontId="14" fillId="4" borderId="57" xfId="1" applyFont="1" applyFill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33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4" fillId="5" borderId="54" xfId="0" applyFont="1" applyFill="1" applyBorder="1" applyAlignment="1" applyProtection="1">
      <alignment horizontal="center" vertical="center" wrapText="1"/>
      <protection locked="0"/>
    </xf>
    <xf numFmtId="0" fontId="4" fillId="5" borderId="55" xfId="0" applyFont="1" applyFill="1" applyBorder="1" applyAlignment="1" applyProtection="1">
      <alignment horizontal="center" vertical="center" wrapText="1"/>
      <protection locked="0"/>
    </xf>
    <xf numFmtId="0" fontId="15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56" xfId="0" applyFont="1" applyFill="1" applyBorder="1" applyAlignment="1" applyProtection="1">
      <alignment horizontal="center" vertical="center" wrapText="1"/>
      <protection locked="0"/>
    </xf>
    <xf numFmtId="166" fontId="4" fillId="6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vertical="center" wrapText="1"/>
      <protection locked="0"/>
    </xf>
    <xf numFmtId="0" fontId="4" fillId="0" borderId="40" xfId="0" applyFont="1" applyBorder="1" applyAlignment="1" applyProtection="1">
      <alignment horizontal="center" vertical="center" wrapText="1"/>
      <protection locked="0"/>
    </xf>
    <xf numFmtId="0" fontId="6" fillId="0" borderId="41" xfId="0" applyFont="1" applyBorder="1" applyAlignment="1" applyProtection="1">
      <alignment horizontal="left" vertical="center" wrapText="1"/>
      <protection locked="0"/>
    </xf>
    <xf numFmtId="0" fontId="6" fillId="0" borderId="41" xfId="0" applyFont="1" applyBorder="1" applyAlignment="1" applyProtection="1">
      <alignment horizontal="center" vertical="center" wrapText="1"/>
      <protection locked="0"/>
    </xf>
    <xf numFmtId="164" fontId="6" fillId="0" borderId="41" xfId="0" applyNumberFormat="1" applyFont="1" applyBorder="1" applyAlignment="1" applyProtection="1">
      <alignment horizontal="center" vertical="center" wrapText="1"/>
      <protection locked="0"/>
    </xf>
    <xf numFmtId="166" fontId="11" fillId="0" borderId="9" xfId="0" applyNumberFormat="1" applyFont="1" applyBorder="1" applyAlignment="1" applyProtection="1">
      <alignment horizontal="right" vertical="center" wrapText="1"/>
      <protection locked="0"/>
    </xf>
    <xf numFmtId="4" fontId="11" fillId="0" borderId="24" xfId="0" applyNumberFormat="1" applyFont="1" applyBorder="1" applyAlignment="1" applyProtection="1">
      <alignment horizontal="center" vertical="center" wrapText="1"/>
      <protection locked="0"/>
    </xf>
    <xf numFmtId="0" fontId="11" fillId="7" borderId="35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4" fontId="11" fillId="0" borderId="26" xfId="0" applyNumberFormat="1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1" fillId="3" borderId="35" xfId="0" applyFont="1" applyFill="1" applyBorder="1" applyAlignment="1" applyProtection="1">
      <alignment horizontal="center" vertical="center" wrapText="1"/>
      <protection locked="0"/>
    </xf>
    <xf numFmtId="0" fontId="4" fillId="0" borderId="42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43" xfId="0" applyFont="1" applyBorder="1" applyAlignment="1" applyProtection="1">
      <alignment horizontal="left" vertical="center" wrapText="1"/>
      <protection locked="0"/>
    </xf>
    <xf numFmtId="0" fontId="6" fillId="0" borderId="43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164" fontId="6" fillId="0" borderId="43" xfId="0" applyNumberFormat="1" applyFont="1" applyBorder="1" applyAlignment="1" applyProtection="1">
      <alignment horizontal="center" vertical="center" wrapText="1"/>
      <protection locked="0"/>
    </xf>
    <xf numFmtId="166" fontId="11" fillId="0" borderId="15" xfId="0" applyNumberFormat="1" applyFont="1" applyBorder="1" applyAlignment="1" applyProtection="1">
      <alignment horizontal="right" vertical="center" wrapText="1"/>
      <protection locked="0"/>
    </xf>
    <xf numFmtId="4" fontId="11" fillId="0" borderId="28" xfId="0" applyNumberFormat="1" applyFont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Border="1" applyProtection="1">
      <protection locked="0"/>
    </xf>
    <xf numFmtId="0" fontId="12" fillId="2" borderId="31" xfId="0" applyFont="1" applyFill="1" applyBorder="1" applyAlignment="1" applyProtection="1">
      <alignment horizontal="left" vertical="center" wrapText="1"/>
      <protection locked="0"/>
    </xf>
    <xf numFmtId="0" fontId="12" fillId="2" borderId="31" xfId="0" applyFont="1" applyFill="1" applyBorder="1" applyAlignment="1" applyProtection="1">
      <alignment horizontal="left" vertical="center" wrapText="1"/>
      <protection locked="0"/>
    </xf>
    <xf numFmtId="0" fontId="2" fillId="0" borderId="31" xfId="0" applyFont="1" applyBorder="1" applyProtection="1">
      <protection locked="0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5" borderId="44" xfId="0" applyFont="1" applyFill="1" applyBorder="1" applyAlignment="1" applyProtection="1">
      <alignment horizontal="center" vertical="center" wrapText="1"/>
      <protection locked="0"/>
    </xf>
    <xf numFmtId="0" fontId="4" fillId="5" borderId="43" xfId="0" applyFont="1" applyFill="1" applyBorder="1" applyAlignment="1" applyProtection="1">
      <alignment horizontal="center" vertical="center" wrapText="1"/>
      <protection locked="0"/>
    </xf>
    <xf numFmtId="0" fontId="4" fillId="5" borderId="34" xfId="0" applyFont="1" applyFill="1" applyBorder="1" applyAlignment="1" applyProtection="1">
      <alignment horizontal="center" vertical="center" wrapText="1"/>
      <protection locked="0"/>
    </xf>
    <xf numFmtId="166" fontId="4" fillId="6" borderId="3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164" fontId="6" fillId="0" borderId="37" xfId="0" applyNumberFormat="1" applyFont="1" applyBorder="1" applyAlignment="1" applyProtection="1">
      <alignment horizontal="center" vertical="center" wrapText="1"/>
      <protection locked="0"/>
    </xf>
    <xf numFmtId="166" fontId="11" fillId="0" borderId="37" xfId="0" applyNumberFormat="1" applyFont="1" applyBorder="1" applyAlignment="1" applyProtection="1">
      <alignment horizontal="right" vertical="center" wrapText="1"/>
      <protection locked="0"/>
    </xf>
    <xf numFmtId="4" fontId="11" fillId="0" borderId="38" xfId="0" applyNumberFormat="1" applyFont="1" applyBorder="1" applyAlignment="1" applyProtection="1">
      <alignment horizontal="center" vertical="center" wrapText="1"/>
      <protection locked="0"/>
    </xf>
    <xf numFmtId="0" fontId="11" fillId="7" borderId="39" xfId="0" applyFont="1" applyFill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 wrapText="1"/>
      <protection locked="0"/>
    </xf>
    <xf numFmtId="0" fontId="4" fillId="0" borderId="46" xfId="0" applyFont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7" fillId="2" borderId="29" xfId="0" applyFont="1" applyFill="1" applyBorder="1" applyAlignment="1" applyProtection="1">
      <alignment horizontal="left" vertical="center" wrapText="1"/>
      <protection locked="0"/>
    </xf>
    <xf numFmtId="166" fontId="4" fillId="6" borderId="4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8" xfId="0" applyFont="1" applyBorder="1" applyAlignment="1" applyProtection="1">
      <alignment horizontal="center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6" fillId="0" borderId="50" xfId="0" applyFont="1" applyBorder="1" applyAlignment="1" applyProtection="1">
      <alignment horizontal="left" vertical="center" wrapText="1"/>
      <protection locked="0"/>
    </xf>
    <xf numFmtId="0" fontId="6" fillId="0" borderId="50" xfId="0" applyFont="1" applyBorder="1" applyAlignment="1" applyProtection="1">
      <alignment horizontal="center" vertical="center" wrapText="1"/>
      <protection locked="0"/>
    </xf>
    <xf numFmtId="0" fontId="6" fillId="0" borderId="49" xfId="0" applyFont="1" applyBorder="1" applyAlignment="1" applyProtection="1">
      <alignment horizontal="center" vertical="center" wrapText="1"/>
      <protection locked="0"/>
    </xf>
    <xf numFmtId="164" fontId="6" fillId="0" borderId="50" xfId="0" applyNumberFormat="1" applyFont="1" applyBorder="1" applyAlignment="1" applyProtection="1">
      <alignment horizontal="center" vertical="center" wrapText="1"/>
      <protection locked="0"/>
    </xf>
    <xf numFmtId="166" fontId="11" fillId="0" borderId="49" xfId="0" applyNumberFormat="1" applyFont="1" applyBorder="1" applyAlignment="1" applyProtection="1">
      <alignment horizontal="right" vertical="center" wrapText="1"/>
      <protection locked="0"/>
    </xf>
    <xf numFmtId="4" fontId="11" fillId="0" borderId="51" xfId="0" applyNumberFormat="1" applyFont="1" applyBorder="1" applyAlignment="1" applyProtection="1">
      <alignment horizontal="center" vertical="center" wrapText="1"/>
      <protection locked="0"/>
    </xf>
    <xf numFmtId="0" fontId="8" fillId="8" borderId="52" xfId="0" applyFont="1" applyFill="1" applyBorder="1" applyAlignment="1" applyProtection="1">
      <alignment horizontal="right" vertical="center" wrapText="1"/>
      <protection locked="0"/>
    </xf>
    <xf numFmtId="0" fontId="2" fillId="0" borderId="53" xfId="0" applyFont="1" applyBorder="1" applyProtection="1">
      <protection locked="0"/>
    </xf>
    <xf numFmtId="166" fontId="18" fillId="8" borderId="32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22" fillId="0" borderId="0" xfId="0" applyFont="1" applyProtection="1">
      <protection locked="0"/>
    </xf>
    <xf numFmtId="0" fontId="23" fillId="0" borderId="5" xfId="0" applyFont="1" applyBorder="1" applyProtection="1">
      <protection locked="0"/>
    </xf>
  </cellXfs>
  <cellStyles count="2">
    <cellStyle name="Moeda" xfId="1" builtinId="4"/>
    <cellStyle name="Normal" xfId="0" builtinId="0"/>
  </cellStyles>
  <dxfs count="11">
    <dxf>
      <font>
        <color theme="0"/>
      </font>
      <fill>
        <patternFill patternType="solid">
          <fgColor rgb="FF91BF78"/>
          <bgColor rgb="FF91BF78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93C47D"/>
          <bgColor rgb="FF93C47D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color rgb="FFFFFFFF"/>
      </font>
      <fill>
        <patternFill patternType="solid">
          <fgColor rgb="FF93C47D"/>
          <bgColor rgb="FF93C47D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91BF78"/>
          <bgColor rgb="FF91BF7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200025</xdr:colOff>
      <xdr:row>0</xdr:row>
      <xdr:rowOff>38100</xdr:rowOff>
    </xdr:from>
    <xdr:ext cx="723900" cy="6858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4"/>
  <sheetViews>
    <sheetView tabSelected="1" zoomScale="70" zoomScaleNormal="70" workbookViewId="0">
      <pane ySplit="10" topLeftCell="A11" activePane="bottomLeft" state="frozen"/>
      <selection pane="bottomLeft" activeCell="K97" sqref="K97"/>
    </sheetView>
  </sheetViews>
  <sheetFormatPr defaultColWidth="12.5703125" defaultRowHeight="15" customHeight="1" x14ac:dyDescent="0.2"/>
  <cols>
    <col min="1" max="1" width="9.5703125" style="5" customWidth="1"/>
    <col min="2" max="2" width="56.85546875" style="5" customWidth="1"/>
    <col min="3" max="3" width="26.42578125" style="5" customWidth="1"/>
    <col min="4" max="4" width="27.28515625" style="5" customWidth="1"/>
    <col min="5" max="5" width="27.5703125" style="5" customWidth="1"/>
    <col min="6" max="6" width="17.7109375" style="5" customWidth="1"/>
    <col min="7" max="7" width="11.28515625" style="5" customWidth="1"/>
    <col min="8" max="8" width="9.28515625" style="5" customWidth="1"/>
    <col min="9" max="9" width="13.85546875" style="5" customWidth="1"/>
    <col min="10" max="10" width="18.42578125" style="5" customWidth="1"/>
    <col min="11" max="11" width="37" style="5" customWidth="1"/>
    <col min="12" max="12" width="98" style="5" customWidth="1"/>
    <col min="13" max="13" width="9" style="5" customWidth="1"/>
    <col min="14" max="14" width="45.28515625" style="5" customWidth="1"/>
    <col min="15" max="30" width="11.42578125" style="5" customWidth="1"/>
    <col min="31" max="16384" width="12.5703125" style="5"/>
  </cols>
  <sheetData>
    <row r="1" spans="1:30" ht="62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72" customHeight="1" x14ac:dyDescent="0.2">
      <c r="A2" s="114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48.75" customHeight="1" x14ac:dyDescent="0.25">
      <c r="A3" s="117" t="s">
        <v>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5.5" customHeight="1" x14ac:dyDescent="0.2">
      <c r="A4" s="8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45.75" customHeight="1" x14ac:dyDescent="0.2">
      <c r="A5" s="9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1" x14ac:dyDescent="0.2">
      <c r="A6" s="10" t="s">
        <v>4</v>
      </c>
      <c r="B6" s="11"/>
      <c r="C6" s="11"/>
      <c r="D6" s="11"/>
      <c r="E6" s="11"/>
      <c r="F6" s="11"/>
      <c r="G6" s="11"/>
      <c r="H6" s="11"/>
      <c r="I6" s="12"/>
      <c r="J6" s="13">
        <f>IFERROR(SUMIF(F18:F32,"Direta / Finalística",J18:J32)+SUMIF(F35:F49,"Direta / Finalística",J35:J49)+SUMIF(F52:F66,"Direta / Finalística",J52:J66)+SUMIF(F69:F83,"Direta / Finalística",J69:J83)+SUMIF(F86:F100,"Direta / Finalística",J86:J100),"")</f>
        <v>0</v>
      </c>
      <c r="K6" s="14">
        <f>IF(J6&gt;C15, "Valor Global Extrapolado!", IFERROR(((J6/C15)*100),0))</f>
        <v>0</v>
      </c>
      <c r="L6" s="15" t="str">
        <f>IF(J6&gt;C15, "Os valores aplicados estão maiores que o valor global do projeto!", IF(K6 &lt; 65, "O valor das despesas diretas e finalísticas está abaixo do mínimo permitido de 65%!", "O valor das despesas finalísticas está compatível com o mínimo de 65%."))</f>
        <v>O valor das despesas diretas e finalísticas está abaixo do mínimo permitido de 65%!</v>
      </c>
      <c r="M6" s="16"/>
      <c r="N6" s="1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customHeight="1" x14ac:dyDescent="0.2">
      <c r="A7" s="10" t="s">
        <v>5</v>
      </c>
      <c r="B7" s="11"/>
      <c r="C7" s="11"/>
      <c r="D7" s="11"/>
      <c r="E7" s="11"/>
      <c r="F7" s="11"/>
      <c r="G7" s="11"/>
      <c r="H7" s="11"/>
      <c r="I7" s="12"/>
      <c r="J7" s="13">
        <f>IFERROR(SUMIF(F18:F32,"Indireta / Administrativa",J18:J32)+SUMIF(F35:F49,"Indireta / Administrativa",J35:J49)+SUMIF(F52:F66,"Indireta / Administrativa",J52:J66)+SUMIF(F69:F83,"Indireta / Administrativa",J69:J83)+SUMIF(F86:F100,"Indireta / Administrativa",J86:J100),"")</f>
        <v>0</v>
      </c>
      <c r="K7" s="17">
        <f>IF(J7&gt;C15, "Valor Global Extrapolado!", IFERROR(((J7/C15)*100),0))</f>
        <v>0</v>
      </c>
      <c r="L7" s="15" t="str">
        <f>IF(J7&gt;C15, "Os valores aplicados estão maiores que o valor global do projeto!", IF(K7 &lt;= 15,  "O valor das despesas indiretas e administrativas está dentro do limite de 15%.", "O valor das despesas indiretas e administrativas está acima do máximo permitido de 15%!"))</f>
        <v>O valor das despesas indiretas e administrativas está dentro do limite de 15%.</v>
      </c>
      <c r="M7" s="16"/>
      <c r="N7" s="1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" customHeight="1" x14ac:dyDescent="0.2">
      <c r="A8" s="10" t="s">
        <v>6</v>
      </c>
      <c r="B8" s="11"/>
      <c r="C8" s="11"/>
      <c r="D8" s="11"/>
      <c r="E8" s="11"/>
      <c r="F8" s="11"/>
      <c r="G8" s="11"/>
      <c r="H8" s="11"/>
      <c r="I8" s="12"/>
      <c r="J8" s="18">
        <f>IFERROR(SUMIF(F18:F32,"Divulgação / Comunicação",J18:J32)+SUMIF(F35:F49,"Divulgação / Comunicação",J35:J49)+SUMIF(F52:F66,"Divulgação / Comunicação",J52:J66)+SUMIF(F69:F83,"Divulgação / Comunicação",J69:J83)+SUMIF(F86:F100,"Divulgação / Comunicação",J86:J100),"")</f>
        <v>0</v>
      </c>
      <c r="K8" s="19">
        <f>IF(J8&gt;C15, "Valor Global Extrapolado!", IFERROR(((J8/C15)*100),0))</f>
        <v>0</v>
      </c>
      <c r="L8" s="20" t="str">
        <f>IF(J8&gt;C15, "Os valores aplicados estão maiores que o valor global do projeto!", IF(K8 &lt;= 20,  "O valor das despesas de comunicação está dentro do limite de 20%.", "O valor das despesas de comunicação está superior ao máximo permitido!"))</f>
        <v>O valor das despesas de comunicação está dentro do limite de 20%.</v>
      </c>
      <c r="M8" s="16"/>
      <c r="N8" s="1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" customHeight="1" x14ac:dyDescent="0.2">
      <c r="A9" s="21" t="s">
        <v>110</v>
      </c>
      <c r="B9" s="22"/>
      <c r="C9" s="22"/>
      <c r="D9" s="22"/>
      <c r="E9" s="22"/>
      <c r="F9" s="22"/>
      <c r="G9" s="22"/>
      <c r="H9" s="22"/>
      <c r="I9" s="23"/>
      <c r="J9" s="18">
        <f>IFERROR(SUMIF(F18:F32,"Selecione o tipo de despesa",J18:J32)+SUMIF(F35:F49,"Selecione o tipo de despesa",J35:J49)+SUMIF(F52:F66,"Selecione o tipo de despesa",J52:J66)+SUMIF(F69:F83,"Selecione o tipo de despesa",J69:J83)+SUMIF(F86:F100,"Selecione o tipo de despesa",J86:J100),"")</f>
        <v>0</v>
      </c>
      <c r="K9" s="24"/>
      <c r="L9" s="25"/>
      <c r="M9" s="16"/>
      <c r="N9" s="1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2.5" customHeight="1" x14ac:dyDescent="0.2">
      <c r="A10" s="26" t="s">
        <v>7</v>
      </c>
      <c r="B10" s="27"/>
      <c r="C10" s="27"/>
      <c r="D10" s="27"/>
      <c r="E10" s="27"/>
      <c r="F10" s="27"/>
      <c r="G10" s="27"/>
      <c r="H10" s="27"/>
      <c r="I10" s="28"/>
      <c r="J10" s="29"/>
      <c r="K10" s="30" t="str">
        <f>IFERROR(C15-SUM(J6:J8),"Valor não selecionado!")</f>
        <v>Valor não selecionado!</v>
      </c>
      <c r="L10" s="31" t="str">
        <f>IF(K10&lt;0,"Você está aplicando mais do que o valor disponível",IF(K10&gt;0,"Você está aplicando menos do que o valor disponível","Você aplicou o valor global de forma completa"))</f>
        <v>Você está aplicando menos do que o valor disponível</v>
      </c>
      <c r="M10" s="16"/>
      <c r="N10" s="1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1" customHeight="1" x14ac:dyDescent="0.2">
      <c r="A11" s="32" t="s">
        <v>8</v>
      </c>
      <c r="B11" s="33"/>
      <c r="C11" s="34"/>
      <c r="D11" s="34"/>
      <c r="E11" s="34"/>
      <c r="F11" s="35"/>
      <c r="G11" s="36"/>
      <c r="H11" s="37"/>
      <c r="I11" s="37"/>
      <c r="J11" s="37"/>
      <c r="K11" s="37"/>
      <c r="L11" s="3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1" customHeight="1" x14ac:dyDescent="0.2">
      <c r="A12" s="38" t="s">
        <v>9</v>
      </c>
      <c r="B12" s="12"/>
      <c r="C12" s="39"/>
      <c r="D12" s="39"/>
      <c r="E12" s="39"/>
      <c r="F12" s="40"/>
      <c r="G12" s="36"/>
      <c r="H12" s="37"/>
      <c r="I12" s="37"/>
      <c r="J12" s="37"/>
      <c r="K12" s="37"/>
      <c r="L12" s="3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1" customHeight="1" x14ac:dyDescent="0.2">
      <c r="A13" s="38" t="s">
        <v>10</v>
      </c>
      <c r="B13" s="12"/>
      <c r="C13" s="39"/>
      <c r="D13" s="39"/>
      <c r="E13" s="39"/>
      <c r="F13" s="40"/>
      <c r="G13" s="41"/>
      <c r="H13" s="11"/>
      <c r="I13" s="11"/>
      <c r="J13" s="11"/>
      <c r="K13" s="11"/>
      <c r="L13" s="1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1" customHeight="1" x14ac:dyDescent="0.2">
      <c r="A14" s="38" t="s">
        <v>11</v>
      </c>
      <c r="B14" s="12"/>
      <c r="C14" s="42"/>
      <c r="D14" s="39"/>
      <c r="E14" s="39"/>
      <c r="F14" s="40"/>
      <c r="G14" s="41"/>
      <c r="H14" s="11"/>
      <c r="I14" s="11"/>
      <c r="J14" s="11"/>
      <c r="K14" s="11"/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59.25" customHeight="1" thickBot="1" x14ac:dyDescent="0.25">
      <c r="A15" s="43" t="s">
        <v>12</v>
      </c>
      <c r="B15" s="22"/>
      <c r="C15" s="44" t="s">
        <v>109</v>
      </c>
      <c r="E15" s="42"/>
      <c r="F15" s="45"/>
      <c r="G15" s="46"/>
      <c r="H15" s="22"/>
      <c r="I15" s="22"/>
      <c r="J15" s="22"/>
      <c r="K15" s="22"/>
      <c r="L15" s="2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.75" customHeight="1" thickBot="1" x14ac:dyDescent="0.25">
      <c r="A16" s="47" t="s">
        <v>13</v>
      </c>
      <c r="B16" s="3"/>
      <c r="C16" s="48"/>
      <c r="D16" s="49"/>
      <c r="E16" s="49"/>
      <c r="F16" s="49"/>
      <c r="G16" s="50"/>
      <c r="H16" s="2"/>
      <c r="I16" s="2"/>
      <c r="J16" s="2"/>
      <c r="K16" s="2"/>
      <c r="L16" s="51" t="s">
        <v>14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81" customHeight="1" thickBot="1" x14ac:dyDescent="0.25">
      <c r="A17" s="52" t="s">
        <v>15</v>
      </c>
      <c r="B17" s="53" t="s">
        <v>16</v>
      </c>
      <c r="C17" s="54" t="s">
        <v>17</v>
      </c>
      <c r="D17" s="53" t="s">
        <v>18</v>
      </c>
      <c r="E17" s="53" t="s">
        <v>19</v>
      </c>
      <c r="F17" s="53" t="s">
        <v>20</v>
      </c>
      <c r="G17" s="53" t="s">
        <v>21</v>
      </c>
      <c r="H17" s="53" t="s">
        <v>22</v>
      </c>
      <c r="I17" s="53" t="s">
        <v>23</v>
      </c>
      <c r="J17" s="53" t="s">
        <v>24</v>
      </c>
      <c r="K17" s="55" t="s">
        <v>25</v>
      </c>
      <c r="L17" s="56">
        <f>IFERROR(SUM(J18:J32),"")</f>
        <v>0</v>
      </c>
      <c r="M17" s="57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48" customHeight="1" x14ac:dyDescent="0.2">
      <c r="A18" s="58" t="s">
        <v>26</v>
      </c>
      <c r="B18" s="59" t="s">
        <v>27</v>
      </c>
      <c r="C18" s="59" t="s">
        <v>28</v>
      </c>
      <c r="D18" s="59"/>
      <c r="E18" s="59"/>
      <c r="F18" s="60" t="s">
        <v>32</v>
      </c>
      <c r="G18" s="60"/>
      <c r="H18" s="60"/>
      <c r="I18" s="61"/>
      <c r="J18" s="62">
        <f t="shared" ref="J18:J19" si="0">IFERROR(I18*H18,"")</f>
        <v>0</v>
      </c>
      <c r="K18" s="63"/>
      <c r="L18" s="6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48" customHeight="1" x14ac:dyDescent="0.2">
      <c r="A19" s="58" t="s">
        <v>29</v>
      </c>
      <c r="B19" s="65" t="s">
        <v>27</v>
      </c>
      <c r="C19" s="59"/>
      <c r="D19" s="59"/>
      <c r="E19" s="59"/>
      <c r="F19" s="60" t="s">
        <v>32</v>
      </c>
      <c r="G19" s="66"/>
      <c r="H19" s="66"/>
      <c r="I19" s="61"/>
      <c r="J19" s="62">
        <f t="shared" si="0"/>
        <v>0</v>
      </c>
      <c r="K19" s="67"/>
      <c r="L19" s="6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48" customHeight="1" x14ac:dyDescent="0.2">
      <c r="A20" s="58" t="s">
        <v>30</v>
      </c>
      <c r="B20" s="65" t="s">
        <v>27</v>
      </c>
      <c r="C20" s="59"/>
      <c r="D20" s="59"/>
      <c r="E20" s="59"/>
      <c r="F20" s="60" t="s">
        <v>32</v>
      </c>
      <c r="G20" s="66"/>
      <c r="H20" s="66"/>
      <c r="I20" s="61"/>
      <c r="J20" s="62">
        <f>IFERROR(I20*H20,"")</f>
        <v>0</v>
      </c>
      <c r="K20" s="67"/>
      <c r="L20" s="6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51.75" customHeight="1" x14ac:dyDescent="0.2">
      <c r="A21" s="58" t="s">
        <v>31</v>
      </c>
      <c r="B21" s="65" t="s">
        <v>27</v>
      </c>
      <c r="C21" s="59"/>
      <c r="D21" s="59"/>
      <c r="E21" s="59"/>
      <c r="F21" s="60" t="s">
        <v>32</v>
      </c>
      <c r="G21" s="66"/>
      <c r="H21" s="66"/>
      <c r="I21" s="61"/>
      <c r="J21" s="62">
        <f>IFERROR(I21*H21,"")</f>
        <v>0</v>
      </c>
      <c r="K21" s="67"/>
      <c r="L21" s="6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48" customHeight="1" x14ac:dyDescent="0.2">
      <c r="A22" s="58" t="s">
        <v>33</v>
      </c>
      <c r="B22" s="65" t="s">
        <v>27</v>
      </c>
      <c r="C22" s="59"/>
      <c r="D22" s="59"/>
      <c r="E22" s="59"/>
      <c r="F22" s="60" t="s">
        <v>32</v>
      </c>
      <c r="G22" s="66"/>
      <c r="H22" s="68"/>
      <c r="I22" s="61"/>
      <c r="J22" s="62">
        <f t="shared" ref="J22:J32" si="1">IFERROR(I22*H22,"")</f>
        <v>0</v>
      </c>
      <c r="K22" s="67"/>
      <c r="L22" s="6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48" customHeight="1" x14ac:dyDescent="0.2">
      <c r="A23" s="58" t="s">
        <v>34</v>
      </c>
      <c r="B23" s="65" t="s">
        <v>27</v>
      </c>
      <c r="C23" s="59"/>
      <c r="D23" s="59"/>
      <c r="E23" s="59"/>
      <c r="F23" s="60" t="s">
        <v>32</v>
      </c>
      <c r="G23" s="66"/>
      <c r="H23" s="68"/>
      <c r="I23" s="61"/>
      <c r="J23" s="62">
        <f t="shared" si="1"/>
        <v>0</v>
      </c>
      <c r="K23" s="67"/>
      <c r="L23" s="6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48" customHeight="1" x14ac:dyDescent="0.2">
      <c r="A24" s="58" t="s">
        <v>35</v>
      </c>
      <c r="B24" s="65" t="s">
        <v>27</v>
      </c>
      <c r="C24" s="59"/>
      <c r="D24" s="59"/>
      <c r="E24" s="59"/>
      <c r="F24" s="60" t="s">
        <v>32</v>
      </c>
      <c r="G24" s="66"/>
      <c r="H24" s="68"/>
      <c r="I24" s="61"/>
      <c r="J24" s="62">
        <f t="shared" si="1"/>
        <v>0</v>
      </c>
      <c r="K24" s="67"/>
      <c r="L24" s="6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48" customHeight="1" x14ac:dyDescent="0.2">
      <c r="A25" s="58" t="s">
        <v>36</v>
      </c>
      <c r="B25" s="65" t="s">
        <v>27</v>
      </c>
      <c r="C25" s="59"/>
      <c r="D25" s="59"/>
      <c r="E25" s="59"/>
      <c r="F25" s="60" t="s">
        <v>32</v>
      </c>
      <c r="G25" s="66"/>
      <c r="H25" s="68"/>
      <c r="I25" s="61"/>
      <c r="J25" s="62">
        <f t="shared" si="1"/>
        <v>0</v>
      </c>
      <c r="K25" s="67"/>
      <c r="L25" s="6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48" customHeight="1" x14ac:dyDescent="0.2">
      <c r="A26" s="58" t="s">
        <v>37</v>
      </c>
      <c r="B26" s="65" t="s">
        <v>27</v>
      </c>
      <c r="C26" s="59"/>
      <c r="D26" s="59"/>
      <c r="E26" s="59"/>
      <c r="F26" s="60" t="s">
        <v>32</v>
      </c>
      <c r="G26" s="66"/>
      <c r="H26" s="68"/>
      <c r="I26" s="61"/>
      <c r="J26" s="62">
        <f t="shared" si="1"/>
        <v>0</v>
      </c>
      <c r="K26" s="67"/>
      <c r="L26" s="6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48" customHeight="1" x14ac:dyDescent="0.2">
      <c r="A27" s="58" t="s">
        <v>38</v>
      </c>
      <c r="B27" s="65" t="s">
        <v>27</v>
      </c>
      <c r="C27" s="59"/>
      <c r="D27" s="59"/>
      <c r="E27" s="59"/>
      <c r="F27" s="60" t="s">
        <v>32</v>
      </c>
      <c r="G27" s="66"/>
      <c r="H27" s="68"/>
      <c r="I27" s="61"/>
      <c r="J27" s="62">
        <f t="shared" si="1"/>
        <v>0</v>
      </c>
      <c r="K27" s="67"/>
      <c r="L27" s="6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48" customHeight="1" x14ac:dyDescent="0.2">
      <c r="A28" s="58" t="s">
        <v>39</v>
      </c>
      <c r="B28" s="65" t="s">
        <v>27</v>
      </c>
      <c r="C28" s="59"/>
      <c r="D28" s="59"/>
      <c r="E28" s="59"/>
      <c r="F28" s="60" t="s">
        <v>32</v>
      </c>
      <c r="G28" s="66"/>
      <c r="H28" s="68"/>
      <c r="I28" s="61"/>
      <c r="J28" s="62">
        <f t="shared" si="1"/>
        <v>0</v>
      </c>
      <c r="K28" s="67"/>
      <c r="L28" s="6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48" customHeight="1" x14ac:dyDescent="0.2">
      <c r="A29" s="58" t="s">
        <v>40</v>
      </c>
      <c r="B29" s="65" t="s">
        <v>27</v>
      </c>
      <c r="C29" s="59"/>
      <c r="D29" s="59"/>
      <c r="E29" s="59"/>
      <c r="F29" s="60" t="s">
        <v>32</v>
      </c>
      <c r="G29" s="66"/>
      <c r="H29" s="68"/>
      <c r="I29" s="61"/>
      <c r="J29" s="62">
        <f t="shared" si="1"/>
        <v>0</v>
      </c>
      <c r="K29" s="67"/>
      <c r="L29" s="6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48" customHeight="1" x14ac:dyDescent="0.2">
      <c r="A30" s="58" t="s">
        <v>41</v>
      </c>
      <c r="B30" s="65" t="s">
        <v>27</v>
      </c>
      <c r="C30" s="59"/>
      <c r="D30" s="59"/>
      <c r="E30" s="59"/>
      <c r="F30" s="60" t="s">
        <v>32</v>
      </c>
      <c r="G30" s="66"/>
      <c r="H30" s="68"/>
      <c r="I30" s="61"/>
      <c r="J30" s="62">
        <f t="shared" si="1"/>
        <v>0</v>
      </c>
      <c r="K30" s="67"/>
      <c r="L30" s="6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48" customHeight="1" x14ac:dyDescent="0.2">
      <c r="A31" s="58" t="s">
        <v>42</v>
      </c>
      <c r="B31" s="65" t="s">
        <v>27</v>
      </c>
      <c r="C31" s="59"/>
      <c r="D31" s="59"/>
      <c r="E31" s="59"/>
      <c r="F31" s="60" t="s">
        <v>32</v>
      </c>
      <c r="G31" s="66"/>
      <c r="H31" s="68"/>
      <c r="I31" s="61"/>
      <c r="J31" s="62">
        <f t="shared" si="1"/>
        <v>0</v>
      </c>
      <c r="K31" s="67"/>
      <c r="L31" s="6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48" customHeight="1" thickBot="1" x14ac:dyDescent="0.25">
      <c r="A32" s="70" t="s">
        <v>43</v>
      </c>
      <c r="B32" s="71" t="s">
        <v>27</v>
      </c>
      <c r="C32" s="72"/>
      <c r="D32" s="72"/>
      <c r="E32" s="72"/>
      <c r="F32" s="73" t="s">
        <v>32</v>
      </c>
      <c r="G32" s="74"/>
      <c r="H32" s="75"/>
      <c r="I32" s="76"/>
      <c r="J32" s="77">
        <f t="shared" si="1"/>
        <v>0</v>
      </c>
      <c r="K32" s="78"/>
      <c r="L32" s="6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39.75" customHeight="1" thickBot="1" x14ac:dyDescent="0.25">
      <c r="A33" s="79" t="s">
        <v>44</v>
      </c>
      <c r="B33" s="80"/>
      <c r="C33" s="49"/>
      <c r="D33" s="49"/>
      <c r="E33" s="49"/>
      <c r="F33" s="81"/>
      <c r="G33" s="82"/>
      <c r="H33" s="83"/>
      <c r="I33" s="83"/>
      <c r="J33" s="83"/>
      <c r="K33" s="83"/>
      <c r="L33" s="84" t="str">
        <f>IFERROR(L16,"")</f>
        <v>VALOR TOTAL DA META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50.25" customHeight="1" thickBot="1" x14ac:dyDescent="0.25">
      <c r="A34" s="85" t="s">
        <v>15</v>
      </c>
      <c r="B34" s="86" t="s">
        <v>16</v>
      </c>
      <c r="C34" s="86"/>
      <c r="D34" s="86"/>
      <c r="E34" s="86"/>
      <c r="F34" s="86" t="s">
        <v>20</v>
      </c>
      <c r="G34" s="86" t="s">
        <v>21</v>
      </c>
      <c r="H34" s="86" t="s">
        <v>22</v>
      </c>
      <c r="I34" s="86" t="s">
        <v>23</v>
      </c>
      <c r="J34" s="86" t="s">
        <v>24</v>
      </c>
      <c r="K34" s="87" t="s">
        <v>25</v>
      </c>
      <c r="L34" s="88">
        <f>IFERROR(SUM(J35:J49),"")</f>
        <v>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48" customHeight="1" x14ac:dyDescent="0.2">
      <c r="A35" s="89" t="s">
        <v>45</v>
      </c>
      <c r="B35" s="90" t="s">
        <v>27</v>
      </c>
      <c r="C35" s="90"/>
      <c r="D35" s="90"/>
      <c r="E35" s="90"/>
      <c r="F35" s="91" t="s">
        <v>32</v>
      </c>
      <c r="G35" s="91"/>
      <c r="H35" s="91"/>
      <c r="I35" s="92"/>
      <c r="J35" s="93">
        <f t="shared" ref="J35:J49" si="2">IFERROR(I35*H35,"")</f>
        <v>0</v>
      </c>
      <c r="K35" s="94"/>
      <c r="L35" s="9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48" customHeight="1" x14ac:dyDescent="0.2">
      <c r="A36" s="96" t="s">
        <v>46</v>
      </c>
      <c r="B36" s="65" t="s">
        <v>27</v>
      </c>
      <c r="C36" s="59"/>
      <c r="D36" s="59"/>
      <c r="E36" s="59"/>
      <c r="F36" s="60" t="s">
        <v>32</v>
      </c>
      <c r="G36" s="66"/>
      <c r="H36" s="66"/>
      <c r="I36" s="61"/>
      <c r="J36" s="62">
        <f t="shared" si="2"/>
        <v>0</v>
      </c>
      <c r="K36" s="67"/>
      <c r="L36" s="6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48" customHeight="1" x14ac:dyDescent="0.2">
      <c r="A37" s="96" t="s">
        <v>47</v>
      </c>
      <c r="B37" s="65" t="s">
        <v>27</v>
      </c>
      <c r="C37" s="59"/>
      <c r="D37" s="59"/>
      <c r="E37" s="59"/>
      <c r="F37" s="60" t="s">
        <v>32</v>
      </c>
      <c r="G37" s="66"/>
      <c r="H37" s="66"/>
      <c r="I37" s="61"/>
      <c r="J37" s="62">
        <f t="shared" si="2"/>
        <v>0</v>
      </c>
      <c r="K37" s="67"/>
      <c r="L37" s="6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48" customHeight="1" x14ac:dyDescent="0.2">
      <c r="A38" s="96" t="s">
        <v>48</v>
      </c>
      <c r="B38" s="65" t="s">
        <v>27</v>
      </c>
      <c r="C38" s="59"/>
      <c r="D38" s="59"/>
      <c r="E38" s="59"/>
      <c r="F38" s="60" t="s">
        <v>32</v>
      </c>
      <c r="G38" s="66"/>
      <c r="H38" s="66"/>
      <c r="I38" s="61"/>
      <c r="J38" s="62">
        <f t="shared" si="2"/>
        <v>0</v>
      </c>
      <c r="K38" s="67"/>
      <c r="L38" s="6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48" customHeight="1" x14ac:dyDescent="0.2">
      <c r="A39" s="96" t="s">
        <v>49</v>
      </c>
      <c r="B39" s="65" t="s">
        <v>27</v>
      </c>
      <c r="C39" s="59"/>
      <c r="D39" s="59"/>
      <c r="E39" s="59"/>
      <c r="F39" s="60" t="s">
        <v>32</v>
      </c>
      <c r="G39" s="66"/>
      <c r="H39" s="66"/>
      <c r="I39" s="61"/>
      <c r="J39" s="62">
        <f t="shared" si="2"/>
        <v>0</v>
      </c>
      <c r="K39" s="67"/>
      <c r="L39" s="6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48" customHeight="1" x14ac:dyDescent="0.2">
      <c r="A40" s="96" t="s">
        <v>50</v>
      </c>
      <c r="B40" s="65" t="s">
        <v>27</v>
      </c>
      <c r="C40" s="59"/>
      <c r="D40" s="59"/>
      <c r="E40" s="59"/>
      <c r="F40" s="60" t="s">
        <v>32</v>
      </c>
      <c r="G40" s="66"/>
      <c r="H40" s="66"/>
      <c r="I40" s="61"/>
      <c r="J40" s="62">
        <f t="shared" si="2"/>
        <v>0</v>
      </c>
      <c r="K40" s="67"/>
      <c r="L40" s="6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48" customHeight="1" x14ac:dyDescent="0.2">
      <c r="A41" s="96" t="s">
        <v>51</v>
      </c>
      <c r="B41" s="65" t="s">
        <v>27</v>
      </c>
      <c r="C41" s="59"/>
      <c r="D41" s="59"/>
      <c r="E41" s="59"/>
      <c r="F41" s="60" t="s">
        <v>32</v>
      </c>
      <c r="G41" s="66"/>
      <c r="H41" s="66"/>
      <c r="I41" s="61"/>
      <c r="J41" s="62">
        <f t="shared" si="2"/>
        <v>0</v>
      </c>
      <c r="K41" s="67"/>
      <c r="L41" s="6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48" customHeight="1" x14ac:dyDescent="0.2">
      <c r="A42" s="96" t="s">
        <v>52</v>
      </c>
      <c r="B42" s="65" t="s">
        <v>27</v>
      </c>
      <c r="C42" s="59"/>
      <c r="D42" s="59"/>
      <c r="E42" s="59"/>
      <c r="F42" s="60" t="s">
        <v>32</v>
      </c>
      <c r="G42" s="66"/>
      <c r="H42" s="66"/>
      <c r="I42" s="61"/>
      <c r="J42" s="62">
        <f t="shared" si="2"/>
        <v>0</v>
      </c>
      <c r="K42" s="67"/>
      <c r="L42" s="6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48" customHeight="1" x14ac:dyDescent="0.2">
      <c r="A43" s="96" t="s">
        <v>53</v>
      </c>
      <c r="B43" s="65" t="s">
        <v>27</v>
      </c>
      <c r="C43" s="59"/>
      <c r="D43" s="59"/>
      <c r="E43" s="59"/>
      <c r="F43" s="60" t="s">
        <v>32</v>
      </c>
      <c r="G43" s="66"/>
      <c r="H43" s="66"/>
      <c r="I43" s="61"/>
      <c r="J43" s="62">
        <f t="shared" si="2"/>
        <v>0</v>
      </c>
      <c r="K43" s="67"/>
      <c r="L43" s="6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48" customHeight="1" x14ac:dyDescent="0.2">
      <c r="A44" s="96" t="s">
        <v>54</v>
      </c>
      <c r="B44" s="65" t="s">
        <v>27</v>
      </c>
      <c r="C44" s="59"/>
      <c r="D44" s="59"/>
      <c r="E44" s="59"/>
      <c r="F44" s="60" t="s">
        <v>32</v>
      </c>
      <c r="G44" s="66"/>
      <c r="H44" s="66"/>
      <c r="I44" s="61"/>
      <c r="J44" s="62">
        <f t="shared" si="2"/>
        <v>0</v>
      </c>
      <c r="K44" s="67"/>
      <c r="L44" s="6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48" customHeight="1" x14ac:dyDescent="0.2">
      <c r="A45" s="96" t="s">
        <v>55</v>
      </c>
      <c r="B45" s="65" t="s">
        <v>27</v>
      </c>
      <c r="C45" s="59"/>
      <c r="D45" s="59"/>
      <c r="E45" s="59"/>
      <c r="F45" s="60" t="s">
        <v>32</v>
      </c>
      <c r="G45" s="66"/>
      <c r="H45" s="66"/>
      <c r="I45" s="61"/>
      <c r="J45" s="62">
        <f t="shared" si="2"/>
        <v>0</v>
      </c>
      <c r="K45" s="67"/>
      <c r="L45" s="6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48" customHeight="1" x14ac:dyDescent="0.2">
      <c r="A46" s="96" t="s">
        <v>56</v>
      </c>
      <c r="B46" s="65" t="s">
        <v>27</v>
      </c>
      <c r="C46" s="59"/>
      <c r="D46" s="59"/>
      <c r="E46" s="59"/>
      <c r="F46" s="60" t="s">
        <v>32</v>
      </c>
      <c r="G46" s="66"/>
      <c r="H46" s="66"/>
      <c r="I46" s="61"/>
      <c r="J46" s="62">
        <f t="shared" si="2"/>
        <v>0</v>
      </c>
      <c r="K46" s="67"/>
      <c r="L46" s="6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48" customHeight="1" x14ac:dyDescent="0.2">
      <c r="A47" s="96" t="s">
        <v>57</v>
      </c>
      <c r="B47" s="65" t="s">
        <v>27</v>
      </c>
      <c r="C47" s="59"/>
      <c r="D47" s="59"/>
      <c r="E47" s="59"/>
      <c r="F47" s="60" t="s">
        <v>32</v>
      </c>
      <c r="G47" s="66"/>
      <c r="H47" s="66"/>
      <c r="I47" s="61"/>
      <c r="J47" s="62">
        <f t="shared" si="2"/>
        <v>0</v>
      </c>
      <c r="K47" s="67"/>
      <c r="L47" s="6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48" customHeight="1" x14ac:dyDescent="0.2">
      <c r="A48" s="96" t="s">
        <v>58</v>
      </c>
      <c r="B48" s="65" t="s">
        <v>27</v>
      </c>
      <c r="C48" s="59"/>
      <c r="D48" s="59"/>
      <c r="E48" s="59"/>
      <c r="F48" s="60" t="s">
        <v>32</v>
      </c>
      <c r="G48" s="66"/>
      <c r="H48" s="66"/>
      <c r="I48" s="61"/>
      <c r="J48" s="62">
        <f t="shared" si="2"/>
        <v>0</v>
      </c>
      <c r="K48" s="67"/>
      <c r="L48" s="6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48" customHeight="1" thickBot="1" x14ac:dyDescent="0.25">
      <c r="A49" s="97" t="s">
        <v>59</v>
      </c>
      <c r="B49" s="71" t="s">
        <v>27</v>
      </c>
      <c r="C49" s="72"/>
      <c r="D49" s="72"/>
      <c r="E49" s="72"/>
      <c r="F49" s="73" t="s">
        <v>32</v>
      </c>
      <c r="G49" s="74"/>
      <c r="H49" s="74"/>
      <c r="I49" s="76"/>
      <c r="J49" s="77">
        <f t="shared" si="2"/>
        <v>0</v>
      </c>
      <c r="K49" s="78"/>
      <c r="L49" s="6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39.75" customHeight="1" thickBot="1" x14ac:dyDescent="0.25">
      <c r="A50" s="79" t="s">
        <v>60</v>
      </c>
      <c r="B50" s="80"/>
      <c r="C50" s="49"/>
      <c r="D50" s="49"/>
      <c r="E50" s="49"/>
      <c r="F50" s="81"/>
      <c r="G50" s="82"/>
      <c r="H50" s="83"/>
      <c r="I50" s="83"/>
      <c r="J50" s="83"/>
      <c r="K50" s="83"/>
      <c r="L50" s="84" t="str">
        <f>IFERROR(L33,"")</f>
        <v>VALOR TOTAL DA META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50.25" customHeight="1" thickBot="1" x14ac:dyDescent="0.25">
      <c r="A51" s="85" t="s">
        <v>15</v>
      </c>
      <c r="B51" s="86" t="s">
        <v>16</v>
      </c>
      <c r="C51" s="86"/>
      <c r="D51" s="86"/>
      <c r="E51" s="86"/>
      <c r="F51" s="86" t="s">
        <v>20</v>
      </c>
      <c r="G51" s="86" t="s">
        <v>21</v>
      </c>
      <c r="H51" s="86" t="s">
        <v>22</v>
      </c>
      <c r="I51" s="86" t="s">
        <v>23</v>
      </c>
      <c r="J51" s="86" t="s">
        <v>24</v>
      </c>
      <c r="K51" s="87" t="s">
        <v>25</v>
      </c>
      <c r="L51" s="88">
        <f>IFERROR(SUM(J52:J66),"")</f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48" customHeight="1" x14ac:dyDescent="0.2">
      <c r="A52" s="89" t="s">
        <v>61</v>
      </c>
      <c r="B52" s="90" t="s">
        <v>27</v>
      </c>
      <c r="C52" s="90"/>
      <c r="D52" s="90"/>
      <c r="E52" s="90"/>
      <c r="F52" s="91" t="s">
        <v>32</v>
      </c>
      <c r="G52" s="91"/>
      <c r="H52" s="91"/>
      <c r="I52" s="92"/>
      <c r="J52" s="93">
        <f t="shared" ref="J52:J66" si="3">IFERROR(I52*H52,"")</f>
        <v>0</v>
      </c>
      <c r="K52" s="94"/>
      <c r="L52" s="9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48" customHeight="1" x14ac:dyDescent="0.2">
      <c r="A53" s="96" t="s">
        <v>62</v>
      </c>
      <c r="B53" s="65" t="s">
        <v>27</v>
      </c>
      <c r="C53" s="59"/>
      <c r="D53" s="59"/>
      <c r="E53" s="59"/>
      <c r="F53" s="60" t="s">
        <v>32</v>
      </c>
      <c r="G53" s="66"/>
      <c r="H53" s="66"/>
      <c r="I53" s="61"/>
      <c r="J53" s="62">
        <f>IFERROR(I53*H53,"")</f>
        <v>0</v>
      </c>
      <c r="K53" s="67"/>
      <c r="L53" s="6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51.75" customHeight="1" x14ac:dyDescent="0.2">
      <c r="A54" s="96" t="s">
        <v>63</v>
      </c>
      <c r="B54" s="65" t="s">
        <v>27</v>
      </c>
      <c r="C54" s="59"/>
      <c r="D54" s="59"/>
      <c r="E54" s="59"/>
      <c r="F54" s="60" t="s">
        <v>32</v>
      </c>
      <c r="G54" s="66"/>
      <c r="H54" s="66"/>
      <c r="I54" s="61"/>
      <c r="J54" s="62">
        <f>IFERROR(I54*H54,"")</f>
        <v>0</v>
      </c>
      <c r="K54" s="67"/>
      <c r="L54" s="6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48" customHeight="1" x14ac:dyDescent="0.2">
      <c r="A55" s="96" t="s">
        <v>64</v>
      </c>
      <c r="B55" s="65" t="s">
        <v>27</v>
      </c>
      <c r="C55" s="59"/>
      <c r="D55" s="59"/>
      <c r="E55" s="59"/>
      <c r="F55" s="60" t="s">
        <v>32</v>
      </c>
      <c r="G55" s="66"/>
      <c r="H55" s="66"/>
      <c r="I55" s="61"/>
      <c r="J55" s="62">
        <f t="shared" si="3"/>
        <v>0</v>
      </c>
      <c r="K55" s="67"/>
      <c r="L55" s="6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48" customHeight="1" x14ac:dyDescent="0.2">
      <c r="A56" s="96" t="s">
        <v>65</v>
      </c>
      <c r="B56" s="65" t="s">
        <v>27</v>
      </c>
      <c r="C56" s="59"/>
      <c r="D56" s="59"/>
      <c r="E56" s="59"/>
      <c r="F56" s="60" t="s">
        <v>32</v>
      </c>
      <c r="G56" s="66"/>
      <c r="H56" s="66"/>
      <c r="I56" s="61"/>
      <c r="J56" s="62">
        <f t="shared" si="3"/>
        <v>0</v>
      </c>
      <c r="K56" s="67"/>
      <c r="L56" s="6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48" customHeight="1" x14ac:dyDescent="0.2">
      <c r="A57" s="96" t="s">
        <v>66</v>
      </c>
      <c r="B57" s="65" t="s">
        <v>27</v>
      </c>
      <c r="C57" s="59"/>
      <c r="D57" s="59"/>
      <c r="E57" s="59"/>
      <c r="F57" s="60" t="s">
        <v>32</v>
      </c>
      <c r="G57" s="66"/>
      <c r="H57" s="66"/>
      <c r="I57" s="61"/>
      <c r="J57" s="62">
        <f t="shared" si="3"/>
        <v>0</v>
      </c>
      <c r="K57" s="67"/>
      <c r="L57" s="6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48" customHeight="1" x14ac:dyDescent="0.2">
      <c r="A58" s="96" t="s">
        <v>67</v>
      </c>
      <c r="B58" s="65" t="s">
        <v>27</v>
      </c>
      <c r="C58" s="59"/>
      <c r="D58" s="59"/>
      <c r="E58" s="59"/>
      <c r="F58" s="60" t="s">
        <v>32</v>
      </c>
      <c r="G58" s="66"/>
      <c r="H58" s="66"/>
      <c r="I58" s="61"/>
      <c r="J58" s="62">
        <f t="shared" si="3"/>
        <v>0</v>
      </c>
      <c r="K58" s="67"/>
      <c r="L58" s="6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48" customHeight="1" x14ac:dyDescent="0.2">
      <c r="A59" s="96" t="s">
        <v>68</v>
      </c>
      <c r="B59" s="65" t="s">
        <v>27</v>
      </c>
      <c r="C59" s="59"/>
      <c r="D59" s="59"/>
      <c r="E59" s="59"/>
      <c r="F59" s="60" t="s">
        <v>32</v>
      </c>
      <c r="G59" s="66"/>
      <c r="H59" s="66"/>
      <c r="I59" s="61"/>
      <c r="J59" s="62">
        <f t="shared" si="3"/>
        <v>0</v>
      </c>
      <c r="K59" s="67"/>
      <c r="L59" s="6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48" customHeight="1" x14ac:dyDescent="0.2">
      <c r="A60" s="96" t="s">
        <v>69</v>
      </c>
      <c r="B60" s="65" t="s">
        <v>27</v>
      </c>
      <c r="C60" s="59"/>
      <c r="D60" s="59"/>
      <c r="E60" s="59"/>
      <c r="F60" s="60" t="s">
        <v>32</v>
      </c>
      <c r="G60" s="66"/>
      <c r="H60" s="66"/>
      <c r="I60" s="61"/>
      <c r="J60" s="62">
        <f t="shared" si="3"/>
        <v>0</v>
      </c>
      <c r="K60" s="67"/>
      <c r="L60" s="6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48" customHeight="1" x14ac:dyDescent="0.2">
      <c r="A61" s="96" t="s">
        <v>70</v>
      </c>
      <c r="B61" s="65" t="s">
        <v>27</v>
      </c>
      <c r="C61" s="59"/>
      <c r="D61" s="59"/>
      <c r="E61" s="59"/>
      <c r="F61" s="60" t="s">
        <v>32</v>
      </c>
      <c r="G61" s="66"/>
      <c r="H61" s="66"/>
      <c r="I61" s="61"/>
      <c r="J61" s="62">
        <f t="shared" si="3"/>
        <v>0</v>
      </c>
      <c r="K61" s="67"/>
      <c r="L61" s="6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48" customHeight="1" x14ac:dyDescent="0.2">
      <c r="A62" s="96" t="s">
        <v>71</v>
      </c>
      <c r="B62" s="65" t="s">
        <v>27</v>
      </c>
      <c r="C62" s="59"/>
      <c r="D62" s="59"/>
      <c r="E62" s="59"/>
      <c r="F62" s="60" t="s">
        <v>32</v>
      </c>
      <c r="G62" s="66"/>
      <c r="H62" s="66"/>
      <c r="I62" s="61"/>
      <c r="J62" s="62">
        <f t="shared" si="3"/>
        <v>0</v>
      </c>
      <c r="K62" s="67"/>
      <c r="L62" s="6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48" customHeight="1" x14ac:dyDescent="0.2">
      <c r="A63" s="96" t="s">
        <v>72</v>
      </c>
      <c r="B63" s="65" t="s">
        <v>27</v>
      </c>
      <c r="C63" s="59"/>
      <c r="D63" s="59"/>
      <c r="E63" s="59"/>
      <c r="F63" s="60" t="s">
        <v>32</v>
      </c>
      <c r="G63" s="66"/>
      <c r="H63" s="66"/>
      <c r="I63" s="61"/>
      <c r="J63" s="62">
        <f t="shared" si="3"/>
        <v>0</v>
      </c>
      <c r="K63" s="67"/>
      <c r="L63" s="6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48" customHeight="1" x14ac:dyDescent="0.2">
      <c r="A64" s="96" t="s">
        <v>73</v>
      </c>
      <c r="B64" s="65" t="s">
        <v>27</v>
      </c>
      <c r="C64" s="59"/>
      <c r="D64" s="59"/>
      <c r="E64" s="59"/>
      <c r="F64" s="60" t="s">
        <v>32</v>
      </c>
      <c r="G64" s="66"/>
      <c r="H64" s="66"/>
      <c r="I64" s="61"/>
      <c r="J64" s="62">
        <f t="shared" si="3"/>
        <v>0</v>
      </c>
      <c r="K64" s="67"/>
      <c r="L64" s="6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48" customHeight="1" x14ac:dyDescent="0.2">
      <c r="A65" s="96" t="s">
        <v>74</v>
      </c>
      <c r="B65" s="65" t="s">
        <v>27</v>
      </c>
      <c r="C65" s="59"/>
      <c r="D65" s="59"/>
      <c r="E65" s="59"/>
      <c r="F65" s="60" t="s">
        <v>32</v>
      </c>
      <c r="G65" s="66"/>
      <c r="H65" s="66"/>
      <c r="I65" s="61"/>
      <c r="J65" s="62">
        <f t="shared" si="3"/>
        <v>0</v>
      </c>
      <c r="K65" s="67"/>
      <c r="L65" s="6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48" customHeight="1" thickBot="1" x14ac:dyDescent="0.25">
      <c r="A66" s="97" t="s">
        <v>75</v>
      </c>
      <c r="B66" s="71" t="s">
        <v>27</v>
      </c>
      <c r="C66" s="72"/>
      <c r="D66" s="72"/>
      <c r="E66" s="72"/>
      <c r="F66" s="73" t="s">
        <v>32</v>
      </c>
      <c r="G66" s="74"/>
      <c r="H66" s="74"/>
      <c r="I66" s="76"/>
      <c r="J66" s="77">
        <f t="shared" si="3"/>
        <v>0</v>
      </c>
      <c r="K66" s="78"/>
      <c r="L66" s="6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39.75" customHeight="1" thickBot="1" x14ac:dyDescent="0.25">
      <c r="A67" s="79" t="s">
        <v>76</v>
      </c>
      <c r="B67" s="80"/>
      <c r="C67" s="49"/>
      <c r="D67" s="49"/>
      <c r="E67" s="49"/>
      <c r="F67" s="81"/>
      <c r="G67" s="82"/>
      <c r="H67" s="83"/>
      <c r="I67" s="83"/>
      <c r="J67" s="83"/>
      <c r="K67" s="83"/>
      <c r="L67" s="84" t="str">
        <f>IFERROR(L50,"")</f>
        <v>VALOR TOTAL DA META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50.25" customHeight="1" thickBot="1" x14ac:dyDescent="0.25">
      <c r="A68" s="85" t="s">
        <v>15</v>
      </c>
      <c r="B68" s="86" t="s">
        <v>16</v>
      </c>
      <c r="C68" s="86"/>
      <c r="D68" s="86"/>
      <c r="E68" s="86"/>
      <c r="F68" s="86" t="s">
        <v>20</v>
      </c>
      <c r="G68" s="86" t="s">
        <v>21</v>
      </c>
      <c r="H68" s="86" t="s">
        <v>22</v>
      </c>
      <c r="I68" s="86" t="s">
        <v>23</v>
      </c>
      <c r="J68" s="86" t="s">
        <v>24</v>
      </c>
      <c r="K68" s="87" t="s">
        <v>25</v>
      </c>
      <c r="L68" s="88">
        <f>IFERROR(SUM(J69:J83),"")</f>
        <v>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51.75" customHeight="1" x14ac:dyDescent="0.2">
      <c r="A69" s="89" t="s">
        <v>77</v>
      </c>
      <c r="B69" s="90" t="s">
        <v>27</v>
      </c>
      <c r="C69" s="90"/>
      <c r="D69" s="90"/>
      <c r="E69" s="90"/>
      <c r="F69" s="91" t="s">
        <v>32</v>
      </c>
      <c r="G69" s="91"/>
      <c r="H69" s="91"/>
      <c r="I69" s="92"/>
      <c r="J69" s="93">
        <f t="shared" ref="J69:J83" si="4">IFERROR(I69*H69,"")</f>
        <v>0</v>
      </c>
      <c r="K69" s="94"/>
      <c r="L69" s="98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51.75" customHeight="1" x14ac:dyDescent="0.2">
      <c r="A70" s="96" t="s">
        <v>78</v>
      </c>
      <c r="B70" s="65" t="s">
        <v>27</v>
      </c>
      <c r="C70" s="59"/>
      <c r="D70" s="59"/>
      <c r="E70" s="59"/>
      <c r="F70" s="60" t="s">
        <v>32</v>
      </c>
      <c r="G70" s="66"/>
      <c r="H70" s="66"/>
      <c r="I70" s="61"/>
      <c r="J70" s="62">
        <f t="shared" si="4"/>
        <v>0</v>
      </c>
      <c r="K70" s="67"/>
      <c r="L70" s="69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51.75" customHeight="1" x14ac:dyDescent="0.2">
      <c r="A71" s="96" t="s">
        <v>79</v>
      </c>
      <c r="B71" s="65" t="s">
        <v>27</v>
      </c>
      <c r="C71" s="59"/>
      <c r="D71" s="59"/>
      <c r="E71" s="59"/>
      <c r="F71" s="60" t="s">
        <v>32</v>
      </c>
      <c r="G71" s="66"/>
      <c r="H71" s="66"/>
      <c r="I71" s="61"/>
      <c r="J71" s="62">
        <f t="shared" si="4"/>
        <v>0</v>
      </c>
      <c r="K71" s="67"/>
      <c r="L71" s="69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51.75" customHeight="1" x14ac:dyDescent="0.2">
      <c r="A72" s="96" t="s">
        <v>80</v>
      </c>
      <c r="B72" s="65" t="s">
        <v>27</v>
      </c>
      <c r="C72" s="59"/>
      <c r="D72" s="59"/>
      <c r="E72" s="59"/>
      <c r="F72" s="60" t="s">
        <v>32</v>
      </c>
      <c r="G72" s="66"/>
      <c r="H72" s="66"/>
      <c r="I72" s="61"/>
      <c r="J72" s="62">
        <f t="shared" si="4"/>
        <v>0</v>
      </c>
      <c r="K72" s="67"/>
      <c r="L72" s="69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51.75" customHeight="1" x14ac:dyDescent="0.2">
      <c r="A73" s="96" t="s">
        <v>81</v>
      </c>
      <c r="B73" s="65" t="s">
        <v>27</v>
      </c>
      <c r="C73" s="59"/>
      <c r="D73" s="59"/>
      <c r="E73" s="59"/>
      <c r="F73" s="60" t="s">
        <v>32</v>
      </c>
      <c r="G73" s="66"/>
      <c r="H73" s="66"/>
      <c r="I73" s="61"/>
      <c r="J73" s="62">
        <f t="shared" si="4"/>
        <v>0</v>
      </c>
      <c r="K73" s="67"/>
      <c r="L73" s="69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51.75" customHeight="1" x14ac:dyDescent="0.2">
      <c r="A74" s="96" t="s">
        <v>82</v>
      </c>
      <c r="B74" s="65" t="s">
        <v>27</v>
      </c>
      <c r="C74" s="59"/>
      <c r="D74" s="59"/>
      <c r="E74" s="59"/>
      <c r="F74" s="60" t="s">
        <v>32</v>
      </c>
      <c r="G74" s="66"/>
      <c r="H74" s="66"/>
      <c r="I74" s="61"/>
      <c r="J74" s="62">
        <f t="shared" si="4"/>
        <v>0</v>
      </c>
      <c r="K74" s="67"/>
      <c r="L74" s="69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51.75" customHeight="1" x14ac:dyDescent="0.2">
      <c r="A75" s="96" t="s">
        <v>83</v>
      </c>
      <c r="B75" s="65" t="s">
        <v>27</v>
      </c>
      <c r="C75" s="59"/>
      <c r="D75" s="59"/>
      <c r="E75" s="59"/>
      <c r="F75" s="60" t="s">
        <v>32</v>
      </c>
      <c r="G75" s="66"/>
      <c r="H75" s="66"/>
      <c r="I75" s="61"/>
      <c r="J75" s="62">
        <f t="shared" si="4"/>
        <v>0</v>
      </c>
      <c r="K75" s="67"/>
      <c r="L75" s="69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51.75" customHeight="1" x14ac:dyDescent="0.2">
      <c r="A76" s="96" t="s">
        <v>84</v>
      </c>
      <c r="B76" s="65" t="s">
        <v>27</v>
      </c>
      <c r="C76" s="59"/>
      <c r="D76" s="59"/>
      <c r="E76" s="59"/>
      <c r="F76" s="60" t="s">
        <v>32</v>
      </c>
      <c r="G76" s="66"/>
      <c r="H76" s="66"/>
      <c r="I76" s="61"/>
      <c r="J76" s="62">
        <f t="shared" si="4"/>
        <v>0</v>
      </c>
      <c r="K76" s="67"/>
      <c r="L76" s="69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51.75" customHeight="1" x14ac:dyDescent="0.2">
      <c r="A77" s="96" t="s">
        <v>85</v>
      </c>
      <c r="B77" s="65" t="s">
        <v>27</v>
      </c>
      <c r="C77" s="59"/>
      <c r="D77" s="59"/>
      <c r="E77" s="59"/>
      <c r="F77" s="60" t="s">
        <v>32</v>
      </c>
      <c r="G77" s="66"/>
      <c r="H77" s="66"/>
      <c r="I77" s="61"/>
      <c r="J77" s="62">
        <f t="shared" si="4"/>
        <v>0</v>
      </c>
      <c r="K77" s="67"/>
      <c r="L77" s="69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51.75" customHeight="1" x14ac:dyDescent="0.2">
      <c r="A78" s="96" t="s">
        <v>86</v>
      </c>
      <c r="B78" s="65" t="s">
        <v>27</v>
      </c>
      <c r="C78" s="59"/>
      <c r="D78" s="59"/>
      <c r="E78" s="59"/>
      <c r="F78" s="60" t="s">
        <v>32</v>
      </c>
      <c r="G78" s="66"/>
      <c r="H78" s="66"/>
      <c r="I78" s="61"/>
      <c r="J78" s="62">
        <f t="shared" si="4"/>
        <v>0</v>
      </c>
      <c r="K78" s="67"/>
      <c r="L78" s="69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51.75" customHeight="1" x14ac:dyDescent="0.2">
      <c r="A79" s="96" t="s">
        <v>87</v>
      </c>
      <c r="B79" s="65" t="s">
        <v>27</v>
      </c>
      <c r="C79" s="59"/>
      <c r="D79" s="59"/>
      <c r="E79" s="59"/>
      <c r="F79" s="60" t="s">
        <v>32</v>
      </c>
      <c r="G79" s="66"/>
      <c r="H79" s="66"/>
      <c r="I79" s="61"/>
      <c r="J79" s="62">
        <f t="shared" si="4"/>
        <v>0</v>
      </c>
      <c r="K79" s="67"/>
      <c r="L79" s="69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51.75" customHeight="1" x14ac:dyDescent="0.2">
      <c r="A80" s="96" t="s">
        <v>88</v>
      </c>
      <c r="B80" s="65" t="s">
        <v>27</v>
      </c>
      <c r="C80" s="59"/>
      <c r="D80" s="59"/>
      <c r="E80" s="59"/>
      <c r="F80" s="60" t="s">
        <v>32</v>
      </c>
      <c r="G80" s="66"/>
      <c r="H80" s="66"/>
      <c r="I80" s="61"/>
      <c r="J80" s="62">
        <f t="shared" si="4"/>
        <v>0</v>
      </c>
      <c r="K80" s="67"/>
      <c r="L80" s="69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51.75" customHeight="1" x14ac:dyDescent="0.2">
      <c r="A81" s="96" t="s">
        <v>89</v>
      </c>
      <c r="B81" s="65" t="s">
        <v>27</v>
      </c>
      <c r="C81" s="59"/>
      <c r="D81" s="59"/>
      <c r="E81" s="59"/>
      <c r="F81" s="60" t="s">
        <v>32</v>
      </c>
      <c r="G81" s="66"/>
      <c r="H81" s="66"/>
      <c r="I81" s="61"/>
      <c r="J81" s="62">
        <f t="shared" si="4"/>
        <v>0</v>
      </c>
      <c r="K81" s="67"/>
      <c r="L81" s="69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51.75" customHeight="1" x14ac:dyDescent="0.2">
      <c r="A82" s="96" t="s">
        <v>90</v>
      </c>
      <c r="B82" s="65" t="s">
        <v>27</v>
      </c>
      <c r="C82" s="59"/>
      <c r="D82" s="59"/>
      <c r="E82" s="59"/>
      <c r="F82" s="60" t="s">
        <v>32</v>
      </c>
      <c r="G82" s="66"/>
      <c r="H82" s="66"/>
      <c r="I82" s="61"/>
      <c r="J82" s="62">
        <f t="shared" si="4"/>
        <v>0</v>
      </c>
      <c r="K82" s="67"/>
      <c r="L82" s="69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51.75" customHeight="1" thickBot="1" x14ac:dyDescent="0.25">
      <c r="A83" s="97" t="s">
        <v>91</v>
      </c>
      <c r="B83" s="71" t="s">
        <v>27</v>
      </c>
      <c r="C83" s="72"/>
      <c r="D83" s="72"/>
      <c r="E83" s="72"/>
      <c r="F83" s="73" t="s">
        <v>32</v>
      </c>
      <c r="G83" s="74"/>
      <c r="H83" s="74"/>
      <c r="I83" s="76"/>
      <c r="J83" s="77">
        <f t="shared" si="4"/>
        <v>0</v>
      </c>
      <c r="K83" s="78"/>
      <c r="L83" s="69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39.75" customHeight="1" thickBot="1" x14ac:dyDescent="0.25">
      <c r="A84" s="99" t="s">
        <v>92</v>
      </c>
      <c r="B84" s="80"/>
      <c r="C84" s="49"/>
      <c r="D84" s="49"/>
      <c r="E84" s="49"/>
      <c r="F84" s="81"/>
      <c r="G84" s="82"/>
      <c r="H84" s="83"/>
      <c r="I84" s="83"/>
      <c r="J84" s="83"/>
      <c r="K84" s="83"/>
      <c r="L84" s="84" t="str">
        <f>IFERROR(L50,"")</f>
        <v>VALOR TOTAL DA META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50.25" customHeight="1" thickBot="1" x14ac:dyDescent="0.25">
      <c r="A85" s="85" t="s">
        <v>15</v>
      </c>
      <c r="B85" s="86" t="s">
        <v>16</v>
      </c>
      <c r="C85" s="86"/>
      <c r="D85" s="86"/>
      <c r="E85" s="86"/>
      <c r="F85" s="86" t="s">
        <v>20</v>
      </c>
      <c r="G85" s="86" t="s">
        <v>21</v>
      </c>
      <c r="H85" s="86" t="s">
        <v>22</v>
      </c>
      <c r="I85" s="86" t="s">
        <v>23</v>
      </c>
      <c r="J85" s="86" t="s">
        <v>24</v>
      </c>
      <c r="K85" s="87" t="s">
        <v>25</v>
      </c>
      <c r="L85" s="100">
        <f>IFERROR(SUM(J86:J100),"")</f>
        <v>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51.75" customHeight="1" x14ac:dyDescent="0.2">
      <c r="A86" s="89" t="s">
        <v>93</v>
      </c>
      <c r="B86" s="90" t="s">
        <v>27</v>
      </c>
      <c r="C86" s="90"/>
      <c r="D86" s="90"/>
      <c r="E86" s="90"/>
      <c r="F86" s="91" t="s">
        <v>32</v>
      </c>
      <c r="G86" s="91"/>
      <c r="H86" s="91"/>
      <c r="I86" s="92"/>
      <c r="J86" s="93">
        <f t="shared" ref="J86:J100" si="5">IFERROR(I86*H86,"")</f>
        <v>0</v>
      </c>
      <c r="K86" s="94"/>
      <c r="L86" s="69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51.75" customHeight="1" x14ac:dyDescent="0.2">
      <c r="A87" s="96" t="s">
        <v>94</v>
      </c>
      <c r="B87" s="65" t="s">
        <v>27</v>
      </c>
      <c r="C87" s="59"/>
      <c r="D87" s="59"/>
      <c r="E87" s="59"/>
      <c r="F87" s="60" t="s">
        <v>32</v>
      </c>
      <c r="G87" s="66"/>
      <c r="H87" s="66"/>
      <c r="I87" s="61"/>
      <c r="J87" s="62">
        <f t="shared" si="5"/>
        <v>0</v>
      </c>
      <c r="K87" s="67"/>
      <c r="L87" s="69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51.75" customHeight="1" x14ac:dyDescent="0.2">
      <c r="A88" s="58" t="s">
        <v>95</v>
      </c>
      <c r="B88" s="65" t="s">
        <v>27</v>
      </c>
      <c r="C88" s="59"/>
      <c r="D88" s="59"/>
      <c r="E88" s="59"/>
      <c r="F88" s="60" t="s">
        <v>32</v>
      </c>
      <c r="G88" s="66"/>
      <c r="H88" s="66"/>
      <c r="I88" s="61"/>
      <c r="J88" s="62">
        <f t="shared" si="5"/>
        <v>0</v>
      </c>
      <c r="K88" s="67"/>
      <c r="L88" s="69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51.75" customHeight="1" x14ac:dyDescent="0.2">
      <c r="A89" s="96" t="s">
        <v>96</v>
      </c>
      <c r="B89" s="65" t="s">
        <v>27</v>
      </c>
      <c r="C89" s="59"/>
      <c r="D89" s="59"/>
      <c r="E89" s="59"/>
      <c r="F89" s="60" t="s">
        <v>32</v>
      </c>
      <c r="G89" s="66"/>
      <c r="H89" s="66"/>
      <c r="I89" s="61"/>
      <c r="J89" s="62">
        <f t="shared" si="5"/>
        <v>0</v>
      </c>
      <c r="K89" s="67"/>
      <c r="L89" s="69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51.75" customHeight="1" x14ac:dyDescent="0.2">
      <c r="A90" s="58" t="s">
        <v>97</v>
      </c>
      <c r="B90" s="65" t="s">
        <v>27</v>
      </c>
      <c r="C90" s="59"/>
      <c r="D90" s="59"/>
      <c r="E90" s="59"/>
      <c r="F90" s="60" t="s">
        <v>32</v>
      </c>
      <c r="G90" s="66"/>
      <c r="H90" s="66"/>
      <c r="I90" s="61"/>
      <c r="J90" s="62">
        <f t="shared" si="5"/>
        <v>0</v>
      </c>
      <c r="K90" s="67"/>
      <c r="L90" s="69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51.75" customHeight="1" x14ac:dyDescent="0.2">
      <c r="A91" s="96" t="s">
        <v>98</v>
      </c>
      <c r="B91" s="65" t="s">
        <v>27</v>
      </c>
      <c r="C91" s="59"/>
      <c r="D91" s="59"/>
      <c r="E91" s="59"/>
      <c r="F91" s="60" t="s">
        <v>32</v>
      </c>
      <c r="G91" s="66"/>
      <c r="H91" s="66"/>
      <c r="I91" s="61"/>
      <c r="J91" s="62">
        <f t="shared" si="5"/>
        <v>0</v>
      </c>
      <c r="K91" s="67"/>
      <c r="L91" s="69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51.75" customHeight="1" x14ac:dyDescent="0.2">
      <c r="A92" s="58" t="s">
        <v>99</v>
      </c>
      <c r="B92" s="65" t="s">
        <v>27</v>
      </c>
      <c r="C92" s="59"/>
      <c r="D92" s="59"/>
      <c r="E92" s="59"/>
      <c r="F92" s="60" t="s">
        <v>32</v>
      </c>
      <c r="G92" s="66"/>
      <c r="H92" s="66"/>
      <c r="I92" s="61"/>
      <c r="J92" s="62">
        <f t="shared" si="5"/>
        <v>0</v>
      </c>
      <c r="K92" s="67"/>
      <c r="L92" s="69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51.75" customHeight="1" x14ac:dyDescent="0.2">
      <c r="A93" s="58" t="s">
        <v>100</v>
      </c>
      <c r="B93" s="65" t="s">
        <v>27</v>
      </c>
      <c r="C93" s="59"/>
      <c r="D93" s="59"/>
      <c r="E93" s="59"/>
      <c r="F93" s="60" t="s">
        <v>32</v>
      </c>
      <c r="G93" s="66"/>
      <c r="H93" s="66"/>
      <c r="I93" s="61"/>
      <c r="J93" s="62">
        <f t="shared" si="5"/>
        <v>0</v>
      </c>
      <c r="K93" s="67"/>
      <c r="L93" s="69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51.75" customHeight="1" x14ac:dyDescent="0.2">
      <c r="A94" s="96" t="s">
        <v>101</v>
      </c>
      <c r="B94" s="65" t="s">
        <v>27</v>
      </c>
      <c r="C94" s="59"/>
      <c r="D94" s="59"/>
      <c r="E94" s="59"/>
      <c r="F94" s="60" t="s">
        <v>32</v>
      </c>
      <c r="G94" s="66"/>
      <c r="H94" s="66"/>
      <c r="I94" s="61"/>
      <c r="J94" s="62">
        <f t="shared" si="5"/>
        <v>0</v>
      </c>
      <c r="K94" s="67"/>
      <c r="L94" s="69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51.75" customHeight="1" x14ac:dyDescent="0.2">
      <c r="A95" s="58" t="s">
        <v>102</v>
      </c>
      <c r="B95" s="65" t="s">
        <v>27</v>
      </c>
      <c r="C95" s="59"/>
      <c r="D95" s="59"/>
      <c r="E95" s="59"/>
      <c r="F95" s="60" t="s">
        <v>32</v>
      </c>
      <c r="G95" s="66"/>
      <c r="H95" s="66"/>
      <c r="I95" s="61"/>
      <c r="J95" s="62">
        <f t="shared" si="5"/>
        <v>0</v>
      </c>
      <c r="K95" s="67"/>
      <c r="L95" s="69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51.75" customHeight="1" x14ac:dyDescent="0.2">
      <c r="A96" s="96" t="s">
        <v>103</v>
      </c>
      <c r="B96" s="65" t="s">
        <v>27</v>
      </c>
      <c r="C96" s="59"/>
      <c r="D96" s="59"/>
      <c r="E96" s="59"/>
      <c r="F96" s="60" t="s">
        <v>32</v>
      </c>
      <c r="G96" s="66"/>
      <c r="H96" s="66"/>
      <c r="I96" s="61"/>
      <c r="J96" s="62">
        <f t="shared" si="5"/>
        <v>0</v>
      </c>
      <c r="K96" s="67"/>
      <c r="L96" s="69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51.75" customHeight="1" x14ac:dyDescent="0.2">
      <c r="A97" s="58" t="s">
        <v>104</v>
      </c>
      <c r="B97" s="65" t="s">
        <v>27</v>
      </c>
      <c r="C97" s="59"/>
      <c r="D97" s="59"/>
      <c r="E97" s="59"/>
      <c r="F97" s="60" t="s">
        <v>32</v>
      </c>
      <c r="G97" s="66"/>
      <c r="H97" s="66"/>
      <c r="I97" s="61"/>
      <c r="J97" s="62">
        <f t="shared" si="5"/>
        <v>0</v>
      </c>
      <c r="K97" s="67"/>
      <c r="L97" s="69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51.75" customHeight="1" x14ac:dyDescent="0.2">
      <c r="A98" s="96" t="s">
        <v>105</v>
      </c>
      <c r="B98" s="65" t="s">
        <v>27</v>
      </c>
      <c r="C98" s="59"/>
      <c r="D98" s="59"/>
      <c r="E98" s="59"/>
      <c r="F98" s="60" t="s">
        <v>32</v>
      </c>
      <c r="G98" s="66"/>
      <c r="H98" s="66"/>
      <c r="I98" s="61"/>
      <c r="J98" s="62">
        <f t="shared" si="5"/>
        <v>0</v>
      </c>
      <c r="K98" s="67"/>
      <c r="L98" s="69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51.75" customHeight="1" x14ac:dyDescent="0.2">
      <c r="A99" s="58" t="s">
        <v>106</v>
      </c>
      <c r="B99" s="65" t="s">
        <v>27</v>
      </c>
      <c r="C99" s="59"/>
      <c r="D99" s="59"/>
      <c r="E99" s="59"/>
      <c r="F99" s="60" t="s">
        <v>32</v>
      </c>
      <c r="G99" s="66"/>
      <c r="H99" s="66"/>
      <c r="I99" s="61"/>
      <c r="J99" s="62">
        <f t="shared" si="5"/>
        <v>0</v>
      </c>
      <c r="K99" s="67"/>
      <c r="L99" s="69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51.75" customHeight="1" x14ac:dyDescent="0.2">
      <c r="A100" s="101" t="s">
        <v>107</v>
      </c>
      <c r="B100" s="102" t="s">
        <v>27</v>
      </c>
      <c r="C100" s="103"/>
      <c r="D100" s="103"/>
      <c r="E100" s="103"/>
      <c r="F100" s="104" t="s">
        <v>32</v>
      </c>
      <c r="G100" s="105"/>
      <c r="H100" s="105"/>
      <c r="I100" s="106"/>
      <c r="J100" s="107">
        <f t="shared" si="5"/>
        <v>0</v>
      </c>
      <c r="K100" s="108"/>
      <c r="L100" s="69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48" customHeight="1" x14ac:dyDescent="0.2">
      <c r="A101" s="109" t="s">
        <v>108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1">
        <f>IFERROR(SUM(L85,L68,L51,L34,L17),"")</f>
        <v>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51.75" customHeight="1" x14ac:dyDescent="0.2">
      <c r="A102" s="4"/>
      <c r="B102" s="4"/>
      <c r="C102" s="4"/>
      <c r="D102" s="4"/>
      <c r="E102" s="4"/>
      <c r="F102" s="112"/>
      <c r="G102" s="112"/>
      <c r="H102" s="11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51.75" customHeight="1" x14ac:dyDescent="0.2">
      <c r="A103" s="4"/>
      <c r="B103" s="4"/>
      <c r="C103" s="4"/>
      <c r="D103" s="4"/>
      <c r="E103" s="4"/>
      <c r="F103" s="112"/>
      <c r="G103" s="112"/>
      <c r="H103" s="11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51.75" customHeight="1" x14ac:dyDescent="0.2">
      <c r="A104" s="4"/>
      <c r="B104" s="4"/>
      <c r="C104" s="4"/>
      <c r="D104" s="4"/>
      <c r="E104" s="4"/>
      <c r="F104" s="112"/>
      <c r="G104" s="112"/>
      <c r="H104" s="11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51.75" customHeight="1" x14ac:dyDescent="0.2">
      <c r="A105" s="4"/>
      <c r="B105" s="4"/>
      <c r="C105" s="4"/>
      <c r="D105" s="4"/>
      <c r="E105" s="4"/>
      <c r="F105" s="112"/>
      <c r="G105" s="112"/>
      <c r="H105" s="11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51.75" customHeight="1" x14ac:dyDescent="0.2">
      <c r="A106" s="4"/>
      <c r="B106" s="4"/>
      <c r="C106" s="4"/>
      <c r="D106" s="4"/>
      <c r="E106" s="4"/>
      <c r="F106" s="112"/>
      <c r="G106" s="112"/>
      <c r="H106" s="11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51.75" customHeight="1" x14ac:dyDescent="0.2">
      <c r="A107" s="4"/>
      <c r="B107" s="4"/>
      <c r="C107" s="4"/>
      <c r="D107" s="4"/>
      <c r="E107" s="4"/>
      <c r="F107" s="112"/>
      <c r="G107" s="112"/>
      <c r="H107" s="11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51.75" customHeight="1" x14ac:dyDescent="0.2">
      <c r="A108" s="4"/>
      <c r="B108" s="4"/>
      <c r="C108" s="4"/>
      <c r="D108" s="4"/>
      <c r="E108" s="4"/>
      <c r="F108" s="112"/>
      <c r="G108" s="112"/>
      <c r="H108" s="11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51.75" customHeight="1" x14ac:dyDescent="0.2">
      <c r="A109" s="4"/>
      <c r="B109" s="4"/>
      <c r="C109" s="4"/>
      <c r="D109" s="4"/>
      <c r="E109" s="4"/>
      <c r="F109" s="112"/>
      <c r="G109" s="112"/>
      <c r="H109" s="11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51.75" customHeight="1" x14ac:dyDescent="0.2">
      <c r="A110" s="4"/>
      <c r="B110" s="4"/>
      <c r="C110" s="4"/>
      <c r="D110" s="4"/>
      <c r="E110" s="4"/>
      <c r="F110" s="112"/>
      <c r="G110" s="112"/>
      <c r="H110" s="11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51.75" customHeight="1" x14ac:dyDescent="0.2">
      <c r="A111" s="4"/>
      <c r="B111" s="4"/>
      <c r="C111" s="4"/>
      <c r="D111" s="4"/>
      <c r="E111" s="4"/>
      <c r="F111" s="112"/>
      <c r="G111" s="112"/>
      <c r="H111" s="11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51.75" customHeight="1" x14ac:dyDescent="0.2">
      <c r="A112" s="4"/>
      <c r="B112" s="4"/>
      <c r="C112" s="4"/>
      <c r="D112" s="4"/>
      <c r="E112" s="4"/>
      <c r="F112" s="112"/>
      <c r="G112" s="112"/>
      <c r="H112" s="1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51.75" customHeight="1" x14ac:dyDescent="0.2">
      <c r="A113" s="4"/>
      <c r="B113" s="4"/>
      <c r="C113" s="4"/>
      <c r="D113" s="4"/>
      <c r="E113" s="4"/>
      <c r="F113" s="112"/>
      <c r="G113" s="112"/>
      <c r="H113" s="11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51.75" customHeight="1" x14ac:dyDescent="0.2">
      <c r="A114" s="4"/>
      <c r="B114" s="4"/>
      <c r="C114" s="4"/>
      <c r="D114" s="4"/>
      <c r="E114" s="4"/>
      <c r="F114" s="112"/>
      <c r="G114" s="112"/>
      <c r="H114" s="112"/>
      <c r="I114" s="4"/>
      <c r="J114" s="11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51.75" customHeight="1" x14ac:dyDescent="0.2">
      <c r="A115" s="4"/>
      <c r="B115" s="4"/>
      <c r="C115" s="4"/>
      <c r="D115" s="4"/>
      <c r="E115" s="4"/>
      <c r="F115" s="112"/>
      <c r="G115" s="112"/>
      <c r="H115" s="11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51.75" customHeight="1" x14ac:dyDescent="0.2">
      <c r="A116" s="4"/>
      <c r="B116" s="4"/>
      <c r="C116" s="4"/>
      <c r="D116" s="4"/>
      <c r="E116" s="4"/>
      <c r="F116" s="112"/>
      <c r="G116" s="112"/>
      <c r="H116" s="11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51.75" customHeight="1" x14ac:dyDescent="0.2">
      <c r="A117" s="4"/>
      <c r="B117" s="4"/>
      <c r="C117" s="4"/>
      <c r="D117" s="4"/>
      <c r="E117" s="4"/>
      <c r="F117" s="112"/>
      <c r="G117" s="112"/>
      <c r="H117" s="11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51.75" customHeight="1" x14ac:dyDescent="0.2">
      <c r="A118" s="4"/>
      <c r="B118" s="4"/>
      <c r="C118" s="4"/>
      <c r="D118" s="4"/>
      <c r="E118" s="4"/>
      <c r="F118" s="112"/>
      <c r="G118" s="112"/>
      <c r="H118" s="11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51.75" customHeight="1" x14ac:dyDescent="0.2">
      <c r="A119" s="4"/>
      <c r="B119" s="4"/>
      <c r="C119" s="4"/>
      <c r="D119" s="4"/>
      <c r="E119" s="4"/>
      <c r="F119" s="112"/>
      <c r="G119" s="112"/>
      <c r="H119" s="11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51.75" customHeight="1" x14ac:dyDescent="0.2">
      <c r="A120" s="4"/>
      <c r="B120" s="4"/>
      <c r="C120" s="4"/>
      <c r="D120" s="4"/>
      <c r="E120" s="4"/>
      <c r="F120" s="112"/>
      <c r="G120" s="112"/>
      <c r="H120" s="11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48" customHeight="1" x14ac:dyDescent="0.2">
      <c r="A121" s="4"/>
      <c r="B121" s="4"/>
      <c r="C121" s="4"/>
      <c r="D121" s="4"/>
      <c r="E121" s="4"/>
      <c r="F121" s="112"/>
      <c r="G121" s="112"/>
      <c r="H121" s="11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35.25" customHeight="1" x14ac:dyDescent="0.2">
      <c r="A122" s="4"/>
      <c r="B122" s="4"/>
      <c r="C122" s="4"/>
      <c r="D122" s="4"/>
      <c r="E122" s="4"/>
      <c r="F122" s="112"/>
      <c r="G122" s="112"/>
      <c r="H122" s="11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5" customHeight="1" x14ac:dyDescent="0.2">
      <c r="A123" s="4"/>
      <c r="B123" s="4"/>
      <c r="C123" s="4"/>
      <c r="D123" s="4"/>
      <c r="E123" s="4"/>
      <c r="F123" s="112"/>
      <c r="G123" s="112"/>
      <c r="H123" s="11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48.75" customHeight="1" x14ac:dyDescent="0.2">
      <c r="A124" s="4"/>
      <c r="B124" s="4"/>
      <c r="C124" s="4"/>
      <c r="D124" s="4"/>
      <c r="E124" s="4"/>
      <c r="F124" s="112"/>
      <c r="G124" s="112"/>
      <c r="H124" s="11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48" customHeight="1" x14ac:dyDescent="0.2">
      <c r="A125" s="4"/>
      <c r="B125" s="4"/>
      <c r="C125" s="4"/>
      <c r="D125" s="4"/>
      <c r="E125" s="4"/>
      <c r="F125" s="112"/>
      <c r="G125" s="112"/>
      <c r="H125" s="11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48" customHeight="1" x14ac:dyDescent="0.2">
      <c r="A126" s="4"/>
      <c r="B126" s="4"/>
      <c r="C126" s="4"/>
      <c r="D126" s="4"/>
      <c r="E126" s="4"/>
      <c r="F126" s="112"/>
      <c r="G126" s="112"/>
      <c r="H126" s="11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51.75" customHeight="1" x14ac:dyDescent="0.2">
      <c r="A127" s="4"/>
      <c r="B127" s="4"/>
      <c r="C127" s="4"/>
      <c r="D127" s="4"/>
      <c r="E127" s="4"/>
      <c r="F127" s="112"/>
      <c r="G127" s="112"/>
      <c r="H127" s="11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48" customHeight="1" x14ac:dyDescent="0.2">
      <c r="A128" s="4"/>
      <c r="B128" s="4"/>
      <c r="C128" s="4"/>
      <c r="D128" s="4"/>
      <c r="E128" s="4"/>
      <c r="F128" s="112"/>
      <c r="G128" s="112"/>
      <c r="H128" s="11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48" customHeight="1" x14ac:dyDescent="0.2">
      <c r="A129" s="4"/>
      <c r="B129" s="4"/>
      <c r="C129" s="4"/>
      <c r="D129" s="4"/>
      <c r="E129" s="4"/>
      <c r="F129" s="112"/>
      <c r="G129" s="112"/>
      <c r="H129" s="11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51.75" customHeight="1" x14ac:dyDescent="0.2">
      <c r="A130" s="4"/>
      <c r="B130" s="4"/>
      <c r="C130" s="4"/>
      <c r="D130" s="4"/>
      <c r="E130" s="4"/>
      <c r="F130" s="112"/>
      <c r="G130" s="112"/>
      <c r="H130" s="11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48" customHeight="1" x14ac:dyDescent="0.2">
      <c r="A131" s="4"/>
      <c r="B131" s="4"/>
      <c r="C131" s="4"/>
      <c r="D131" s="4"/>
      <c r="E131" s="4"/>
      <c r="F131" s="112"/>
      <c r="G131" s="112"/>
      <c r="H131" s="11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48" customHeight="1" x14ac:dyDescent="0.2">
      <c r="A132" s="4"/>
      <c r="B132" s="4"/>
      <c r="C132" s="4"/>
      <c r="D132" s="4"/>
      <c r="E132" s="4"/>
      <c r="F132" s="112"/>
      <c r="G132" s="112"/>
      <c r="H132" s="11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51.75" customHeight="1" x14ac:dyDescent="0.2">
      <c r="A133" s="4"/>
      <c r="B133" s="4"/>
      <c r="C133" s="4"/>
      <c r="D133" s="4"/>
      <c r="E133" s="4"/>
      <c r="F133" s="112"/>
      <c r="G133" s="112"/>
      <c r="H133" s="11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51.75" customHeight="1" x14ac:dyDescent="0.2">
      <c r="A134" s="4"/>
      <c r="B134" s="4"/>
      <c r="C134" s="4"/>
      <c r="D134" s="4"/>
      <c r="E134" s="4"/>
      <c r="F134" s="112"/>
      <c r="G134" s="112"/>
      <c r="H134" s="11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51.75" customHeight="1" x14ac:dyDescent="0.2">
      <c r="A135" s="4"/>
      <c r="B135" s="4"/>
      <c r="C135" s="4"/>
      <c r="D135" s="4"/>
      <c r="E135" s="4"/>
      <c r="F135" s="112"/>
      <c r="G135" s="112"/>
      <c r="H135" s="11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51.75" customHeight="1" x14ac:dyDescent="0.2">
      <c r="A136" s="4"/>
      <c r="B136" s="4"/>
      <c r="C136" s="4"/>
      <c r="D136" s="4"/>
      <c r="E136" s="4"/>
      <c r="F136" s="112"/>
      <c r="G136" s="112"/>
      <c r="H136" s="11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51.75" customHeight="1" x14ac:dyDescent="0.2">
      <c r="A137" s="4"/>
      <c r="B137" s="4"/>
      <c r="C137" s="4"/>
      <c r="D137" s="4"/>
      <c r="E137" s="4"/>
      <c r="F137" s="112"/>
      <c r="G137" s="112"/>
      <c r="H137" s="11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51.75" customHeight="1" x14ac:dyDescent="0.2">
      <c r="A138" s="4"/>
      <c r="B138" s="4"/>
      <c r="C138" s="4"/>
      <c r="D138" s="4"/>
      <c r="E138" s="4"/>
      <c r="F138" s="112"/>
      <c r="G138" s="112"/>
      <c r="H138" s="11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51.75" customHeight="1" x14ac:dyDescent="0.2">
      <c r="A139" s="4"/>
      <c r="B139" s="4"/>
      <c r="C139" s="4"/>
      <c r="D139" s="4"/>
      <c r="E139" s="4"/>
      <c r="F139" s="112"/>
      <c r="G139" s="112"/>
      <c r="H139" s="11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51.75" customHeight="1" x14ac:dyDescent="0.2">
      <c r="A140" s="4"/>
      <c r="B140" s="4"/>
      <c r="C140" s="4"/>
      <c r="D140" s="4"/>
      <c r="E140" s="4"/>
      <c r="F140" s="112"/>
      <c r="G140" s="112"/>
      <c r="H140" s="11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51.75" customHeight="1" x14ac:dyDescent="0.2">
      <c r="A141" s="4"/>
      <c r="B141" s="4"/>
      <c r="C141" s="4"/>
      <c r="D141" s="4"/>
      <c r="E141" s="4"/>
      <c r="F141" s="112"/>
      <c r="G141" s="112"/>
      <c r="H141" s="11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51.75" customHeight="1" x14ac:dyDescent="0.2">
      <c r="A142" s="4"/>
      <c r="B142" s="4"/>
      <c r="C142" s="4"/>
      <c r="D142" s="4"/>
      <c r="E142" s="4"/>
      <c r="F142" s="112"/>
      <c r="G142" s="112"/>
      <c r="H142" s="11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51.75" customHeight="1" x14ac:dyDescent="0.2">
      <c r="A143" s="4"/>
      <c r="B143" s="4"/>
      <c r="C143" s="4"/>
      <c r="D143" s="4"/>
      <c r="E143" s="4"/>
      <c r="F143" s="112"/>
      <c r="G143" s="112"/>
      <c r="H143" s="11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51.75" customHeight="1" x14ac:dyDescent="0.2">
      <c r="A144" s="4"/>
      <c r="B144" s="4"/>
      <c r="C144" s="4"/>
      <c r="D144" s="4"/>
      <c r="E144" s="4"/>
      <c r="F144" s="112"/>
      <c r="G144" s="112"/>
      <c r="H144" s="11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51.75" customHeight="1" x14ac:dyDescent="0.2">
      <c r="A145" s="4"/>
      <c r="B145" s="4"/>
      <c r="C145" s="4"/>
      <c r="D145" s="4"/>
      <c r="E145" s="4"/>
      <c r="F145" s="112"/>
      <c r="G145" s="112"/>
      <c r="H145" s="11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51.75" customHeight="1" x14ac:dyDescent="0.2">
      <c r="A146" s="4"/>
      <c r="B146" s="4"/>
      <c r="C146" s="4"/>
      <c r="D146" s="4"/>
      <c r="E146" s="4"/>
      <c r="F146" s="112"/>
      <c r="G146" s="112"/>
      <c r="H146" s="11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51.75" customHeight="1" x14ac:dyDescent="0.2">
      <c r="A147" s="4"/>
      <c r="B147" s="4"/>
      <c r="C147" s="4"/>
      <c r="D147" s="4"/>
      <c r="E147" s="4"/>
      <c r="F147" s="112"/>
      <c r="G147" s="112"/>
      <c r="H147" s="11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51.75" customHeight="1" x14ac:dyDescent="0.2">
      <c r="A148" s="4"/>
      <c r="B148" s="4"/>
      <c r="C148" s="4"/>
      <c r="D148" s="4"/>
      <c r="E148" s="4"/>
      <c r="F148" s="112"/>
      <c r="G148" s="112"/>
      <c r="H148" s="11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51.75" customHeight="1" x14ac:dyDescent="0.2">
      <c r="A149" s="4"/>
      <c r="B149" s="4"/>
      <c r="C149" s="4"/>
      <c r="D149" s="4"/>
      <c r="E149" s="4"/>
      <c r="F149" s="112"/>
      <c r="G149" s="112"/>
      <c r="H149" s="11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51.75" customHeight="1" x14ac:dyDescent="0.2">
      <c r="A150" s="4"/>
      <c r="B150" s="4"/>
      <c r="C150" s="4"/>
      <c r="D150" s="4"/>
      <c r="E150" s="4"/>
      <c r="F150" s="112"/>
      <c r="G150" s="112"/>
      <c r="H150" s="11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30" customHeight="1" x14ac:dyDescent="0.2">
      <c r="A151" s="4"/>
      <c r="B151" s="4"/>
      <c r="C151" s="4"/>
      <c r="D151" s="4"/>
      <c r="E151" s="4"/>
      <c r="F151" s="112"/>
      <c r="G151" s="112"/>
      <c r="H151" s="11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2.75" customHeight="1" x14ac:dyDescent="0.2">
      <c r="A152" s="4"/>
      <c r="B152" s="4"/>
      <c r="C152" s="4"/>
      <c r="D152" s="4"/>
      <c r="E152" s="4"/>
      <c r="F152" s="112"/>
      <c r="G152" s="112"/>
      <c r="H152" s="11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2.75" customHeight="1" x14ac:dyDescent="0.2">
      <c r="A153" s="4"/>
      <c r="B153" s="4"/>
      <c r="C153" s="4"/>
      <c r="D153" s="4"/>
      <c r="E153" s="4"/>
      <c r="F153" s="112"/>
      <c r="G153" s="112"/>
      <c r="H153" s="11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2.75" customHeight="1" x14ac:dyDescent="0.2">
      <c r="A154" s="4"/>
      <c r="B154" s="4"/>
      <c r="C154" s="4"/>
      <c r="D154" s="4"/>
      <c r="E154" s="4"/>
      <c r="F154" s="112"/>
      <c r="G154" s="112"/>
      <c r="H154" s="11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2.75" customHeight="1" x14ac:dyDescent="0.2">
      <c r="A155" s="4"/>
      <c r="B155" s="4"/>
      <c r="C155" s="4"/>
      <c r="D155" s="4"/>
      <c r="E155" s="4"/>
      <c r="F155" s="112"/>
      <c r="G155" s="112"/>
      <c r="H155" s="11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2.75" customHeight="1" x14ac:dyDescent="0.2">
      <c r="A156" s="4"/>
      <c r="B156" s="4"/>
      <c r="C156" s="4"/>
      <c r="D156" s="4"/>
      <c r="E156" s="4"/>
      <c r="F156" s="112"/>
      <c r="G156" s="112"/>
      <c r="H156" s="11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2.75" customHeight="1" x14ac:dyDescent="0.2">
      <c r="A157" s="4"/>
      <c r="B157" s="4"/>
      <c r="C157" s="4"/>
      <c r="D157" s="4"/>
      <c r="E157" s="4"/>
      <c r="F157" s="112"/>
      <c r="G157" s="112"/>
      <c r="H157" s="11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2.75" customHeight="1" x14ac:dyDescent="0.2">
      <c r="A158" s="4"/>
      <c r="B158" s="4"/>
      <c r="C158" s="4"/>
      <c r="D158" s="4"/>
      <c r="E158" s="4"/>
      <c r="F158" s="112"/>
      <c r="G158" s="112"/>
      <c r="H158" s="11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2.75" customHeight="1" x14ac:dyDescent="0.2">
      <c r="A159" s="4"/>
      <c r="B159" s="4"/>
      <c r="C159" s="4"/>
      <c r="D159" s="4"/>
      <c r="E159" s="4"/>
      <c r="F159" s="112"/>
      <c r="G159" s="112"/>
      <c r="H159" s="11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2.75" customHeight="1" x14ac:dyDescent="0.2">
      <c r="A160" s="4"/>
      <c r="B160" s="4"/>
      <c r="C160" s="4"/>
      <c r="D160" s="4"/>
      <c r="E160" s="4"/>
      <c r="F160" s="112"/>
      <c r="G160" s="112"/>
      <c r="H160" s="11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2.75" customHeight="1" x14ac:dyDescent="0.2">
      <c r="A161" s="4"/>
      <c r="B161" s="4"/>
      <c r="C161" s="4"/>
      <c r="D161" s="4"/>
      <c r="E161" s="4"/>
      <c r="F161" s="112"/>
      <c r="G161" s="112"/>
      <c r="H161" s="11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2.75" customHeight="1" x14ac:dyDescent="0.2">
      <c r="A162" s="4"/>
      <c r="B162" s="4"/>
      <c r="C162" s="4"/>
      <c r="D162" s="4"/>
      <c r="E162" s="4"/>
      <c r="F162" s="112"/>
      <c r="G162" s="112"/>
      <c r="H162" s="11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2.75" customHeight="1" x14ac:dyDescent="0.2">
      <c r="A163" s="4"/>
      <c r="B163" s="4"/>
      <c r="C163" s="4"/>
      <c r="D163" s="4"/>
      <c r="E163" s="4"/>
      <c r="F163" s="112"/>
      <c r="G163" s="112"/>
      <c r="H163" s="11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2.75" customHeight="1" x14ac:dyDescent="0.2">
      <c r="A164" s="4"/>
      <c r="B164" s="4"/>
      <c r="C164" s="4"/>
      <c r="D164" s="4"/>
      <c r="E164" s="4"/>
      <c r="F164" s="112"/>
      <c r="G164" s="112"/>
      <c r="H164" s="11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2.75" customHeight="1" x14ac:dyDescent="0.2">
      <c r="A165" s="4"/>
      <c r="B165" s="4"/>
      <c r="C165" s="4"/>
      <c r="D165" s="4"/>
      <c r="E165" s="4"/>
      <c r="F165" s="112"/>
      <c r="G165" s="112"/>
      <c r="H165" s="11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2.75" customHeight="1" x14ac:dyDescent="0.2">
      <c r="A166" s="4"/>
      <c r="B166" s="4"/>
      <c r="C166" s="4"/>
      <c r="D166" s="4"/>
      <c r="E166" s="4"/>
      <c r="F166" s="112"/>
      <c r="G166" s="112"/>
      <c r="H166" s="11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2.75" customHeight="1" x14ac:dyDescent="0.2">
      <c r="A167" s="4"/>
      <c r="B167" s="4"/>
      <c r="C167" s="4"/>
      <c r="D167" s="4"/>
      <c r="E167" s="4"/>
      <c r="F167" s="112"/>
      <c r="G167" s="112"/>
      <c r="H167" s="11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2.75" customHeight="1" x14ac:dyDescent="0.2">
      <c r="A168" s="4"/>
      <c r="B168" s="4"/>
      <c r="C168" s="4"/>
      <c r="D168" s="4"/>
      <c r="E168" s="4"/>
      <c r="F168" s="112"/>
      <c r="G168" s="112"/>
      <c r="H168" s="11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2.75" customHeight="1" x14ac:dyDescent="0.2">
      <c r="A169" s="4"/>
      <c r="B169" s="4"/>
      <c r="C169" s="4"/>
      <c r="D169" s="4"/>
      <c r="E169" s="4"/>
      <c r="F169" s="112"/>
      <c r="G169" s="112"/>
      <c r="H169" s="11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2.75" customHeight="1" x14ac:dyDescent="0.2">
      <c r="A170" s="4"/>
      <c r="B170" s="4"/>
      <c r="C170" s="4"/>
      <c r="D170" s="4"/>
      <c r="E170" s="4"/>
      <c r="F170" s="112"/>
      <c r="G170" s="112"/>
      <c r="H170" s="11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2.75" customHeight="1" x14ac:dyDescent="0.2">
      <c r="A171" s="4"/>
      <c r="B171" s="4"/>
      <c r="C171" s="4"/>
      <c r="D171" s="4"/>
      <c r="E171" s="4"/>
      <c r="F171" s="112"/>
      <c r="G171" s="112"/>
      <c r="H171" s="11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2.75" customHeight="1" x14ac:dyDescent="0.2">
      <c r="A172" s="4"/>
      <c r="B172" s="4"/>
      <c r="C172" s="4"/>
      <c r="D172" s="4"/>
      <c r="E172" s="4"/>
      <c r="F172" s="112"/>
      <c r="G172" s="112"/>
      <c r="H172" s="11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2.75" customHeight="1" x14ac:dyDescent="0.2">
      <c r="A173" s="4"/>
      <c r="B173" s="4"/>
      <c r="C173" s="4"/>
      <c r="D173" s="4"/>
      <c r="E173" s="4"/>
      <c r="F173" s="112"/>
      <c r="G173" s="112"/>
      <c r="H173" s="11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2.75" customHeight="1" x14ac:dyDescent="0.2">
      <c r="A174" s="4"/>
      <c r="B174" s="4"/>
      <c r="C174" s="4"/>
      <c r="D174" s="4"/>
      <c r="E174" s="4"/>
      <c r="F174" s="112"/>
      <c r="G174" s="112"/>
      <c r="H174" s="11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2.75" customHeight="1" x14ac:dyDescent="0.2">
      <c r="A175" s="4"/>
      <c r="B175" s="4"/>
      <c r="C175" s="4"/>
      <c r="D175" s="4"/>
      <c r="E175" s="4"/>
      <c r="F175" s="112"/>
      <c r="G175" s="112"/>
      <c r="H175" s="11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2.75" customHeight="1" x14ac:dyDescent="0.2">
      <c r="A176" s="4"/>
      <c r="B176" s="4"/>
      <c r="C176" s="4"/>
      <c r="D176" s="4"/>
      <c r="E176" s="4"/>
      <c r="F176" s="112"/>
      <c r="G176" s="112"/>
      <c r="H176" s="11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2.75" customHeight="1" x14ac:dyDescent="0.2">
      <c r="A177" s="4"/>
      <c r="B177" s="4"/>
      <c r="C177" s="4"/>
      <c r="D177" s="4"/>
      <c r="E177" s="4"/>
      <c r="F177" s="112"/>
      <c r="G177" s="112"/>
      <c r="H177" s="11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2.75" customHeight="1" x14ac:dyDescent="0.2">
      <c r="A178" s="4"/>
      <c r="B178" s="4"/>
      <c r="C178" s="4"/>
      <c r="D178" s="4"/>
      <c r="E178" s="4"/>
      <c r="F178" s="112"/>
      <c r="G178" s="112"/>
      <c r="H178" s="11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2.75" customHeight="1" x14ac:dyDescent="0.2">
      <c r="A179" s="4"/>
      <c r="B179" s="4"/>
      <c r="C179" s="4"/>
      <c r="D179" s="4"/>
      <c r="E179" s="4"/>
      <c r="F179" s="112"/>
      <c r="G179" s="112"/>
      <c r="H179" s="11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2.75" customHeight="1" x14ac:dyDescent="0.2">
      <c r="A180" s="4"/>
      <c r="B180" s="4"/>
      <c r="C180" s="4"/>
      <c r="D180" s="4"/>
      <c r="E180" s="4"/>
      <c r="F180" s="112"/>
      <c r="G180" s="112"/>
      <c r="H180" s="11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2.75" customHeight="1" x14ac:dyDescent="0.2">
      <c r="A181" s="4"/>
      <c r="B181" s="4"/>
      <c r="C181" s="4"/>
      <c r="D181" s="4"/>
      <c r="E181" s="4"/>
      <c r="F181" s="112"/>
      <c r="G181" s="112"/>
      <c r="H181" s="11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2.75" customHeight="1" x14ac:dyDescent="0.2">
      <c r="A182" s="4"/>
      <c r="B182" s="4"/>
      <c r="C182" s="4"/>
      <c r="D182" s="4"/>
      <c r="E182" s="4"/>
      <c r="F182" s="112"/>
      <c r="G182" s="112"/>
      <c r="H182" s="11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2.75" customHeight="1" x14ac:dyDescent="0.2">
      <c r="A183" s="4"/>
      <c r="B183" s="4"/>
      <c r="C183" s="4"/>
      <c r="D183" s="4"/>
      <c r="E183" s="4"/>
      <c r="F183" s="112"/>
      <c r="G183" s="112"/>
      <c r="H183" s="11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2.75" customHeight="1" x14ac:dyDescent="0.2">
      <c r="A184" s="4"/>
      <c r="B184" s="4"/>
      <c r="C184" s="4"/>
      <c r="D184" s="4"/>
      <c r="E184" s="4"/>
      <c r="F184" s="112"/>
      <c r="G184" s="112"/>
      <c r="H184" s="11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2.75" customHeight="1" x14ac:dyDescent="0.2">
      <c r="A185" s="4"/>
      <c r="B185" s="4"/>
      <c r="C185" s="4"/>
      <c r="D185" s="4"/>
      <c r="E185" s="4"/>
      <c r="F185" s="112"/>
      <c r="G185" s="112"/>
      <c r="H185" s="11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2.75" customHeight="1" x14ac:dyDescent="0.2">
      <c r="A186" s="4"/>
      <c r="B186" s="4"/>
      <c r="C186" s="4"/>
      <c r="D186" s="4"/>
      <c r="E186" s="4"/>
      <c r="F186" s="112"/>
      <c r="G186" s="112"/>
      <c r="H186" s="11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2.75" customHeight="1" x14ac:dyDescent="0.2">
      <c r="A187" s="4"/>
      <c r="B187" s="4"/>
      <c r="C187" s="4"/>
      <c r="D187" s="4"/>
      <c r="E187" s="4"/>
      <c r="F187" s="112"/>
      <c r="G187" s="112"/>
      <c r="H187" s="11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2.75" customHeight="1" x14ac:dyDescent="0.2">
      <c r="A188" s="4"/>
      <c r="B188" s="4"/>
      <c r="C188" s="4"/>
      <c r="D188" s="4"/>
      <c r="E188" s="4"/>
      <c r="F188" s="112"/>
      <c r="G188" s="112"/>
      <c r="H188" s="11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2.75" customHeight="1" x14ac:dyDescent="0.2">
      <c r="A189" s="4"/>
      <c r="B189" s="4"/>
      <c r="C189" s="4"/>
      <c r="D189" s="4"/>
      <c r="E189" s="4"/>
      <c r="F189" s="112"/>
      <c r="G189" s="112"/>
      <c r="H189" s="11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2.75" customHeight="1" x14ac:dyDescent="0.2">
      <c r="A190" s="4"/>
      <c r="B190" s="4"/>
      <c r="C190" s="4"/>
      <c r="D190" s="4"/>
      <c r="E190" s="4"/>
      <c r="F190" s="112"/>
      <c r="G190" s="112"/>
      <c r="H190" s="11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2.75" customHeight="1" x14ac:dyDescent="0.2">
      <c r="A191" s="4"/>
      <c r="B191" s="4"/>
      <c r="C191" s="4"/>
      <c r="D191" s="4"/>
      <c r="E191" s="4"/>
      <c r="F191" s="112"/>
      <c r="G191" s="112"/>
      <c r="H191" s="11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2.75" customHeight="1" x14ac:dyDescent="0.2">
      <c r="A192" s="4"/>
      <c r="B192" s="4"/>
      <c r="C192" s="4"/>
      <c r="D192" s="4"/>
      <c r="E192" s="4"/>
      <c r="F192" s="112"/>
      <c r="G192" s="112"/>
      <c r="H192" s="11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2.75" customHeight="1" x14ac:dyDescent="0.2">
      <c r="A193" s="4"/>
      <c r="B193" s="4"/>
      <c r="C193" s="4"/>
      <c r="D193" s="4"/>
      <c r="E193" s="4"/>
      <c r="F193" s="112"/>
      <c r="G193" s="112"/>
      <c r="H193" s="11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2.75" customHeight="1" x14ac:dyDescent="0.2">
      <c r="A194" s="4"/>
      <c r="B194" s="4"/>
      <c r="C194" s="4"/>
      <c r="D194" s="4"/>
      <c r="E194" s="4"/>
      <c r="F194" s="112"/>
      <c r="G194" s="112"/>
      <c r="H194" s="11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2.75" customHeight="1" x14ac:dyDescent="0.2">
      <c r="A195" s="4"/>
      <c r="B195" s="4"/>
      <c r="C195" s="4"/>
      <c r="D195" s="4"/>
      <c r="E195" s="4"/>
      <c r="F195" s="112"/>
      <c r="G195" s="112"/>
      <c r="H195" s="11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2.75" customHeight="1" x14ac:dyDescent="0.2">
      <c r="A196" s="4"/>
      <c r="B196" s="4"/>
      <c r="C196" s="4"/>
      <c r="D196" s="4"/>
      <c r="E196" s="4"/>
      <c r="F196" s="112"/>
      <c r="G196" s="112"/>
      <c r="H196" s="11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2.75" customHeight="1" x14ac:dyDescent="0.2">
      <c r="A197" s="4"/>
      <c r="B197" s="4"/>
      <c r="C197" s="4"/>
      <c r="D197" s="4"/>
      <c r="E197" s="4"/>
      <c r="F197" s="112"/>
      <c r="G197" s="112"/>
      <c r="H197" s="11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2.75" customHeight="1" x14ac:dyDescent="0.2">
      <c r="A198" s="4"/>
      <c r="B198" s="4"/>
      <c r="C198" s="4"/>
      <c r="D198" s="4"/>
      <c r="E198" s="4"/>
      <c r="F198" s="112"/>
      <c r="G198" s="112"/>
      <c r="H198" s="11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2.75" customHeight="1" x14ac:dyDescent="0.2">
      <c r="A199" s="4"/>
      <c r="B199" s="4"/>
      <c r="C199" s="4"/>
      <c r="D199" s="4"/>
      <c r="E199" s="4"/>
      <c r="F199" s="112"/>
      <c r="G199" s="112"/>
      <c r="H199" s="11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2.75" customHeight="1" x14ac:dyDescent="0.2">
      <c r="A200" s="4"/>
      <c r="B200" s="4"/>
      <c r="C200" s="4"/>
      <c r="D200" s="4"/>
      <c r="E200" s="4"/>
      <c r="F200" s="112"/>
      <c r="G200" s="112"/>
      <c r="H200" s="11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2.75" customHeight="1" x14ac:dyDescent="0.2">
      <c r="A201" s="4"/>
      <c r="B201" s="4"/>
      <c r="C201" s="4"/>
      <c r="D201" s="4"/>
      <c r="E201" s="4"/>
      <c r="F201" s="112"/>
      <c r="G201" s="112"/>
      <c r="H201" s="11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2.75" customHeight="1" x14ac:dyDescent="0.2">
      <c r="A202" s="4"/>
      <c r="B202" s="4"/>
      <c r="C202" s="4"/>
      <c r="D202" s="4"/>
      <c r="E202" s="4"/>
      <c r="F202" s="112"/>
      <c r="G202" s="112"/>
      <c r="H202" s="11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2.75" customHeight="1" x14ac:dyDescent="0.2">
      <c r="A203" s="4"/>
      <c r="B203" s="4"/>
      <c r="C203" s="4"/>
      <c r="D203" s="4"/>
      <c r="E203" s="4"/>
      <c r="F203" s="112"/>
      <c r="G203" s="112"/>
      <c r="H203" s="11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2.75" customHeight="1" x14ac:dyDescent="0.2">
      <c r="A204" s="4"/>
      <c r="B204" s="4"/>
      <c r="C204" s="4"/>
      <c r="D204" s="4"/>
      <c r="E204" s="4"/>
      <c r="F204" s="112"/>
      <c r="G204" s="112"/>
      <c r="H204" s="11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2.75" customHeight="1" x14ac:dyDescent="0.2">
      <c r="A205" s="4"/>
      <c r="B205" s="4"/>
      <c r="C205" s="4"/>
      <c r="D205" s="4"/>
      <c r="E205" s="4"/>
      <c r="F205" s="112"/>
      <c r="G205" s="112"/>
      <c r="H205" s="112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2.75" customHeight="1" x14ac:dyDescent="0.2">
      <c r="A206" s="4"/>
      <c r="B206" s="4"/>
      <c r="C206" s="4"/>
      <c r="D206" s="4"/>
      <c r="E206" s="4"/>
      <c r="F206" s="112"/>
      <c r="G206" s="112"/>
      <c r="H206" s="112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2.75" customHeight="1" x14ac:dyDescent="0.2">
      <c r="A207" s="4"/>
      <c r="B207" s="4"/>
      <c r="C207" s="4"/>
      <c r="D207" s="4"/>
      <c r="E207" s="4"/>
      <c r="F207" s="112"/>
      <c r="G207" s="112"/>
      <c r="H207" s="112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2.75" customHeight="1" x14ac:dyDescent="0.2">
      <c r="A208" s="4"/>
      <c r="B208" s="4"/>
      <c r="C208" s="4"/>
      <c r="D208" s="4"/>
      <c r="E208" s="4"/>
      <c r="F208" s="112"/>
      <c r="G208" s="112"/>
      <c r="H208" s="112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2.75" customHeight="1" x14ac:dyDescent="0.2">
      <c r="A209" s="4"/>
      <c r="B209" s="4"/>
      <c r="C209" s="4"/>
      <c r="D209" s="4"/>
      <c r="E209" s="4"/>
      <c r="F209" s="112"/>
      <c r="G209" s="112"/>
      <c r="H209" s="112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2.75" customHeight="1" x14ac:dyDescent="0.2">
      <c r="A210" s="4"/>
      <c r="B210" s="4"/>
      <c r="C210" s="4"/>
      <c r="D210" s="4"/>
      <c r="E210" s="4"/>
      <c r="F210" s="112"/>
      <c r="G210" s="112"/>
      <c r="H210" s="112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2.75" customHeight="1" x14ac:dyDescent="0.2">
      <c r="A211" s="4"/>
      <c r="B211" s="4"/>
      <c r="C211" s="4"/>
      <c r="D211" s="4"/>
      <c r="E211" s="4"/>
      <c r="F211" s="112"/>
      <c r="G211" s="112"/>
      <c r="H211" s="112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2.75" customHeight="1" x14ac:dyDescent="0.2">
      <c r="A212" s="4"/>
      <c r="B212" s="4"/>
      <c r="C212" s="4"/>
      <c r="D212" s="4"/>
      <c r="E212" s="4"/>
      <c r="F212" s="112"/>
      <c r="G212" s="112"/>
      <c r="H212" s="112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2.75" customHeight="1" x14ac:dyDescent="0.2">
      <c r="A213" s="4"/>
      <c r="B213" s="4"/>
      <c r="C213" s="4"/>
      <c r="D213" s="4"/>
      <c r="E213" s="4"/>
      <c r="F213" s="112"/>
      <c r="G213" s="112"/>
      <c r="H213" s="112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2.75" customHeight="1" x14ac:dyDescent="0.2">
      <c r="A214" s="4"/>
      <c r="B214" s="4"/>
      <c r="C214" s="4"/>
      <c r="D214" s="4"/>
      <c r="E214" s="4"/>
      <c r="F214" s="112"/>
      <c r="G214" s="112"/>
      <c r="H214" s="112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2.75" customHeight="1" x14ac:dyDescent="0.2">
      <c r="A215" s="4"/>
      <c r="B215" s="4"/>
      <c r="C215" s="4"/>
      <c r="D215" s="4"/>
      <c r="E215" s="4"/>
      <c r="F215" s="112"/>
      <c r="G215" s="112"/>
      <c r="H215" s="112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2.75" customHeight="1" x14ac:dyDescent="0.2">
      <c r="A216" s="4"/>
      <c r="B216" s="4"/>
      <c r="C216" s="4"/>
      <c r="D216" s="4"/>
      <c r="E216" s="4"/>
      <c r="F216" s="112"/>
      <c r="G216" s="112"/>
      <c r="H216" s="112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2.75" customHeight="1" x14ac:dyDescent="0.2">
      <c r="A217" s="4"/>
      <c r="B217" s="4"/>
      <c r="C217" s="4"/>
      <c r="D217" s="4"/>
      <c r="E217" s="4"/>
      <c r="F217" s="112"/>
      <c r="G217" s="112"/>
      <c r="H217" s="112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2.75" customHeight="1" x14ac:dyDescent="0.2">
      <c r="A218" s="4"/>
      <c r="B218" s="4"/>
      <c r="C218" s="4"/>
      <c r="D218" s="4"/>
      <c r="E218" s="4"/>
      <c r="F218" s="112"/>
      <c r="G218" s="112"/>
      <c r="H218" s="112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2.75" customHeight="1" x14ac:dyDescent="0.2">
      <c r="A219" s="4"/>
      <c r="B219" s="4"/>
      <c r="C219" s="4"/>
      <c r="D219" s="4"/>
      <c r="E219" s="4"/>
      <c r="F219" s="112"/>
      <c r="G219" s="112"/>
      <c r="H219" s="112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2.75" customHeight="1" x14ac:dyDescent="0.2">
      <c r="A220" s="4"/>
      <c r="B220" s="4"/>
      <c r="C220" s="4"/>
      <c r="D220" s="4"/>
      <c r="E220" s="4"/>
      <c r="F220" s="112"/>
      <c r="G220" s="112"/>
      <c r="H220" s="112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2.75" customHeight="1" x14ac:dyDescent="0.2">
      <c r="A221" s="4"/>
      <c r="B221" s="4"/>
      <c r="C221" s="4"/>
      <c r="D221" s="4"/>
      <c r="E221" s="4"/>
      <c r="F221" s="112"/>
      <c r="G221" s="112"/>
      <c r="H221" s="112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2.75" customHeight="1" x14ac:dyDescent="0.2">
      <c r="A222" s="4"/>
      <c r="B222" s="4"/>
      <c r="C222" s="4"/>
      <c r="D222" s="4"/>
      <c r="E222" s="4"/>
      <c r="F222" s="112"/>
      <c r="G222" s="112"/>
      <c r="H222" s="112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2.75" customHeight="1" x14ac:dyDescent="0.2">
      <c r="A223" s="4"/>
      <c r="B223" s="4"/>
      <c r="C223" s="4"/>
      <c r="D223" s="4"/>
      <c r="E223" s="4"/>
      <c r="F223" s="112"/>
      <c r="G223" s="112"/>
      <c r="H223" s="112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2.75" customHeight="1" x14ac:dyDescent="0.2">
      <c r="A224" s="4"/>
      <c r="B224" s="4"/>
      <c r="C224" s="4"/>
      <c r="D224" s="4"/>
      <c r="E224" s="4"/>
      <c r="F224" s="112"/>
      <c r="G224" s="112"/>
      <c r="H224" s="112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2.75" customHeight="1" x14ac:dyDescent="0.2">
      <c r="A225" s="4"/>
      <c r="B225" s="4"/>
      <c r="C225" s="4"/>
      <c r="D225" s="4"/>
      <c r="E225" s="4"/>
      <c r="F225" s="112"/>
      <c r="G225" s="112"/>
      <c r="H225" s="112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2.75" customHeight="1" x14ac:dyDescent="0.2">
      <c r="A226" s="4"/>
      <c r="B226" s="4"/>
      <c r="C226" s="4"/>
      <c r="D226" s="4"/>
      <c r="E226" s="4"/>
      <c r="F226" s="112"/>
      <c r="G226" s="112"/>
      <c r="H226" s="112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2.75" customHeight="1" x14ac:dyDescent="0.2">
      <c r="A227" s="4"/>
      <c r="B227" s="4"/>
      <c r="C227" s="4"/>
      <c r="D227" s="4"/>
      <c r="E227" s="4"/>
      <c r="F227" s="112"/>
      <c r="G227" s="112"/>
      <c r="H227" s="112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2.75" customHeight="1" x14ac:dyDescent="0.2">
      <c r="A228" s="4"/>
      <c r="B228" s="4"/>
      <c r="C228" s="4"/>
      <c r="D228" s="4"/>
      <c r="E228" s="4"/>
      <c r="F228" s="112"/>
      <c r="G228" s="112"/>
      <c r="H228" s="112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2.75" customHeight="1" x14ac:dyDescent="0.2">
      <c r="A229" s="4"/>
      <c r="B229" s="4"/>
      <c r="C229" s="4"/>
      <c r="D229" s="4"/>
      <c r="E229" s="4"/>
      <c r="F229" s="112"/>
      <c r="G229" s="112"/>
      <c r="H229" s="112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2.75" customHeight="1" x14ac:dyDescent="0.2">
      <c r="A230" s="4"/>
      <c r="B230" s="4"/>
      <c r="C230" s="4"/>
      <c r="D230" s="4"/>
      <c r="E230" s="4"/>
      <c r="F230" s="112"/>
      <c r="G230" s="112"/>
      <c r="H230" s="112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2.75" customHeight="1" x14ac:dyDescent="0.2">
      <c r="A231" s="4"/>
      <c r="B231" s="4"/>
      <c r="C231" s="4"/>
      <c r="D231" s="4"/>
      <c r="E231" s="4"/>
      <c r="F231" s="112"/>
      <c r="G231" s="112"/>
      <c r="H231" s="112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2.75" customHeight="1" x14ac:dyDescent="0.2">
      <c r="A232" s="4"/>
      <c r="B232" s="4"/>
      <c r="C232" s="4"/>
      <c r="D232" s="4"/>
      <c r="E232" s="4"/>
      <c r="F232" s="112"/>
      <c r="G232" s="112"/>
      <c r="H232" s="112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2.75" customHeight="1" x14ac:dyDescent="0.2">
      <c r="A233" s="4"/>
      <c r="B233" s="4"/>
      <c r="C233" s="4"/>
      <c r="D233" s="4"/>
      <c r="E233" s="4"/>
      <c r="F233" s="112"/>
      <c r="G233" s="112"/>
      <c r="H233" s="112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2.75" customHeight="1" x14ac:dyDescent="0.2">
      <c r="A234" s="4"/>
      <c r="B234" s="4"/>
      <c r="C234" s="4"/>
      <c r="D234" s="4"/>
      <c r="E234" s="4"/>
      <c r="F234" s="112"/>
      <c r="G234" s="112"/>
      <c r="H234" s="112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2.75" customHeight="1" x14ac:dyDescent="0.2">
      <c r="A235" s="4"/>
      <c r="B235" s="4"/>
      <c r="C235" s="4"/>
      <c r="D235" s="4"/>
      <c r="E235" s="4"/>
      <c r="F235" s="112"/>
      <c r="G235" s="112"/>
      <c r="H235" s="112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2.75" customHeight="1" x14ac:dyDescent="0.2">
      <c r="A236" s="4"/>
      <c r="B236" s="4"/>
      <c r="C236" s="4"/>
      <c r="D236" s="4"/>
      <c r="E236" s="4"/>
      <c r="F236" s="112"/>
      <c r="G236" s="112"/>
      <c r="H236" s="112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2.75" customHeight="1" x14ac:dyDescent="0.2">
      <c r="A237" s="4"/>
      <c r="B237" s="4"/>
      <c r="C237" s="4"/>
      <c r="D237" s="4"/>
      <c r="E237" s="4"/>
      <c r="F237" s="112"/>
      <c r="G237" s="112"/>
      <c r="H237" s="112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2.75" customHeight="1" x14ac:dyDescent="0.2">
      <c r="A238" s="4"/>
      <c r="B238" s="4"/>
      <c r="C238" s="4"/>
      <c r="D238" s="4"/>
      <c r="E238" s="4"/>
      <c r="F238" s="112"/>
      <c r="G238" s="112"/>
      <c r="H238" s="112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2.75" customHeight="1" x14ac:dyDescent="0.2">
      <c r="A239" s="4"/>
      <c r="B239" s="4"/>
      <c r="C239" s="4"/>
      <c r="D239" s="4"/>
      <c r="E239" s="4"/>
      <c r="F239" s="112"/>
      <c r="G239" s="112"/>
      <c r="H239" s="112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2.75" customHeight="1" x14ac:dyDescent="0.2">
      <c r="A240" s="4"/>
      <c r="B240" s="4"/>
      <c r="C240" s="4"/>
      <c r="D240" s="4"/>
      <c r="E240" s="4"/>
      <c r="F240" s="112"/>
      <c r="G240" s="112"/>
      <c r="H240" s="112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2.75" customHeight="1" x14ac:dyDescent="0.2">
      <c r="A241" s="4"/>
      <c r="B241" s="4"/>
      <c r="C241" s="4"/>
      <c r="D241" s="4"/>
      <c r="E241" s="4"/>
      <c r="F241" s="112"/>
      <c r="G241" s="112"/>
      <c r="H241" s="112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2.75" customHeight="1" x14ac:dyDescent="0.2">
      <c r="A242" s="4"/>
      <c r="B242" s="4"/>
      <c r="C242" s="4"/>
      <c r="D242" s="4"/>
      <c r="E242" s="4"/>
      <c r="F242" s="112"/>
      <c r="G242" s="112"/>
      <c r="H242" s="112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2.75" customHeight="1" x14ac:dyDescent="0.2">
      <c r="A243" s="4"/>
      <c r="B243" s="4"/>
      <c r="C243" s="4"/>
      <c r="D243" s="4"/>
      <c r="E243" s="4"/>
      <c r="F243" s="112"/>
      <c r="G243" s="112"/>
      <c r="H243" s="112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2.75" customHeight="1" x14ac:dyDescent="0.2">
      <c r="A244" s="4"/>
      <c r="B244" s="4"/>
      <c r="C244" s="4"/>
      <c r="D244" s="4"/>
      <c r="E244" s="4"/>
      <c r="F244" s="112"/>
      <c r="G244" s="112"/>
      <c r="H244" s="112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2.75" customHeight="1" x14ac:dyDescent="0.2">
      <c r="A245" s="4"/>
      <c r="B245" s="4"/>
      <c r="C245" s="4"/>
      <c r="D245" s="4"/>
      <c r="E245" s="4"/>
      <c r="F245" s="112"/>
      <c r="G245" s="112"/>
      <c r="H245" s="112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2.75" customHeight="1" x14ac:dyDescent="0.2">
      <c r="A246" s="4"/>
      <c r="B246" s="4"/>
      <c r="C246" s="4"/>
      <c r="D246" s="4"/>
      <c r="E246" s="4"/>
      <c r="F246" s="112"/>
      <c r="G246" s="112"/>
      <c r="H246" s="112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2.75" customHeight="1" x14ac:dyDescent="0.2">
      <c r="A247" s="4"/>
      <c r="B247" s="4"/>
      <c r="C247" s="4"/>
      <c r="D247" s="4"/>
      <c r="E247" s="4"/>
      <c r="F247" s="112"/>
      <c r="G247" s="112"/>
      <c r="H247" s="112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2.75" customHeight="1" x14ac:dyDescent="0.2">
      <c r="A248" s="4"/>
      <c r="B248" s="4"/>
      <c r="C248" s="4"/>
      <c r="D248" s="4"/>
      <c r="E248" s="4"/>
      <c r="F248" s="112"/>
      <c r="G248" s="112"/>
      <c r="H248" s="112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2.75" customHeight="1" x14ac:dyDescent="0.2">
      <c r="A249" s="4"/>
      <c r="B249" s="4"/>
      <c r="C249" s="4"/>
      <c r="D249" s="4"/>
      <c r="E249" s="4"/>
      <c r="F249" s="112"/>
      <c r="G249" s="112"/>
      <c r="H249" s="112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2.75" customHeight="1" x14ac:dyDescent="0.2">
      <c r="A250" s="4"/>
      <c r="B250" s="4"/>
      <c r="C250" s="4"/>
      <c r="D250" s="4"/>
      <c r="E250" s="4"/>
      <c r="F250" s="112"/>
      <c r="G250" s="112"/>
      <c r="H250" s="112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2.75" customHeight="1" x14ac:dyDescent="0.2">
      <c r="A251" s="4"/>
      <c r="B251" s="4"/>
      <c r="C251" s="4"/>
      <c r="D251" s="4"/>
      <c r="E251" s="4"/>
      <c r="F251" s="112"/>
      <c r="G251" s="112"/>
      <c r="H251" s="112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2.75" customHeight="1" x14ac:dyDescent="0.2">
      <c r="A252" s="4"/>
      <c r="B252" s="4"/>
      <c r="C252" s="4"/>
      <c r="D252" s="4"/>
      <c r="E252" s="4"/>
      <c r="F252" s="112"/>
      <c r="G252" s="112"/>
      <c r="H252" s="112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2.75" customHeight="1" x14ac:dyDescent="0.2">
      <c r="A253" s="4"/>
      <c r="B253" s="4"/>
      <c r="C253" s="4"/>
      <c r="D253" s="4"/>
      <c r="E253" s="4"/>
      <c r="F253" s="112"/>
      <c r="G253" s="112"/>
      <c r="H253" s="112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2.75" customHeight="1" x14ac:dyDescent="0.2">
      <c r="A254" s="4"/>
      <c r="B254" s="4"/>
      <c r="C254" s="4"/>
      <c r="D254" s="4"/>
      <c r="E254" s="4"/>
      <c r="F254" s="112"/>
      <c r="G254" s="112"/>
      <c r="H254" s="112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2.75" customHeight="1" x14ac:dyDescent="0.2">
      <c r="A255" s="4"/>
      <c r="B255" s="4"/>
      <c r="C255" s="4"/>
      <c r="D255" s="4"/>
      <c r="E255" s="4"/>
      <c r="F255" s="112"/>
      <c r="G255" s="112"/>
      <c r="H255" s="112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2.75" customHeight="1" x14ac:dyDescent="0.2">
      <c r="A256" s="4"/>
      <c r="B256" s="4"/>
      <c r="C256" s="4"/>
      <c r="D256" s="4"/>
      <c r="E256" s="4"/>
      <c r="F256" s="112"/>
      <c r="G256" s="112"/>
      <c r="H256" s="112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2.75" customHeight="1" x14ac:dyDescent="0.2">
      <c r="A257" s="4"/>
      <c r="B257" s="4"/>
      <c r="C257" s="4"/>
      <c r="D257" s="4"/>
      <c r="E257" s="4"/>
      <c r="F257" s="112"/>
      <c r="G257" s="112"/>
      <c r="H257" s="112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2.75" customHeight="1" x14ac:dyDescent="0.2">
      <c r="A258" s="4"/>
      <c r="B258" s="4"/>
      <c r="C258" s="4"/>
      <c r="D258" s="4"/>
      <c r="E258" s="4"/>
      <c r="F258" s="112"/>
      <c r="G258" s="112"/>
      <c r="H258" s="112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2.75" customHeight="1" x14ac:dyDescent="0.2">
      <c r="A259" s="4"/>
      <c r="B259" s="4"/>
      <c r="C259" s="4"/>
      <c r="D259" s="4"/>
      <c r="E259" s="4"/>
      <c r="F259" s="112"/>
      <c r="G259" s="112"/>
      <c r="H259" s="112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2.75" customHeight="1" x14ac:dyDescent="0.2">
      <c r="A260" s="4"/>
      <c r="B260" s="4"/>
      <c r="C260" s="4"/>
      <c r="D260" s="4"/>
      <c r="E260" s="4"/>
      <c r="F260" s="112"/>
      <c r="G260" s="112"/>
      <c r="H260" s="112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2.75" customHeight="1" x14ac:dyDescent="0.2">
      <c r="A261" s="4"/>
      <c r="B261" s="4"/>
      <c r="C261" s="4"/>
      <c r="D261" s="4"/>
      <c r="E261" s="4"/>
      <c r="F261" s="112"/>
      <c r="G261" s="112"/>
      <c r="H261" s="112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2.75" customHeight="1" x14ac:dyDescent="0.2">
      <c r="A262" s="4"/>
      <c r="B262" s="4"/>
      <c r="C262" s="4"/>
      <c r="D262" s="4"/>
      <c r="E262" s="4"/>
      <c r="F262" s="112"/>
      <c r="G262" s="112"/>
      <c r="H262" s="112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2.75" customHeight="1" x14ac:dyDescent="0.2">
      <c r="A263" s="4"/>
      <c r="B263" s="4"/>
      <c r="C263" s="4"/>
      <c r="D263" s="4"/>
      <c r="E263" s="4"/>
      <c r="F263" s="112"/>
      <c r="G263" s="112"/>
      <c r="H263" s="112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2.75" customHeight="1" x14ac:dyDescent="0.2">
      <c r="A264" s="4"/>
      <c r="B264" s="4"/>
      <c r="C264" s="4"/>
      <c r="D264" s="4"/>
      <c r="E264" s="4"/>
      <c r="F264" s="112"/>
      <c r="G264" s="112"/>
      <c r="H264" s="112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2.75" customHeight="1" x14ac:dyDescent="0.2">
      <c r="A265" s="4"/>
      <c r="B265" s="4"/>
      <c r="C265" s="4"/>
      <c r="D265" s="4"/>
      <c r="E265" s="4"/>
      <c r="F265" s="112"/>
      <c r="G265" s="112"/>
      <c r="H265" s="112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2.75" customHeight="1" x14ac:dyDescent="0.2">
      <c r="A266" s="4"/>
      <c r="B266" s="4"/>
      <c r="C266" s="4"/>
      <c r="D266" s="4"/>
      <c r="E266" s="4"/>
      <c r="F266" s="112"/>
      <c r="G266" s="112"/>
      <c r="H266" s="112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2.75" customHeight="1" x14ac:dyDescent="0.2">
      <c r="A267" s="4"/>
      <c r="B267" s="4"/>
      <c r="C267" s="4"/>
      <c r="D267" s="4"/>
      <c r="E267" s="4"/>
      <c r="F267" s="112"/>
      <c r="G267" s="112"/>
      <c r="H267" s="112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2.75" customHeight="1" x14ac:dyDescent="0.2">
      <c r="A268" s="4"/>
      <c r="B268" s="4"/>
      <c r="C268" s="4"/>
      <c r="D268" s="4"/>
      <c r="E268" s="4"/>
      <c r="F268" s="112"/>
      <c r="G268" s="112"/>
      <c r="H268" s="112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2.75" customHeight="1" x14ac:dyDescent="0.2">
      <c r="A269" s="4"/>
      <c r="B269" s="4"/>
      <c r="C269" s="4"/>
      <c r="D269" s="4"/>
      <c r="E269" s="4"/>
      <c r="F269" s="112"/>
      <c r="G269" s="112"/>
      <c r="H269" s="112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2.75" customHeight="1" x14ac:dyDescent="0.2">
      <c r="A270" s="4"/>
      <c r="B270" s="4"/>
      <c r="C270" s="4"/>
      <c r="D270" s="4"/>
      <c r="E270" s="4"/>
      <c r="F270" s="112"/>
      <c r="G270" s="112"/>
      <c r="H270" s="112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2.75" customHeight="1" x14ac:dyDescent="0.2">
      <c r="A271" s="4"/>
      <c r="B271" s="4"/>
      <c r="C271" s="4"/>
      <c r="D271" s="4"/>
      <c r="E271" s="4"/>
      <c r="F271" s="112"/>
      <c r="G271" s="112"/>
      <c r="H271" s="112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2.75" customHeight="1" x14ac:dyDescent="0.2">
      <c r="A272" s="4"/>
      <c r="B272" s="4"/>
      <c r="C272" s="4"/>
      <c r="D272" s="4"/>
      <c r="E272" s="4"/>
      <c r="F272" s="112"/>
      <c r="G272" s="112"/>
      <c r="H272" s="112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2.75" customHeight="1" x14ac:dyDescent="0.2">
      <c r="A273" s="4"/>
      <c r="B273" s="4"/>
      <c r="C273" s="4"/>
      <c r="D273" s="4"/>
      <c r="E273" s="4"/>
      <c r="F273" s="112"/>
      <c r="G273" s="112"/>
      <c r="H273" s="112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2.75" customHeight="1" x14ac:dyDescent="0.2">
      <c r="A274" s="4"/>
      <c r="B274" s="4"/>
      <c r="C274" s="4"/>
      <c r="D274" s="4"/>
      <c r="E274" s="4"/>
      <c r="F274" s="112"/>
      <c r="G274" s="112"/>
      <c r="H274" s="112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2.75" customHeight="1" x14ac:dyDescent="0.2">
      <c r="A275" s="4"/>
      <c r="B275" s="4"/>
      <c r="C275" s="4"/>
      <c r="D275" s="4"/>
      <c r="E275" s="4"/>
      <c r="F275" s="112"/>
      <c r="G275" s="112"/>
      <c r="H275" s="112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2.75" customHeight="1" x14ac:dyDescent="0.2">
      <c r="A276" s="4"/>
      <c r="B276" s="4"/>
      <c r="C276" s="4"/>
      <c r="D276" s="4"/>
      <c r="E276" s="4"/>
      <c r="F276" s="112"/>
      <c r="G276" s="112"/>
      <c r="H276" s="112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2.75" customHeight="1" x14ac:dyDescent="0.2">
      <c r="A277" s="4"/>
      <c r="B277" s="4"/>
      <c r="C277" s="4"/>
      <c r="D277" s="4"/>
      <c r="E277" s="4"/>
      <c r="F277" s="112"/>
      <c r="G277" s="112"/>
      <c r="H277" s="112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2.75" customHeight="1" x14ac:dyDescent="0.2">
      <c r="A278" s="4"/>
      <c r="B278" s="4"/>
      <c r="C278" s="4"/>
      <c r="D278" s="4"/>
      <c r="E278" s="4"/>
      <c r="F278" s="112"/>
      <c r="G278" s="112"/>
      <c r="H278" s="112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2.75" customHeight="1" x14ac:dyDescent="0.2">
      <c r="A279" s="4"/>
      <c r="B279" s="4"/>
      <c r="C279" s="4"/>
      <c r="D279" s="4"/>
      <c r="E279" s="4"/>
      <c r="F279" s="112"/>
      <c r="G279" s="112"/>
      <c r="H279" s="112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2.75" customHeight="1" x14ac:dyDescent="0.2">
      <c r="A280" s="4"/>
      <c r="B280" s="4"/>
      <c r="C280" s="4"/>
      <c r="D280" s="4"/>
      <c r="E280" s="4"/>
      <c r="F280" s="112"/>
      <c r="G280" s="112"/>
      <c r="H280" s="112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2.75" customHeight="1" x14ac:dyDescent="0.2">
      <c r="A281" s="4"/>
      <c r="B281" s="4"/>
      <c r="C281" s="4"/>
      <c r="D281" s="4"/>
      <c r="E281" s="4"/>
      <c r="F281" s="112"/>
      <c r="G281" s="112"/>
      <c r="H281" s="112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2.75" customHeight="1" x14ac:dyDescent="0.2">
      <c r="A282" s="4"/>
      <c r="B282" s="4"/>
      <c r="C282" s="4"/>
      <c r="D282" s="4"/>
      <c r="E282" s="4"/>
      <c r="F282" s="112"/>
      <c r="G282" s="112"/>
      <c r="H282" s="112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2.75" customHeight="1" x14ac:dyDescent="0.2">
      <c r="A283" s="4"/>
      <c r="B283" s="4"/>
      <c r="C283" s="4"/>
      <c r="D283" s="4"/>
      <c r="E283" s="4"/>
      <c r="F283" s="112"/>
      <c r="G283" s="112"/>
      <c r="H283" s="112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2.75" customHeight="1" x14ac:dyDescent="0.2">
      <c r="A284" s="4"/>
      <c r="B284" s="4"/>
      <c r="C284" s="4"/>
      <c r="D284" s="4"/>
      <c r="E284" s="4"/>
      <c r="F284" s="112"/>
      <c r="G284" s="112"/>
      <c r="H284" s="112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2.75" customHeight="1" x14ac:dyDescent="0.2">
      <c r="A285" s="4"/>
      <c r="B285" s="4"/>
      <c r="C285" s="4"/>
      <c r="D285" s="4"/>
      <c r="E285" s="4"/>
      <c r="F285" s="112"/>
      <c r="G285" s="112"/>
      <c r="H285" s="112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2.75" customHeight="1" x14ac:dyDescent="0.2">
      <c r="A286" s="4"/>
      <c r="B286" s="4"/>
      <c r="C286" s="4"/>
      <c r="D286" s="4"/>
      <c r="E286" s="4"/>
      <c r="F286" s="112"/>
      <c r="G286" s="112"/>
      <c r="H286" s="112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2.75" customHeight="1" x14ac:dyDescent="0.2">
      <c r="A287" s="4"/>
      <c r="B287" s="4"/>
      <c r="C287" s="4"/>
      <c r="D287" s="4"/>
      <c r="E287" s="4"/>
      <c r="F287" s="112"/>
      <c r="G287" s="112"/>
      <c r="H287" s="112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2.75" customHeight="1" x14ac:dyDescent="0.2">
      <c r="A288" s="4"/>
      <c r="B288" s="4"/>
      <c r="C288" s="4"/>
      <c r="D288" s="4"/>
      <c r="E288" s="4"/>
      <c r="F288" s="112"/>
      <c r="G288" s="112"/>
      <c r="H288" s="112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2.75" customHeight="1" x14ac:dyDescent="0.2">
      <c r="A289" s="4"/>
      <c r="B289" s="4"/>
      <c r="C289" s="4"/>
      <c r="D289" s="4"/>
      <c r="E289" s="4"/>
      <c r="F289" s="112"/>
      <c r="G289" s="112"/>
      <c r="H289" s="112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2.75" customHeight="1" x14ac:dyDescent="0.2">
      <c r="A290" s="4"/>
      <c r="B290" s="4"/>
      <c r="C290" s="4"/>
      <c r="D290" s="4"/>
      <c r="E290" s="4"/>
      <c r="F290" s="112"/>
      <c r="G290" s="112"/>
      <c r="H290" s="112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2.75" customHeight="1" x14ac:dyDescent="0.2">
      <c r="A291" s="4"/>
      <c r="B291" s="4"/>
      <c r="C291" s="4"/>
      <c r="D291" s="4"/>
      <c r="E291" s="4"/>
      <c r="F291" s="112"/>
      <c r="G291" s="112"/>
      <c r="H291" s="112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2.75" customHeight="1" x14ac:dyDescent="0.2">
      <c r="A292" s="4"/>
      <c r="B292" s="4"/>
      <c r="C292" s="4"/>
      <c r="D292" s="4"/>
      <c r="E292" s="4"/>
      <c r="F292" s="112"/>
      <c r="G292" s="112"/>
      <c r="H292" s="112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2.75" customHeight="1" x14ac:dyDescent="0.2">
      <c r="A293" s="4"/>
      <c r="B293" s="4"/>
      <c r="C293" s="4"/>
      <c r="D293" s="4"/>
      <c r="E293" s="4"/>
      <c r="F293" s="112"/>
      <c r="G293" s="112"/>
      <c r="H293" s="112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2.75" customHeight="1" x14ac:dyDescent="0.2">
      <c r="A294" s="4"/>
      <c r="B294" s="4"/>
      <c r="C294" s="4"/>
      <c r="D294" s="4"/>
      <c r="E294" s="4"/>
      <c r="F294" s="112"/>
      <c r="G294" s="112"/>
      <c r="H294" s="112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2.75" customHeight="1" x14ac:dyDescent="0.2">
      <c r="A295" s="4"/>
      <c r="B295" s="4"/>
      <c r="C295" s="4"/>
      <c r="D295" s="4"/>
      <c r="E295" s="4"/>
      <c r="F295" s="112"/>
      <c r="G295" s="112"/>
      <c r="H295" s="112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2.75" customHeight="1" x14ac:dyDescent="0.2">
      <c r="A296" s="4"/>
      <c r="B296" s="4"/>
      <c r="C296" s="4"/>
      <c r="D296" s="4"/>
      <c r="E296" s="4"/>
      <c r="F296" s="112"/>
      <c r="G296" s="112"/>
      <c r="H296" s="112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2.75" customHeight="1" x14ac:dyDescent="0.2">
      <c r="A297" s="4"/>
      <c r="B297" s="4"/>
      <c r="C297" s="4"/>
      <c r="D297" s="4"/>
      <c r="E297" s="4"/>
      <c r="F297" s="112"/>
      <c r="G297" s="112"/>
      <c r="H297" s="112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2.75" customHeight="1" x14ac:dyDescent="0.2">
      <c r="A298" s="4"/>
      <c r="B298" s="4"/>
      <c r="C298" s="4"/>
      <c r="D298" s="4"/>
      <c r="E298" s="4"/>
      <c r="F298" s="112"/>
      <c r="G298" s="112"/>
      <c r="H298" s="112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2.75" customHeight="1" x14ac:dyDescent="0.2">
      <c r="A299" s="4"/>
      <c r="B299" s="4"/>
      <c r="C299" s="4"/>
      <c r="D299" s="4"/>
      <c r="E299" s="4"/>
      <c r="F299" s="112"/>
      <c r="G299" s="112"/>
      <c r="H299" s="112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2.75" customHeight="1" x14ac:dyDescent="0.2">
      <c r="A300" s="4"/>
      <c r="B300" s="4"/>
      <c r="C300" s="4"/>
      <c r="D300" s="4"/>
      <c r="E300" s="4"/>
      <c r="F300" s="112"/>
      <c r="G300" s="112"/>
      <c r="H300" s="112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2.75" customHeight="1" x14ac:dyDescent="0.2">
      <c r="A301" s="4"/>
      <c r="B301" s="4"/>
      <c r="C301" s="4"/>
      <c r="D301" s="4"/>
      <c r="E301" s="4"/>
      <c r="F301" s="112"/>
      <c r="G301" s="112"/>
      <c r="H301" s="112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5.7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</row>
    <row r="303" spans="1:30" ht="15.7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</row>
    <row r="304" spans="1:30" ht="15.7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</row>
    <row r="305" spans="1:30" ht="15.7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</row>
    <row r="306" spans="1:30" ht="15.7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</row>
    <row r="307" spans="1:30" ht="15.7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1:30" ht="15.7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1:30" ht="15.7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</row>
    <row r="310" spans="1:30" ht="15.7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</row>
    <row r="311" spans="1:30" ht="15.7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1:30" ht="15.7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</row>
    <row r="313" spans="1:30" ht="15.7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1:30" ht="15.7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1:30" ht="15.7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1:30" ht="15.7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</row>
    <row r="317" spans="1:30" ht="15.7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</row>
    <row r="318" spans="1:30" ht="15.7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</row>
    <row r="319" spans="1:30" ht="15.7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</row>
    <row r="320" spans="1:30" ht="15.7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</row>
    <row r="321" spans="1:30" ht="15.7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</row>
    <row r="322" spans="1:30" ht="15.7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</row>
    <row r="323" spans="1:30" ht="15.7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</row>
    <row r="324" spans="1:30" ht="15.7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</row>
    <row r="325" spans="1:30" ht="15.7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</row>
    <row r="326" spans="1:30" ht="15.7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</row>
    <row r="327" spans="1:30" ht="15.7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</row>
    <row r="328" spans="1:30" ht="15.7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</row>
    <row r="329" spans="1:30" ht="15.7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</row>
    <row r="330" spans="1:30" ht="15.7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</row>
    <row r="331" spans="1:30" ht="15.7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</row>
    <row r="332" spans="1:30" ht="15.7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</row>
    <row r="333" spans="1:30" ht="15.7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</row>
    <row r="334" spans="1:30" ht="15.7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</row>
    <row r="335" spans="1:30" ht="15.7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</row>
    <row r="336" spans="1:30" ht="15.7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</row>
    <row r="337" spans="1:30" ht="15.7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</row>
    <row r="338" spans="1:30" ht="15.7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</row>
    <row r="339" spans="1:30" ht="15.7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</row>
    <row r="340" spans="1:30" ht="15.7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</row>
    <row r="341" spans="1:30" ht="15.7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</row>
    <row r="342" spans="1:30" ht="15.7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</row>
    <row r="343" spans="1:30" ht="15.7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</row>
    <row r="344" spans="1:30" ht="15.7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</row>
    <row r="345" spans="1:30" ht="15.7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</row>
    <row r="346" spans="1:30" ht="15.7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</row>
    <row r="347" spans="1:30" ht="15.7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</row>
    <row r="348" spans="1:30" ht="15.7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</row>
    <row r="349" spans="1:30" ht="15.7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1:30" ht="15.7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</row>
    <row r="351" spans="1:30" ht="15.7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</row>
    <row r="352" spans="1:30" ht="15.7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</row>
    <row r="353" spans="1:30" ht="15.7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</row>
    <row r="354" spans="1:30" ht="15.7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</row>
    <row r="355" spans="1:30" ht="15.7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</row>
    <row r="356" spans="1:30" ht="15.7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</row>
    <row r="357" spans="1:30" ht="15.7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</row>
    <row r="358" spans="1:30" ht="15.7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</row>
    <row r="359" spans="1:30" ht="15.7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</row>
    <row r="360" spans="1:30" ht="15.7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</row>
    <row r="361" spans="1:30" ht="15.7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</row>
    <row r="362" spans="1:30" ht="15.7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</row>
    <row r="363" spans="1:30" ht="15.7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</row>
    <row r="364" spans="1:30" ht="15.7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</row>
    <row r="365" spans="1:30" ht="15.7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</row>
    <row r="366" spans="1:30" ht="15.7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</row>
    <row r="367" spans="1:30" ht="15.7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</row>
    <row r="368" spans="1:30" ht="15.7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</row>
    <row r="369" spans="1:30" ht="15.7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</row>
    <row r="370" spans="1:30" ht="15.7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</row>
    <row r="371" spans="1:30" ht="15.7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</row>
    <row r="372" spans="1:30" ht="15.7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</row>
    <row r="373" spans="1:30" ht="15.7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</row>
    <row r="374" spans="1:30" ht="15.7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</row>
    <row r="375" spans="1:30" ht="15.7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</row>
    <row r="376" spans="1:30" ht="15.7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</row>
    <row r="377" spans="1:30" ht="15.7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</row>
    <row r="378" spans="1:30" ht="15.7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</row>
    <row r="379" spans="1:30" ht="15.7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</row>
    <row r="380" spans="1:30" ht="15.7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</row>
    <row r="381" spans="1:30" ht="15.7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</row>
    <row r="382" spans="1:30" ht="15.7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</row>
    <row r="383" spans="1:30" ht="15.7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</row>
    <row r="384" spans="1:30" ht="15.7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</row>
    <row r="385" spans="1:30" ht="15.7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</row>
    <row r="386" spans="1:30" ht="15.7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</row>
    <row r="387" spans="1:30" ht="15.7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</row>
    <row r="388" spans="1:30" ht="15.7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</row>
    <row r="389" spans="1:30" ht="15.7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</row>
    <row r="390" spans="1:30" ht="15.7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</row>
    <row r="391" spans="1:30" ht="15.7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</row>
    <row r="392" spans="1:30" ht="15.7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</row>
    <row r="393" spans="1:30" ht="15.7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</row>
    <row r="394" spans="1:30" ht="15.7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</row>
    <row r="395" spans="1:30" ht="15.7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1:30" ht="15.7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1:30" ht="15.7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</row>
    <row r="398" spans="1:30" ht="15.7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</row>
    <row r="399" spans="1:30" ht="15.7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</row>
    <row r="400" spans="1:30" ht="15.7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1:30" ht="15.7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1:30" ht="15.7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</row>
    <row r="403" spans="1:30" ht="15.7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</row>
    <row r="404" spans="1:30" ht="15.7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</row>
    <row r="405" spans="1:30" ht="15.7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</row>
    <row r="406" spans="1:30" ht="15.7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</row>
    <row r="407" spans="1:30" ht="15.7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</row>
    <row r="408" spans="1:30" ht="15.7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</row>
    <row r="409" spans="1:30" ht="15.7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</row>
    <row r="410" spans="1:30" ht="15.7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</row>
    <row r="411" spans="1:30" ht="15.7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</row>
    <row r="412" spans="1:30" ht="15.7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</row>
    <row r="413" spans="1:30" ht="15.7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</row>
    <row r="414" spans="1:30" ht="15.7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</row>
    <row r="415" spans="1:30" ht="15.7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</row>
    <row r="416" spans="1:30" ht="15.7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</row>
    <row r="417" spans="1:30" ht="15.7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</row>
    <row r="418" spans="1:30" ht="15.7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</row>
    <row r="419" spans="1:30" ht="15.7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</row>
    <row r="420" spans="1:30" ht="15.7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</row>
    <row r="421" spans="1:30" ht="15.7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</row>
    <row r="422" spans="1:30" ht="15.7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</row>
    <row r="423" spans="1:30" ht="15.7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</row>
    <row r="424" spans="1:30" ht="15.7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</row>
    <row r="425" spans="1:30" ht="15.7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</row>
    <row r="426" spans="1:30" ht="15.7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</row>
    <row r="427" spans="1:30" ht="15.7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</row>
    <row r="428" spans="1:30" ht="15.7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</row>
    <row r="429" spans="1:30" ht="15.7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</row>
    <row r="430" spans="1:30" ht="15.7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</row>
    <row r="431" spans="1:30" ht="15.7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</row>
    <row r="432" spans="1:30" ht="15.7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</row>
    <row r="433" spans="1:30" ht="15.7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</row>
    <row r="434" spans="1:30" ht="15.7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</row>
    <row r="435" spans="1:30" ht="15.7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</row>
    <row r="436" spans="1:30" ht="15.7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</row>
    <row r="437" spans="1:30" ht="15.7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</row>
    <row r="438" spans="1:30" ht="15.7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</row>
    <row r="439" spans="1:30" ht="15.7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</row>
    <row r="440" spans="1:30" ht="15.7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</row>
    <row r="441" spans="1:30" ht="15.7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</row>
    <row r="442" spans="1:30" ht="15.7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</row>
    <row r="443" spans="1:30" ht="15.7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</row>
    <row r="444" spans="1:30" ht="15.7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</row>
    <row r="445" spans="1:30" ht="15.7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</row>
    <row r="446" spans="1:30" ht="15.7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</row>
    <row r="447" spans="1:30" ht="15.7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</row>
    <row r="448" spans="1:30" ht="15.7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</row>
    <row r="449" spans="1:30" ht="15.7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</row>
    <row r="450" spans="1:30" ht="15.7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</row>
    <row r="451" spans="1:30" ht="15.7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</row>
    <row r="452" spans="1:30" ht="15.7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</row>
    <row r="453" spans="1:30" ht="15.7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</row>
    <row r="454" spans="1:30" ht="15.7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</row>
    <row r="455" spans="1:30" ht="15.7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</row>
    <row r="456" spans="1:30" ht="15.7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</row>
    <row r="457" spans="1:30" ht="15.7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</row>
    <row r="458" spans="1:30" ht="15.7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</row>
    <row r="459" spans="1:30" ht="15.7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</row>
    <row r="460" spans="1:30" ht="15.7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</row>
    <row r="461" spans="1:30" ht="15.7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</row>
    <row r="462" spans="1:30" ht="15.7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</row>
    <row r="463" spans="1:30" ht="15.7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</row>
    <row r="464" spans="1:30" ht="15.7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</row>
    <row r="465" spans="1:30" ht="15.7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</row>
    <row r="466" spans="1:30" ht="15.7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</row>
    <row r="467" spans="1:30" ht="15.7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</row>
    <row r="468" spans="1:30" ht="15.7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</row>
    <row r="469" spans="1:30" ht="15.7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</row>
    <row r="470" spans="1:30" ht="15.7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</row>
    <row r="471" spans="1:30" ht="15.7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</row>
    <row r="472" spans="1:30" ht="15.7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</row>
    <row r="473" spans="1:30" ht="15.7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</row>
    <row r="474" spans="1:30" ht="15.7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</row>
    <row r="475" spans="1:30" ht="15.7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</row>
    <row r="476" spans="1:30" ht="15.7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</row>
    <row r="477" spans="1:30" ht="15.7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</row>
    <row r="478" spans="1:30" ht="15.7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</row>
    <row r="479" spans="1:30" ht="15.7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</row>
    <row r="480" spans="1:30" ht="15.7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</row>
    <row r="481" spans="1:30" ht="15.7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</row>
    <row r="482" spans="1:30" ht="15.7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</row>
    <row r="483" spans="1:30" ht="15.7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</row>
    <row r="484" spans="1:30" ht="15.7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</row>
    <row r="485" spans="1:30" ht="15.7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</row>
    <row r="486" spans="1:30" ht="15.7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</row>
    <row r="487" spans="1:30" ht="15.7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</row>
    <row r="488" spans="1:30" ht="15.7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</row>
    <row r="489" spans="1:30" ht="15.7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</row>
    <row r="490" spans="1:30" ht="15.7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</row>
    <row r="491" spans="1:30" ht="15.7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</row>
    <row r="492" spans="1:30" ht="15.7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</row>
    <row r="493" spans="1:30" ht="15.7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</row>
    <row r="494" spans="1:30" ht="15.7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</row>
    <row r="495" spans="1:30" ht="15.7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</row>
    <row r="496" spans="1:30" ht="15.7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</row>
    <row r="497" spans="1:30" ht="15.7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</row>
    <row r="498" spans="1:30" ht="15.7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</row>
    <row r="499" spans="1:30" ht="15.7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</row>
    <row r="500" spans="1:30" ht="15.7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</row>
    <row r="501" spans="1:30" ht="15.7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</row>
    <row r="502" spans="1:30" ht="15.7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</row>
    <row r="503" spans="1:30" ht="15.7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</row>
    <row r="504" spans="1:30" ht="15.7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</row>
    <row r="505" spans="1:30" ht="15.7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  <row r="506" spans="1:30" ht="15.7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</row>
    <row r="507" spans="1:30" ht="15.7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</row>
    <row r="508" spans="1:30" ht="15.7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</row>
    <row r="509" spans="1:30" ht="15.7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</row>
    <row r="510" spans="1:30" ht="15.7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</row>
    <row r="511" spans="1:30" ht="15.7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</row>
    <row r="512" spans="1:30" ht="15.7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</row>
    <row r="513" spans="1:30" ht="15.7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</row>
    <row r="514" spans="1:30" ht="15.7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</row>
    <row r="515" spans="1:30" ht="15.7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</row>
    <row r="516" spans="1:30" ht="15.7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</row>
    <row r="517" spans="1:30" ht="15.7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</row>
    <row r="518" spans="1:30" ht="15.7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</row>
    <row r="519" spans="1:30" ht="15.7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</row>
    <row r="520" spans="1:30" ht="15.7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</row>
    <row r="521" spans="1:30" ht="15.7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</row>
    <row r="522" spans="1:30" ht="15.7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</row>
    <row r="523" spans="1:30" ht="15.7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</row>
    <row r="524" spans="1:30" ht="15.7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</row>
    <row r="525" spans="1:30" ht="15.7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</row>
    <row r="526" spans="1:30" ht="15.7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</row>
    <row r="527" spans="1:30" ht="15.7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</row>
    <row r="528" spans="1:30" ht="15.7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</row>
    <row r="529" spans="1:30" ht="15.7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</row>
    <row r="530" spans="1:30" ht="15.7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</row>
    <row r="531" spans="1:30" ht="15.7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</row>
    <row r="532" spans="1:30" ht="15.7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</row>
    <row r="533" spans="1:30" ht="15.7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</row>
    <row r="534" spans="1:30" ht="15.7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</row>
    <row r="535" spans="1:30" ht="15.7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</row>
    <row r="536" spans="1:30" ht="15.7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</row>
    <row r="537" spans="1:30" ht="15.7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</row>
    <row r="538" spans="1:30" ht="15.7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</row>
    <row r="539" spans="1:30" ht="15.7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</row>
    <row r="540" spans="1:30" ht="15.7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</row>
    <row r="541" spans="1:30" ht="15.7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</row>
    <row r="542" spans="1:30" ht="15.7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</row>
    <row r="543" spans="1:30" ht="15.7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</row>
    <row r="544" spans="1:30" ht="15.7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</row>
    <row r="545" spans="1:30" ht="15.7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</row>
    <row r="546" spans="1:30" ht="15.7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</row>
    <row r="547" spans="1:30" ht="15.7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</row>
    <row r="548" spans="1:30" ht="15.7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</row>
    <row r="549" spans="1:30" ht="15.7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</row>
    <row r="550" spans="1:30" ht="15.7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</row>
    <row r="551" spans="1:30" ht="15.7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</row>
    <row r="552" spans="1:30" ht="15.7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</row>
    <row r="553" spans="1:30" ht="15.7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</row>
    <row r="554" spans="1:30" ht="15.7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</row>
    <row r="555" spans="1:30" ht="15.7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</row>
    <row r="556" spans="1:30" ht="15.7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</row>
    <row r="557" spans="1:30" ht="15.7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</row>
    <row r="558" spans="1:30" ht="15.7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</row>
    <row r="559" spans="1:30" ht="15.7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</row>
    <row r="560" spans="1:30" ht="15.7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</row>
    <row r="561" spans="1:30" ht="15.7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</row>
    <row r="562" spans="1:30" ht="15.7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</row>
    <row r="563" spans="1:30" ht="15.7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</row>
    <row r="564" spans="1:30" ht="15.7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</row>
    <row r="565" spans="1:30" ht="15.7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</row>
    <row r="566" spans="1:30" ht="15.7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</row>
    <row r="567" spans="1:30" ht="15.7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</row>
    <row r="568" spans="1:30" ht="15.7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</row>
    <row r="569" spans="1:30" ht="15.7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</row>
    <row r="570" spans="1:30" ht="15.7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</row>
    <row r="571" spans="1:30" ht="15.7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</row>
    <row r="572" spans="1:30" ht="15.7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</row>
    <row r="573" spans="1:30" ht="15.7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</row>
    <row r="574" spans="1:30" ht="15.7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</row>
    <row r="575" spans="1:30" ht="15.7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</row>
    <row r="576" spans="1:30" ht="15.7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</row>
    <row r="577" spans="1:30" ht="15.7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</row>
    <row r="578" spans="1:30" ht="15.7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</row>
    <row r="579" spans="1:30" ht="15.7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</row>
    <row r="580" spans="1:30" ht="15.7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</row>
    <row r="581" spans="1:30" ht="15.7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</row>
    <row r="582" spans="1:30" ht="15.7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</row>
    <row r="583" spans="1:30" ht="15.7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</row>
    <row r="584" spans="1:30" ht="15.7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</row>
    <row r="585" spans="1:30" ht="15.7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</row>
    <row r="586" spans="1:30" ht="15.7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</row>
    <row r="587" spans="1:30" ht="15.7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</row>
    <row r="588" spans="1:30" ht="15.7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</row>
    <row r="589" spans="1:30" ht="15.7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</row>
    <row r="590" spans="1:30" ht="15.7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</row>
    <row r="591" spans="1:30" ht="15.7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</row>
    <row r="592" spans="1:30" ht="15.7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</row>
    <row r="593" spans="1:30" ht="15.7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</row>
    <row r="594" spans="1:30" ht="15.7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</row>
    <row r="595" spans="1:30" ht="15.7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</row>
    <row r="596" spans="1:30" ht="15.7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</row>
    <row r="597" spans="1:30" ht="15.7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</row>
    <row r="598" spans="1:30" ht="15.7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</row>
    <row r="599" spans="1:30" ht="15.7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</row>
    <row r="600" spans="1:30" ht="15.7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</row>
    <row r="601" spans="1:30" ht="15.7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</row>
    <row r="602" spans="1:30" ht="15.7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</row>
    <row r="603" spans="1:30" ht="15.7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</row>
    <row r="604" spans="1:30" ht="15.7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</row>
    <row r="605" spans="1:30" ht="15.7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</row>
    <row r="606" spans="1:30" ht="15.7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</row>
    <row r="607" spans="1:30" ht="15.7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</row>
    <row r="608" spans="1:30" ht="15.7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</row>
    <row r="609" spans="1:30" ht="15.7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</row>
    <row r="610" spans="1:30" ht="15.7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</row>
    <row r="611" spans="1:30" ht="15.7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</row>
    <row r="612" spans="1:30" ht="15.7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</row>
    <row r="613" spans="1:30" ht="15.7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</row>
    <row r="614" spans="1:30" ht="15.7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</row>
    <row r="615" spans="1:30" ht="15.7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</row>
    <row r="616" spans="1:30" ht="15.7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</row>
    <row r="617" spans="1:30" ht="15.7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</row>
    <row r="618" spans="1:30" ht="15.7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</row>
    <row r="619" spans="1:30" ht="15.7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</row>
    <row r="620" spans="1:30" ht="15.7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</row>
    <row r="621" spans="1:30" ht="15.7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</row>
    <row r="622" spans="1:30" ht="15.7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</row>
    <row r="623" spans="1:30" ht="15.7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</row>
    <row r="624" spans="1:30" ht="15.7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</row>
    <row r="625" spans="1:30" ht="15.7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</row>
    <row r="626" spans="1:30" ht="15.7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</row>
    <row r="627" spans="1:30" ht="15.7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</row>
    <row r="628" spans="1:30" ht="15.7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</row>
    <row r="629" spans="1:30" ht="15.7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</row>
    <row r="630" spans="1:30" ht="15.7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</row>
    <row r="631" spans="1:30" ht="15.7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</row>
    <row r="632" spans="1:30" ht="15.7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</row>
    <row r="633" spans="1:30" ht="15.7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</row>
    <row r="634" spans="1:30" ht="15.7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</row>
    <row r="635" spans="1:30" ht="15.7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</row>
    <row r="636" spans="1:30" ht="15.7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</row>
    <row r="637" spans="1:30" ht="15.7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</row>
    <row r="638" spans="1:30" ht="15.7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</row>
    <row r="639" spans="1:30" ht="15.7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</row>
    <row r="640" spans="1:30" ht="15.7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</row>
    <row r="641" spans="1:30" ht="15.7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</row>
    <row r="642" spans="1:30" ht="15.7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</row>
    <row r="643" spans="1:30" ht="15.7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</row>
    <row r="644" spans="1:30" ht="15.7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</row>
    <row r="645" spans="1:30" ht="15.7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</row>
    <row r="646" spans="1:30" ht="15.7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</row>
    <row r="647" spans="1:30" ht="15.7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</row>
    <row r="648" spans="1:30" ht="15.7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</row>
    <row r="649" spans="1:30" ht="15.7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</row>
    <row r="650" spans="1:30" ht="15.7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</row>
    <row r="651" spans="1:30" ht="15.7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</row>
    <row r="652" spans="1:30" ht="15.7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</row>
    <row r="653" spans="1:30" ht="15.7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</row>
    <row r="654" spans="1:30" ht="15.7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</row>
    <row r="655" spans="1:30" ht="15.7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</row>
    <row r="656" spans="1:30" ht="15.7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</row>
    <row r="657" spans="1:30" ht="15.7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</row>
    <row r="658" spans="1:30" ht="15.7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</row>
    <row r="659" spans="1:30" ht="15.7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</row>
    <row r="660" spans="1:30" ht="15.7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</row>
    <row r="661" spans="1:30" ht="15.7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</row>
    <row r="662" spans="1:30" ht="15.7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</row>
    <row r="663" spans="1:30" ht="15.7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</row>
    <row r="664" spans="1:30" ht="15.7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</row>
    <row r="665" spans="1:30" ht="15.7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</row>
    <row r="666" spans="1:30" ht="15.7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</row>
    <row r="667" spans="1:30" ht="15.7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</row>
    <row r="668" spans="1:30" ht="15.7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</row>
    <row r="669" spans="1:30" ht="15.7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</row>
    <row r="670" spans="1:30" ht="15.7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</row>
    <row r="671" spans="1:30" ht="15.7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</row>
    <row r="672" spans="1:30" ht="15.7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</row>
    <row r="673" spans="1:30" ht="15.7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</row>
    <row r="674" spans="1:30" ht="15.7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</row>
    <row r="675" spans="1:30" ht="15.7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</row>
    <row r="676" spans="1:30" ht="15.7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</row>
    <row r="677" spans="1:30" ht="15.7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</row>
    <row r="678" spans="1:30" ht="15.7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</row>
    <row r="679" spans="1:30" ht="15.7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</row>
    <row r="680" spans="1:30" ht="15.7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</row>
    <row r="681" spans="1:30" ht="15.7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</row>
    <row r="682" spans="1:30" ht="15.7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</row>
    <row r="683" spans="1:30" ht="15.7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</row>
    <row r="684" spans="1:30" ht="15.7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</row>
    <row r="685" spans="1:30" ht="15.7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</row>
    <row r="686" spans="1:30" ht="15.7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</row>
    <row r="687" spans="1:30" ht="15.7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</row>
    <row r="688" spans="1:30" ht="15.7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</row>
    <row r="689" spans="1:30" ht="15.7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</row>
    <row r="690" spans="1:30" ht="15.7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</row>
    <row r="691" spans="1:30" ht="15.7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</row>
    <row r="692" spans="1:30" ht="15.7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</row>
    <row r="693" spans="1:30" ht="15.7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</row>
    <row r="694" spans="1:30" ht="15.7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</row>
    <row r="695" spans="1:30" ht="15.7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</row>
    <row r="696" spans="1:30" ht="15.7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</row>
    <row r="697" spans="1:30" ht="15.7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</row>
    <row r="698" spans="1:30" ht="15.7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</row>
    <row r="699" spans="1:30" ht="15.7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</row>
    <row r="700" spans="1:30" ht="15.7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</row>
    <row r="701" spans="1:30" ht="15.7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</row>
    <row r="702" spans="1:30" ht="15.7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</row>
    <row r="703" spans="1:30" ht="15.7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</row>
    <row r="704" spans="1:30" ht="15.7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</row>
    <row r="705" spans="1:30" ht="15.7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</row>
    <row r="706" spans="1:30" ht="15.7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</row>
    <row r="707" spans="1:30" ht="15.7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</row>
    <row r="708" spans="1:30" ht="15.7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</row>
    <row r="709" spans="1:30" ht="15.7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</row>
    <row r="710" spans="1:30" ht="15.7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</row>
    <row r="711" spans="1:30" ht="15.7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</row>
    <row r="712" spans="1:30" ht="15.7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</row>
    <row r="713" spans="1:30" ht="15.7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</row>
    <row r="714" spans="1:30" ht="15.7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</row>
    <row r="715" spans="1:30" ht="15.7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</row>
    <row r="716" spans="1:30" ht="15.7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</row>
    <row r="717" spans="1:30" ht="15.7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</row>
    <row r="718" spans="1:30" ht="15.7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</row>
    <row r="719" spans="1:30" ht="15.7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</row>
    <row r="720" spans="1:30" ht="15.7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</row>
    <row r="721" spans="1:30" ht="15.7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</row>
    <row r="722" spans="1:30" ht="15.7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</row>
    <row r="723" spans="1:30" ht="15.7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</row>
    <row r="724" spans="1:30" ht="15.7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</row>
    <row r="725" spans="1:30" ht="15.7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</row>
    <row r="726" spans="1:30" ht="15.7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</row>
    <row r="727" spans="1:30" ht="15.7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</row>
    <row r="728" spans="1:30" ht="15.7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</row>
    <row r="729" spans="1:30" ht="15.7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</row>
    <row r="730" spans="1:30" ht="15.7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</row>
    <row r="731" spans="1:30" ht="15.7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</row>
    <row r="732" spans="1:30" ht="15.7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</row>
    <row r="733" spans="1:30" ht="15.7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</row>
    <row r="734" spans="1:30" ht="15.7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 spans="1:30" ht="15.7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 spans="1:30" ht="15.7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</row>
    <row r="737" spans="1:30" ht="15.7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</row>
    <row r="738" spans="1:30" ht="15.7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</row>
    <row r="739" spans="1:30" ht="15.7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</row>
    <row r="740" spans="1:30" ht="15.7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</row>
    <row r="741" spans="1:30" ht="15.7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</row>
    <row r="742" spans="1:30" ht="15.7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</row>
    <row r="743" spans="1:30" ht="15.7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</row>
    <row r="744" spans="1:30" ht="15.7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</row>
    <row r="745" spans="1:30" ht="15.7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</row>
    <row r="746" spans="1:30" ht="15.7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</row>
    <row r="747" spans="1:30" ht="15.7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</row>
    <row r="748" spans="1:30" ht="15.7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</row>
    <row r="749" spans="1:30" ht="15.7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</row>
    <row r="750" spans="1:30" ht="15.7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</row>
    <row r="751" spans="1:30" ht="15.7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</row>
    <row r="752" spans="1:30" ht="15.7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</row>
    <row r="753" spans="1:30" ht="15.7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</row>
    <row r="754" spans="1:30" ht="15.7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</row>
    <row r="755" spans="1:30" ht="15.7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</row>
    <row r="756" spans="1:30" ht="15.7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</row>
    <row r="757" spans="1:30" ht="15.7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</row>
    <row r="758" spans="1:30" ht="15.7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</row>
    <row r="759" spans="1:30" ht="15.7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</row>
    <row r="760" spans="1:30" ht="15.7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</row>
    <row r="761" spans="1:30" ht="15.7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</row>
    <row r="762" spans="1:30" ht="15.7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</row>
    <row r="763" spans="1:30" ht="15.7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</row>
    <row r="764" spans="1:30" ht="15.7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</row>
    <row r="765" spans="1:30" ht="15.7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</row>
    <row r="766" spans="1:30" ht="15.7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</row>
    <row r="767" spans="1:30" ht="15.7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</row>
    <row r="768" spans="1:30" ht="15.7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</row>
    <row r="769" spans="1:30" ht="15.7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</row>
    <row r="770" spans="1:30" ht="15.7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</row>
    <row r="771" spans="1:30" ht="15.7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</row>
    <row r="772" spans="1:30" ht="15.7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</row>
    <row r="773" spans="1:30" ht="15.7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</row>
    <row r="774" spans="1:30" ht="15.7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</row>
    <row r="775" spans="1:30" ht="15.7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</row>
    <row r="776" spans="1:30" ht="15.7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</row>
    <row r="777" spans="1:30" ht="15.7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</row>
    <row r="778" spans="1:30" ht="15.7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</row>
    <row r="779" spans="1:30" ht="15.7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</row>
    <row r="780" spans="1:30" ht="15.7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</row>
    <row r="781" spans="1:30" ht="15.7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</row>
    <row r="782" spans="1:30" ht="15.7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</row>
    <row r="783" spans="1:30" ht="15.7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</row>
    <row r="784" spans="1:30" ht="15.7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</row>
    <row r="785" spans="1:30" ht="15.7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</row>
    <row r="786" spans="1:30" ht="15.7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</row>
    <row r="787" spans="1:30" ht="15.7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</row>
    <row r="788" spans="1:30" ht="15.7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</row>
    <row r="789" spans="1:30" ht="15.7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</row>
    <row r="790" spans="1:30" ht="15.7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</row>
    <row r="791" spans="1:30" ht="15.7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</row>
    <row r="792" spans="1:30" ht="15.7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</row>
    <row r="793" spans="1:30" ht="15.7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</row>
    <row r="794" spans="1:30" ht="15.7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</row>
    <row r="795" spans="1:30" ht="15.7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</row>
    <row r="796" spans="1:30" ht="15.7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</row>
    <row r="797" spans="1:30" ht="15.7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</row>
    <row r="798" spans="1:30" ht="15.7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</row>
    <row r="799" spans="1:30" ht="15.7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</row>
    <row r="800" spans="1:30" ht="15.7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</row>
    <row r="801" spans="1:30" ht="15.7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</row>
    <row r="802" spans="1:30" ht="15.7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</row>
    <row r="803" spans="1:30" ht="15.7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</row>
    <row r="804" spans="1:30" ht="15.7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</row>
    <row r="805" spans="1:30" ht="15.7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</row>
    <row r="806" spans="1:30" ht="15.7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</row>
    <row r="807" spans="1:30" ht="15.7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</row>
    <row r="808" spans="1:30" ht="15.7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</row>
    <row r="809" spans="1:30" ht="15.7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</row>
    <row r="810" spans="1:30" ht="15.7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</row>
    <row r="811" spans="1:30" ht="15.7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</row>
    <row r="812" spans="1:30" ht="15.7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</row>
    <row r="813" spans="1:30" ht="15.7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</row>
    <row r="814" spans="1:30" ht="15.7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</row>
  </sheetData>
  <sheetProtection algorithmName="SHA-512" hashValue="CiZEDcr5ljvaWjlnHaARkufdd7IRwVjtnmP4w6UJJzqBNogEZ6u75CRbnd4GVja64/nLUJqWUHLtviJmXkN6WA==" saltValue="xVi6pwJHcvXCrR5k3MVTPA==" spinCount="100000" sheet="1" objects="1" scenarios="1"/>
  <mergeCells count="31">
    <mergeCell ref="A84:B84"/>
    <mergeCell ref="G84:K84"/>
    <mergeCell ref="A101:K101"/>
    <mergeCell ref="A14:B14"/>
    <mergeCell ref="G14:L14"/>
    <mergeCell ref="A15:B15"/>
    <mergeCell ref="G15:L15"/>
    <mergeCell ref="A16:B16"/>
    <mergeCell ref="G16:K16"/>
    <mergeCell ref="G33:K33"/>
    <mergeCell ref="A33:B33"/>
    <mergeCell ref="A50:B50"/>
    <mergeCell ref="G50:K50"/>
    <mergeCell ref="A67:B67"/>
    <mergeCell ref="G67:K67"/>
    <mergeCell ref="A6:I6"/>
    <mergeCell ref="A7:I7"/>
    <mergeCell ref="G12:L12"/>
    <mergeCell ref="G13:L13"/>
    <mergeCell ref="A8:I8"/>
    <mergeCell ref="A9:I9"/>
    <mergeCell ref="A10:I10"/>
    <mergeCell ref="A11:B11"/>
    <mergeCell ref="G11:L11"/>
    <mergeCell ref="A12:B12"/>
    <mergeCell ref="A13:B13"/>
    <mergeCell ref="A1:L1"/>
    <mergeCell ref="A2:L2"/>
    <mergeCell ref="A3:L3"/>
    <mergeCell ref="A4:L4"/>
    <mergeCell ref="A5:L5"/>
  </mergeCells>
  <conditionalFormatting sqref="K6">
    <cfRule type="cellIs" dxfId="10" priority="4" operator="greaterThanOrEqual">
      <formula>65</formula>
    </cfRule>
    <cfRule type="cellIs" dxfId="9" priority="5" operator="lessThan">
      <formula>65</formula>
    </cfRule>
  </conditionalFormatting>
  <conditionalFormatting sqref="K6:K7">
    <cfRule type="containsText" dxfId="8" priority="2" operator="containsText" text="Valor Global Extrapolado!">
      <formula>NOT(ISERROR(SEARCH("Valor Global Extrapolado!",K6)))</formula>
    </cfRule>
  </conditionalFormatting>
  <conditionalFormatting sqref="K7">
    <cfRule type="cellIs" dxfId="7" priority="6" operator="greaterThan">
      <formula>15</formula>
    </cfRule>
    <cfRule type="cellIs" dxfId="6" priority="7" operator="lessThanOrEqual">
      <formula>15</formula>
    </cfRule>
  </conditionalFormatting>
  <conditionalFormatting sqref="K8">
    <cfRule type="containsText" dxfId="5" priority="1" operator="containsText" text="Valor Global Extrapolado">
      <formula>NOT(ISERROR(SEARCH("Valor Global Extrapolado",K8)))</formula>
    </cfRule>
    <cfRule type="cellIs" dxfId="4" priority="8" operator="lessThanOrEqual">
      <formula>20</formula>
    </cfRule>
    <cfRule type="cellIs" dxfId="3" priority="9" operator="greaterThan">
      <formula>20</formula>
    </cfRule>
  </conditionalFormatting>
  <conditionalFormatting sqref="K10">
    <cfRule type="cellIs" dxfId="2" priority="10" operator="greaterThan">
      <formula>0</formula>
    </cfRule>
    <cfRule type="cellIs" dxfId="1" priority="11" operator="lessThan">
      <formula>0</formula>
    </cfRule>
    <cfRule type="cellIs" dxfId="0" priority="12" operator="equal">
      <formula>0</formula>
    </cfRule>
  </conditionalFormatting>
  <dataValidations count="2">
    <dataValidation type="list" allowBlank="1" showErrorMessage="1" sqref="F86:F100 F35:F49 F52:F66 F69:F83 F18:F32" xr:uid="{00000000-0002-0000-0000-000000000000}">
      <formula1>"Selecione o tipo de despesa,Direta / Finalística,Indireta / Administrativa,Divulgação / Comunicação"</formula1>
    </dataValidation>
    <dataValidation type="list" allowBlank="1" showErrorMessage="1" sqref="C15" xr:uid="{00000000-0002-0000-0000-000001000000}">
      <formula1>"Selecione o Valor Global do Projeto,380000,460000,560000,580000,600000"</formula1>
    </dataValidation>
  </dataValidations>
  <printOptions horizontalCentered="1"/>
  <pageMargins left="0.59055118110236227" right="0.59055118110236227" top="0.59055118110236227" bottom="0.59055118110236227" header="0" footer="0"/>
  <pageSetup paperSize="9" orientation="landscape"/>
  <headerFooter>
    <oddHeader>&amp;CDOCUMENTO SIGILOSO</oddHeader>
  </headerFooter>
  <rowBreaks count="5" manualBreakCount="5">
    <brk id="32" man="1"/>
    <brk id="49" man="1"/>
    <brk id="66" man="1"/>
    <brk id="121" man="1"/>
    <brk id="1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 FÍSICO _ PAD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SUPORTE TÉCNICO</dc:creator>
  <cp:keywords/>
  <dc:description/>
  <cp:lastModifiedBy>Iara da Costa Zannon</cp:lastModifiedBy>
  <cp:revision/>
  <dcterms:created xsi:type="dcterms:W3CDTF">1997-10-29T21:12:21Z</dcterms:created>
  <dcterms:modified xsi:type="dcterms:W3CDTF">2026-09-30T18:09:17Z</dcterms:modified>
  <cp:category/>
  <cp:contentStatus/>
</cp:coreProperties>
</file>