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6639328372\Documents\Edital e Anexos - Pregão 6-2023\"/>
    </mc:Choice>
  </mc:AlternateContent>
  <xr:revisionPtr revIDLastSave="0" documentId="8_{48FB4249-2798-4911-B020-7874B83CB257}" xr6:coauthVersionLast="47" xr6:coauthVersionMax="47" xr10:uidLastSave="{00000000-0000-0000-0000-000000000000}"/>
  <bookViews>
    <workbookView xWindow="20370" yWindow="-120" windowWidth="29040" windowHeight="15840" activeTab="1" xr2:uid="{3F6F3FAB-2A2D-467A-9A25-DD15065CBEB6}"/>
  </bookViews>
  <sheets>
    <sheet name="Planilha em branco" sheetId="2" r:id="rId1"/>
    <sheet name="Valor estimado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" l="1"/>
  <c r="N8" i="1"/>
  <c r="N6" i="1"/>
  <c r="K6" i="1"/>
  <c r="K5" i="1"/>
  <c r="K4" i="1"/>
  <c r="G5" i="1"/>
  <c r="G4" i="1"/>
  <c r="G3" i="1"/>
  <c r="M43" i="2" l="1"/>
  <c r="L43" i="2"/>
  <c r="N43" i="2" s="1"/>
  <c r="K42" i="2"/>
  <c r="G42" i="2"/>
  <c r="M42" i="2" s="1"/>
  <c r="L42" i="2" s="1"/>
  <c r="N42" i="2" s="1"/>
  <c r="K41" i="2"/>
  <c r="M41" i="2" s="1"/>
  <c r="L41" i="2" s="1"/>
  <c r="N41" i="2" s="1"/>
  <c r="G41" i="2"/>
  <c r="K40" i="2"/>
  <c r="M40" i="2" s="1"/>
  <c r="L40" i="2" s="1"/>
  <c r="N40" i="2" s="1"/>
  <c r="G40" i="2"/>
  <c r="M39" i="2"/>
  <c r="K39" i="2"/>
  <c r="G39" i="2"/>
  <c r="M34" i="2"/>
  <c r="L34" i="2"/>
  <c r="N34" i="2" s="1"/>
  <c r="K33" i="2"/>
  <c r="M33" i="2" s="1"/>
  <c r="L33" i="2" s="1"/>
  <c r="N33" i="2" s="1"/>
  <c r="G33" i="2"/>
  <c r="K32" i="2"/>
  <c r="M32" i="2" s="1"/>
  <c r="L32" i="2" s="1"/>
  <c r="N32" i="2" s="1"/>
  <c r="G32" i="2"/>
  <c r="M31" i="2"/>
  <c r="L31" i="2" s="1"/>
  <c r="N31" i="2" s="1"/>
  <c r="K31" i="2"/>
  <c r="G31" i="2"/>
  <c r="K30" i="2"/>
  <c r="G30" i="2"/>
  <c r="M30" i="2" s="1"/>
  <c r="M25" i="2"/>
  <c r="L25" i="2" s="1"/>
  <c r="N25" i="2" s="1"/>
  <c r="K24" i="2"/>
  <c r="M24" i="2" s="1"/>
  <c r="L24" i="2" s="1"/>
  <c r="N24" i="2" s="1"/>
  <c r="G24" i="2"/>
  <c r="M23" i="2"/>
  <c r="L23" i="2" s="1"/>
  <c r="N23" i="2" s="1"/>
  <c r="K23" i="2"/>
  <c r="G23" i="2"/>
  <c r="K22" i="2"/>
  <c r="G22" i="2"/>
  <c r="M22" i="2" s="1"/>
  <c r="L22" i="2" s="1"/>
  <c r="N22" i="2" s="1"/>
  <c r="K21" i="2"/>
  <c r="M21" i="2" s="1"/>
  <c r="G21" i="2"/>
  <c r="M16" i="2"/>
  <c r="L16" i="2" s="1"/>
  <c r="N16" i="2" s="1"/>
  <c r="K15" i="2"/>
  <c r="G15" i="2"/>
  <c r="M15" i="2" s="1"/>
  <c r="L15" i="2" s="1"/>
  <c r="N15" i="2" s="1"/>
  <c r="K14" i="2"/>
  <c r="G14" i="2"/>
  <c r="M14" i="2" s="1"/>
  <c r="L14" i="2" s="1"/>
  <c r="N14" i="2" s="1"/>
  <c r="K13" i="2"/>
  <c r="G13" i="2"/>
  <c r="K12" i="2"/>
  <c r="G12" i="2"/>
  <c r="M7" i="2"/>
  <c r="L7" i="2"/>
  <c r="N7" i="2" s="1"/>
  <c r="K6" i="2"/>
  <c r="G6" i="2"/>
  <c r="M6" i="2" s="1"/>
  <c r="L6" i="2" s="1"/>
  <c r="N6" i="2" s="1"/>
  <c r="K5" i="2"/>
  <c r="G5" i="2"/>
  <c r="K4" i="2"/>
  <c r="G4" i="2"/>
  <c r="K3" i="2"/>
  <c r="G3" i="2"/>
  <c r="M3" i="2" s="1"/>
  <c r="M43" i="1"/>
  <c r="L43" i="1" s="1"/>
  <c r="N43" i="1" s="1"/>
  <c r="K42" i="1"/>
  <c r="G42" i="1"/>
  <c r="K41" i="1"/>
  <c r="G41" i="1"/>
  <c r="K40" i="1"/>
  <c r="G40" i="1"/>
  <c r="K39" i="1"/>
  <c r="G39" i="1"/>
  <c r="M34" i="1"/>
  <c r="L34" i="1" s="1"/>
  <c r="N34" i="1" s="1"/>
  <c r="K33" i="1"/>
  <c r="G33" i="1"/>
  <c r="K32" i="1"/>
  <c r="G32" i="1"/>
  <c r="K31" i="1"/>
  <c r="G31" i="1"/>
  <c r="K30" i="1"/>
  <c r="G30" i="1"/>
  <c r="M25" i="1"/>
  <c r="L25" i="1" s="1"/>
  <c r="N25" i="1" s="1"/>
  <c r="K24" i="1"/>
  <c r="G24" i="1"/>
  <c r="K23" i="1"/>
  <c r="G23" i="1"/>
  <c r="K22" i="1"/>
  <c r="G22" i="1"/>
  <c r="K21" i="1"/>
  <c r="G21" i="1"/>
  <c r="M16" i="1"/>
  <c r="L16" i="1" s="1"/>
  <c r="N16" i="1" s="1"/>
  <c r="K15" i="1"/>
  <c r="G15" i="1"/>
  <c r="G14" i="1"/>
  <c r="K13" i="1"/>
  <c r="G13" i="1"/>
  <c r="K12" i="1"/>
  <c r="G12" i="1"/>
  <c r="M7" i="1"/>
  <c r="L7" i="1" s="1"/>
  <c r="N7" i="1" s="1"/>
  <c r="G6" i="1"/>
  <c r="M5" i="2" l="1"/>
  <c r="L5" i="2" s="1"/>
  <c r="N5" i="2" s="1"/>
  <c r="M4" i="2"/>
  <c r="L4" i="2" s="1"/>
  <c r="N4" i="2" s="1"/>
  <c r="M13" i="2"/>
  <c r="L13" i="2" s="1"/>
  <c r="N13" i="2" s="1"/>
  <c r="M12" i="2"/>
  <c r="M17" i="2"/>
  <c r="L12" i="2"/>
  <c r="N12" i="2" s="1"/>
  <c r="N17" i="2" s="1"/>
  <c r="M26" i="2"/>
  <c r="L21" i="2"/>
  <c r="N21" i="2" s="1"/>
  <c r="N26" i="2" s="1"/>
  <c r="M35" i="2"/>
  <c r="L30" i="2"/>
  <c r="N30" i="2" s="1"/>
  <c r="N35" i="2" s="1"/>
  <c r="M44" i="2"/>
  <c r="L3" i="2"/>
  <c r="N3" i="2" s="1"/>
  <c r="L39" i="2"/>
  <c r="N39" i="2" s="1"/>
  <c r="N44" i="2" s="1"/>
  <c r="M32" i="1"/>
  <c r="L32" i="1" s="1"/>
  <c r="N32" i="1" s="1"/>
  <c r="M41" i="1"/>
  <c r="L41" i="1" s="1"/>
  <c r="N41" i="1" s="1"/>
  <c r="M14" i="1"/>
  <c r="L14" i="1" s="1"/>
  <c r="N14" i="1" s="1"/>
  <c r="M6" i="1"/>
  <c r="L6" i="1" s="1"/>
  <c r="M12" i="1"/>
  <c r="L12" i="1" s="1"/>
  <c r="N12" i="1" s="1"/>
  <c r="M39" i="1"/>
  <c r="L39" i="1" s="1"/>
  <c r="N39" i="1" s="1"/>
  <c r="M40" i="1"/>
  <c r="L40" i="1" s="1"/>
  <c r="N40" i="1" s="1"/>
  <c r="M42" i="1"/>
  <c r="L42" i="1" s="1"/>
  <c r="N42" i="1" s="1"/>
  <c r="M23" i="1"/>
  <c r="L23" i="1" s="1"/>
  <c r="N23" i="1" s="1"/>
  <c r="M30" i="1"/>
  <c r="L30" i="1" s="1"/>
  <c r="N30" i="1" s="1"/>
  <c r="M33" i="1"/>
  <c r="L33" i="1" s="1"/>
  <c r="N33" i="1" s="1"/>
  <c r="M31" i="1"/>
  <c r="L31" i="1" s="1"/>
  <c r="N31" i="1" s="1"/>
  <c r="M22" i="1"/>
  <c r="L22" i="1" s="1"/>
  <c r="N22" i="1" s="1"/>
  <c r="M21" i="1"/>
  <c r="L21" i="1" s="1"/>
  <c r="N21" i="1" s="1"/>
  <c r="M24" i="1"/>
  <c r="L24" i="1" s="1"/>
  <c r="N24" i="1" s="1"/>
  <c r="M15" i="1"/>
  <c r="L15" i="1" s="1"/>
  <c r="N15" i="1" s="1"/>
  <c r="M13" i="1"/>
  <c r="L13" i="1" s="1"/>
  <c r="N13" i="1" s="1"/>
  <c r="M4" i="1"/>
  <c r="L4" i="1" s="1"/>
  <c r="N4" i="1" s="1"/>
  <c r="M5" i="1"/>
  <c r="L5" i="1" s="1"/>
  <c r="N5" i="1" s="1"/>
  <c r="N8" i="2" l="1"/>
  <c r="M8" i="2"/>
  <c r="N26" i="1"/>
  <c r="N35" i="1"/>
  <c r="N44" i="1"/>
  <c r="N17" i="1"/>
  <c r="M17" i="1"/>
  <c r="M44" i="1"/>
  <c r="M35" i="1"/>
  <c r="M26" i="1"/>
  <c r="K3" i="1" l="1"/>
  <c r="M3" i="1" s="1"/>
  <c r="M8" i="1" l="1"/>
  <c r="L3" i="1"/>
  <c r="N3" i="1" s="1"/>
</calcChain>
</file>

<file path=xl/sharedStrings.xml><?xml version="1.0" encoding="utf-8"?>
<sst xmlns="http://schemas.openxmlformats.org/spreadsheetml/2006/main" count="340" uniqueCount="25">
  <si>
    <t>ITEM</t>
  </si>
  <si>
    <t>ESPECIFICAÇÃO</t>
  </si>
  <si>
    <t>CATMAT/CATSER</t>
  </si>
  <si>
    <t>UNIDADE DE MEDIDA</t>
  </si>
  <si>
    <t>QUANTIDADE</t>
  </si>
  <si>
    <t>VALOR TOTAL ANUAL ESTIMADO</t>
  </si>
  <si>
    <t>Categoria I - Executivo</t>
  </si>
  <si>
    <t>Diária 10 h</t>
  </si>
  <si>
    <t>24 h</t>
  </si>
  <si>
    <t>Categoria II - Popular Sedan</t>
  </si>
  <si>
    <t>Categoria III - Van</t>
  </si>
  <si>
    <t>Categoria V - Caminhonete 4x4</t>
  </si>
  <si>
    <t>Transfer</t>
  </si>
  <si>
    <t>-</t>
  </si>
  <si>
    <t>VALOR UNITÁRIO Diária 10 h</t>
  </si>
  <si>
    <r>
      <t>VALOR TOTAL Diárias 10 h</t>
    </r>
    <r>
      <rPr>
        <sz val="12"/>
        <color rgb="FF000000"/>
        <rFont val="Calibri"/>
        <family val="2"/>
      </rPr>
      <t> </t>
    </r>
  </si>
  <si>
    <t>VALOR UNITÁRIO Diária 24 h</t>
  </si>
  <si>
    <r>
      <t>VALOR TOTAL Diárias 24 h</t>
    </r>
    <r>
      <rPr>
        <sz val="12"/>
        <color rgb="FF000000"/>
        <rFont val="Calibri"/>
        <family val="2"/>
      </rPr>
      <t> </t>
    </r>
  </si>
  <si>
    <t>VALOR MENSAL ESTIMADO</t>
  </si>
  <si>
    <t>VALOR ANUAL ESTIMADO</t>
  </si>
  <si>
    <t>Grupo 2: Região Nordeste</t>
  </si>
  <si>
    <t>Grupo 1 – Região Norte</t>
  </si>
  <si>
    <t>Grupo 3 – Região Centro-Oeste</t>
  </si>
  <si>
    <t>Grupo 4 – Região Sudeste:</t>
  </si>
  <si>
    <t>Grupo 5 – Região Sul: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</si>
</sst>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3" fillId="0" borderId="1" xfId="1" applyFont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2" fillId="0" borderId="2" xfId="1" applyFont="1" applyBorder="1" applyAlignment="1">
      <alignment horizontal="center" vertical="center" wrapText="1"/>
    </xf>
    <xf numFmtId="164" fontId="3" fillId="0" borderId="2" xfId="1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164" fontId="0" fillId="0" borderId="5" xfId="0" applyNumberFormat="1" applyBorder="1"/>
    <xf numFmtId="164" fontId="4" fillId="0" borderId="5" xfId="0" applyNumberFormat="1" applyFont="1" applyBorder="1"/>
    <xf numFmtId="0" fontId="3" fillId="0" borderId="0" xfId="0" applyFont="1" applyAlignment="1">
      <alignment horizontal="center" vertical="center" wrapText="1"/>
    </xf>
    <xf numFmtId="164" fontId="3" fillId="0" borderId="0" xfId="1" applyFont="1" applyBorder="1" applyAlignment="1">
      <alignment horizontal="center" vertical="center" wrapText="1"/>
    </xf>
    <xf numFmtId="164" fontId="4" fillId="0" borderId="0" xfId="0" applyNumberFormat="1" applyFont="1"/>
    <xf numFmtId="164" fontId="5" fillId="0" borderId="5" xfId="0" applyNumberFormat="1" applyFont="1" applyBorder="1"/>
    <xf numFmtId="0" fontId="5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F9CBB-D93D-4583-9AF8-1ECA8379A94A}">
  <dimension ref="A1:N44"/>
  <sheetViews>
    <sheetView zoomScale="85" zoomScaleNormal="85" workbookViewId="0">
      <selection activeCell="J3" sqref="J3:J7"/>
    </sheetView>
  </sheetViews>
  <sheetFormatPr defaultRowHeight="15" x14ac:dyDescent="0.25"/>
  <cols>
    <col min="1" max="1" width="5.85546875" bestFit="1" customWidth="1"/>
    <col min="2" max="2" width="22.85546875" customWidth="1"/>
    <col min="3" max="3" width="9.85546875" customWidth="1"/>
    <col min="4" max="4" width="13.28515625" bestFit="1" customWidth="1"/>
    <col min="5" max="5" width="14.28515625" bestFit="1" customWidth="1"/>
    <col min="6" max="6" width="15.5703125" customWidth="1"/>
    <col min="7" max="7" width="15.5703125" bestFit="1" customWidth="1"/>
    <col min="8" max="8" width="15" bestFit="1" customWidth="1"/>
    <col min="9" max="9" width="14.28515625" bestFit="1" customWidth="1"/>
    <col min="10" max="10" width="15.28515625" customWidth="1"/>
    <col min="11" max="11" width="14.5703125" bestFit="1" customWidth="1"/>
    <col min="12" max="12" width="14.140625" customWidth="1"/>
    <col min="13" max="13" width="14.5703125" hidden="1" customWidth="1"/>
    <col min="14" max="14" width="16" bestFit="1" customWidth="1"/>
  </cols>
  <sheetData>
    <row r="1" spans="1:14" ht="15.75" x14ac:dyDescent="0.25">
      <c r="A1" s="23" t="s">
        <v>21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47.2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14</v>
      </c>
      <c r="G2" s="9" t="s">
        <v>15</v>
      </c>
      <c r="H2" s="9" t="s">
        <v>3</v>
      </c>
      <c r="I2" s="9" t="s">
        <v>4</v>
      </c>
      <c r="J2" s="9" t="s">
        <v>16</v>
      </c>
      <c r="K2" s="9" t="s">
        <v>17</v>
      </c>
      <c r="L2" s="9" t="s">
        <v>18</v>
      </c>
      <c r="M2" s="9" t="s">
        <v>5</v>
      </c>
      <c r="N2" s="12" t="s">
        <v>19</v>
      </c>
    </row>
    <row r="3" spans="1:14" ht="15.75" x14ac:dyDescent="0.25">
      <c r="A3" s="1">
        <v>1</v>
      </c>
      <c r="B3" s="2" t="s">
        <v>6</v>
      </c>
      <c r="C3" s="2">
        <v>4014</v>
      </c>
      <c r="D3" s="2" t="s">
        <v>7</v>
      </c>
      <c r="E3" s="2">
        <v>58</v>
      </c>
      <c r="F3" s="6">
        <v>0</v>
      </c>
      <c r="G3" s="4">
        <f>F3*E3</f>
        <v>0</v>
      </c>
      <c r="H3" s="2" t="s">
        <v>8</v>
      </c>
      <c r="I3" s="2">
        <v>14</v>
      </c>
      <c r="J3" s="6">
        <v>0</v>
      </c>
      <c r="K3" s="4">
        <f>J3*I3</f>
        <v>0</v>
      </c>
      <c r="L3" s="4">
        <f>ROUND(M3/12,2)</f>
        <v>0</v>
      </c>
      <c r="M3" s="10">
        <f>K3+G3</f>
        <v>0</v>
      </c>
      <c r="N3" s="13">
        <f>L3*12</f>
        <v>0</v>
      </c>
    </row>
    <row r="4" spans="1:14" ht="31.5" x14ac:dyDescent="0.25">
      <c r="A4" s="1">
        <v>2</v>
      </c>
      <c r="B4" s="2" t="s">
        <v>9</v>
      </c>
      <c r="C4" s="2">
        <v>4014</v>
      </c>
      <c r="D4" s="2" t="s">
        <v>7</v>
      </c>
      <c r="E4" s="2">
        <v>100</v>
      </c>
      <c r="F4" s="6">
        <v>0</v>
      </c>
      <c r="G4" s="4">
        <f t="shared" ref="G4:G6" si="0">F4*E4</f>
        <v>0</v>
      </c>
      <c r="H4" s="2" t="s">
        <v>8</v>
      </c>
      <c r="I4" s="2">
        <v>25</v>
      </c>
      <c r="J4" s="6">
        <v>0</v>
      </c>
      <c r="K4" s="4">
        <f t="shared" ref="K4:K6" si="1">J4*I4</f>
        <v>0</v>
      </c>
      <c r="L4" s="4">
        <f t="shared" ref="L4:L7" si="2">ROUND(M4/12,2)</f>
        <v>0</v>
      </c>
      <c r="M4" s="10">
        <f t="shared" ref="M4:M6" si="3">K4+G4</f>
        <v>0</v>
      </c>
      <c r="N4" s="13">
        <f t="shared" ref="N4:N7" si="4">L4*12</f>
        <v>0</v>
      </c>
    </row>
    <row r="5" spans="1:14" ht="15.75" x14ac:dyDescent="0.25">
      <c r="A5" s="1">
        <v>3</v>
      </c>
      <c r="B5" s="2" t="s">
        <v>10</v>
      </c>
      <c r="C5" s="2">
        <v>4014</v>
      </c>
      <c r="D5" s="2" t="s">
        <v>7</v>
      </c>
      <c r="E5" s="2">
        <v>10</v>
      </c>
      <c r="F5" s="6">
        <v>0</v>
      </c>
      <c r="G5" s="4">
        <f t="shared" si="0"/>
        <v>0</v>
      </c>
      <c r="H5" s="2" t="s">
        <v>8</v>
      </c>
      <c r="I5" s="2">
        <v>3</v>
      </c>
      <c r="J5" s="6">
        <v>0</v>
      </c>
      <c r="K5" s="4">
        <f t="shared" si="1"/>
        <v>0</v>
      </c>
      <c r="L5" s="4">
        <f t="shared" si="2"/>
        <v>0</v>
      </c>
      <c r="M5" s="10">
        <f t="shared" si="3"/>
        <v>0</v>
      </c>
      <c r="N5" s="13">
        <f t="shared" si="4"/>
        <v>0</v>
      </c>
    </row>
    <row r="6" spans="1:14" ht="31.5" x14ac:dyDescent="0.25">
      <c r="A6" s="1">
        <v>4</v>
      </c>
      <c r="B6" s="2" t="s">
        <v>11</v>
      </c>
      <c r="C6" s="2">
        <v>4014</v>
      </c>
      <c r="D6" s="2" t="s">
        <v>7</v>
      </c>
      <c r="E6" s="2">
        <v>20</v>
      </c>
      <c r="F6" s="6">
        <v>0</v>
      </c>
      <c r="G6" s="4">
        <f t="shared" si="0"/>
        <v>0</v>
      </c>
      <c r="H6" s="2" t="s">
        <v>8</v>
      </c>
      <c r="I6" s="2">
        <v>5</v>
      </c>
      <c r="J6" s="6">
        <v>0</v>
      </c>
      <c r="K6" s="4">
        <f t="shared" si="1"/>
        <v>0</v>
      </c>
      <c r="L6" s="4">
        <f t="shared" si="2"/>
        <v>0</v>
      </c>
      <c r="M6" s="10">
        <f t="shared" si="3"/>
        <v>0</v>
      </c>
      <c r="N6" s="13">
        <f t="shared" si="4"/>
        <v>0</v>
      </c>
    </row>
    <row r="7" spans="1:14" ht="15.75" x14ac:dyDescent="0.25">
      <c r="A7" s="1">
        <v>5</v>
      </c>
      <c r="B7" s="2" t="s">
        <v>12</v>
      </c>
      <c r="C7" s="2">
        <v>4014</v>
      </c>
      <c r="D7" s="7" t="s">
        <v>13</v>
      </c>
      <c r="E7" s="2">
        <v>75</v>
      </c>
      <c r="F7" s="8" t="s">
        <v>13</v>
      </c>
      <c r="G7" s="7" t="s">
        <v>13</v>
      </c>
      <c r="H7" s="7" t="s">
        <v>13</v>
      </c>
      <c r="I7" s="7" t="s">
        <v>13</v>
      </c>
      <c r="J7" s="6">
        <v>0</v>
      </c>
      <c r="K7" s="2" t="s">
        <v>13</v>
      </c>
      <c r="L7" s="4">
        <f t="shared" si="2"/>
        <v>0</v>
      </c>
      <c r="M7" s="10">
        <f>E7*J7</f>
        <v>0</v>
      </c>
      <c r="N7" s="13">
        <f t="shared" si="4"/>
        <v>0</v>
      </c>
    </row>
    <row r="8" spans="1:14" ht="15.75" x14ac:dyDescent="0.25">
      <c r="A8" s="20"/>
      <c r="B8" s="21"/>
      <c r="C8" s="21"/>
      <c r="D8" s="21"/>
      <c r="E8" s="21"/>
      <c r="F8" s="21"/>
      <c r="G8" s="21"/>
      <c r="H8" s="21"/>
      <c r="I8" s="21"/>
      <c r="J8" s="21"/>
      <c r="K8" s="22"/>
      <c r="L8" s="3"/>
      <c r="M8" s="11">
        <f>SUM(M3:M7)</f>
        <v>0</v>
      </c>
      <c r="N8" s="14">
        <f>SUM(N3:N7)</f>
        <v>0</v>
      </c>
    </row>
    <row r="9" spans="1:14" ht="15.75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  <c r="N9" s="17"/>
    </row>
    <row r="10" spans="1:14" ht="15.75" x14ac:dyDescent="0.25">
      <c r="A10" s="23" t="s">
        <v>20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ht="47.25" x14ac:dyDescent="0.25">
      <c r="A11" s="9" t="s">
        <v>0</v>
      </c>
      <c r="B11" s="9" t="s">
        <v>1</v>
      </c>
      <c r="C11" s="9" t="s">
        <v>2</v>
      </c>
      <c r="D11" s="9" t="s">
        <v>3</v>
      </c>
      <c r="E11" s="9" t="s">
        <v>4</v>
      </c>
      <c r="F11" s="9" t="s">
        <v>14</v>
      </c>
      <c r="G11" s="9" t="s">
        <v>15</v>
      </c>
      <c r="H11" s="9" t="s">
        <v>3</v>
      </c>
      <c r="I11" s="9" t="s">
        <v>4</v>
      </c>
      <c r="J11" s="9" t="s">
        <v>16</v>
      </c>
      <c r="K11" s="9" t="s">
        <v>17</v>
      </c>
      <c r="L11" s="9" t="s">
        <v>18</v>
      </c>
      <c r="M11" s="9" t="s">
        <v>5</v>
      </c>
      <c r="N11" s="12" t="s">
        <v>19</v>
      </c>
    </row>
    <row r="12" spans="1:14" ht="15.75" x14ac:dyDescent="0.25">
      <c r="A12" s="1">
        <v>6</v>
      </c>
      <c r="B12" s="2" t="s">
        <v>6</v>
      </c>
      <c r="C12" s="2">
        <v>4014</v>
      </c>
      <c r="D12" s="2" t="s">
        <v>7</v>
      </c>
      <c r="E12" s="2">
        <v>124</v>
      </c>
      <c r="F12" s="6">
        <v>0</v>
      </c>
      <c r="G12" s="4">
        <f>F12*E12</f>
        <v>0</v>
      </c>
      <c r="H12" s="2" t="s">
        <v>8</v>
      </c>
      <c r="I12" s="2">
        <v>31</v>
      </c>
      <c r="J12" s="6">
        <v>0</v>
      </c>
      <c r="K12" s="4">
        <f>J12*I12</f>
        <v>0</v>
      </c>
      <c r="L12" s="4">
        <f>ROUND(M12/12,2)</f>
        <v>0</v>
      </c>
      <c r="M12" s="4">
        <f>K12+G12</f>
        <v>0</v>
      </c>
      <c r="N12" s="13">
        <f>L12*12</f>
        <v>0</v>
      </c>
    </row>
    <row r="13" spans="1:14" ht="31.5" x14ac:dyDescent="0.25">
      <c r="A13" s="1">
        <v>7</v>
      </c>
      <c r="B13" s="2" t="s">
        <v>9</v>
      </c>
      <c r="C13" s="2">
        <v>4014</v>
      </c>
      <c r="D13" s="2" t="s">
        <v>7</v>
      </c>
      <c r="E13" s="2">
        <v>400</v>
      </c>
      <c r="F13" s="6">
        <v>0</v>
      </c>
      <c r="G13" s="4">
        <f t="shared" ref="G13:G15" si="5">F13*E13</f>
        <v>0</v>
      </c>
      <c r="H13" s="2" t="s">
        <v>8</v>
      </c>
      <c r="I13" s="2">
        <v>100</v>
      </c>
      <c r="J13" s="6">
        <v>0</v>
      </c>
      <c r="K13" s="4">
        <f t="shared" ref="K13:K15" si="6">J13*I13</f>
        <v>0</v>
      </c>
      <c r="L13" s="4">
        <f t="shared" ref="L13:L16" si="7">ROUND(M13/12,2)</f>
        <v>0</v>
      </c>
      <c r="M13" s="4">
        <f t="shared" ref="M13:M15" si="8">K13+G13</f>
        <v>0</v>
      </c>
      <c r="N13" s="13">
        <f t="shared" ref="N13:N16" si="9">L13*12</f>
        <v>0</v>
      </c>
    </row>
    <row r="14" spans="1:14" ht="15.75" x14ac:dyDescent="0.25">
      <c r="A14" s="1">
        <v>8</v>
      </c>
      <c r="B14" s="2" t="s">
        <v>10</v>
      </c>
      <c r="C14" s="2">
        <v>4014</v>
      </c>
      <c r="D14" s="2" t="s">
        <v>7</v>
      </c>
      <c r="E14" s="2">
        <v>20</v>
      </c>
      <c r="F14" s="6">
        <v>0</v>
      </c>
      <c r="G14" s="4">
        <f t="shared" si="5"/>
        <v>0</v>
      </c>
      <c r="H14" s="2" t="s">
        <v>8</v>
      </c>
      <c r="I14" s="2">
        <v>5</v>
      </c>
      <c r="J14" s="6">
        <v>0</v>
      </c>
      <c r="K14" s="4">
        <f t="shared" si="6"/>
        <v>0</v>
      </c>
      <c r="L14" s="4">
        <f t="shared" si="7"/>
        <v>0</v>
      </c>
      <c r="M14" s="4">
        <f t="shared" si="8"/>
        <v>0</v>
      </c>
      <c r="N14" s="13">
        <f t="shared" si="9"/>
        <v>0</v>
      </c>
    </row>
    <row r="15" spans="1:14" ht="31.5" x14ac:dyDescent="0.25">
      <c r="A15" s="1">
        <v>9</v>
      </c>
      <c r="B15" s="2" t="s">
        <v>11</v>
      </c>
      <c r="C15" s="2">
        <v>4014</v>
      </c>
      <c r="D15" s="2" t="s">
        <v>7</v>
      </c>
      <c r="E15" s="2">
        <v>20</v>
      </c>
      <c r="F15" s="6">
        <v>0</v>
      </c>
      <c r="G15" s="4">
        <f t="shared" si="5"/>
        <v>0</v>
      </c>
      <c r="H15" s="2" t="s">
        <v>8</v>
      </c>
      <c r="I15" s="2">
        <v>5</v>
      </c>
      <c r="J15" s="6">
        <v>0</v>
      </c>
      <c r="K15" s="4">
        <f t="shared" si="6"/>
        <v>0</v>
      </c>
      <c r="L15" s="4">
        <f t="shared" si="7"/>
        <v>0</v>
      </c>
      <c r="M15" s="4">
        <f t="shared" si="8"/>
        <v>0</v>
      </c>
      <c r="N15" s="13">
        <f t="shared" si="9"/>
        <v>0</v>
      </c>
    </row>
    <row r="16" spans="1:14" ht="15.75" x14ac:dyDescent="0.25">
      <c r="A16" s="1">
        <v>10</v>
      </c>
      <c r="B16" s="2" t="s">
        <v>12</v>
      </c>
      <c r="C16" s="2">
        <v>4014</v>
      </c>
      <c r="D16" s="7" t="s">
        <v>13</v>
      </c>
      <c r="E16" s="2">
        <v>125</v>
      </c>
      <c r="F16" s="8" t="s">
        <v>13</v>
      </c>
      <c r="G16" s="7" t="s">
        <v>13</v>
      </c>
      <c r="H16" s="7" t="s">
        <v>13</v>
      </c>
      <c r="I16" s="7" t="s">
        <v>13</v>
      </c>
      <c r="J16" s="6">
        <v>0</v>
      </c>
      <c r="K16" s="2" t="s">
        <v>13</v>
      </c>
      <c r="L16" s="4">
        <f t="shared" si="7"/>
        <v>0</v>
      </c>
      <c r="M16" s="4">
        <f>E16*J16</f>
        <v>0</v>
      </c>
      <c r="N16" s="13">
        <f t="shared" si="9"/>
        <v>0</v>
      </c>
    </row>
    <row r="17" spans="1:14" ht="15.75" x14ac:dyDescent="0.25">
      <c r="A17" s="20"/>
      <c r="B17" s="21"/>
      <c r="C17" s="21"/>
      <c r="D17" s="21"/>
      <c r="E17" s="21"/>
      <c r="F17" s="21"/>
      <c r="G17" s="21"/>
      <c r="H17" s="21"/>
      <c r="I17" s="21"/>
      <c r="J17" s="21"/>
      <c r="K17" s="22"/>
      <c r="L17" s="3"/>
      <c r="M17" s="5">
        <f>SUM(M12:M16)</f>
        <v>0</v>
      </c>
      <c r="N17" s="14">
        <f>SUM(N12:N16)</f>
        <v>0</v>
      </c>
    </row>
    <row r="18" spans="1:14" ht="15.75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6"/>
      <c r="N18" s="17"/>
    </row>
    <row r="19" spans="1:14" ht="15.75" x14ac:dyDescent="0.25">
      <c r="A19" s="23" t="s">
        <v>22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ht="47.25" x14ac:dyDescent="0.25">
      <c r="A20" s="9" t="s">
        <v>0</v>
      </c>
      <c r="B20" s="9" t="s">
        <v>1</v>
      </c>
      <c r="C20" s="9" t="s">
        <v>2</v>
      </c>
      <c r="D20" s="9" t="s">
        <v>3</v>
      </c>
      <c r="E20" s="9" t="s">
        <v>4</v>
      </c>
      <c r="F20" s="9" t="s">
        <v>14</v>
      </c>
      <c r="G20" s="9" t="s">
        <v>15</v>
      </c>
      <c r="H20" s="9" t="s">
        <v>3</v>
      </c>
      <c r="I20" s="9" t="s">
        <v>4</v>
      </c>
      <c r="J20" s="9" t="s">
        <v>16</v>
      </c>
      <c r="K20" s="9" t="s">
        <v>17</v>
      </c>
      <c r="L20" s="9" t="s">
        <v>18</v>
      </c>
      <c r="M20" s="9" t="s">
        <v>5</v>
      </c>
      <c r="N20" s="12" t="s">
        <v>19</v>
      </c>
    </row>
    <row r="21" spans="1:14" ht="15.75" x14ac:dyDescent="0.25">
      <c r="A21" s="1">
        <v>11</v>
      </c>
      <c r="B21" s="2" t="s">
        <v>6</v>
      </c>
      <c r="C21" s="2">
        <v>4014</v>
      </c>
      <c r="D21" s="2" t="s">
        <v>7</v>
      </c>
      <c r="E21" s="2">
        <v>65</v>
      </c>
      <c r="F21" s="6">
        <v>0</v>
      </c>
      <c r="G21" s="4">
        <f>F21*E21</f>
        <v>0</v>
      </c>
      <c r="H21" s="2" t="s">
        <v>8</v>
      </c>
      <c r="I21" s="2">
        <v>16</v>
      </c>
      <c r="J21" s="6">
        <v>0</v>
      </c>
      <c r="K21" s="4">
        <f>J21*I21</f>
        <v>0</v>
      </c>
      <c r="L21" s="4">
        <f>ROUND(M21/12,2)</f>
        <v>0</v>
      </c>
      <c r="M21" s="4">
        <f>K21+G21</f>
        <v>0</v>
      </c>
      <c r="N21" s="13">
        <f>L21*12</f>
        <v>0</v>
      </c>
    </row>
    <row r="22" spans="1:14" ht="31.5" x14ac:dyDescent="0.25">
      <c r="A22" s="1">
        <v>12</v>
      </c>
      <c r="B22" s="2" t="s">
        <v>9</v>
      </c>
      <c r="C22" s="2">
        <v>4014</v>
      </c>
      <c r="D22" s="2" t="s">
        <v>7</v>
      </c>
      <c r="E22" s="2">
        <v>103</v>
      </c>
      <c r="F22" s="6">
        <v>0</v>
      </c>
      <c r="G22" s="4">
        <f t="shared" ref="G22:G24" si="10">F22*E22</f>
        <v>0</v>
      </c>
      <c r="H22" s="2" t="s">
        <v>8</v>
      </c>
      <c r="I22" s="2">
        <v>21</v>
      </c>
      <c r="J22" s="6">
        <v>0</v>
      </c>
      <c r="K22" s="4">
        <f t="shared" ref="K22:K24" si="11">J22*I22</f>
        <v>0</v>
      </c>
      <c r="L22" s="4">
        <f t="shared" ref="L22:L25" si="12">ROUND(M22/12,2)</f>
        <v>0</v>
      </c>
      <c r="M22" s="4">
        <f t="shared" ref="M22:M24" si="13">K22+G22</f>
        <v>0</v>
      </c>
      <c r="N22" s="13">
        <f t="shared" ref="N22:N25" si="14">L22*12</f>
        <v>0</v>
      </c>
    </row>
    <row r="23" spans="1:14" ht="15.75" x14ac:dyDescent="0.25">
      <c r="A23" s="1">
        <v>13</v>
      </c>
      <c r="B23" s="2" t="s">
        <v>10</v>
      </c>
      <c r="C23" s="2">
        <v>4014</v>
      </c>
      <c r="D23" s="2" t="s">
        <v>7</v>
      </c>
      <c r="E23" s="2">
        <v>20</v>
      </c>
      <c r="F23" s="6">
        <v>0</v>
      </c>
      <c r="G23" s="4">
        <f t="shared" si="10"/>
        <v>0</v>
      </c>
      <c r="H23" s="2" t="s">
        <v>8</v>
      </c>
      <c r="I23" s="2">
        <v>5</v>
      </c>
      <c r="J23" s="6">
        <v>0</v>
      </c>
      <c r="K23" s="4">
        <f t="shared" si="11"/>
        <v>0</v>
      </c>
      <c r="L23" s="4">
        <f t="shared" si="12"/>
        <v>0</v>
      </c>
      <c r="M23" s="4">
        <f t="shared" si="13"/>
        <v>0</v>
      </c>
      <c r="N23" s="13">
        <f t="shared" si="14"/>
        <v>0</v>
      </c>
    </row>
    <row r="24" spans="1:14" ht="31.5" x14ac:dyDescent="0.25">
      <c r="A24" s="1">
        <v>14</v>
      </c>
      <c r="B24" s="2" t="s">
        <v>11</v>
      </c>
      <c r="C24" s="2">
        <v>4014</v>
      </c>
      <c r="D24" s="2" t="s">
        <v>7</v>
      </c>
      <c r="E24" s="2">
        <v>20</v>
      </c>
      <c r="F24" s="6">
        <v>0</v>
      </c>
      <c r="G24" s="4">
        <f t="shared" si="10"/>
        <v>0</v>
      </c>
      <c r="H24" s="2" t="s">
        <v>8</v>
      </c>
      <c r="I24" s="2">
        <v>5</v>
      </c>
      <c r="J24" s="6">
        <v>0</v>
      </c>
      <c r="K24" s="4">
        <f t="shared" si="11"/>
        <v>0</v>
      </c>
      <c r="L24" s="4">
        <f t="shared" si="12"/>
        <v>0</v>
      </c>
      <c r="M24" s="4">
        <f t="shared" si="13"/>
        <v>0</v>
      </c>
      <c r="N24" s="13">
        <f t="shared" si="14"/>
        <v>0</v>
      </c>
    </row>
    <row r="25" spans="1:14" ht="15.75" x14ac:dyDescent="0.25">
      <c r="A25" s="1">
        <v>15</v>
      </c>
      <c r="B25" s="2" t="s">
        <v>12</v>
      </c>
      <c r="C25" s="2">
        <v>4014</v>
      </c>
      <c r="D25" s="7" t="s">
        <v>13</v>
      </c>
      <c r="E25" s="2">
        <v>90</v>
      </c>
      <c r="F25" s="8" t="s">
        <v>13</v>
      </c>
      <c r="G25" s="7" t="s">
        <v>13</v>
      </c>
      <c r="H25" s="7" t="s">
        <v>13</v>
      </c>
      <c r="I25" s="7" t="s">
        <v>13</v>
      </c>
      <c r="J25" s="6">
        <v>0</v>
      </c>
      <c r="K25" s="2" t="s">
        <v>13</v>
      </c>
      <c r="L25" s="4">
        <f t="shared" si="12"/>
        <v>0</v>
      </c>
      <c r="M25" s="4">
        <f>E25*J25</f>
        <v>0</v>
      </c>
      <c r="N25" s="13">
        <f t="shared" si="14"/>
        <v>0</v>
      </c>
    </row>
    <row r="26" spans="1:14" ht="15.75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2"/>
      <c r="L26" s="3"/>
      <c r="M26" s="5">
        <f>SUM(M21:M25)</f>
        <v>0</v>
      </c>
      <c r="N26" s="14">
        <f>SUM(N21:N25)</f>
        <v>0</v>
      </c>
    </row>
    <row r="27" spans="1:14" ht="15.7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6"/>
      <c r="N27" s="17"/>
    </row>
    <row r="28" spans="1:14" ht="15.75" x14ac:dyDescent="0.25">
      <c r="A28" s="23" t="s">
        <v>23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4" ht="47.25" x14ac:dyDescent="0.25">
      <c r="A29" s="9" t="s">
        <v>0</v>
      </c>
      <c r="B29" s="9" t="s">
        <v>1</v>
      </c>
      <c r="C29" s="9" t="s">
        <v>2</v>
      </c>
      <c r="D29" s="9" t="s">
        <v>3</v>
      </c>
      <c r="E29" s="9" t="s">
        <v>4</v>
      </c>
      <c r="F29" s="9" t="s">
        <v>14</v>
      </c>
      <c r="G29" s="9" t="s">
        <v>15</v>
      </c>
      <c r="H29" s="9" t="s">
        <v>3</v>
      </c>
      <c r="I29" s="9" t="s">
        <v>4</v>
      </c>
      <c r="J29" s="9" t="s">
        <v>16</v>
      </c>
      <c r="K29" s="9" t="s">
        <v>17</v>
      </c>
      <c r="L29" s="9" t="s">
        <v>18</v>
      </c>
      <c r="M29" s="9" t="s">
        <v>5</v>
      </c>
      <c r="N29" s="12" t="s">
        <v>19</v>
      </c>
    </row>
    <row r="30" spans="1:14" ht="15.75" x14ac:dyDescent="0.25">
      <c r="A30" s="1">
        <v>16</v>
      </c>
      <c r="B30" s="2" t="s">
        <v>6</v>
      </c>
      <c r="C30" s="2">
        <v>4014</v>
      </c>
      <c r="D30" s="2" t="s">
        <v>7</v>
      </c>
      <c r="E30" s="2">
        <v>576</v>
      </c>
      <c r="F30" s="6">
        <v>0</v>
      </c>
      <c r="G30" s="4">
        <f>F30*E30</f>
        <v>0</v>
      </c>
      <c r="H30" s="2" t="s">
        <v>8</v>
      </c>
      <c r="I30" s="2">
        <v>44</v>
      </c>
      <c r="J30" s="6">
        <v>0</v>
      </c>
      <c r="K30" s="4">
        <f>J30*I30</f>
        <v>0</v>
      </c>
      <c r="L30" s="4">
        <f>ROUND(M30/12,2)</f>
        <v>0</v>
      </c>
      <c r="M30" s="4">
        <f>K30+G30</f>
        <v>0</v>
      </c>
      <c r="N30" s="13">
        <f>L30*12</f>
        <v>0</v>
      </c>
    </row>
    <row r="31" spans="1:14" ht="31.5" x14ac:dyDescent="0.25">
      <c r="A31" s="1">
        <v>17</v>
      </c>
      <c r="B31" s="2" t="s">
        <v>9</v>
      </c>
      <c r="C31" s="2">
        <v>4014</v>
      </c>
      <c r="D31" s="2" t="s">
        <v>7</v>
      </c>
      <c r="E31" s="2">
        <v>600</v>
      </c>
      <c r="F31" s="6">
        <v>0</v>
      </c>
      <c r="G31" s="4">
        <f t="shared" ref="G31:G33" si="15">F31*E31</f>
        <v>0</v>
      </c>
      <c r="H31" s="2" t="s">
        <v>8</v>
      </c>
      <c r="I31" s="2">
        <v>150</v>
      </c>
      <c r="J31" s="6">
        <v>0</v>
      </c>
      <c r="K31" s="4">
        <f t="shared" ref="K31:K33" si="16">J31*I31</f>
        <v>0</v>
      </c>
      <c r="L31" s="4">
        <f>ROUND(M31/12,2)</f>
        <v>0</v>
      </c>
      <c r="M31" s="4">
        <f t="shared" ref="M31:M33" si="17">K31+G31</f>
        <v>0</v>
      </c>
      <c r="N31" s="13">
        <f t="shared" ref="N31:N34" si="18">L31*12</f>
        <v>0</v>
      </c>
    </row>
    <row r="32" spans="1:14" ht="15.75" x14ac:dyDescent="0.25">
      <c r="A32" s="1">
        <v>18</v>
      </c>
      <c r="B32" s="2" t="s">
        <v>10</v>
      </c>
      <c r="C32" s="2">
        <v>4014</v>
      </c>
      <c r="D32" s="2" t="s">
        <v>7</v>
      </c>
      <c r="E32" s="2">
        <v>80</v>
      </c>
      <c r="F32" s="6">
        <v>0</v>
      </c>
      <c r="G32" s="4">
        <f t="shared" si="15"/>
        <v>0</v>
      </c>
      <c r="H32" s="2" t="s">
        <v>8</v>
      </c>
      <c r="I32" s="2">
        <v>20</v>
      </c>
      <c r="J32" s="6">
        <v>0</v>
      </c>
      <c r="K32" s="4">
        <f t="shared" si="16"/>
        <v>0</v>
      </c>
      <c r="L32" s="4">
        <f>ROUND(M32/12,2)</f>
        <v>0</v>
      </c>
      <c r="M32" s="4">
        <f t="shared" si="17"/>
        <v>0</v>
      </c>
      <c r="N32" s="13">
        <f t="shared" si="18"/>
        <v>0</v>
      </c>
    </row>
    <row r="33" spans="1:14" ht="31.5" x14ac:dyDescent="0.25">
      <c r="A33" s="1">
        <v>19</v>
      </c>
      <c r="B33" s="2" t="s">
        <v>11</v>
      </c>
      <c r="C33" s="2">
        <v>4014</v>
      </c>
      <c r="D33" s="2" t="s">
        <v>7</v>
      </c>
      <c r="E33" s="2">
        <v>32</v>
      </c>
      <c r="F33" s="6">
        <v>0</v>
      </c>
      <c r="G33" s="4">
        <f t="shared" si="15"/>
        <v>0</v>
      </c>
      <c r="H33" s="2" t="s">
        <v>8</v>
      </c>
      <c r="I33" s="2">
        <v>8</v>
      </c>
      <c r="J33" s="6">
        <v>0</v>
      </c>
      <c r="K33" s="4">
        <f t="shared" si="16"/>
        <v>0</v>
      </c>
      <c r="L33" s="4">
        <f>ROUND(M33/12,2)</f>
        <v>0</v>
      </c>
      <c r="M33" s="4">
        <f t="shared" si="17"/>
        <v>0</v>
      </c>
      <c r="N33" s="13">
        <f t="shared" si="18"/>
        <v>0</v>
      </c>
    </row>
    <row r="34" spans="1:14" ht="15.75" x14ac:dyDescent="0.25">
      <c r="A34" s="1">
        <v>20</v>
      </c>
      <c r="B34" s="2" t="s">
        <v>12</v>
      </c>
      <c r="C34" s="2">
        <v>4014</v>
      </c>
      <c r="D34" s="7" t="s">
        <v>13</v>
      </c>
      <c r="E34" s="2">
        <v>300</v>
      </c>
      <c r="F34" s="8" t="s">
        <v>13</v>
      </c>
      <c r="G34" s="7" t="s">
        <v>13</v>
      </c>
      <c r="H34" s="7" t="s">
        <v>13</v>
      </c>
      <c r="I34" s="7" t="s">
        <v>13</v>
      </c>
      <c r="J34" s="6">
        <v>0</v>
      </c>
      <c r="K34" s="2" t="s">
        <v>13</v>
      </c>
      <c r="L34" s="4">
        <f>ROUND(M34/12,2)</f>
        <v>0</v>
      </c>
      <c r="M34" s="4">
        <f>E34*J34</f>
        <v>0</v>
      </c>
      <c r="N34" s="13">
        <f t="shared" si="18"/>
        <v>0</v>
      </c>
    </row>
    <row r="35" spans="1:14" ht="15.75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2"/>
      <c r="L35" s="3"/>
      <c r="M35" s="5">
        <f>SUM(M30:M34)</f>
        <v>0</v>
      </c>
      <c r="N35" s="14">
        <f>SUM(N30:N34)</f>
        <v>0</v>
      </c>
    </row>
    <row r="36" spans="1:14" ht="15.75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6"/>
      <c r="N36" s="17"/>
    </row>
    <row r="37" spans="1:14" ht="15.75" x14ac:dyDescent="0.25">
      <c r="A37" s="23" t="s">
        <v>24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14" ht="47.25" x14ac:dyDescent="0.25">
      <c r="A38" s="9" t="s">
        <v>0</v>
      </c>
      <c r="B38" s="9" t="s">
        <v>1</v>
      </c>
      <c r="C38" s="9" t="s">
        <v>2</v>
      </c>
      <c r="D38" s="9" t="s">
        <v>3</v>
      </c>
      <c r="E38" s="9" t="s">
        <v>4</v>
      </c>
      <c r="F38" s="9" t="s">
        <v>14</v>
      </c>
      <c r="G38" s="9" t="s">
        <v>15</v>
      </c>
      <c r="H38" s="9" t="s">
        <v>3</v>
      </c>
      <c r="I38" s="9" t="s">
        <v>4</v>
      </c>
      <c r="J38" s="9" t="s">
        <v>16</v>
      </c>
      <c r="K38" s="9" t="s">
        <v>17</v>
      </c>
      <c r="L38" s="9" t="s">
        <v>18</v>
      </c>
      <c r="M38" s="9" t="s">
        <v>5</v>
      </c>
      <c r="N38" s="12" t="s">
        <v>19</v>
      </c>
    </row>
    <row r="39" spans="1:14" ht="15.75" x14ac:dyDescent="0.25">
      <c r="A39" s="1">
        <v>21</v>
      </c>
      <c r="B39" s="2" t="s">
        <v>6</v>
      </c>
      <c r="C39" s="2">
        <v>4014</v>
      </c>
      <c r="D39" s="2" t="s">
        <v>7</v>
      </c>
      <c r="E39" s="2">
        <v>58</v>
      </c>
      <c r="F39" s="6">
        <v>0</v>
      </c>
      <c r="G39" s="4">
        <f>F39*E39</f>
        <v>0</v>
      </c>
      <c r="H39" s="2" t="s">
        <v>8</v>
      </c>
      <c r="I39" s="2">
        <v>14</v>
      </c>
      <c r="J39" s="6">
        <v>0</v>
      </c>
      <c r="K39" s="4">
        <f>J39*I39</f>
        <v>0</v>
      </c>
      <c r="L39" s="4">
        <f>ROUND(M39/12,2)</f>
        <v>0</v>
      </c>
      <c r="M39" s="4">
        <f>K39+G39</f>
        <v>0</v>
      </c>
      <c r="N39" s="13">
        <f>L39*12</f>
        <v>0</v>
      </c>
    </row>
    <row r="40" spans="1:14" ht="31.5" x14ac:dyDescent="0.25">
      <c r="A40" s="1">
        <v>22</v>
      </c>
      <c r="B40" s="2" t="s">
        <v>9</v>
      </c>
      <c r="C40" s="2">
        <v>4014</v>
      </c>
      <c r="D40" s="2" t="s">
        <v>7</v>
      </c>
      <c r="E40" s="2">
        <v>100</v>
      </c>
      <c r="F40" s="6">
        <v>0</v>
      </c>
      <c r="G40" s="4">
        <f t="shared" ref="G40:G42" si="19">F40*E40</f>
        <v>0</v>
      </c>
      <c r="H40" s="2" t="s">
        <v>8</v>
      </c>
      <c r="I40" s="2">
        <v>25</v>
      </c>
      <c r="J40" s="6">
        <v>0</v>
      </c>
      <c r="K40" s="4">
        <f t="shared" ref="K40:K42" si="20">J40*I40</f>
        <v>0</v>
      </c>
      <c r="L40" s="4">
        <f t="shared" ref="L40:L43" si="21">ROUND(M40/12,2)</f>
        <v>0</v>
      </c>
      <c r="M40" s="4">
        <f t="shared" ref="M40:M42" si="22">K40+G40</f>
        <v>0</v>
      </c>
      <c r="N40" s="13">
        <f t="shared" ref="N40:N43" si="23">L40*12</f>
        <v>0</v>
      </c>
    </row>
    <row r="41" spans="1:14" ht="15.75" x14ac:dyDescent="0.25">
      <c r="A41" s="1">
        <v>23</v>
      </c>
      <c r="B41" s="2" t="s">
        <v>10</v>
      </c>
      <c r="C41" s="2">
        <v>4014</v>
      </c>
      <c r="D41" s="2" t="s">
        <v>7</v>
      </c>
      <c r="E41" s="2">
        <v>20</v>
      </c>
      <c r="F41" s="6">
        <v>0</v>
      </c>
      <c r="G41" s="4">
        <f t="shared" si="19"/>
        <v>0</v>
      </c>
      <c r="H41" s="2" t="s">
        <v>8</v>
      </c>
      <c r="I41" s="2">
        <v>5</v>
      </c>
      <c r="J41" s="6">
        <v>0</v>
      </c>
      <c r="K41" s="4">
        <f t="shared" si="20"/>
        <v>0</v>
      </c>
      <c r="L41" s="4">
        <f t="shared" si="21"/>
        <v>0</v>
      </c>
      <c r="M41" s="4">
        <f t="shared" si="22"/>
        <v>0</v>
      </c>
      <c r="N41" s="13">
        <f t="shared" si="23"/>
        <v>0</v>
      </c>
    </row>
    <row r="42" spans="1:14" ht="31.5" x14ac:dyDescent="0.25">
      <c r="A42" s="1">
        <v>24</v>
      </c>
      <c r="B42" s="2" t="s">
        <v>11</v>
      </c>
      <c r="C42" s="2">
        <v>4014</v>
      </c>
      <c r="D42" s="2" t="s">
        <v>7</v>
      </c>
      <c r="E42" s="2">
        <v>8</v>
      </c>
      <c r="F42" s="6">
        <v>0</v>
      </c>
      <c r="G42" s="4">
        <f t="shared" si="19"/>
        <v>0</v>
      </c>
      <c r="H42" s="2" t="s">
        <v>8</v>
      </c>
      <c r="I42" s="2">
        <v>2</v>
      </c>
      <c r="J42" s="6">
        <v>0</v>
      </c>
      <c r="K42" s="4">
        <f t="shared" si="20"/>
        <v>0</v>
      </c>
      <c r="L42" s="4">
        <f t="shared" si="21"/>
        <v>0</v>
      </c>
      <c r="M42" s="4">
        <f t="shared" si="22"/>
        <v>0</v>
      </c>
      <c r="N42" s="13">
        <f t="shared" si="23"/>
        <v>0</v>
      </c>
    </row>
    <row r="43" spans="1:14" ht="15.75" x14ac:dyDescent="0.25">
      <c r="A43" s="1">
        <v>25</v>
      </c>
      <c r="B43" s="2" t="s">
        <v>12</v>
      </c>
      <c r="C43" s="2">
        <v>4014</v>
      </c>
      <c r="D43" s="7" t="s">
        <v>13</v>
      </c>
      <c r="E43" s="2">
        <v>75</v>
      </c>
      <c r="F43" s="8" t="s">
        <v>13</v>
      </c>
      <c r="G43" s="7" t="s">
        <v>13</v>
      </c>
      <c r="H43" s="7" t="s">
        <v>13</v>
      </c>
      <c r="I43" s="7" t="s">
        <v>13</v>
      </c>
      <c r="J43" s="6">
        <v>0</v>
      </c>
      <c r="K43" s="2" t="s">
        <v>13</v>
      </c>
      <c r="L43" s="4">
        <f t="shared" si="21"/>
        <v>0</v>
      </c>
      <c r="M43" s="4">
        <f>E43*J43</f>
        <v>0</v>
      </c>
      <c r="N43" s="13">
        <f t="shared" si="23"/>
        <v>0</v>
      </c>
    </row>
    <row r="44" spans="1:14" ht="15.75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2"/>
      <c r="L44" s="3"/>
      <c r="M44" s="5">
        <f>SUM(M39:M43)</f>
        <v>0</v>
      </c>
      <c r="N44" s="14">
        <f>SUM(N39:N43)</f>
        <v>0</v>
      </c>
    </row>
  </sheetData>
  <mergeCells count="10">
    <mergeCell ref="A1:N1"/>
    <mergeCell ref="A8:K8"/>
    <mergeCell ref="A10:N10"/>
    <mergeCell ref="A17:K17"/>
    <mergeCell ref="A19:N19"/>
    <mergeCell ref="A26:K26"/>
    <mergeCell ref="A28:N28"/>
    <mergeCell ref="A35:K35"/>
    <mergeCell ref="A37:N37"/>
    <mergeCell ref="A44:K44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B1F9C-33BA-4E88-9DCE-5DFF580AC6E5}">
  <dimension ref="A1:N44"/>
  <sheetViews>
    <sheetView tabSelected="1" zoomScale="85" zoomScaleNormal="85" workbookViewId="0">
      <selection activeCell="K43" sqref="K43"/>
    </sheetView>
  </sheetViews>
  <sheetFormatPr defaultRowHeight="15.75" x14ac:dyDescent="0.25"/>
  <cols>
    <col min="1" max="1" width="5.85546875" bestFit="1" customWidth="1"/>
    <col min="2" max="2" width="22.85546875" customWidth="1"/>
    <col min="3" max="3" width="9.85546875" customWidth="1"/>
    <col min="4" max="4" width="13.28515625" bestFit="1" customWidth="1"/>
    <col min="5" max="5" width="14.28515625" bestFit="1" customWidth="1"/>
    <col min="6" max="6" width="15.5703125" customWidth="1"/>
    <col min="7" max="7" width="15.5703125" bestFit="1" customWidth="1"/>
    <col min="8" max="8" width="15" bestFit="1" customWidth="1"/>
    <col min="9" max="9" width="14.28515625" bestFit="1" customWidth="1"/>
    <col min="10" max="10" width="15.28515625" customWidth="1"/>
    <col min="11" max="11" width="15.5703125" bestFit="1" customWidth="1"/>
    <col min="12" max="12" width="14.140625" customWidth="1"/>
    <col min="13" max="13" width="14.5703125" hidden="1" customWidth="1"/>
    <col min="14" max="14" width="18" style="19" bestFit="1" customWidth="1"/>
  </cols>
  <sheetData>
    <row r="1" spans="1:14" x14ac:dyDescent="0.25">
      <c r="A1" s="23" t="s">
        <v>21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47.2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14</v>
      </c>
      <c r="G2" s="9" t="s">
        <v>15</v>
      </c>
      <c r="H2" s="9" t="s">
        <v>3</v>
      </c>
      <c r="I2" s="9" t="s">
        <v>4</v>
      </c>
      <c r="J2" s="9" t="s">
        <v>16</v>
      </c>
      <c r="K2" s="9" t="s">
        <v>17</v>
      </c>
      <c r="L2" s="9" t="s">
        <v>18</v>
      </c>
      <c r="M2" s="9" t="s">
        <v>5</v>
      </c>
      <c r="N2" s="12" t="s">
        <v>19</v>
      </c>
    </row>
    <row r="3" spans="1:14" x14ac:dyDescent="0.25">
      <c r="A3" s="1">
        <v>1</v>
      </c>
      <c r="B3" s="2" t="s">
        <v>6</v>
      </c>
      <c r="C3" s="2">
        <v>4014</v>
      </c>
      <c r="D3" s="2" t="s">
        <v>7</v>
      </c>
      <c r="E3" s="2">
        <v>58</v>
      </c>
      <c r="F3" s="6">
        <v>839.02</v>
      </c>
      <c r="G3" s="4">
        <f>F3*E3</f>
        <v>48663.159999999996</v>
      </c>
      <c r="H3" s="2" t="s">
        <v>8</v>
      </c>
      <c r="I3" s="2">
        <v>14</v>
      </c>
      <c r="J3" s="6">
        <v>1333.61</v>
      </c>
      <c r="K3" s="4">
        <f>J3*I3</f>
        <v>18670.539999999997</v>
      </c>
      <c r="L3" s="4">
        <f>ROUND(M3/12,2)</f>
        <v>5611.14</v>
      </c>
      <c r="M3" s="10">
        <f>K3+G3</f>
        <v>67333.7</v>
      </c>
      <c r="N3" s="18">
        <f>L3*12</f>
        <v>67333.680000000008</v>
      </c>
    </row>
    <row r="4" spans="1:14" ht="31.5" x14ac:dyDescent="0.25">
      <c r="A4" s="1">
        <v>2</v>
      </c>
      <c r="B4" s="2" t="s">
        <v>9</v>
      </c>
      <c r="C4" s="2">
        <v>4014</v>
      </c>
      <c r="D4" s="2" t="s">
        <v>7</v>
      </c>
      <c r="E4" s="2">
        <v>100</v>
      </c>
      <c r="F4" s="6">
        <v>716.52</v>
      </c>
      <c r="G4" s="4">
        <f>F4*E4</f>
        <v>71652</v>
      </c>
      <c r="H4" s="2" t="s">
        <v>8</v>
      </c>
      <c r="I4" s="2">
        <v>25</v>
      </c>
      <c r="J4" s="6">
        <v>910.42</v>
      </c>
      <c r="K4" s="4">
        <f>J4*I4</f>
        <v>22760.5</v>
      </c>
      <c r="L4" s="4">
        <f t="shared" ref="L4:L7" si="0">ROUND(M4/12,2)</f>
        <v>7867.71</v>
      </c>
      <c r="M4" s="10">
        <f t="shared" ref="M4:M6" si="1">K4+G4</f>
        <v>94412.5</v>
      </c>
      <c r="N4" s="18">
        <f t="shared" ref="N4:N7" si="2">L4*12</f>
        <v>94412.52</v>
      </c>
    </row>
    <row r="5" spans="1:14" x14ac:dyDescent="0.25">
      <c r="A5" s="1">
        <v>3</v>
      </c>
      <c r="B5" s="2" t="s">
        <v>10</v>
      </c>
      <c r="C5" s="2">
        <v>4014</v>
      </c>
      <c r="D5" s="2" t="s">
        <v>7</v>
      </c>
      <c r="E5" s="2">
        <v>10</v>
      </c>
      <c r="F5" s="6">
        <v>1121.17</v>
      </c>
      <c r="G5" s="4">
        <f>F5*E5</f>
        <v>11211.7</v>
      </c>
      <c r="H5" s="2" t="s">
        <v>8</v>
      </c>
      <c r="I5" s="2">
        <v>3</v>
      </c>
      <c r="J5" s="6">
        <v>1760.43</v>
      </c>
      <c r="K5" s="4">
        <f>J5*I5</f>
        <v>5281.29</v>
      </c>
      <c r="L5" s="4">
        <f t="shared" si="0"/>
        <v>1374.42</v>
      </c>
      <c r="M5" s="10">
        <f t="shared" si="1"/>
        <v>16492.990000000002</v>
      </c>
      <c r="N5" s="18">
        <f t="shared" si="2"/>
        <v>16493.04</v>
      </c>
    </row>
    <row r="6" spans="1:14" ht="31.5" x14ac:dyDescent="0.25">
      <c r="A6" s="1">
        <v>4</v>
      </c>
      <c r="B6" s="2" t="s">
        <v>11</v>
      </c>
      <c r="C6" s="2">
        <v>4014</v>
      </c>
      <c r="D6" s="2" t="s">
        <v>7</v>
      </c>
      <c r="E6" s="2">
        <v>20</v>
      </c>
      <c r="F6" s="6">
        <v>1406.41</v>
      </c>
      <c r="G6" s="4">
        <f t="shared" ref="G6" si="3">F6*E6</f>
        <v>28128.2</v>
      </c>
      <c r="H6" s="2" t="s">
        <v>8</v>
      </c>
      <c r="I6" s="2">
        <v>5</v>
      </c>
      <c r="J6" s="6">
        <v>1997.92</v>
      </c>
      <c r="K6" s="4">
        <f>J6*I6</f>
        <v>9989.6</v>
      </c>
      <c r="L6" s="4">
        <f>ROUND(M6/12,2)</f>
        <v>3176.48</v>
      </c>
      <c r="M6" s="10">
        <f t="shared" si="1"/>
        <v>38117.800000000003</v>
      </c>
      <c r="N6" s="18">
        <f>L6*12</f>
        <v>38117.760000000002</v>
      </c>
    </row>
    <row r="7" spans="1:14" x14ac:dyDescent="0.25">
      <c r="A7" s="1">
        <v>5</v>
      </c>
      <c r="B7" s="2" t="s">
        <v>12</v>
      </c>
      <c r="C7" s="2">
        <v>4014</v>
      </c>
      <c r="D7" s="7" t="s">
        <v>13</v>
      </c>
      <c r="E7" s="2">
        <v>75</v>
      </c>
      <c r="F7" s="8" t="s">
        <v>13</v>
      </c>
      <c r="G7" s="7" t="s">
        <v>13</v>
      </c>
      <c r="H7" s="7" t="s">
        <v>13</v>
      </c>
      <c r="I7" s="7" t="s">
        <v>13</v>
      </c>
      <c r="J7" s="6">
        <v>457.77</v>
      </c>
      <c r="K7" s="2" t="s">
        <v>13</v>
      </c>
      <c r="L7" s="4">
        <f t="shared" si="0"/>
        <v>2861.06</v>
      </c>
      <c r="M7" s="10">
        <f>E7*J7</f>
        <v>34332.75</v>
      </c>
      <c r="N7" s="18">
        <f t="shared" si="2"/>
        <v>34332.720000000001</v>
      </c>
    </row>
    <row r="8" spans="1:14" x14ac:dyDescent="0.25">
      <c r="A8" s="20"/>
      <c r="B8" s="21"/>
      <c r="C8" s="21"/>
      <c r="D8" s="21"/>
      <c r="E8" s="21"/>
      <c r="F8" s="21"/>
      <c r="G8" s="21"/>
      <c r="H8" s="21"/>
      <c r="I8" s="21"/>
      <c r="J8" s="21"/>
      <c r="K8" s="22"/>
      <c r="L8" s="3"/>
      <c r="M8" s="11">
        <f>SUM(M3:M7)</f>
        <v>250689.74</v>
      </c>
      <c r="N8" s="14">
        <f>SUM(N3:N7)</f>
        <v>250689.72000000003</v>
      </c>
    </row>
    <row r="9" spans="1:14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  <c r="N9" s="17"/>
    </row>
    <row r="10" spans="1:14" x14ac:dyDescent="0.25">
      <c r="A10" s="23" t="s">
        <v>20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ht="47.25" x14ac:dyDescent="0.25">
      <c r="A11" s="9" t="s">
        <v>0</v>
      </c>
      <c r="B11" s="9" t="s">
        <v>1</v>
      </c>
      <c r="C11" s="9" t="s">
        <v>2</v>
      </c>
      <c r="D11" s="9" t="s">
        <v>3</v>
      </c>
      <c r="E11" s="9" t="s">
        <v>4</v>
      </c>
      <c r="F11" s="9" t="s">
        <v>14</v>
      </c>
      <c r="G11" s="9" t="s">
        <v>15</v>
      </c>
      <c r="H11" s="9" t="s">
        <v>3</v>
      </c>
      <c r="I11" s="9" t="s">
        <v>4</v>
      </c>
      <c r="J11" s="9" t="s">
        <v>16</v>
      </c>
      <c r="K11" s="9" t="s">
        <v>17</v>
      </c>
      <c r="L11" s="9" t="s">
        <v>18</v>
      </c>
      <c r="M11" s="9" t="s">
        <v>5</v>
      </c>
      <c r="N11" s="12" t="s">
        <v>19</v>
      </c>
    </row>
    <row r="12" spans="1:14" x14ac:dyDescent="0.25">
      <c r="A12" s="1">
        <v>6</v>
      </c>
      <c r="B12" s="2" t="s">
        <v>6</v>
      </c>
      <c r="C12" s="2">
        <v>4014</v>
      </c>
      <c r="D12" s="2" t="s">
        <v>7</v>
      </c>
      <c r="E12" s="2">
        <v>124</v>
      </c>
      <c r="F12" s="6">
        <v>783.99</v>
      </c>
      <c r="G12" s="4">
        <f>F12*E12</f>
        <v>97214.76</v>
      </c>
      <c r="H12" s="2" t="s">
        <v>8</v>
      </c>
      <c r="I12" s="2">
        <v>31</v>
      </c>
      <c r="J12" s="6">
        <v>1025.5</v>
      </c>
      <c r="K12" s="4">
        <f>J12*I12</f>
        <v>31790.5</v>
      </c>
      <c r="L12" s="4">
        <f>ROUND(M12/12,2)</f>
        <v>10750.44</v>
      </c>
      <c r="M12" s="4">
        <f>K12+G12</f>
        <v>129005.26</v>
      </c>
      <c r="N12" s="18">
        <f>L12*12</f>
        <v>129005.28</v>
      </c>
    </row>
    <row r="13" spans="1:14" ht="31.5" x14ac:dyDescent="0.25">
      <c r="A13" s="1">
        <v>7</v>
      </c>
      <c r="B13" s="2" t="s">
        <v>9</v>
      </c>
      <c r="C13" s="2">
        <v>4014</v>
      </c>
      <c r="D13" s="2" t="s">
        <v>7</v>
      </c>
      <c r="E13" s="2">
        <v>400</v>
      </c>
      <c r="F13" s="6">
        <v>636.95000000000005</v>
      </c>
      <c r="G13" s="4">
        <f t="shared" ref="G13:G15" si="4">F13*E13</f>
        <v>254780.00000000003</v>
      </c>
      <c r="H13" s="2" t="s">
        <v>8</v>
      </c>
      <c r="I13" s="2">
        <v>100</v>
      </c>
      <c r="J13" s="6">
        <v>995.19</v>
      </c>
      <c r="K13" s="4">
        <f t="shared" ref="K13:K15" si="5">J13*I13</f>
        <v>99519</v>
      </c>
      <c r="L13" s="4">
        <f t="shared" ref="L13:L16" si="6">ROUND(M13/12,2)</f>
        <v>29524.92</v>
      </c>
      <c r="M13" s="4">
        <f t="shared" ref="M13:M15" si="7">K13+G13</f>
        <v>354299</v>
      </c>
      <c r="N13" s="18">
        <f t="shared" ref="N13:N16" si="8">L13*12</f>
        <v>354299.04</v>
      </c>
    </row>
    <row r="14" spans="1:14" x14ac:dyDescent="0.25">
      <c r="A14" s="1">
        <v>8</v>
      </c>
      <c r="B14" s="2" t="s">
        <v>10</v>
      </c>
      <c r="C14" s="2">
        <v>4014</v>
      </c>
      <c r="D14" s="2" t="s">
        <v>7</v>
      </c>
      <c r="E14" s="2">
        <v>20</v>
      </c>
      <c r="F14" s="6">
        <v>952.09</v>
      </c>
      <c r="G14" s="4">
        <f t="shared" si="4"/>
        <v>19041.8</v>
      </c>
      <c r="H14" s="2" t="s">
        <v>8</v>
      </c>
      <c r="I14" s="2">
        <v>5</v>
      </c>
      <c r="J14" s="6">
        <v>1200</v>
      </c>
      <c r="K14" s="4">
        <f>J14*I14</f>
        <v>6000</v>
      </c>
      <c r="L14" s="4">
        <f t="shared" si="6"/>
        <v>2086.8200000000002</v>
      </c>
      <c r="M14" s="4">
        <f t="shared" si="7"/>
        <v>25041.8</v>
      </c>
      <c r="N14" s="18">
        <f t="shared" si="8"/>
        <v>25041.840000000004</v>
      </c>
    </row>
    <row r="15" spans="1:14" ht="31.5" x14ac:dyDescent="0.25">
      <c r="A15" s="1">
        <v>9</v>
      </c>
      <c r="B15" s="2" t="s">
        <v>11</v>
      </c>
      <c r="C15" s="2">
        <v>4014</v>
      </c>
      <c r="D15" s="2" t="s">
        <v>7</v>
      </c>
      <c r="E15" s="2">
        <v>20</v>
      </c>
      <c r="F15" s="6">
        <v>1105.03</v>
      </c>
      <c r="G15" s="4">
        <f t="shared" si="4"/>
        <v>22100.6</v>
      </c>
      <c r="H15" s="2" t="s">
        <v>8</v>
      </c>
      <c r="I15" s="2">
        <v>5</v>
      </c>
      <c r="J15" s="6">
        <v>1445.45</v>
      </c>
      <c r="K15" s="4">
        <f t="shared" si="5"/>
        <v>7227.25</v>
      </c>
      <c r="L15" s="4">
        <f t="shared" si="6"/>
        <v>2443.9899999999998</v>
      </c>
      <c r="M15" s="4">
        <f t="shared" si="7"/>
        <v>29327.85</v>
      </c>
      <c r="N15" s="18">
        <f t="shared" si="8"/>
        <v>29327.879999999997</v>
      </c>
    </row>
    <row r="16" spans="1:14" x14ac:dyDescent="0.25">
      <c r="A16" s="1">
        <v>10</v>
      </c>
      <c r="B16" s="2" t="s">
        <v>12</v>
      </c>
      <c r="C16" s="2">
        <v>4014</v>
      </c>
      <c r="D16" s="7" t="s">
        <v>13</v>
      </c>
      <c r="E16" s="2">
        <v>125</v>
      </c>
      <c r="F16" s="8" t="s">
        <v>13</v>
      </c>
      <c r="G16" s="7" t="s">
        <v>13</v>
      </c>
      <c r="H16" s="7" t="s">
        <v>13</v>
      </c>
      <c r="I16" s="7" t="s">
        <v>13</v>
      </c>
      <c r="J16" s="6">
        <v>414.15</v>
      </c>
      <c r="K16" s="2" t="s">
        <v>13</v>
      </c>
      <c r="L16" s="4">
        <f t="shared" si="6"/>
        <v>4314.0600000000004</v>
      </c>
      <c r="M16" s="4">
        <f>E16*J16</f>
        <v>51768.75</v>
      </c>
      <c r="N16" s="18">
        <f t="shared" si="8"/>
        <v>51768.72</v>
      </c>
    </row>
    <row r="17" spans="1:14" x14ac:dyDescent="0.25">
      <c r="A17" s="20"/>
      <c r="B17" s="21"/>
      <c r="C17" s="21"/>
      <c r="D17" s="21"/>
      <c r="E17" s="21"/>
      <c r="F17" s="21"/>
      <c r="G17" s="21"/>
      <c r="H17" s="21"/>
      <c r="I17" s="21"/>
      <c r="J17" s="21"/>
      <c r="K17" s="22"/>
      <c r="L17" s="3"/>
      <c r="M17" s="5">
        <f>SUM(M12:M16)</f>
        <v>589442.66</v>
      </c>
      <c r="N17" s="14">
        <f>SUM(N12:N16)</f>
        <v>589442.75999999989</v>
      </c>
    </row>
    <row r="18" spans="1:14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6"/>
      <c r="N18" s="17"/>
    </row>
    <row r="19" spans="1:14" x14ac:dyDescent="0.25">
      <c r="A19" s="23" t="s">
        <v>22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ht="47.25" x14ac:dyDescent="0.25">
      <c r="A20" s="9" t="s">
        <v>0</v>
      </c>
      <c r="B20" s="9" t="s">
        <v>1</v>
      </c>
      <c r="C20" s="9" t="s">
        <v>2</v>
      </c>
      <c r="D20" s="9" t="s">
        <v>3</v>
      </c>
      <c r="E20" s="9" t="s">
        <v>4</v>
      </c>
      <c r="F20" s="9" t="s">
        <v>14</v>
      </c>
      <c r="G20" s="9" t="s">
        <v>15</v>
      </c>
      <c r="H20" s="9" t="s">
        <v>3</v>
      </c>
      <c r="I20" s="9" t="s">
        <v>4</v>
      </c>
      <c r="J20" s="9" t="s">
        <v>16</v>
      </c>
      <c r="K20" s="9" t="s">
        <v>17</v>
      </c>
      <c r="L20" s="9" t="s">
        <v>18</v>
      </c>
      <c r="M20" s="9" t="s">
        <v>5</v>
      </c>
      <c r="N20" s="12" t="s">
        <v>19</v>
      </c>
    </row>
    <row r="21" spans="1:14" x14ac:dyDescent="0.25">
      <c r="A21" s="1">
        <v>11</v>
      </c>
      <c r="B21" s="2" t="s">
        <v>6</v>
      </c>
      <c r="C21" s="2">
        <v>4014</v>
      </c>
      <c r="D21" s="2" t="s">
        <v>7</v>
      </c>
      <c r="E21" s="2">
        <v>65</v>
      </c>
      <c r="F21" s="6">
        <v>905.83</v>
      </c>
      <c r="G21" s="4">
        <f>F21*E21</f>
        <v>58878.950000000004</v>
      </c>
      <c r="H21" s="2" t="s">
        <v>8</v>
      </c>
      <c r="I21" s="2">
        <v>16</v>
      </c>
      <c r="J21" s="6">
        <v>1012.5</v>
      </c>
      <c r="K21" s="4">
        <f>J21*I21</f>
        <v>16200</v>
      </c>
      <c r="L21" s="4">
        <f>ROUND(M21/12,2)</f>
        <v>6256.58</v>
      </c>
      <c r="M21" s="4">
        <f>K21+G21</f>
        <v>75078.950000000012</v>
      </c>
      <c r="N21" s="18">
        <f>L21*12</f>
        <v>75078.959999999992</v>
      </c>
    </row>
    <row r="22" spans="1:14" ht="31.5" x14ac:dyDescent="0.25">
      <c r="A22" s="1">
        <v>12</v>
      </c>
      <c r="B22" s="2" t="s">
        <v>9</v>
      </c>
      <c r="C22" s="2">
        <v>4014</v>
      </c>
      <c r="D22" s="2" t="s">
        <v>7</v>
      </c>
      <c r="E22" s="2">
        <v>103</v>
      </c>
      <c r="F22" s="6">
        <v>755.75</v>
      </c>
      <c r="G22" s="4">
        <f t="shared" ref="G22:G24" si="9">F22*E22</f>
        <v>77842.25</v>
      </c>
      <c r="H22" s="2" t="s">
        <v>8</v>
      </c>
      <c r="I22" s="2">
        <v>21</v>
      </c>
      <c r="J22" s="6">
        <v>846.67</v>
      </c>
      <c r="K22" s="4">
        <f t="shared" ref="K22:K24" si="10">J22*I22</f>
        <v>17780.07</v>
      </c>
      <c r="L22" s="4">
        <f t="shared" ref="L22:L25" si="11">ROUND(M22/12,2)</f>
        <v>7968.53</v>
      </c>
      <c r="M22" s="4">
        <f t="shared" ref="M22:M24" si="12">K22+G22</f>
        <v>95622.32</v>
      </c>
      <c r="N22" s="18">
        <f t="shared" ref="N22:N25" si="13">L22*12</f>
        <v>95622.36</v>
      </c>
    </row>
    <row r="23" spans="1:14" x14ac:dyDescent="0.25">
      <c r="A23" s="1">
        <v>13</v>
      </c>
      <c r="B23" s="2" t="s">
        <v>10</v>
      </c>
      <c r="C23" s="2">
        <v>4014</v>
      </c>
      <c r="D23" s="2" t="s">
        <v>7</v>
      </c>
      <c r="E23" s="2">
        <v>20</v>
      </c>
      <c r="F23" s="6">
        <v>1048.8900000000001</v>
      </c>
      <c r="G23" s="4">
        <f t="shared" si="9"/>
        <v>20977.800000000003</v>
      </c>
      <c r="H23" s="2" t="s">
        <v>8</v>
      </c>
      <c r="I23" s="2">
        <v>5</v>
      </c>
      <c r="J23" s="6">
        <v>1182.29</v>
      </c>
      <c r="K23" s="4">
        <f t="shared" si="10"/>
        <v>5911.45</v>
      </c>
      <c r="L23" s="4">
        <f t="shared" si="11"/>
        <v>2240.77</v>
      </c>
      <c r="M23" s="4">
        <f t="shared" si="12"/>
        <v>26889.250000000004</v>
      </c>
      <c r="N23" s="18">
        <f t="shared" si="13"/>
        <v>26889.239999999998</v>
      </c>
    </row>
    <row r="24" spans="1:14" ht="31.5" x14ac:dyDescent="0.25">
      <c r="A24" s="1">
        <v>14</v>
      </c>
      <c r="B24" s="2" t="s">
        <v>11</v>
      </c>
      <c r="C24" s="2">
        <v>4014</v>
      </c>
      <c r="D24" s="2" t="s">
        <v>7</v>
      </c>
      <c r="E24" s="2">
        <v>20</v>
      </c>
      <c r="F24" s="6">
        <v>1256.68</v>
      </c>
      <c r="G24" s="4">
        <f t="shared" si="9"/>
        <v>25133.600000000002</v>
      </c>
      <c r="H24" s="2" t="s">
        <v>8</v>
      </c>
      <c r="I24" s="2">
        <v>5</v>
      </c>
      <c r="J24" s="6">
        <v>1859.38</v>
      </c>
      <c r="K24" s="4">
        <f t="shared" si="10"/>
        <v>9296.9000000000015</v>
      </c>
      <c r="L24" s="4">
        <f t="shared" si="11"/>
        <v>2869.21</v>
      </c>
      <c r="M24" s="4">
        <f t="shared" si="12"/>
        <v>34430.5</v>
      </c>
      <c r="N24" s="18">
        <f t="shared" si="13"/>
        <v>34430.520000000004</v>
      </c>
    </row>
    <row r="25" spans="1:14" x14ac:dyDescent="0.25">
      <c r="A25" s="1">
        <v>15</v>
      </c>
      <c r="B25" s="2" t="s">
        <v>12</v>
      </c>
      <c r="C25" s="2">
        <v>4014</v>
      </c>
      <c r="D25" s="7" t="s">
        <v>13</v>
      </c>
      <c r="E25" s="2">
        <v>90</v>
      </c>
      <c r="F25" s="8" t="s">
        <v>13</v>
      </c>
      <c r="G25" s="7" t="s">
        <v>13</v>
      </c>
      <c r="H25" s="7" t="s">
        <v>13</v>
      </c>
      <c r="I25" s="7" t="s">
        <v>13</v>
      </c>
      <c r="J25" s="6">
        <v>465.28</v>
      </c>
      <c r="K25" s="2" t="s">
        <v>13</v>
      </c>
      <c r="L25" s="4">
        <f t="shared" si="11"/>
        <v>3489.6</v>
      </c>
      <c r="M25" s="4">
        <f>E25*J25</f>
        <v>41875.199999999997</v>
      </c>
      <c r="N25" s="18">
        <f t="shared" si="13"/>
        <v>41875.199999999997</v>
      </c>
    </row>
    <row r="26" spans="1:14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2"/>
      <c r="L26" s="3"/>
      <c r="M26" s="5">
        <f>SUM(M21:M25)</f>
        <v>273896.22000000003</v>
      </c>
      <c r="N26" s="14">
        <f>SUM(N21:N25)</f>
        <v>273896.28000000003</v>
      </c>
    </row>
    <row r="27" spans="1:14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6"/>
      <c r="N27" s="17"/>
    </row>
    <row r="28" spans="1:14" x14ac:dyDescent="0.25">
      <c r="A28" s="23" t="s">
        <v>23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4" ht="47.25" x14ac:dyDescent="0.25">
      <c r="A29" s="9" t="s">
        <v>0</v>
      </c>
      <c r="B29" s="9" t="s">
        <v>1</v>
      </c>
      <c r="C29" s="9" t="s">
        <v>2</v>
      </c>
      <c r="D29" s="9" t="s">
        <v>3</v>
      </c>
      <c r="E29" s="9" t="s">
        <v>4</v>
      </c>
      <c r="F29" s="9" t="s">
        <v>14</v>
      </c>
      <c r="G29" s="9" t="s">
        <v>15</v>
      </c>
      <c r="H29" s="9" t="s">
        <v>3</v>
      </c>
      <c r="I29" s="9" t="s">
        <v>4</v>
      </c>
      <c r="J29" s="9" t="s">
        <v>16</v>
      </c>
      <c r="K29" s="9" t="s">
        <v>17</v>
      </c>
      <c r="L29" s="9" t="s">
        <v>18</v>
      </c>
      <c r="M29" s="9" t="s">
        <v>5</v>
      </c>
      <c r="N29" s="12" t="s">
        <v>19</v>
      </c>
    </row>
    <row r="30" spans="1:14" x14ac:dyDescent="0.25">
      <c r="A30" s="1">
        <v>16</v>
      </c>
      <c r="B30" s="2" t="s">
        <v>6</v>
      </c>
      <c r="C30" s="2">
        <v>4014</v>
      </c>
      <c r="D30" s="2" t="s">
        <v>7</v>
      </c>
      <c r="E30" s="2">
        <v>576</v>
      </c>
      <c r="F30" s="6">
        <v>810.22</v>
      </c>
      <c r="G30" s="4">
        <f>F30*E30</f>
        <v>466686.72000000003</v>
      </c>
      <c r="H30" s="2" t="s">
        <v>8</v>
      </c>
      <c r="I30" s="2">
        <v>44</v>
      </c>
      <c r="J30" s="6">
        <v>828.68</v>
      </c>
      <c r="K30" s="4">
        <f>J30*I30</f>
        <v>36461.919999999998</v>
      </c>
      <c r="L30" s="4">
        <f>ROUND(M30/12,2)</f>
        <v>41929.050000000003</v>
      </c>
      <c r="M30" s="4">
        <f>K30+G30</f>
        <v>503148.64</v>
      </c>
      <c r="N30" s="18">
        <f>L30*12</f>
        <v>503148.60000000003</v>
      </c>
    </row>
    <row r="31" spans="1:14" ht="31.5" x14ac:dyDescent="0.25">
      <c r="A31" s="1">
        <v>17</v>
      </c>
      <c r="B31" s="2" t="s">
        <v>9</v>
      </c>
      <c r="C31" s="2">
        <v>4014</v>
      </c>
      <c r="D31" s="2" t="s">
        <v>7</v>
      </c>
      <c r="E31" s="2">
        <v>600</v>
      </c>
      <c r="F31" s="6">
        <v>785.6</v>
      </c>
      <c r="G31" s="4">
        <f t="shared" ref="G31:G33" si="14">F31*E31</f>
        <v>471360</v>
      </c>
      <c r="H31" s="2" t="s">
        <v>8</v>
      </c>
      <c r="I31" s="2">
        <v>150</v>
      </c>
      <c r="J31" s="6">
        <v>770.89</v>
      </c>
      <c r="K31" s="4">
        <f t="shared" ref="K31:K33" si="15">J31*I31</f>
        <v>115633.5</v>
      </c>
      <c r="L31" s="4">
        <f>ROUND(M31/12,2)</f>
        <v>48916.13</v>
      </c>
      <c r="M31" s="4">
        <f t="shared" ref="M31:M33" si="16">K31+G31</f>
        <v>586993.5</v>
      </c>
      <c r="N31" s="18">
        <f t="shared" ref="N31:N34" si="17">L31*12</f>
        <v>586993.55999999994</v>
      </c>
    </row>
    <row r="32" spans="1:14" x14ac:dyDescent="0.25">
      <c r="A32" s="1">
        <v>18</v>
      </c>
      <c r="B32" s="2" t="s">
        <v>10</v>
      </c>
      <c r="C32" s="2">
        <v>4014</v>
      </c>
      <c r="D32" s="2" t="s">
        <v>7</v>
      </c>
      <c r="E32" s="2">
        <v>80</v>
      </c>
      <c r="F32" s="6">
        <v>1283.68</v>
      </c>
      <c r="G32" s="4">
        <f t="shared" si="14"/>
        <v>102694.40000000001</v>
      </c>
      <c r="H32" s="2" t="s">
        <v>8</v>
      </c>
      <c r="I32" s="2">
        <v>20</v>
      </c>
      <c r="J32" s="6">
        <v>1158.1500000000001</v>
      </c>
      <c r="K32" s="4">
        <f t="shared" si="15"/>
        <v>23163</v>
      </c>
      <c r="L32" s="4">
        <f>ROUND(M32/12,2)</f>
        <v>10488.12</v>
      </c>
      <c r="M32" s="4">
        <f t="shared" si="16"/>
        <v>125857.40000000001</v>
      </c>
      <c r="N32" s="18">
        <f t="shared" si="17"/>
        <v>125857.44</v>
      </c>
    </row>
    <row r="33" spans="1:14" ht="31.5" x14ac:dyDescent="0.25">
      <c r="A33" s="1">
        <v>19</v>
      </c>
      <c r="B33" s="2" t="s">
        <v>11</v>
      </c>
      <c r="C33" s="2">
        <v>4014</v>
      </c>
      <c r="D33" s="2" t="s">
        <v>7</v>
      </c>
      <c r="E33" s="2">
        <v>32</v>
      </c>
      <c r="F33" s="6">
        <v>1547.91</v>
      </c>
      <c r="G33" s="4">
        <f t="shared" si="14"/>
        <v>49533.120000000003</v>
      </c>
      <c r="H33" s="2" t="s">
        <v>8</v>
      </c>
      <c r="I33" s="2">
        <v>8</v>
      </c>
      <c r="J33" s="6">
        <v>1717.7</v>
      </c>
      <c r="K33" s="4">
        <f t="shared" si="15"/>
        <v>13741.6</v>
      </c>
      <c r="L33" s="4">
        <f>ROUND(M33/12,2)</f>
        <v>5272.89</v>
      </c>
      <c r="M33" s="4">
        <f t="shared" si="16"/>
        <v>63274.720000000001</v>
      </c>
      <c r="N33" s="18">
        <f t="shared" si="17"/>
        <v>63274.680000000008</v>
      </c>
    </row>
    <row r="34" spans="1:14" x14ac:dyDescent="0.25">
      <c r="A34" s="1">
        <v>20</v>
      </c>
      <c r="B34" s="2" t="s">
        <v>12</v>
      </c>
      <c r="C34" s="2">
        <v>4014</v>
      </c>
      <c r="D34" s="7" t="s">
        <v>13</v>
      </c>
      <c r="E34" s="2">
        <v>300</v>
      </c>
      <c r="F34" s="8" t="s">
        <v>13</v>
      </c>
      <c r="G34" s="7" t="s">
        <v>13</v>
      </c>
      <c r="H34" s="7" t="s">
        <v>13</v>
      </c>
      <c r="I34" s="7" t="s">
        <v>13</v>
      </c>
      <c r="J34" s="6">
        <v>452.88</v>
      </c>
      <c r="K34" s="2" t="s">
        <v>13</v>
      </c>
      <c r="L34" s="4">
        <f>ROUND(M34/12,2)</f>
        <v>11322</v>
      </c>
      <c r="M34" s="4">
        <f>E34*J34</f>
        <v>135864</v>
      </c>
      <c r="N34" s="18">
        <f t="shared" si="17"/>
        <v>135864</v>
      </c>
    </row>
    <row r="35" spans="1:14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2"/>
      <c r="L35" s="3"/>
      <c r="M35" s="5">
        <f>SUM(M30:M34)</f>
        <v>1415138.26</v>
      </c>
      <c r="N35" s="14">
        <f>SUM(N30:N34)</f>
        <v>1415138.2799999998</v>
      </c>
    </row>
    <row r="36" spans="1:14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6"/>
      <c r="N36" s="17"/>
    </row>
    <row r="37" spans="1:14" x14ac:dyDescent="0.25">
      <c r="A37" s="23" t="s">
        <v>24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14" ht="47.25" x14ac:dyDescent="0.25">
      <c r="A38" s="9" t="s">
        <v>0</v>
      </c>
      <c r="B38" s="9" t="s">
        <v>1</v>
      </c>
      <c r="C38" s="9" t="s">
        <v>2</v>
      </c>
      <c r="D38" s="9" t="s">
        <v>3</v>
      </c>
      <c r="E38" s="9" t="s">
        <v>4</v>
      </c>
      <c r="F38" s="9" t="s">
        <v>14</v>
      </c>
      <c r="G38" s="9" t="s">
        <v>15</v>
      </c>
      <c r="H38" s="9" t="s">
        <v>3</v>
      </c>
      <c r="I38" s="9" t="s">
        <v>4</v>
      </c>
      <c r="J38" s="9" t="s">
        <v>16</v>
      </c>
      <c r="K38" s="9" t="s">
        <v>17</v>
      </c>
      <c r="L38" s="9" t="s">
        <v>18</v>
      </c>
      <c r="M38" s="9" t="s">
        <v>5</v>
      </c>
      <c r="N38" s="12" t="s">
        <v>19</v>
      </c>
    </row>
    <row r="39" spans="1:14" x14ac:dyDescent="0.25">
      <c r="A39" s="1">
        <v>21</v>
      </c>
      <c r="B39" s="2" t="s">
        <v>6</v>
      </c>
      <c r="C39" s="2">
        <v>4014</v>
      </c>
      <c r="D39" s="2" t="s">
        <v>7</v>
      </c>
      <c r="E39" s="2">
        <v>58</v>
      </c>
      <c r="F39" s="6">
        <v>730.24</v>
      </c>
      <c r="G39" s="4">
        <f>F39*E39</f>
        <v>42353.919999999998</v>
      </c>
      <c r="H39" s="2" t="s">
        <v>8</v>
      </c>
      <c r="I39" s="2">
        <v>14</v>
      </c>
      <c r="J39" s="6">
        <v>850.69</v>
      </c>
      <c r="K39" s="4">
        <f>J39*I39</f>
        <v>11909.66</v>
      </c>
      <c r="L39" s="4">
        <f>ROUND(M39/12,2)</f>
        <v>4521.97</v>
      </c>
      <c r="M39" s="4">
        <f>K39+G39</f>
        <v>54263.58</v>
      </c>
      <c r="N39" s="18">
        <f>L39*12</f>
        <v>54263.64</v>
      </c>
    </row>
    <row r="40" spans="1:14" ht="31.5" x14ac:dyDescent="0.25">
      <c r="A40" s="1">
        <v>22</v>
      </c>
      <c r="B40" s="2" t="s">
        <v>9</v>
      </c>
      <c r="C40" s="2">
        <v>4014</v>
      </c>
      <c r="D40" s="2" t="s">
        <v>7</v>
      </c>
      <c r="E40" s="2">
        <v>100</v>
      </c>
      <c r="F40" s="6">
        <v>612.92999999999995</v>
      </c>
      <c r="G40" s="4">
        <f t="shared" ref="G40:G42" si="18">F40*E40</f>
        <v>61292.999999999993</v>
      </c>
      <c r="H40" s="2" t="s">
        <v>8</v>
      </c>
      <c r="I40" s="2">
        <v>25</v>
      </c>
      <c r="J40" s="6">
        <v>804.24</v>
      </c>
      <c r="K40" s="4">
        <f t="shared" ref="K40:K42" si="19">J40*I40</f>
        <v>20106</v>
      </c>
      <c r="L40" s="4">
        <f t="shared" ref="L40:L43" si="20">ROUND(M40/12,2)</f>
        <v>6783.25</v>
      </c>
      <c r="M40" s="4">
        <f t="shared" ref="M40:M42" si="21">K40+G40</f>
        <v>81399</v>
      </c>
      <c r="N40" s="18">
        <f t="shared" ref="N40:N43" si="22">L40*12</f>
        <v>81399</v>
      </c>
    </row>
    <row r="41" spans="1:14" x14ac:dyDescent="0.25">
      <c r="A41" s="1">
        <v>23</v>
      </c>
      <c r="B41" s="2" t="s">
        <v>10</v>
      </c>
      <c r="C41" s="2">
        <v>4014</v>
      </c>
      <c r="D41" s="2" t="s">
        <v>7</v>
      </c>
      <c r="E41" s="2">
        <v>20</v>
      </c>
      <c r="F41" s="6">
        <v>851.38</v>
      </c>
      <c r="G41" s="4">
        <f t="shared" si="18"/>
        <v>17027.599999999999</v>
      </c>
      <c r="H41" s="2" t="s">
        <v>8</v>
      </c>
      <c r="I41" s="2">
        <v>5</v>
      </c>
      <c r="J41" s="6">
        <v>1116.1099999999999</v>
      </c>
      <c r="K41" s="4">
        <f t="shared" si="19"/>
        <v>5580.5499999999993</v>
      </c>
      <c r="L41" s="4">
        <f t="shared" si="20"/>
        <v>1884.01</v>
      </c>
      <c r="M41" s="4">
        <f t="shared" si="21"/>
        <v>22608.149999999998</v>
      </c>
      <c r="N41" s="18">
        <f t="shared" si="22"/>
        <v>22608.12</v>
      </c>
    </row>
    <row r="42" spans="1:14" ht="31.5" x14ac:dyDescent="0.25">
      <c r="A42" s="1">
        <v>24</v>
      </c>
      <c r="B42" s="2" t="s">
        <v>11</v>
      </c>
      <c r="C42" s="2">
        <v>4014</v>
      </c>
      <c r="D42" s="2" t="s">
        <v>7</v>
      </c>
      <c r="E42" s="2">
        <v>8</v>
      </c>
      <c r="F42" s="6">
        <v>1070.0999999999999</v>
      </c>
      <c r="G42" s="4">
        <f t="shared" si="18"/>
        <v>8560.7999999999993</v>
      </c>
      <c r="H42" s="2" t="s">
        <v>8</v>
      </c>
      <c r="I42" s="2">
        <v>2</v>
      </c>
      <c r="J42" s="6">
        <v>1948.33</v>
      </c>
      <c r="K42" s="4">
        <f t="shared" si="19"/>
        <v>3896.66</v>
      </c>
      <c r="L42" s="4">
        <f t="shared" si="20"/>
        <v>1038.1199999999999</v>
      </c>
      <c r="M42" s="4">
        <f t="shared" si="21"/>
        <v>12457.46</v>
      </c>
      <c r="N42" s="18">
        <f t="shared" si="22"/>
        <v>12457.439999999999</v>
      </c>
    </row>
    <row r="43" spans="1:14" x14ac:dyDescent="0.25">
      <c r="A43" s="1">
        <v>25</v>
      </c>
      <c r="B43" s="2" t="s">
        <v>12</v>
      </c>
      <c r="C43" s="2">
        <v>4014</v>
      </c>
      <c r="D43" s="7" t="s">
        <v>13</v>
      </c>
      <c r="E43" s="2">
        <v>75</v>
      </c>
      <c r="F43" s="8" t="s">
        <v>13</v>
      </c>
      <c r="G43" s="7" t="s">
        <v>13</v>
      </c>
      <c r="H43" s="7" t="s">
        <v>13</v>
      </c>
      <c r="I43" s="7" t="s">
        <v>13</v>
      </c>
      <c r="J43" s="6">
        <v>399.98</v>
      </c>
      <c r="K43" s="2" t="s">
        <v>13</v>
      </c>
      <c r="L43" s="4">
        <f t="shared" si="20"/>
        <v>2499.88</v>
      </c>
      <c r="M43" s="4">
        <f>E43*J43</f>
        <v>29998.5</v>
      </c>
      <c r="N43" s="18">
        <f t="shared" si="22"/>
        <v>29998.560000000001</v>
      </c>
    </row>
    <row r="44" spans="1:14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2"/>
      <c r="L44" s="3"/>
      <c r="M44" s="5">
        <f>SUM(M39:M43)</f>
        <v>200726.69</v>
      </c>
      <c r="N44" s="14">
        <f>SUM(N39:N43)</f>
        <v>200726.76</v>
      </c>
    </row>
  </sheetData>
  <mergeCells count="10">
    <mergeCell ref="A44:K44"/>
    <mergeCell ref="A10:N10"/>
    <mergeCell ref="A1:N1"/>
    <mergeCell ref="A19:N19"/>
    <mergeCell ref="A28:N28"/>
    <mergeCell ref="A37:N37"/>
    <mergeCell ref="A8:K8"/>
    <mergeCell ref="A17:K17"/>
    <mergeCell ref="A26:K26"/>
    <mergeCell ref="A35:K3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 em branco</vt:lpstr>
      <vt:lpstr>Valor estimado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Cardoso</dc:creator>
  <cp:lastModifiedBy>Leo Torres da Costa</cp:lastModifiedBy>
  <dcterms:created xsi:type="dcterms:W3CDTF">2023-07-12T12:23:33Z</dcterms:created>
  <dcterms:modified xsi:type="dcterms:W3CDTF">2023-08-18T20:04:07Z</dcterms:modified>
</cp:coreProperties>
</file>