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engov-my.sharepoint.com/personal/tatiane_honorio_cnen_gov_br/Documents/Site/Migração do Site/Licitações e Contratos/Licitações 2022/"/>
    </mc:Choice>
  </mc:AlternateContent>
  <xr:revisionPtr revIDLastSave="0" documentId="14_{F41B2362-4DD6-454B-AD86-B114547DA3E3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Assistente Administrativo" sheetId="21" r:id="rId1"/>
    <sheet name="Recepcionista" sheetId="26" r:id="rId2"/>
    <sheet name="Motorista" sheetId="27" r:id="rId3"/>
    <sheet name="Uniformes" sheetId="11" r:id="rId4"/>
    <sheet name="Quadro-resumo" sheetId="25" r:id="rId5"/>
  </sheets>
  <definedNames>
    <definedName name="_xlnm.Print_Area" localSheetId="0">'Assistente Administrativo'!$A$2:$I$173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9" i="27" l="1"/>
  <c r="B168" i="27"/>
  <c r="B166" i="27"/>
  <c r="B165" i="27"/>
  <c r="B164" i="27"/>
  <c r="B163" i="27"/>
  <c r="B162" i="27"/>
  <c r="H155" i="27"/>
  <c r="I143" i="27"/>
  <c r="I166" i="27" s="1"/>
  <c r="H129" i="27"/>
  <c r="H118" i="27"/>
  <c r="H108" i="27"/>
  <c r="H103" i="27"/>
  <c r="I89" i="27"/>
  <c r="I98" i="27" s="1"/>
  <c r="H75" i="27"/>
  <c r="H107" i="27" s="1"/>
  <c r="H57" i="27"/>
  <c r="H58" i="27" s="1"/>
  <c r="H56" i="27"/>
  <c r="H55" i="27"/>
  <c r="H59" i="27" s="1"/>
  <c r="I40" i="27"/>
  <c r="I42" i="27" s="1"/>
  <c r="B168" i="26"/>
  <c r="B166" i="26"/>
  <c r="B165" i="26"/>
  <c r="B164" i="26"/>
  <c r="B163" i="26"/>
  <c r="B162" i="26"/>
  <c r="H155" i="26"/>
  <c r="I143" i="26"/>
  <c r="I166" i="26" s="1"/>
  <c r="I139" i="26"/>
  <c r="H129" i="26"/>
  <c r="H118" i="26"/>
  <c r="H108" i="26"/>
  <c r="H104" i="26"/>
  <c r="H103" i="26"/>
  <c r="I89" i="26"/>
  <c r="I98" i="26" s="1"/>
  <c r="H75" i="26"/>
  <c r="H107" i="26" s="1"/>
  <c r="H55" i="26"/>
  <c r="I42" i="26"/>
  <c r="I40" i="26"/>
  <c r="I118" i="21"/>
  <c r="H118" i="21"/>
  <c r="H108" i="21"/>
  <c r="H103" i="21"/>
  <c r="H129" i="21"/>
  <c r="H109" i="27" l="1"/>
  <c r="I41" i="27"/>
  <c r="H124" i="27"/>
  <c r="I47" i="27"/>
  <c r="I58" i="27" s="1"/>
  <c r="H104" i="27"/>
  <c r="I47" i="26"/>
  <c r="I118" i="26" s="1"/>
  <c r="H56" i="26"/>
  <c r="I56" i="26" s="1"/>
  <c r="H109" i="26"/>
  <c r="I41" i="26"/>
  <c r="H124" i="26"/>
  <c r="I124" i="26" s="1"/>
  <c r="I133" i="26" s="1"/>
  <c r="I122" i="27" l="1"/>
  <c r="I68" i="27"/>
  <c r="I74" i="27"/>
  <c r="I121" i="27"/>
  <c r="I67" i="27"/>
  <c r="I75" i="27" s="1"/>
  <c r="I97" i="27" s="1"/>
  <c r="I129" i="27"/>
  <c r="I120" i="27"/>
  <c r="I55" i="27"/>
  <c r="I57" i="27" s="1"/>
  <c r="I59" i="27" s="1"/>
  <c r="I96" i="27" s="1"/>
  <c r="I99" i="27" s="1"/>
  <c r="I163" i="27" s="1"/>
  <c r="I119" i="27"/>
  <c r="I134" i="27" s="1"/>
  <c r="I73" i="27"/>
  <c r="I106" i="27"/>
  <c r="I71" i="27"/>
  <c r="I162" i="27"/>
  <c r="I128" i="27"/>
  <c r="I72" i="27"/>
  <c r="I117" i="27"/>
  <c r="I105" i="27"/>
  <c r="I70" i="27"/>
  <c r="I123" i="27"/>
  <c r="I69" i="27"/>
  <c r="I124" i="27"/>
  <c r="I133" i="27" s="1"/>
  <c r="I135" i="27" s="1"/>
  <c r="I165" i="27" s="1"/>
  <c r="I108" i="27"/>
  <c r="I104" i="27"/>
  <c r="I56" i="27"/>
  <c r="I118" i="27"/>
  <c r="I103" i="27"/>
  <c r="I107" i="27"/>
  <c r="I55" i="26"/>
  <c r="I57" i="26" s="1"/>
  <c r="H59" i="26"/>
  <c r="I107" i="26"/>
  <c r="I120" i="26"/>
  <c r="I74" i="26"/>
  <c r="I119" i="26"/>
  <c r="I134" i="26" s="1"/>
  <c r="I135" i="26" s="1"/>
  <c r="I165" i="26" s="1"/>
  <c r="I73" i="26"/>
  <c r="I71" i="26"/>
  <c r="I162" i="26"/>
  <c r="I128" i="26"/>
  <c r="I72" i="26"/>
  <c r="I106" i="26"/>
  <c r="I117" i="26"/>
  <c r="I105" i="26"/>
  <c r="I70" i="26"/>
  <c r="I122" i="26"/>
  <c r="I123" i="26"/>
  <c r="I69" i="26"/>
  <c r="I68" i="26"/>
  <c r="I121" i="26"/>
  <c r="I108" i="26"/>
  <c r="I103" i="26"/>
  <c r="I109" i="26" s="1"/>
  <c r="I164" i="26" s="1"/>
  <c r="I67" i="26"/>
  <c r="I129" i="26"/>
  <c r="H57" i="26"/>
  <c r="H58" i="26" s="1"/>
  <c r="I58" i="26" s="1"/>
  <c r="I104" i="26"/>
  <c r="I109" i="27" l="1"/>
  <c r="I164" i="27" s="1"/>
  <c r="I167" i="27" s="1"/>
  <c r="I75" i="26"/>
  <c r="I97" i="26" s="1"/>
  <c r="I59" i="26"/>
  <c r="I96" i="26" s="1"/>
  <c r="I99" i="26" s="1"/>
  <c r="I163" i="26" s="1"/>
  <c r="I167" i="26"/>
  <c r="I149" i="27" l="1"/>
  <c r="I149" i="26"/>
  <c r="I150" i="27" l="1"/>
  <c r="I150" i="26"/>
  <c r="I169" i="26" s="1"/>
  <c r="I169" i="27" l="1"/>
  <c r="I152" i="26"/>
  <c r="I155" i="26" s="1"/>
  <c r="I168" i="26" s="1"/>
  <c r="I154" i="26"/>
  <c r="I153" i="26"/>
  <c r="I154" i="27" l="1"/>
  <c r="I153" i="27"/>
  <c r="I152" i="27"/>
  <c r="I155" i="27" l="1"/>
  <c r="I168" i="27" s="1"/>
  <c r="G8" i="25" l="1"/>
  <c r="G7" i="25"/>
  <c r="F22" i="11"/>
  <c r="F21" i="11"/>
  <c r="F20" i="11"/>
  <c r="F19" i="11"/>
  <c r="B166" i="21"/>
  <c r="B165" i="21"/>
  <c r="H104" i="21"/>
  <c r="H155" i="21"/>
  <c r="H75" i="21"/>
  <c r="B164" i="21"/>
  <c r="B163" i="21"/>
  <c r="H124" i="21"/>
  <c r="H55" i="21"/>
  <c r="H56" i="21" s="1"/>
  <c r="H107" i="21" l="1"/>
  <c r="H109" i="21" s="1"/>
  <c r="E23" i="11"/>
  <c r="E25" i="11" s="1"/>
  <c r="H57" i="21"/>
  <c r="H58" i="21" s="1"/>
  <c r="H59" i="21"/>
  <c r="B168" i="21" l="1"/>
  <c r="B162" i="21"/>
  <c r="I40" i="21" l="1"/>
  <c r="I41" i="21" s="1"/>
  <c r="I42" i="21" l="1"/>
  <c r="I47" i="21" s="1"/>
  <c r="I67" i="21" l="1"/>
  <c r="I71" i="21"/>
  <c r="I74" i="21"/>
  <c r="I73" i="21"/>
  <c r="I72" i="21"/>
  <c r="I70" i="21"/>
  <c r="I68" i="21"/>
  <c r="I69" i="21"/>
  <c r="I89" i="21"/>
  <c r="I98" i="21" s="1"/>
  <c r="I129" i="21"/>
  <c r="I58" i="21"/>
  <c r="I122" i="21"/>
  <c r="I124" i="21"/>
  <c r="I133" i="21" s="1"/>
  <c r="I103" i="21"/>
  <c r="I104" i="21"/>
  <c r="I56" i="21"/>
  <c r="I55" i="21"/>
  <c r="I105" i="21"/>
  <c r="I108" i="21"/>
  <c r="I107" i="21"/>
  <c r="I106" i="21"/>
  <c r="I128" i="21"/>
  <c r="I120" i="21"/>
  <c r="I121" i="21"/>
  <c r="I119" i="21"/>
  <c r="I134" i="21" s="1"/>
  <c r="I123" i="21"/>
  <c r="I117" i="21"/>
  <c r="I162" i="21"/>
  <c r="I109" i="21" l="1"/>
  <c r="I164" i="21" s="1"/>
  <c r="I57" i="21"/>
  <c r="I59" i="21" s="1"/>
  <c r="I96" i="21" s="1"/>
  <c r="I135" i="21" l="1"/>
  <c r="I165" i="21" s="1"/>
  <c r="I75" i="21" l="1"/>
  <c r="I97" i="21" s="1"/>
  <c r="I99" i="21" s="1"/>
  <c r="I163" i="21" s="1"/>
  <c r="F9" i="11" l="1"/>
  <c r="F8" i="11"/>
  <c r="F7" i="11"/>
  <c r="F6" i="11"/>
  <c r="E10" i="11" l="1"/>
  <c r="E12" i="11" l="1"/>
  <c r="I139" i="21" l="1"/>
  <c r="I143" i="21" s="1"/>
  <c r="I166" i="21" s="1"/>
  <c r="I167" i="21" s="1"/>
  <c r="I149" i="21" s="1"/>
  <c r="I150" i="21" s="1"/>
  <c r="I169" i="21" l="1"/>
  <c r="I152" i="21" l="1"/>
  <c r="I153" i="21"/>
  <c r="I154" i="21"/>
  <c r="I155" i="21" l="1"/>
  <c r="I168" i="21" s="1"/>
</calcChain>
</file>

<file path=xl/sharedStrings.xml><?xml version="1.0" encoding="utf-8"?>
<sst xmlns="http://schemas.openxmlformats.org/spreadsheetml/2006/main" count="751" uniqueCount="183">
  <si>
    <t>-</t>
  </si>
  <si>
    <t>VALOR (R$)</t>
  </si>
  <si>
    <t>Adicional Noturno</t>
  </si>
  <si>
    <t>%</t>
  </si>
  <si>
    <t>Outros (especificar)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</si>
  <si>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</si>
  <si>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</si>
  <si>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</si>
  <si>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</si>
  <si>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</si>
  <si>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</si>
  <si>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</si>
  <si>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</si>
  <si>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</si>
  <si>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</si>
  <si>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</si>
  <si>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</si>
  <si>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</si>
  <si>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</si>
  <si>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TOTAL SUBMÓDULO 4.1</t>
  </si>
  <si>
    <t>TOTAL SUBMÓDULO 4.2</t>
  </si>
  <si>
    <t>4.1</t>
  </si>
  <si>
    <t>4.2</t>
  </si>
  <si>
    <t>Mão-de-Obra vinculada à execução contratual (valor por empregado)</t>
  </si>
  <si>
    <t>MÓDULO 1 - COMPOSIÇÃO DA REMUNERAÇÃO</t>
  </si>
  <si>
    <t>Tipo de Serviço</t>
  </si>
  <si>
    <t>Unidade de Medida</t>
  </si>
  <si>
    <t>Quantidade total a contratar (em função da unidade de medida)</t>
  </si>
  <si>
    <t>Identificação do Serviço</t>
  </si>
  <si>
    <t>TRIBUTOS</t>
  </si>
  <si>
    <t>C.1</t>
  </si>
  <si>
    <t>C.2</t>
  </si>
  <si>
    <t>C.3</t>
  </si>
  <si>
    <t xml:space="preserve">Adicional Periculosidade </t>
  </si>
  <si>
    <t>Adicional Insalubridade</t>
  </si>
  <si>
    <t>Benefícios Mensais e Diários</t>
  </si>
  <si>
    <t>TOTAL DO MÓDULO 1</t>
  </si>
  <si>
    <t>Ausências Legais</t>
  </si>
  <si>
    <t>TOTAL DO MÓDULO 4</t>
  </si>
  <si>
    <t>TOTAL DO MÓDULO 5</t>
  </si>
  <si>
    <t>QUADRO RESUMO DO CUSTO POR EMPREGADO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</si>
  <si>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</si>
  <si>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</si>
  <si>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</si>
  <si>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</si>
  <si>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</si>
  <si>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1. MÓDULOS</t>
  </si>
  <si>
    <t>Mão de obra</t>
  </si>
  <si>
    <t>Mão de obra vinculada à execução contratual</t>
  </si>
  <si>
    <t>Item</t>
  </si>
  <si>
    <t>Unid.</t>
  </si>
  <si>
    <t>Par</t>
  </si>
  <si>
    <t>Salário Base</t>
  </si>
  <si>
    <t>Transporte</t>
  </si>
  <si>
    <t>Auxílio-Refeição/Alimentação</t>
  </si>
  <si>
    <t>Aviso Prévio Indenizado</t>
  </si>
  <si>
    <t>Custo Unit.</t>
  </si>
  <si>
    <t>Custo Total</t>
  </si>
  <si>
    <t>Valores</t>
  </si>
  <si>
    <t>Aviso Prévio Trabalhado</t>
  </si>
  <si>
    <t>Adicional de hora extra</t>
  </si>
  <si>
    <t>Composição da Remuneração</t>
  </si>
  <si>
    <t>Assistência Médica e Familiar</t>
  </si>
  <si>
    <t>Auxílio Creche</t>
  </si>
  <si>
    <t>Seguro de vida, invalidez e funeral</t>
  </si>
  <si>
    <t>Outros (Benefício Social Familiar)</t>
  </si>
  <si>
    <t>INSS</t>
  </si>
  <si>
    <t>Salário Educação</t>
  </si>
  <si>
    <t>FGTS</t>
  </si>
  <si>
    <t>SEBRAE</t>
  </si>
  <si>
    <t>Provisão para Rescisão</t>
  </si>
  <si>
    <t>Custos Indiretos, Tributos e Lucro</t>
  </si>
  <si>
    <t>Custos Indiretos</t>
  </si>
  <si>
    <t>Lucro</t>
  </si>
  <si>
    <t>Unid</t>
  </si>
  <si>
    <t>Custo anual do uniforme, por empregado</t>
  </si>
  <si>
    <r>
      <t xml:space="preserve">Custo Efetivo mensal do uniforme e seus complementos por empregado </t>
    </r>
    <r>
      <rPr>
        <b/>
        <i/>
        <sz val="10"/>
        <rFont val="Arial"/>
        <family val="2"/>
      </rPr>
      <t>(custo anual / 12 meses)</t>
    </r>
  </si>
  <si>
    <t>VALOR TOTAL MENSAL POR EMPREGADO</t>
  </si>
  <si>
    <t>MODELO DE PLANILHA DE CUSTOS E FORMAÇÃO DE PREÇOS</t>
  </si>
  <si>
    <r>
      <rPr>
        <b/>
        <sz val="10"/>
        <rFont val="Arial"/>
        <family val="2"/>
      </rPr>
      <t>Nº do Processo</t>
    </r>
    <r>
      <rPr>
        <sz val="10"/>
        <rFont val="Arial"/>
        <family val="2"/>
      </rPr>
      <t>: 01351.000169/2021-85</t>
    </r>
  </si>
  <si>
    <r>
      <rPr>
        <b/>
        <sz val="10"/>
        <rFont val="Arial"/>
        <family val="2"/>
      </rPr>
      <t>Licitação Nº</t>
    </r>
    <r>
      <rPr>
        <sz val="10"/>
        <rFont val="Arial"/>
        <family val="2"/>
      </rPr>
      <t>: Pregão Eletrônico 01/2022</t>
    </r>
  </si>
  <si>
    <t>Dia xx/xx/20xx às xx:xx horas (horário de Brasília)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</si>
  <si>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</si>
  <si>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</si>
  <si>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</si>
  <si>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</si>
  <si>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</si>
  <si>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 xml:space="preserve">Nota 2: O adicional de férias contido no Submódulo 2.1 corresponde a 1/3 (um terço) da remuneração que por sua vez é divido por 12 (doze) conforme Nota 1 acima. </t>
  </si>
  <si>
    <t>Submódulo 2.2 -  Encargos Previdenciários (GPS), Fundo de Garantia por Tempo de Serviço (FGTS) e outras contribuições</t>
  </si>
  <si>
    <t>2.2</t>
  </si>
  <si>
    <t>TOTAL SUBMÓDULO 2.2</t>
  </si>
  <si>
    <t>TOTAL SUBMÓDULO 2.1</t>
  </si>
  <si>
    <t>SAT</t>
  </si>
  <si>
    <t>SESC ou SESI</t>
  </si>
  <si>
    <t>SENAI - SENAC</t>
  </si>
  <si>
    <t>INCRA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</si>
  <si>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</si>
  <si>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</si>
  <si>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TOTAL SUBMÓDULO 2.3</t>
  </si>
  <si>
    <t>Submódulo 2.3 -  Benefícios Mensais e Diários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</si>
  <si>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</si>
  <si>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</t>
  </si>
  <si>
    <t>Quadro-resumo do Módulo 2 - Encargos e Benefícios anuais, mensais e diários</t>
  </si>
  <si>
    <t>Encargos e Benefícios anuais, mensais e diários</t>
  </si>
  <si>
    <t>TOTAL DO MÓDULO 2</t>
  </si>
  <si>
    <t>MÓDULO 4 –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</si>
  <si>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</si>
  <si>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</si>
  <si>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</si>
  <si>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</si>
  <si>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</si>
  <si>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Nota: Valores mensais por empregado.</t>
  </si>
  <si>
    <t>MÓDULO 6 – CUSTOS INDIRETOS, TRIBUTOS E LUCRO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</si>
  <si>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Custos Indiretos, Tributos e Lucro por empregado.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</si>
  <si>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O valor referente a tributos é obtido aplicando-se o percentual sobre o valor do faturamento.</t>
    </r>
  </si>
  <si>
    <t>MÓDULO 3 – PROVISÃO  PARA RESCISÃO</t>
  </si>
  <si>
    <t>Incidência do FGTS sobre o Aviso Prévio Indenizado</t>
  </si>
  <si>
    <t>Multa do FGTS e contribuição social sobre o Aviso Prévio Indenizado</t>
  </si>
  <si>
    <t>Multa do FGTS e contribuição social sobre o Aviso Prévio Trabalhado</t>
  </si>
  <si>
    <t>TOTAL MÓDULO 3</t>
  </si>
  <si>
    <t>Nota 2: As provisões constantes desta planilha poderão ser desnecessárias quando se tratar de determinados serviços que prescindam da dedicação exclusiva dos trabalhadores da contratada para com a Administração.</t>
  </si>
  <si>
    <t>Classificação Brasileira de Ocupações</t>
  </si>
  <si>
    <t>Sindicato do Dissísio/Convenção Coletiva</t>
  </si>
  <si>
    <t>Número de Registro do Dissísio/Convenção Coletiva no TEM</t>
  </si>
  <si>
    <t>Nota 1: Deverá ser elaborado um quadro para cada tipo de serviço.</t>
  </si>
  <si>
    <t>Nota 2: A planilha será calculada considerando o valor mensal do empregado.</t>
  </si>
  <si>
    <t>Nota 1: O Módulo 1 refere-se ao valor mensal devido ao empregado pela prestação do serviço no período de 12 meses.</t>
  </si>
  <si>
    <t>MÓDULO 2 – ENCARGOS E BENEFÍCIOS ANUAIS, MENSAIS E DIÁRIOS</t>
  </si>
  <si>
    <t>2.3</t>
  </si>
  <si>
    <t>TOTAL DO MÓDULO 6</t>
  </si>
  <si>
    <t>Local e Data</t>
  </si>
  <si>
    <t>Subtotal (A + B + C + D + E))</t>
  </si>
  <si>
    <t>QUADRO-RESUMO DO VALOR DOS SERVIÇOS</t>
  </si>
  <si>
    <t>Tipo de Serviço (A)</t>
  </si>
  <si>
    <t>Valor Proposto por Empregado (B)</t>
  </si>
  <si>
    <t>Qtde. de Empregados por Posto (C)</t>
  </si>
  <si>
    <t>Qtde. de Postos (E)</t>
  </si>
  <si>
    <t>Valor Proposto por Posto       (D) = (B x C)</t>
  </si>
  <si>
    <t>Valor Mensal do Serviço          (F) = (D x E)</t>
  </si>
  <si>
    <t>Camisa estilo social em tecido, (não transparente), gola com entretela, 65% poliéster e 35% algodão, na cor branca, com botões nos punhos e emblema da empresa bordado no lado superior esquerdo.</t>
  </si>
  <si>
    <t>Calça e/ou saia (até no joelho), tipo esporte fino, na cor azul marinho, em tecido microfibra, de boa qualidade, com zíper.</t>
  </si>
  <si>
    <t>Par de sapatos em couro legítimo 100%, na cor preta, de boa qualidade, meio alto, tipo scarpin.</t>
  </si>
  <si>
    <t>Blazer em tecido microfibra gabardine, na cor azul marinho.</t>
  </si>
  <si>
    <t>Quant./ano</t>
  </si>
  <si>
    <t>Uniformes - Recepcionistas e Assistentes Administrativos</t>
  </si>
  <si>
    <t>Descrição</t>
  </si>
  <si>
    <t>Uniformes - Motorista</t>
  </si>
  <si>
    <t>Camisa social de mangas curtas em tecido cedrofil ou similar, com 33% algodão e 67% poliéster, contendo um bolso a esquerda do peito com logotipo de identificação da empresa contratada, cor branca.</t>
  </si>
  <si>
    <t>Calça social em tecido Panamá ou Oxford, zíper de metal inoxidável, contendo 4 (quatro) bolsos, composição: 100% poliéster, na cor azul marinho.</t>
  </si>
  <si>
    <t>Par de meias social, 100% algodão na cor preta.</t>
  </si>
  <si>
    <t>Par de sapatos em couro legítimo 100%, macio, fechamento por amarração de cadarço, solado emborrachado tipo amazonas, cor preto.</t>
  </si>
  <si>
    <t>Assistente Administrativo</t>
  </si>
  <si>
    <t>Recepcionista</t>
  </si>
  <si>
    <t>Motorista</t>
  </si>
  <si>
    <t>Valor Mensal dos Serviços (1 + 2 + 3))</t>
  </si>
  <si>
    <t>Valor Anual do Contrato</t>
  </si>
  <si>
    <t>ANEXO V</t>
  </si>
  <si>
    <t>Tributos Federais (especificar)</t>
  </si>
  <si>
    <t>Tributos Estaduais (especificar)</t>
  </si>
  <si>
    <t>Tributos Municipais (especificar)</t>
  </si>
  <si>
    <t>Submódulo 4.2 - Substituto na Intrajornada</t>
  </si>
  <si>
    <t>Nota 1: Esta tabela poderá ser adaptada às características do serviço contratado, inclusive no que concerne às rubricas e suas respectivas provisões e/ou estimativas, desde que haja justificativa.</t>
  </si>
  <si>
    <t>Dados para composição dos custos referentes à mão-de-obra</t>
  </si>
  <si>
    <t>Adicional de hora noturna reduzida</t>
  </si>
  <si>
    <t>Nota 1: Como a planilha de custos e formação de preços é calculada mensalmente, provisiona-se proporcionalmente 1/12 (um doze avos) dos valores referentes a gratificação natalina, férias e adicional de férias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</si>
  <si>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</si>
  <si>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GPS, FGTS e outras contribuições</t>
  </si>
  <si>
    <t>Nota 3: Esses percentuais incidem sobre o Módulo 1 e o Submódulo 2.1.</t>
  </si>
  <si>
    <t>Incidência de GPS, FGTS e outras contribuições sobre o Aviso Prévio Trabalhado</t>
  </si>
  <si>
    <t>Nota 1: Os itens que contemplam o módulo 4 se referem ao custo dos dias trabalhados pelo repositor/substituto, quando o empregado alocado na prestação de serviço estiver ausente, conforme as previsões estabelecidas na legislação.</t>
  </si>
  <si>
    <t>Submódulo 4.1 - Substituto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</si>
  <si>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</si>
  <si>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</si>
  <si>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</si>
  <si>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</si>
  <si>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</si>
  <si>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</si>
  <si>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</si>
  <si>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>Substituto nas Ausências Legais</t>
  </si>
  <si>
    <t>Substituto na Intrajornada</t>
  </si>
  <si>
    <t>Substituto na cobertura de Ausências por Doença</t>
  </si>
  <si>
    <t>SUBTOTAL SUBMÓDULO 2.1</t>
  </si>
  <si>
    <t>Incidência Submódulo 2.2 sobre o Submódulo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</si>
</sst>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3" tint="0.3999755851924192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269"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1" fontId="5" fillId="0" borderId="9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43" fontId="0" fillId="0" borderId="0" xfId="0" applyNumberFormat="1" applyFont="1" applyFill="1"/>
    <xf numFmtId="10" fontId="0" fillId="0" borderId="1" xfId="2" applyNumberFormat="1" applyFont="1" applyFill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Font="1" applyBorder="1"/>
    <xf numFmtId="0" fontId="0" fillId="0" borderId="10" xfId="0" applyFont="1" applyBorder="1"/>
    <xf numFmtId="0" fontId="0" fillId="0" borderId="15" xfId="0" applyFont="1" applyBorder="1"/>
    <xf numFmtId="10" fontId="4" fillId="0" borderId="10" xfId="0" applyNumberFormat="1" applyFont="1" applyFill="1" applyBorder="1" applyAlignment="1">
      <alignment horizontal="center"/>
    </xf>
    <xf numFmtId="4" fontId="4" fillId="0" borderId="15" xfId="0" applyNumberFormat="1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/>
    </xf>
    <xf numFmtId="1" fontId="5" fillId="0" borderId="9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10" fontId="0" fillId="0" borderId="1" xfId="2" applyNumberFormat="1" applyFont="1" applyFill="1" applyBorder="1" applyAlignment="1"/>
    <xf numFmtId="10" fontId="0" fillId="3" borderId="1" xfId="2" applyNumberFormat="1" applyFont="1" applyFill="1" applyBorder="1" applyAlignment="1"/>
    <xf numFmtId="0" fontId="0" fillId="0" borderId="0" xfId="0" applyFont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horizontal="center" wrapText="1"/>
    </xf>
    <xf numFmtId="167" fontId="4" fillId="3" borderId="0" xfId="0" applyNumberFormat="1" applyFont="1" applyFill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167" fontId="4" fillId="3" borderId="0" xfId="0" applyNumberFormat="1" applyFont="1" applyFill="1" applyAlignment="1">
      <alignment horizontal="center"/>
    </xf>
    <xf numFmtId="0" fontId="0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0" fontId="4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/>
    <xf numFmtId="0" fontId="0" fillId="6" borderId="0" xfId="0" applyFont="1" applyFill="1" applyBorder="1"/>
    <xf numFmtId="0" fontId="0" fillId="6" borderId="0" xfId="0" applyFont="1" applyFill="1"/>
    <xf numFmtId="0" fontId="4" fillId="0" borderId="27" xfId="0" applyFont="1" applyFill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Border="1"/>
    <xf numFmtId="0" fontId="0" fillId="0" borderId="0" xfId="0" applyFont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" xfId="0" applyFont="1" applyBorder="1"/>
    <xf numFmtId="0" fontId="4" fillId="3" borderId="14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8">
    <cellStyle name="Moeda" xfId="1" builtinId="4"/>
    <cellStyle name="Moeda 3" xfId="5" xr:uid="{00000000-0005-0000-0000-000001000000}"/>
    <cellStyle name="Normal" xfId="0" builtinId="0"/>
    <cellStyle name="Normal 2" xfId="3" xr:uid="{00000000-0005-0000-0000-000003000000}"/>
    <cellStyle name="Normal 2 2" xfId="6" xr:uid="{8DDB25AB-A1DF-4C46-8E0E-E7DD4B217384}"/>
    <cellStyle name="Porcentagem" xfId="2" builtinId="5"/>
    <cellStyle name="Separador de milhares 2" xfId="4" xr:uid="{00000000-0005-0000-0000-000005000000}"/>
    <cellStyle name="Separador de milhares 2 2" xfId="7" xr:uid="{BE9F4188-D852-4D3C-9719-EB94531E138D}"/>
  </cellStyles>
  <dxfs count="0"/>
  <tableStyles count="0" defaultTableStyle="TableStyleMedium9" defaultPivotStyle="PivotStyleLight16"/>
  <colors>
    <mruColors>
      <color rgb="FF0000FF"/>
      <color rgb="FFFFFFCC"/>
      <color rgb="FF66FF33"/>
      <color rgb="FF99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tabSelected="1" view="pageBreakPreview" topLeftCell="A115" zoomScaleNormal="130" zoomScaleSheetLayoutView="100" workbookViewId="0">
      <selection activeCell="A124" sqref="A124:XFD124"/>
    </sheetView>
  </sheetViews>
  <sheetFormatPr defaultColWidth="9.140625" defaultRowHeight="12.75" x14ac:dyDescent="0.2"/>
  <cols>
    <col min="1" max="1" width="7.7109375" style="36" customWidth="1"/>
    <col min="2" max="4" width="9.140625" style="36"/>
    <col min="5" max="5" width="10.85546875" style="36" bestFit="1" customWidth="1"/>
    <col min="6" max="6" width="9.140625" style="36"/>
    <col min="7" max="7" width="20.85546875" style="36" customWidth="1"/>
    <col min="8" max="8" width="9" style="36" customWidth="1"/>
    <col min="9" max="9" width="20.140625" style="36" customWidth="1"/>
    <col min="10" max="10" width="12" style="36" bestFit="1" customWidth="1"/>
    <col min="11" max="11" width="33.140625" style="36" customWidth="1"/>
    <col min="12" max="12" width="15.85546875" style="36" customWidth="1"/>
    <col min="13" max="13" width="9.5703125" style="36" bestFit="1" customWidth="1"/>
    <col min="14" max="16384" width="9.140625" style="36"/>
  </cols>
  <sheetData>
    <row r="1" spans="1:9" s="119" customFormat="1" ht="13.5" thickBot="1" x14ac:dyDescent="0.25">
      <c r="A1" s="235" t="s">
        <v>156</v>
      </c>
      <c r="B1" s="235"/>
      <c r="C1" s="235"/>
      <c r="D1" s="235"/>
      <c r="E1" s="235"/>
      <c r="F1" s="235"/>
      <c r="G1" s="235"/>
      <c r="H1" s="235"/>
      <c r="I1" s="235"/>
    </row>
    <row r="2" spans="1:9" ht="13.5" thickBot="1" x14ac:dyDescent="0.25">
      <c r="A2" s="225" t="s">
        <v>78</v>
      </c>
      <c r="B2" s="226"/>
      <c r="C2" s="226"/>
      <c r="D2" s="226"/>
      <c r="E2" s="226"/>
      <c r="F2" s="226"/>
      <c r="G2" s="226"/>
      <c r="H2" s="226"/>
      <c r="I2" s="227"/>
    </row>
    <row r="3" spans="1:9" x14ac:dyDescent="0.2">
      <c r="A3" s="44"/>
      <c r="B3" s="44"/>
      <c r="C3" s="44"/>
      <c r="D3" s="44"/>
      <c r="E3" s="44"/>
      <c r="F3" s="44"/>
      <c r="G3" s="44"/>
      <c r="H3" s="44"/>
      <c r="I3" s="44"/>
    </row>
    <row r="4" spans="1:9" ht="15" customHeight="1" x14ac:dyDescent="0.2">
      <c r="A4" s="228" t="s">
        <v>79</v>
      </c>
      <c r="B4" s="228"/>
      <c r="C4" s="228"/>
      <c r="D4" s="228"/>
      <c r="E4" s="228"/>
      <c r="F4" s="228"/>
      <c r="G4" s="44"/>
      <c r="H4" s="44"/>
      <c r="I4" s="44"/>
    </row>
    <row r="5" spans="1:9" ht="15" customHeight="1" x14ac:dyDescent="0.2">
      <c r="A5" s="228" t="s">
        <v>80</v>
      </c>
      <c r="B5" s="228"/>
      <c r="C5" s="228"/>
      <c r="D5" s="228"/>
      <c r="E5" s="228"/>
      <c r="F5" s="228"/>
      <c r="G5" s="44"/>
      <c r="H5" s="44"/>
      <c r="I5" s="44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x14ac:dyDescent="0.2">
      <c r="A7" s="228" t="s">
        <v>81</v>
      </c>
      <c r="B7" s="228"/>
      <c r="C7" s="228"/>
      <c r="D7" s="228"/>
      <c r="E7" s="228"/>
      <c r="F7" s="228"/>
      <c r="G7" s="8"/>
      <c r="H7" s="8"/>
      <c r="I7" s="8"/>
    </row>
    <row r="8" spans="1:9" x14ac:dyDescent="0.2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">
      <c r="A9" s="186" t="s">
        <v>41</v>
      </c>
      <c r="B9" s="186"/>
      <c r="C9" s="186"/>
      <c r="D9" s="186"/>
      <c r="E9" s="186"/>
      <c r="F9" s="186"/>
      <c r="G9" s="186"/>
      <c r="H9" s="186"/>
      <c r="I9" s="186"/>
    </row>
    <row r="10" spans="1:9" x14ac:dyDescent="0.2">
      <c r="A10" s="6" t="s">
        <v>9</v>
      </c>
      <c r="B10" s="185" t="s">
        <v>42</v>
      </c>
      <c r="C10" s="185"/>
      <c r="D10" s="185"/>
      <c r="E10" s="185"/>
      <c r="F10" s="185"/>
      <c r="G10" s="185"/>
      <c r="H10" s="185"/>
      <c r="I10" s="7"/>
    </row>
    <row r="11" spans="1:9" x14ac:dyDescent="0.2">
      <c r="A11" s="6" t="s">
        <v>10</v>
      </c>
      <c r="B11" s="185" t="s">
        <v>43</v>
      </c>
      <c r="C11" s="185"/>
      <c r="D11" s="185"/>
      <c r="E11" s="185"/>
      <c r="F11" s="185"/>
      <c r="G11" s="185"/>
      <c r="H11" s="185"/>
      <c r="I11" s="6"/>
    </row>
    <row r="12" spans="1:9" x14ac:dyDescent="0.2">
      <c r="A12" s="6" t="s">
        <v>11</v>
      </c>
      <c r="B12" s="185" t="s">
        <v>44</v>
      </c>
      <c r="C12" s="185"/>
      <c r="D12" s="185"/>
      <c r="E12" s="185"/>
      <c r="F12" s="185"/>
      <c r="G12" s="185"/>
      <c r="H12" s="185"/>
      <c r="I12" s="6"/>
    </row>
    <row r="13" spans="1:9" x14ac:dyDescent="0.2">
      <c r="A13" s="6" t="s">
        <v>12</v>
      </c>
      <c r="B13" s="185" t="s">
        <v>45</v>
      </c>
      <c r="C13" s="185"/>
      <c r="D13" s="185"/>
      <c r="E13" s="185"/>
      <c r="F13" s="185"/>
      <c r="G13" s="185"/>
      <c r="H13" s="185"/>
      <c r="I13" s="6">
        <v>12</v>
      </c>
    </row>
    <row r="14" spans="1:9" x14ac:dyDescent="0.2">
      <c r="A14" s="46"/>
      <c r="B14" s="47"/>
      <c r="C14" s="47"/>
      <c r="D14" s="47"/>
      <c r="E14" s="47"/>
      <c r="F14" s="47"/>
      <c r="G14" s="47"/>
      <c r="H14" s="46"/>
      <c r="I14" s="46"/>
    </row>
    <row r="15" spans="1:9" x14ac:dyDescent="0.2">
      <c r="A15" s="186" t="s">
        <v>28</v>
      </c>
      <c r="B15" s="186"/>
      <c r="C15" s="186"/>
      <c r="D15" s="186"/>
      <c r="E15" s="186"/>
      <c r="F15" s="186"/>
      <c r="G15" s="186"/>
      <c r="H15" s="186"/>
      <c r="I15" s="186"/>
    </row>
    <row r="16" spans="1:9" s="48" customFormat="1" ht="25.5" customHeight="1" x14ac:dyDescent="0.2">
      <c r="A16" s="230" t="s">
        <v>25</v>
      </c>
      <c r="B16" s="230"/>
      <c r="C16" s="230"/>
      <c r="D16" s="230" t="s">
        <v>26</v>
      </c>
      <c r="E16" s="230"/>
      <c r="F16" s="230"/>
      <c r="G16" s="231" t="s">
        <v>27</v>
      </c>
      <c r="H16" s="231"/>
      <c r="I16" s="231"/>
    </row>
    <row r="17" spans="1:10" s="48" customFormat="1" ht="25.5" customHeight="1" x14ac:dyDescent="0.2">
      <c r="A17" s="229"/>
      <c r="B17" s="229"/>
      <c r="C17" s="229"/>
      <c r="D17" s="229"/>
      <c r="E17" s="229"/>
      <c r="F17" s="229"/>
      <c r="G17" s="232"/>
      <c r="H17" s="232"/>
      <c r="I17" s="232"/>
    </row>
    <row r="18" spans="1:10" s="119" customFormat="1" x14ac:dyDescent="0.2">
      <c r="A18" s="196"/>
      <c r="B18" s="197"/>
      <c r="C18" s="197"/>
      <c r="D18" s="197"/>
      <c r="E18" s="197"/>
      <c r="F18" s="197"/>
      <c r="G18" s="197"/>
      <c r="H18" s="197"/>
      <c r="I18" s="198"/>
      <c r="J18" s="118"/>
    </row>
    <row r="19" spans="1:10" s="119" customFormat="1" ht="22.9" customHeight="1" x14ac:dyDescent="0.2">
      <c r="A19" s="196" t="s">
        <v>161</v>
      </c>
      <c r="B19" s="197"/>
      <c r="C19" s="197"/>
      <c r="D19" s="197"/>
      <c r="E19" s="197"/>
      <c r="F19" s="197"/>
      <c r="G19" s="197"/>
      <c r="H19" s="197"/>
      <c r="I19" s="198"/>
      <c r="J19" s="118"/>
    </row>
    <row r="20" spans="1:10" s="119" customFormat="1" ht="22.9" customHeight="1" x14ac:dyDescent="0.2">
      <c r="A20" s="196" t="s">
        <v>120</v>
      </c>
      <c r="B20" s="197"/>
      <c r="C20" s="197"/>
      <c r="D20" s="197"/>
      <c r="E20" s="197"/>
      <c r="F20" s="197"/>
      <c r="G20" s="197"/>
      <c r="H20" s="197"/>
      <c r="I20" s="198"/>
      <c r="J20" s="118"/>
    </row>
    <row r="21" spans="1:10" ht="15" customHeight="1" x14ac:dyDescent="0.2">
      <c r="A21" s="10"/>
      <c r="B21" s="10"/>
      <c r="C21" s="11"/>
      <c r="D21" s="11"/>
      <c r="E21" s="49"/>
      <c r="F21" s="49"/>
      <c r="G21" s="49"/>
      <c r="H21" s="49"/>
      <c r="I21" s="49"/>
    </row>
    <row r="22" spans="1:10" s="119" customFormat="1" ht="15" customHeight="1" x14ac:dyDescent="0.2">
      <c r="A22" s="236" t="s">
        <v>46</v>
      </c>
      <c r="B22" s="236"/>
      <c r="C22" s="236"/>
      <c r="D22" s="236"/>
      <c r="E22" s="236"/>
      <c r="F22" s="236"/>
      <c r="G22" s="236"/>
      <c r="H22" s="236"/>
      <c r="I22" s="236"/>
    </row>
    <row r="23" spans="1:10" ht="15" customHeight="1" x14ac:dyDescent="0.2">
      <c r="A23" s="9"/>
      <c r="B23" s="10"/>
      <c r="C23" s="11"/>
      <c r="D23" s="11"/>
      <c r="E23" s="49"/>
      <c r="F23" s="49"/>
      <c r="G23" s="49"/>
      <c r="H23" s="49"/>
      <c r="I23" s="49"/>
    </row>
    <row r="24" spans="1:10" ht="15" customHeight="1" x14ac:dyDescent="0.2">
      <c r="A24" s="233" t="s">
        <v>47</v>
      </c>
      <c r="B24" s="233"/>
      <c r="C24" s="233"/>
      <c r="D24" s="233"/>
      <c r="E24" s="233"/>
      <c r="F24" s="233"/>
      <c r="G24" s="233"/>
      <c r="H24" s="233"/>
      <c r="I24" s="233"/>
    </row>
    <row r="25" spans="1:10" ht="15" customHeight="1" x14ac:dyDescent="0.2">
      <c r="A25" s="234" t="s">
        <v>48</v>
      </c>
      <c r="B25" s="234"/>
      <c r="C25" s="234"/>
      <c r="D25" s="234"/>
      <c r="E25" s="234"/>
      <c r="F25" s="234"/>
      <c r="G25" s="234"/>
      <c r="H25" s="234"/>
      <c r="I25" s="234"/>
    </row>
    <row r="26" spans="1:10" x14ac:dyDescent="0.2">
      <c r="A26" s="186" t="s">
        <v>162</v>
      </c>
      <c r="B26" s="186"/>
      <c r="C26" s="186"/>
      <c r="D26" s="186"/>
      <c r="E26" s="186"/>
      <c r="F26" s="186"/>
      <c r="G26" s="186"/>
      <c r="H26" s="186"/>
      <c r="I26" s="186"/>
    </row>
    <row r="27" spans="1:10" ht="12.75" customHeight="1" x14ac:dyDescent="0.2">
      <c r="A27" s="15">
        <v>1</v>
      </c>
      <c r="B27" s="228" t="s">
        <v>8</v>
      </c>
      <c r="C27" s="228"/>
      <c r="D27" s="228"/>
      <c r="E27" s="228"/>
      <c r="F27" s="228"/>
      <c r="G27" s="228"/>
      <c r="H27" s="228"/>
      <c r="I27" s="50"/>
    </row>
    <row r="28" spans="1:10" s="119" customFormat="1" x14ac:dyDescent="0.2">
      <c r="A28" s="88">
        <v>2</v>
      </c>
      <c r="B28" s="185" t="s">
        <v>121</v>
      </c>
      <c r="C28" s="185"/>
      <c r="D28" s="185"/>
      <c r="E28" s="185"/>
      <c r="F28" s="185"/>
      <c r="G28" s="185"/>
      <c r="H28" s="185"/>
      <c r="I28" s="110"/>
    </row>
    <row r="29" spans="1:10" x14ac:dyDescent="0.2">
      <c r="A29" s="6">
        <v>3</v>
      </c>
      <c r="B29" s="185" t="s">
        <v>7</v>
      </c>
      <c r="C29" s="185"/>
      <c r="D29" s="185"/>
      <c r="E29" s="185"/>
      <c r="F29" s="185"/>
      <c r="G29" s="185"/>
      <c r="H29" s="185"/>
      <c r="I29" s="28"/>
    </row>
    <row r="30" spans="1:10" ht="12.75" customHeight="1" x14ac:dyDescent="0.2">
      <c r="A30" s="15">
        <v>4</v>
      </c>
      <c r="B30" s="228" t="s">
        <v>6</v>
      </c>
      <c r="C30" s="228"/>
      <c r="D30" s="228"/>
      <c r="E30" s="228"/>
      <c r="F30" s="228"/>
      <c r="G30" s="228"/>
      <c r="H30" s="228"/>
      <c r="I30" s="51"/>
    </row>
    <row r="31" spans="1:10" s="119" customFormat="1" x14ac:dyDescent="0.2">
      <c r="A31" s="88">
        <v>5</v>
      </c>
      <c r="B31" s="185" t="s">
        <v>122</v>
      </c>
      <c r="C31" s="185"/>
      <c r="D31" s="185"/>
      <c r="E31" s="185"/>
      <c r="F31" s="185"/>
      <c r="G31" s="185"/>
      <c r="H31" s="185"/>
      <c r="I31" s="89"/>
    </row>
    <row r="32" spans="1:10" s="119" customFormat="1" x14ac:dyDescent="0.2">
      <c r="A32" s="88">
        <v>6</v>
      </c>
      <c r="B32" s="185" t="s">
        <v>123</v>
      </c>
      <c r="C32" s="185"/>
      <c r="D32" s="185"/>
      <c r="E32" s="185"/>
      <c r="F32" s="185"/>
      <c r="G32" s="185"/>
      <c r="H32" s="185"/>
      <c r="I32" s="89"/>
    </row>
    <row r="33" spans="1:10" x14ac:dyDescent="0.2">
      <c r="A33" s="6">
        <v>7</v>
      </c>
      <c r="B33" s="185" t="s">
        <v>5</v>
      </c>
      <c r="C33" s="185"/>
      <c r="D33" s="185"/>
      <c r="E33" s="185"/>
      <c r="F33" s="185"/>
      <c r="G33" s="185"/>
      <c r="H33" s="185"/>
      <c r="I33" s="7"/>
    </row>
    <row r="34" spans="1:10" s="119" customFormat="1" x14ac:dyDescent="0.2">
      <c r="A34" s="196"/>
      <c r="B34" s="197"/>
      <c r="C34" s="197"/>
      <c r="D34" s="197"/>
      <c r="E34" s="197"/>
      <c r="F34" s="197"/>
      <c r="G34" s="197"/>
      <c r="H34" s="197"/>
      <c r="I34" s="198"/>
      <c r="J34" s="118"/>
    </row>
    <row r="35" spans="1:10" s="119" customFormat="1" x14ac:dyDescent="0.2">
      <c r="A35" s="196" t="s">
        <v>124</v>
      </c>
      <c r="B35" s="197"/>
      <c r="C35" s="197"/>
      <c r="D35" s="197"/>
      <c r="E35" s="197"/>
      <c r="F35" s="197"/>
      <c r="G35" s="197"/>
      <c r="H35" s="197"/>
      <c r="I35" s="198"/>
      <c r="J35" s="118"/>
    </row>
    <row r="36" spans="1:10" s="119" customFormat="1" x14ac:dyDescent="0.2">
      <c r="A36" s="196" t="s">
        <v>125</v>
      </c>
      <c r="B36" s="197"/>
      <c r="C36" s="197"/>
      <c r="D36" s="197"/>
      <c r="E36" s="197"/>
      <c r="F36" s="197"/>
      <c r="G36" s="197"/>
      <c r="H36" s="197"/>
      <c r="I36" s="198"/>
      <c r="J36" s="118"/>
    </row>
    <row r="37" spans="1:10" x14ac:dyDescent="0.2">
      <c r="A37" s="46"/>
      <c r="B37" s="47"/>
      <c r="C37" s="47"/>
      <c r="D37" s="47"/>
      <c r="E37" s="47"/>
      <c r="F37" s="47"/>
      <c r="G37" s="47"/>
      <c r="H37" s="47"/>
      <c r="I37" s="52"/>
    </row>
    <row r="38" spans="1:10" x14ac:dyDescent="0.2">
      <c r="A38" s="192" t="s">
        <v>24</v>
      </c>
      <c r="B38" s="192"/>
      <c r="C38" s="192"/>
      <c r="D38" s="192"/>
      <c r="E38" s="192"/>
      <c r="F38" s="192"/>
      <c r="G38" s="192"/>
      <c r="H38" s="192"/>
      <c r="I38" s="192"/>
    </row>
    <row r="39" spans="1:10" x14ac:dyDescent="0.2">
      <c r="A39" s="30">
        <v>1</v>
      </c>
      <c r="B39" s="191" t="s">
        <v>61</v>
      </c>
      <c r="C39" s="191"/>
      <c r="D39" s="191"/>
      <c r="E39" s="191"/>
      <c r="F39" s="191"/>
      <c r="G39" s="191"/>
      <c r="H39" s="30" t="s">
        <v>3</v>
      </c>
      <c r="I39" s="30" t="s">
        <v>1</v>
      </c>
    </row>
    <row r="40" spans="1:10" x14ac:dyDescent="0.2">
      <c r="A40" s="30" t="s">
        <v>9</v>
      </c>
      <c r="B40" s="185" t="s">
        <v>52</v>
      </c>
      <c r="C40" s="185"/>
      <c r="D40" s="185"/>
      <c r="E40" s="185"/>
      <c r="F40" s="185"/>
      <c r="G40" s="185"/>
      <c r="H40" s="31"/>
      <c r="I40" s="41">
        <f>I29</f>
        <v>0</v>
      </c>
    </row>
    <row r="41" spans="1:10" x14ac:dyDescent="0.2">
      <c r="A41" s="30" t="s">
        <v>10</v>
      </c>
      <c r="B41" s="185" t="s">
        <v>33</v>
      </c>
      <c r="C41" s="185"/>
      <c r="D41" s="185"/>
      <c r="E41" s="185"/>
      <c r="F41" s="185"/>
      <c r="G41" s="185"/>
      <c r="H41" s="53">
        <v>0.3</v>
      </c>
      <c r="I41" s="41">
        <f>H41*I40</f>
        <v>0</v>
      </c>
    </row>
    <row r="42" spans="1:10" x14ac:dyDescent="0.2">
      <c r="A42" s="30" t="s">
        <v>11</v>
      </c>
      <c r="B42" s="185" t="s">
        <v>34</v>
      </c>
      <c r="C42" s="185"/>
      <c r="D42" s="185"/>
      <c r="E42" s="185"/>
      <c r="F42" s="185"/>
      <c r="G42" s="185"/>
      <c r="H42" s="53"/>
      <c r="I42" s="41">
        <f>H42*I40</f>
        <v>0</v>
      </c>
    </row>
    <row r="43" spans="1:10" x14ac:dyDescent="0.2">
      <c r="A43" s="30" t="s">
        <v>12</v>
      </c>
      <c r="B43" s="185" t="s">
        <v>2</v>
      </c>
      <c r="C43" s="185"/>
      <c r="D43" s="185"/>
      <c r="E43" s="185"/>
      <c r="F43" s="185"/>
      <c r="G43" s="185"/>
      <c r="H43" s="53"/>
      <c r="I43" s="41">
        <v>0</v>
      </c>
    </row>
    <row r="44" spans="1:10" x14ac:dyDescent="0.2">
      <c r="A44" s="32" t="s">
        <v>13</v>
      </c>
      <c r="B44" s="185" t="s">
        <v>163</v>
      </c>
      <c r="C44" s="185"/>
      <c r="D44" s="185"/>
      <c r="E44" s="185"/>
      <c r="F44" s="185"/>
      <c r="G44" s="185"/>
      <c r="H44" s="54"/>
      <c r="I44" s="41">
        <v>0</v>
      </c>
    </row>
    <row r="45" spans="1:10" x14ac:dyDescent="0.2">
      <c r="A45" s="30" t="s">
        <v>14</v>
      </c>
      <c r="B45" s="185" t="s">
        <v>60</v>
      </c>
      <c r="C45" s="185"/>
      <c r="D45" s="185"/>
      <c r="E45" s="185"/>
      <c r="F45" s="185"/>
      <c r="G45" s="185"/>
      <c r="H45" s="54"/>
      <c r="I45" s="41">
        <v>0</v>
      </c>
    </row>
    <row r="46" spans="1:10" x14ac:dyDescent="0.2">
      <c r="A46" s="32" t="s">
        <v>15</v>
      </c>
      <c r="B46" s="185" t="s">
        <v>4</v>
      </c>
      <c r="C46" s="185"/>
      <c r="D46" s="185"/>
      <c r="E46" s="185"/>
      <c r="F46" s="185"/>
      <c r="G46" s="185"/>
      <c r="H46" s="53"/>
      <c r="I46" s="41">
        <v>0</v>
      </c>
    </row>
    <row r="47" spans="1:10" x14ac:dyDescent="0.2">
      <c r="A47" s="186" t="s">
        <v>36</v>
      </c>
      <c r="B47" s="186"/>
      <c r="C47" s="186"/>
      <c r="D47" s="186"/>
      <c r="E47" s="186"/>
      <c r="F47" s="186"/>
      <c r="G47" s="186"/>
      <c r="H47" s="186"/>
      <c r="I47" s="55">
        <f>SUM(I40:I46)</f>
        <v>0</v>
      </c>
    </row>
    <row r="48" spans="1:10" s="119" customFormat="1" x14ac:dyDescent="0.2">
      <c r="A48" s="196"/>
      <c r="B48" s="197"/>
      <c r="C48" s="197"/>
      <c r="D48" s="197"/>
      <c r="E48" s="197"/>
      <c r="F48" s="197"/>
      <c r="G48" s="197"/>
      <c r="H48" s="197"/>
      <c r="I48" s="198"/>
      <c r="J48" s="118"/>
    </row>
    <row r="49" spans="1:11" s="119" customFormat="1" x14ac:dyDescent="0.2">
      <c r="A49" s="196" t="s">
        <v>126</v>
      </c>
      <c r="B49" s="197"/>
      <c r="C49" s="197"/>
      <c r="D49" s="197"/>
      <c r="E49" s="197"/>
      <c r="F49" s="197"/>
      <c r="G49" s="197"/>
      <c r="H49" s="197"/>
      <c r="I49" s="198"/>
      <c r="J49" s="118"/>
    </row>
    <row r="50" spans="1:11" s="12" customFormat="1" x14ac:dyDescent="0.2"/>
    <row r="51" spans="1:11" x14ac:dyDescent="0.2">
      <c r="A51" s="192" t="s">
        <v>127</v>
      </c>
      <c r="B51" s="192"/>
      <c r="C51" s="192"/>
      <c r="D51" s="192"/>
      <c r="E51" s="192"/>
      <c r="F51" s="192"/>
      <c r="G51" s="192"/>
      <c r="H51" s="192"/>
      <c r="I51" s="192"/>
      <c r="J51" s="35"/>
    </row>
    <row r="52" spans="1:11" s="34" customFormat="1" x14ac:dyDescent="0.2">
      <c r="A52" s="67"/>
      <c r="B52" s="68"/>
      <c r="C52" s="69"/>
      <c r="D52" s="69"/>
      <c r="E52" s="69"/>
      <c r="F52" s="69"/>
      <c r="G52" s="70"/>
      <c r="H52" s="67"/>
      <c r="I52" s="67"/>
      <c r="J52" s="33"/>
    </row>
    <row r="53" spans="1:11" x14ac:dyDescent="0.2">
      <c r="A53" s="199" t="s">
        <v>82</v>
      </c>
      <c r="B53" s="200"/>
      <c r="C53" s="200"/>
      <c r="D53" s="200"/>
      <c r="E53" s="200"/>
      <c r="F53" s="200"/>
      <c r="G53" s="200"/>
      <c r="H53" s="200"/>
      <c r="I53" s="201"/>
      <c r="J53" s="35"/>
    </row>
    <row r="54" spans="1:11" x14ac:dyDescent="0.2">
      <c r="A54" s="56" t="s">
        <v>83</v>
      </c>
      <c r="B54" s="219" t="s">
        <v>84</v>
      </c>
      <c r="C54" s="220"/>
      <c r="D54" s="220"/>
      <c r="E54" s="220"/>
      <c r="F54" s="220"/>
      <c r="G54" s="221"/>
      <c r="H54" s="29"/>
      <c r="I54" s="67" t="s">
        <v>1</v>
      </c>
      <c r="J54" s="35"/>
    </row>
    <row r="55" spans="1:11" x14ac:dyDescent="0.2">
      <c r="A55" s="72" t="s">
        <v>9</v>
      </c>
      <c r="B55" s="211" t="s">
        <v>85</v>
      </c>
      <c r="C55" s="211"/>
      <c r="D55" s="211"/>
      <c r="E55" s="211"/>
      <c r="F55" s="211"/>
      <c r="G55" s="211"/>
      <c r="H55" s="29">
        <f>1/12</f>
        <v>8.3333333333333329E-2</v>
      </c>
      <c r="I55" s="57">
        <f>H55*I47</f>
        <v>0</v>
      </c>
      <c r="J55" s="35"/>
    </row>
    <row r="56" spans="1:11" x14ac:dyDescent="0.2">
      <c r="A56" s="72" t="s">
        <v>10</v>
      </c>
      <c r="B56" s="211" t="s">
        <v>86</v>
      </c>
      <c r="C56" s="211"/>
      <c r="D56" s="211"/>
      <c r="E56" s="211"/>
      <c r="F56" s="211"/>
      <c r="G56" s="211"/>
      <c r="H56" s="29">
        <f>1/3*H55</f>
        <v>2.7777777777777776E-2</v>
      </c>
      <c r="I56" s="57">
        <f>H56*I47</f>
        <v>0</v>
      </c>
      <c r="J56" s="35"/>
    </row>
    <row r="57" spans="1:11" s="119" customFormat="1" x14ac:dyDescent="0.2">
      <c r="A57" s="202" t="s">
        <v>181</v>
      </c>
      <c r="B57" s="203"/>
      <c r="C57" s="203"/>
      <c r="D57" s="203"/>
      <c r="E57" s="203"/>
      <c r="F57" s="203"/>
      <c r="G57" s="204"/>
      <c r="H57" s="111">
        <f>SUM(H51:H56)</f>
        <v>0.1111111111111111</v>
      </c>
      <c r="I57" s="122">
        <f>SUM(I51:I56)</f>
        <v>0</v>
      </c>
      <c r="J57" s="118"/>
    </row>
    <row r="58" spans="1:11" s="119" customFormat="1" x14ac:dyDescent="0.2">
      <c r="A58" s="115" t="s">
        <v>15</v>
      </c>
      <c r="B58" s="193" t="s">
        <v>182</v>
      </c>
      <c r="C58" s="194"/>
      <c r="D58" s="194"/>
      <c r="E58" s="194"/>
      <c r="F58" s="194"/>
      <c r="G58" s="195"/>
      <c r="H58" s="84">
        <f>H75*H57</f>
        <v>4.0888888888888891E-2</v>
      </c>
      <c r="I58" s="126">
        <f>H58*$I$47</f>
        <v>0</v>
      </c>
      <c r="J58" s="118"/>
    </row>
    <row r="59" spans="1:11" s="34" customFormat="1" x14ac:dyDescent="0.2">
      <c r="A59" s="215" t="s">
        <v>91</v>
      </c>
      <c r="B59" s="215"/>
      <c r="C59" s="215"/>
      <c r="D59" s="215"/>
      <c r="E59" s="215"/>
      <c r="F59" s="215"/>
      <c r="G59" s="215"/>
      <c r="H59" s="29">
        <f>SUM(H47:H56)</f>
        <v>0.1111111111111111</v>
      </c>
      <c r="I59" s="39">
        <f>I58+I57</f>
        <v>0</v>
      </c>
      <c r="J59" s="33"/>
      <c r="K59" s="60"/>
    </row>
    <row r="60" spans="1:11" x14ac:dyDescent="0.2">
      <c r="A60" s="72"/>
      <c r="B60" s="73"/>
      <c r="C60" s="74"/>
      <c r="D60" s="74"/>
      <c r="E60" s="74"/>
      <c r="F60" s="74"/>
      <c r="G60" s="75"/>
      <c r="H60" s="6"/>
      <c r="I60" s="57"/>
      <c r="J60" s="35"/>
    </row>
    <row r="61" spans="1:11" ht="22.9" customHeight="1" x14ac:dyDescent="0.2">
      <c r="A61" s="196" t="s">
        <v>164</v>
      </c>
      <c r="B61" s="197"/>
      <c r="C61" s="197"/>
      <c r="D61" s="197"/>
      <c r="E61" s="197"/>
      <c r="F61" s="197"/>
      <c r="G61" s="197"/>
      <c r="H61" s="197"/>
      <c r="I61" s="198"/>
      <c r="J61" s="35"/>
    </row>
    <row r="62" spans="1:11" s="119" customFormat="1" ht="22.9" customHeight="1" x14ac:dyDescent="0.2">
      <c r="A62" s="196" t="s">
        <v>87</v>
      </c>
      <c r="B62" s="197"/>
      <c r="C62" s="197"/>
      <c r="D62" s="197"/>
      <c r="E62" s="197"/>
      <c r="F62" s="197"/>
      <c r="G62" s="197"/>
      <c r="H62" s="197"/>
      <c r="I62" s="198"/>
      <c r="J62" s="118"/>
    </row>
    <row r="63" spans="1:11" ht="33" customHeight="1" x14ac:dyDescent="0.2">
      <c r="A63" s="196" t="s">
        <v>165</v>
      </c>
      <c r="B63" s="197"/>
      <c r="C63" s="197"/>
      <c r="D63" s="197"/>
      <c r="E63" s="197"/>
      <c r="F63" s="197"/>
      <c r="G63" s="197"/>
      <c r="H63" s="197"/>
      <c r="I63" s="198"/>
      <c r="J63" s="35"/>
    </row>
    <row r="64" spans="1:11" x14ac:dyDescent="0.2">
      <c r="A64" s="72"/>
      <c r="B64" s="73"/>
      <c r="C64" s="74"/>
      <c r="D64" s="74"/>
      <c r="E64" s="74"/>
      <c r="F64" s="74"/>
      <c r="G64" s="75"/>
      <c r="H64" s="6"/>
      <c r="I64" s="57"/>
      <c r="J64" s="35"/>
    </row>
    <row r="65" spans="1:12" ht="27" customHeight="1" x14ac:dyDescent="0.2">
      <c r="A65" s="222" t="s">
        <v>88</v>
      </c>
      <c r="B65" s="223"/>
      <c r="C65" s="223"/>
      <c r="D65" s="223"/>
      <c r="E65" s="223"/>
      <c r="F65" s="223"/>
      <c r="G65" s="223"/>
      <c r="H65" s="223"/>
      <c r="I65" s="224"/>
      <c r="J65" s="35"/>
    </row>
    <row r="66" spans="1:12" s="34" customFormat="1" x14ac:dyDescent="0.2">
      <c r="A66" s="56" t="s">
        <v>89</v>
      </c>
      <c r="B66" s="216" t="s">
        <v>166</v>
      </c>
      <c r="C66" s="217"/>
      <c r="D66" s="217"/>
      <c r="E66" s="217"/>
      <c r="F66" s="217"/>
      <c r="G66" s="218"/>
      <c r="H66" s="67" t="s">
        <v>3</v>
      </c>
      <c r="I66" s="67" t="s">
        <v>1</v>
      </c>
      <c r="J66" s="33"/>
      <c r="L66" s="58"/>
    </row>
    <row r="67" spans="1:12" x14ac:dyDescent="0.2">
      <c r="A67" s="72" t="s">
        <v>9</v>
      </c>
      <c r="B67" s="185" t="s">
        <v>66</v>
      </c>
      <c r="C67" s="185"/>
      <c r="D67" s="185"/>
      <c r="E67" s="185"/>
      <c r="F67" s="185"/>
      <c r="G67" s="185"/>
      <c r="H67" s="37">
        <v>0.2</v>
      </c>
      <c r="I67" s="41">
        <f t="shared" ref="I67:I74" si="0">H67*($I$47)</f>
        <v>0</v>
      </c>
      <c r="J67" s="35"/>
      <c r="K67" s="59"/>
      <c r="L67" s="71"/>
    </row>
    <row r="68" spans="1:12" x14ac:dyDescent="0.2">
      <c r="A68" s="72" t="s">
        <v>10</v>
      </c>
      <c r="B68" s="185" t="s">
        <v>67</v>
      </c>
      <c r="C68" s="185"/>
      <c r="D68" s="185"/>
      <c r="E68" s="185"/>
      <c r="F68" s="185"/>
      <c r="G68" s="185"/>
      <c r="H68" s="37">
        <v>2.5000000000000001E-2</v>
      </c>
      <c r="I68" s="41">
        <f t="shared" si="0"/>
        <v>0</v>
      </c>
      <c r="J68" s="35"/>
    </row>
    <row r="69" spans="1:12" x14ac:dyDescent="0.2">
      <c r="A69" s="72" t="s">
        <v>11</v>
      </c>
      <c r="B69" s="185" t="s">
        <v>92</v>
      </c>
      <c r="C69" s="185"/>
      <c r="D69" s="185"/>
      <c r="E69" s="185"/>
      <c r="F69" s="185"/>
      <c r="G69" s="185"/>
      <c r="H69" s="2">
        <v>0.03</v>
      </c>
      <c r="I69" s="41">
        <f t="shared" si="0"/>
        <v>0</v>
      </c>
      <c r="J69" s="35"/>
    </row>
    <row r="70" spans="1:12" x14ac:dyDescent="0.2">
      <c r="A70" s="72" t="s">
        <v>12</v>
      </c>
      <c r="B70" s="185" t="s">
        <v>93</v>
      </c>
      <c r="C70" s="185"/>
      <c r="D70" s="185"/>
      <c r="E70" s="185"/>
      <c r="F70" s="185"/>
      <c r="G70" s="185"/>
      <c r="H70" s="37">
        <v>1.4999999999999999E-2</v>
      </c>
      <c r="I70" s="41">
        <f t="shared" si="0"/>
        <v>0</v>
      </c>
      <c r="J70" s="35"/>
    </row>
    <row r="71" spans="1:12" x14ac:dyDescent="0.2">
      <c r="A71" s="72" t="s">
        <v>13</v>
      </c>
      <c r="B71" s="185" t="s">
        <v>94</v>
      </c>
      <c r="C71" s="185"/>
      <c r="D71" s="185"/>
      <c r="E71" s="185"/>
      <c r="F71" s="185"/>
      <c r="G71" s="185"/>
      <c r="H71" s="37">
        <v>0.01</v>
      </c>
      <c r="I71" s="41">
        <f t="shared" si="0"/>
        <v>0</v>
      </c>
      <c r="J71" s="35"/>
    </row>
    <row r="72" spans="1:12" x14ac:dyDescent="0.2">
      <c r="A72" s="72" t="s">
        <v>14</v>
      </c>
      <c r="B72" s="185" t="s">
        <v>69</v>
      </c>
      <c r="C72" s="185"/>
      <c r="D72" s="185"/>
      <c r="E72" s="185"/>
      <c r="F72" s="185"/>
      <c r="G72" s="185"/>
      <c r="H72" s="37">
        <v>6.0000000000000001E-3</v>
      </c>
      <c r="I72" s="41">
        <f t="shared" si="0"/>
        <v>0</v>
      </c>
      <c r="J72" s="35"/>
    </row>
    <row r="73" spans="1:12" x14ac:dyDescent="0.2">
      <c r="A73" s="72" t="s">
        <v>15</v>
      </c>
      <c r="B73" s="185" t="s">
        <v>95</v>
      </c>
      <c r="C73" s="185"/>
      <c r="D73" s="185"/>
      <c r="E73" s="185"/>
      <c r="F73" s="185"/>
      <c r="G73" s="185"/>
      <c r="H73" s="37">
        <v>2E-3</v>
      </c>
      <c r="I73" s="41">
        <f t="shared" si="0"/>
        <v>0</v>
      </c>
      <c r="J73" s="35"/>
    </row>
    <row r="74" spans="1:12" x14ac:dyDescent="0.2">
      <c r="A74" s="72" t="s">
        <v>16</v>
      </c>
      <c r="B74" s="185" t="s">
        <v>68</v>
      </c>
      <c r="C74" s="185"/>
      <c r="D74" s="185"/>
      <c r="E74" s="185"/>
      <c r="F74" s="185"/>
      <c r="G74" s="185"/>
      <c r="H74" s="37">
        <v>0.08</v>
      </c>
      <c r="I74" s="41">
        <f t="shared" si="0"/>
        <v>0</v>
      </c>
      <c r="J74" s="35"/>
    </row>
    <row r="75" spans="1:12" s="34" customFormat="1" x14ac:dyDescent="0.2">
      <c r="A75" s="215" t="s">
        <v>90</v>
      </c>
      <c r="B75" s="215"/>
      <c r="C75" s="215"/>
      <c r="D75" s="215"/>
      <c r="E75" s="215"/>
      <c r="F75" s="215"/>
      <c r="G75" s="215"/>
      <c r="H75" s="29">
        <f>SUM(H67:H74)</f>
        <v>0.36800000000000005</v>
      </c>
      <c r="I75" s="39">
        <f>SUM(I67:I74)</f>
        <v>0</v>
      </c>
      <c r="J75" s="33"/>
      <c r="K75" s="60"/>
    </row>
    <row r="76" spans="1:12" s="34" customFormat="1" x14ac:dyDescent="0.2">
      <c r="A76" s="68"/>
      <c r="B76" s="69"/>
      <c r="C76" s="69"/>
      <c r="D76" s="69"/>
      <c r="E76" s="69"/>
      <c r="F76" s="69"/>
      <c r="G76" s="69"/>
      <c r="H76" s="76"/>
      <c r="I76" s="77"/>
      <c r="J76" s="33"/>
      <c r="K76" s="60"/>
    </row>
    <row r="77" spans="1:12" x14ac:dyDescent="0.2">
      <c r="A77" s="196" t="s">
        <v>96</v>
      </c>
      <c r="B77" s="197"/>
      <c r="C77" s="197"/>
      <c r="D77" s="197"/>
      <c r="E77" s="197"/>
      <c r="F77" s="197"/>
      <c r="G77" s="197"/>
      <c r="H77" s="197"/>
      <c r="I77" s="198"/>
      <c r="J77" s="35"/>
    </row>
    <row r="78" spans="1:12" x14ac:dyDescent="0.2">
      <c r="A78" s="196" t="s">
        <v>97</v>
      </c>
      <c r="B78" s="197"/>
      <c r="C78" s="197"/>
      <c r="D78" s="197"/>
      <c r="E78" s="197"/>
      <c r="F78" s="197"/>
      <c r="G78" s="197"/>
      <c r="H78" s="197"/>
      <c r="I78" s="198"/>
      <c r="J78" s="35"/>
    </row>
    <row r="79" spans="1:12" x14ac:dyDescent="0.2">
      <c r="A79" s="196" t="s">
        <v>167</v>
      </c>
      <c r="B79" s="197"/>
      <c r="C79" s="197"/>
      <c r="D79" s="197"/>
      <c r="E79" s="197"/>
      <c r="F79" s="197"/>
      <c r="G79" s="197"/>
      <c r="H79" s="197"/>
      <c r="I79" s="198"/>
      <c r="J79" s="35"/>
    </row>
    <row r="80" spans="1:12" x14ac:dyDescent="0.2">
      <c r="A80" s="30"/>
      <c r="B80" s="211"/>
      <c r="C80" s="211"/>
      <c r="D80" s="211"/>
      <c r="E80" s="211"/>
      <c r="F80" s="211"/>
      <c r="G80" s="211"/>
      <c r="H80" s="6"/>
      <c r="I80" s="57"/>
      <c r="J80" s="35"/>
    </row>
    <row r="81" spans="1:12" x14ac:dyDescent="0.2">
      <c r="A81" s="199" t="s">
        <v>99</v>
      </c>
      <c r="B81" s="200"/>
      <c r="C81" s="200"/>
      <c r="D81" s="200"/>
      <c r="E81" s="200"/>
      <c r="F81" s="200"/>
      <c r="G81" s="200"/>
      <c r="H81" s="200"/>
      <c r="I81" s="201"/>
      <c r="J81" s="79"/>
      <c r="K81" s="80"/>
      <c r="L81" s="80"/>
    </row>
    <row r="82" spans="1:12" x14ac:dyDescent="0.2">
      <c r="A82" s="78" t="s">
        <v>128</v>
      </c>
      <c r="B82" s="208" t="s">
        <v>35</v>
      </c>
      <c r="C82" s="209"/>
      <c r="D82" s="209"/>
      <c r="E82" s="209"/>
      <c r="F82" s="209"/>
      <c r="G82" s="210"/>
      <c r="H82" s="78"/>
      <c r="I82" s="78" t="s">
        <v>1</v>
      </c>
      <c r="J82" s="79"/>
      <c r="K82" s="80"/>
      <c r="L82" s="80"/>
    </row>
    <row r="83" spans="1:12" x14ac:dyDescent="0.2">
      <c r="A83" s="114" t="s">
        <v>9</v>
      </c>
      <c r="B83" s="211" t="s">
        <v>53</v>
      </c>
      <c r="C83" s="211"/>
      <c r="D83" s="211"/>
      <c r="E83" s="211"/>
      <c r="F83" s="211"/>
      <c r="G83" s="211"/>
      <c r="H83" s="88" t="s">
        <v>0</v>
      </c>
      <c r="I83" s="139"/>
      <c r="J83" s="118"/>
      <c r="K83" s="81"/>
      <c r="L83" s="81"/>
    </row>
    <row r="84" spans="1:12" x14ac:dyDescent="0.2">
      <c r="A84" s="114" t="s">
        <v>10</v>
      </c>
      <c r="B84" s="211" t="s">
        <v>54</v>
      </c>
      <c r="C84" s="211"/>
      <c r="D84" s="211"/>
      <c r="E84" s="211"/>
      <c r="F84" s="211"/>
      <c r="G84" s="211"/>
      <c r="H84" s="88" t="s">
        <v>0</v>
      </c>
      <c r="I84" s="139"/>
      <c r="J84" s="118"/>
      <c r="K84" s="81"/>
      <c r="L84" s="81"/>
    </row>
    <row r="85" spans="1:12" x14ac:dyDescent="0.2">
      <c r="A85" s="114" t="s">
        <v>11</v>
      </c>
      <c r="B85" s="211" t="s">
        <v>62</v>
      </c>
      <c r="C85" s="211"/>
      <c r="D85" s="211"/>
      <c r="E85" s="211"/>
      <c r="F85" s="211"/>
      <c r="G85" s="211"/>
      <c r="H85" s="88" t="s">
        <v>0</v>
      </c>
      <c r="I85" s="139"/>
      <c r="J85" s="118"/>
      <c r="K85" s="81"/>
      <c r="L85" s="81"/>
    </row>
    <row r="86" spans="1:12" x14ac:dyDescent="0.2">
      <c r="A86" s="114" t="s">
        <v>12</v>
      </c>
      <c r="B86" s="211" t="s">
        <v>63</v>
      </c>
      <c r="C86" s="211"/>
      <c r="D86" s="211"/>
      <c r="E86" s="211"/>
      <c r="F86" s="211"/>
      <c r="G86" s="211"/>
      <c r="H86" s="88" t="s">
        <v>0</v>
      </c>
      <c r="I86" s="139"/>
      <c r="J86" s="118"/>
      <c r="K86" s="81"/>
      <c r="L86" s="81"/>
    </row>
    <row r="87" spans="1:12" x14ac:dyDescent="0.2">
      <c r="A87" s="114" t="s">
        <v>13</v>
      </c>
      <c r="B87" s="211" t="s">
        <v>64</v>
      </c>
      <c r="C87" s="211"/>
      <c r="D87" s="211"/>
      <c r="E87" s="211"/>
      <c r="F87" s="211"/>
      <c r="G87" s="211"/>
      <c r="H87" s="88" t="s">
        <v>0</v>
      </c>
      <c r="I87" s="139"/>
      <c r="J87" s="118"/>
      <c r="K87" s="81"/>
      <c r="L87" s="81"/>
    </row>
    <row r="88" spans="1:12" ht="13.15" customHeight="1" x14ac:dyDescent="0.2">
      <c r="A88" s="114" t="s">
        <v>14</v>
      </c>
      <c r="B88" s="211" t="s">
        <v>65</v>
      </c>
      <c r="C88" s="211"/>
      <c r="D88" s="211"/>
      <c r="E88" s="211"/>
      <c r="F88" s="211"/>
      <c r="G88" s="211"/>
      <c r="H88" s="88" t="s">
        <v>0</v>
      </c>
      <c r="I88" s="139"/>
      <c r="J88" s="118"/>
      <c r="K88" s="81"/>
      <c r="L88" s="81"/>
    </row>
    <row r="89" spans="1:12" x14ac:dyDescent="0.2">
      <c r="A89" s="215" t="s">
        <v>98</v>
      </c>
      <c r="B89" s="215"/>
      <c r="C89" s="215"/>
      <c r="D89" s="215"/>
      <c r="E89" s="215"/>
      <c r="F89" s="215"/>
      <c r="G89" s="215"/>
      <c r="H89" s="215"/>
      <c r="I89" s="122">
        <f>SUM(I83:I88)</f>
        <v>0</v>
      </c>
      <c r="J89" s="118"/>
      <c r="K89" s="81"/>
      <c r="L89" s="81"/>
    </row>
    <row r="90" spans="1:12" x14ac:dyDescent="0.2">
      <c r="A90" s="30"/>
      <c r="B90" s="191"/>
      <c r="C90" s="191"/>
      <c r="D90" s="191"/>
      <c r="E90" s="191"/>
      <c r="F90" s="191"/>
      <c r="G90" s="191"/>
      <c r="H90" s="30"/>
      <c r="I90" s="30"/>
      <c r="J90" s="35"/>
    </row>
    <row r="91" spans="1:12" s="119" customFormat="1" x14ac:dyDescent="0.2">
      <c r="A91" s="196" t="s">
        <v>100</v>
      </c>
      <c r="B91" s="197"/>
      <c r="C91" s="197"/>
      <c r="D91" s="197"/>
      <c r="E91" s="197"/>
      <c r="F91" s="197"/>
      <c r="G91" s="197"/>
      <c r="H91" s="197"/>
      <c r="I91" s="198"/>
      <c r="J91" s="118"/>
    </row>
    <row r="92" spans="1:12" s="119" customFormat="1" ht="22.9" customHeight="1" x14ac:dyDescent="0.2">
      <c r="A92" s="196" t="s">
        <v>101</v>
      </c>
      <c r="B92" s="197"/>
      <c r="C92" s="197"/>
      <c r="D92" s="197"/>
      <c r="E92" s="197"/>
      <c r="F92" s="197"/>
      <c r="G92" s="197"/>
      <c r="H92" s="197"/>
      <c r="I92" s="198"/>
      <c r="J92" s="118"/>
    </row>
    <row r="93" spans="1:12" x14ac:dyDescent="0.2">
      <c r="A93" s="4"/>
      <c r="B93" s="211"/>
      <c r="C93" s="211"/>
      <c r="D93" s="211"/>
      <c r="E93" s="211"/>
      <c r="F93" s="211"/>
      <c r="G93" s="211"/>
      <c r="H93" s="6"/>
      <c r="I93" s="41"/>
      <c r="J93" s="35"/>
    </row>
    <row r="94" spans="1:12" s="119" customFormat="1" x14ac:dyDescent="0.2">
      <c r="A94" s="199" t="s">
        <v>102</v>
      </c>
      <c r="B94" s="200"/>
      <c r="C94" s="200"/>
      <c r="D94" s="200"/>
      <c r="E94" s="200"/>
      <c r="F94" s="200"/>
      <c r="G94" s="200"/>
      <c r="H94" s="200"/>
      <c r="I94" s="201"/>
      <c r="J94" s="118"/>
    </row>
    <row r="95" spans="1:12" s="119" customFormat="1" x14ac:dyDescent="0.2">
      <c r="A95" s="114">
        <v>2</v>
      </c>
      <c r="B95" s="208" t="s">
        <v>103</v>
      </c>
      <c r="C95" s="209"/>
      <c r="D95" s="209"/>
      <c r="E95" s="209"/>
      <c r="F95" s="209"/>
      <c r="G95" s="210"/>
      <c r="H95" s="114"/>
      <c r="I95" s="114" t="s">
        <v>1</v>
      </c>
      <c r="J95" s="118"/>
    </row>
    <row r="96" spans="1:12" s="119" customFormat="1" x14ac:dyDescent="0.2">
      <c r="A96" s="114" t="s">
        <v>9</v>
      </c>
      <c r="B96" s="211" t="s">
        <v>84</v>
      </c>
      <c r="C96" s="211"/>
      <c r="D96" s="211"/>
      <c r="E96" s="211"/>
      <c r="F96" s="211"/>
      <c r="G96" s="211"/>
      <c r="H96" s="88" t="s">
        <v>0</v>
      </c>
      <c r="I96" s="139">
        <f>I59</f>
        <v>0</v>
      </c>
      <c r="J96" s="118"/>
    </row>
    <row r="97" spans="1:12" s="119" customFormat="1" x14ac:dyDescent="0.2">
      <c r="A97" s="114" t="s">
        <v>10</v>
      </c>
      <c r="B97" s="211" t="s">
        <v>166</v>
      </c>
      <c r="C97" s="211"/>
      <c r="D97" s="211"/>
      <c r="E97" s="211"/>
      <c r="F97" s="211"/>
      <c r="G97" s="211"/>
      <c r="H97" s="88" t="s">
        <v>0</v>
      </c>
      <c r="I97" s="139">
        <f>I75</f>
        <v>0</v>
      </c>
      <c r="J97" s="118"/>
    </row>
    <row r="98" spans="1:12" s="119" customFormat="1" x14ac:dyDescent="0.2">
      <c r="A98" s="114" t="s">
        <v>11</v>
      </c>
      <c r="B98" s="211" t="s">
        <v>35</v>
      </c>
      <c r="C98" s="211"/>
      <c r="D98" s="211"/>
      <c r="E98" s="211"/>
      <c r="F98" s="211"/>
      <c r="G98" s="211"/>
      <c r="H98" s="88" t="s">
        <v>0</v>
      </c>
      <c r="I98" s="139">
        <f>I89</f>
        <v>0</v>
      </c>
      <c r="J98" s="118"/>
    </row>
    <row r="99" spans="1:12" x14ac:dyDescent="0.2">
      <c r="A99" s="187" t="s">
        <v>104</v>
      </c>
      <c r="B99" s="188"/>
      <c r="C99" s="188"/>
      <c r="D99" s="188"/>
      <c r="E99" s="188"/>
      <c r="F99" s="188"/>
      <c r="G99" s="188"/>
      <c r="H99" s="189"/>
      <c r="I99" s="40">
        <f>SUM(I96:I98)</f>
        <v>0</v>
      </c>
      <c r="J99" s="35"/>
    </row>
    <row r="100" spans="1:12" x14ac:dyDescent="0.2">
      <c r="A100" s="65"/>
      <c r="B100" s="66"/>
      <c r="C100" s="66"/>
      <c r="D100" s="66"/>
      <c r="E100" s="66"/>
      <c r="F100" s="66"/>
      <c r="G100" s="66"/>
      <c r="H100" s="66"/>
      <c r="I100" s="66"/>
      <c r="J100" s="35"/>
    </row>
    <row r="101" spans="1:12" s="119" customFormat="1" x14ac:dyDescent="0.2">
      <c r="A101" s="199" t="s">
        <v>115</v>
      </c>
      <c r="B101" s="200"/>
      <c r="C101" s="200"/>
      <c r="D101" s="200"/>
      <c r="E101" s="200"/>
      <c r="F101" s="200"/>
      <c r="G101" s="200"/>
      <c r="H101" s="200"/>
      <c r="I101" s="201"/>
      <c r="J101" s="118"/>
    </row>
    <row r="102" spans="1:12" s="119" customFormat="1" x14ac:dyDescent="0.2">
      <c r="A102" s="112">
        <v>3</v>
      </c>
      <c r="B102" s="212" t="s">
        <v>70</v>
      </c>
      <c r="C102" s="213"/>
      <c r="D102" s="213"/>
      <c r="E102" s="213"/>
      <c r="F102" s="213"/>
      <c r="G102" s="214"/>
      <c r="H102" s="113" t="s">
        <v>3</v>
      </c>
      <c r="I102" s="113" t="s">
        <v>1</v>
      </c>
      <c r="J102" s="118"/>
    </row>
    <row r="103" spans="1:12" s="119" customFormat="1" x14ac:dyDescent="0.2">
      <c r="A103" s="114" t="s">
        <v>9</v>
      </c>
      <c r="B103" s="185" t="s">
        <v>55</v>
      </c>
      <c r="C103" s="180"/>
      <c r="D103" s="180"/>
      <c r="E103" s="180"/>
      <c r="F103" s="180"/>
      <c r="G103" s="181"/>
      <c r="H103" s="84">
        <f>1/12*0.05</f>
        <v>4.1666666666666666E-3</v>
      </c>
      <c r="I103" s="124">
        <f t="shared" ref="I103:I108" si="1">H103*$I$47</f>
        <v>0</v>
      </c>
      <c r="J103" s="118"/>
    </row>
    <row r="104" spans="1:12" s="119" customFormat="1" x14ac:dyDescent="0.2">
      <c r="A104" s="115" t="s">
        <v>10</v>
      </c>
      <c r="B104" s="193" t="s">
        <v>116</v>
      </c>
      <c r="C104" s="194"/>
      <c r="D104" s="194"/>
      <c r="E104" s="194"/>
      <c r="F104" s="194"/>
      <c r="G104" s="195"/>
      <c r="H104" s="84">
        <f>H74*H103</f>
        <v>3.3333333333333332E-4</v>
      </c>
      <c r="I104" s="124">
        <f>H104*$I$47</f>
        <v>0</v>
      </c>
      <c r="J104" s="118"/>
    </row>
    <row r="105" spans="1:12" s="119" customFormat="1" x14ac:dyDescent="0.2">
      <c r="A105" s="115" t="s">
        <v>11</v>
      </c>
      <c r="B105" s="193" t="s">
        <v>117</v>
      </c>
      <c r="C105" s="194"/>
      <c r="D105" s="194"/>
      <c r="E105" s="194"/>
      <c r="F105" s="194"/>
      <c r="G105" s="195"/>
      <c r="H105" s="84">
        <v>3.44E-2</v>
      </c>
      <c r="I105" s="124">
        <f t="shared" si="1"/>
        <v>0</v>
      </c>
      <c r="J105" s="118"/>
    </row>
    <row r="106" spans="1:12" s="119" customFormat="1" x14ac:dyDescent="0.2">
      <c r="A106" s="115" t="s">
        <v>12</v>
      </c>
      <c r="B106" s="193" t="s">
        <v>59</v>
      </c>
      <c r="C106" s="194"/>
      <c r="D106" s="194"/>
      <c r="E106" s="194"/>
      <c r="F106" s="194"/>
      <c r="G106" s="195"/>
      <c r="H106" s="84">
        <v>1.9400000000000001E-2</v>
      </c>
      <c r="I106" s="124">
        <f t="shared" si="1"/>
        <v>0</v>
      </c>
      <c r="J106" s="118"/>
    </row>
    <row r="107" spans="1:12" s="119" customFormat="1" x14ac:dyDescent="0.2">
      <c r="A107" s="115" t="s">
        <v>13</v>
      </c>
      <c r="B107" s="193" t="s">
        <v>168</v>
      </c>
      <c r="C107" s="194"/>
      <c r="D107" s="194"/>
      <c r="E107" s="194"/>
      <c r="F107" s="194"/>
      <c r="G107" s="195"/>
      <c r="H107" s="84">
        <f>H75*H106</f>
        <v>7.1392000000000009E-3</v>
      </c>
      <c r="I107" s="124">
        <f t="shared" si="1"/>
        <v>0</v>
      </c>
      <c r="J107" s="118"/>
    </row>
    <row r="108" spans="1:12" s="119" customFormat="1" x14ac:dyDescent="0.2">
      <c r="A108" s="115" t="s">
        <v>14</v>
      </c>
      <c r="B108" s="179" t="s">
        <v>118</v>
      </c>
      <c r="C108" s="180"/>
      <c r="D108" s="180"/>
      <c r="E108" s="180"/>
      <c r="F108" s="180"/>
      <c r="G108" s="181"/>
      <c r="H108" s="84">
        <f>H106*H74*0.4</f>
        <v>6.2080000000000002E-4</v>
      </c>
      <c r="I108" s="124">
        <f t="shared" si="1"/>
        <v>0</v>
      </c>
      <c r="J108" s="118"/>
    </row>
    <row r="109" spans="1:12" s="174" customFormat="1" x14ac:dyDescent="0.2">
      <c r="A109" s="205" t="s">
        <v>119</v>
      </c>
      <c r="B109" s="206"/>
      <c r="C109" s="206"/>
      <c r="D109" s="206"/>
      <c r="E109" s="206"/>
      <c r="F109" s="206"/>
      <c r="G109" s="207"/>
      <c r="H109" s="171">
        <f>SUM(H103:H108)</f>
        <v>6.6060000000000008E-2</v>
      </c>
      <c r="I109" s="172">
        <f>SUM(I103:I108)</f>
        <v>0</v>
      </c>
      <c r="J109" s="173"/>
    </row>
    <row r="110" spans="1:12" x14ac:dyDescent="0.2">
      <c r="A110" s="13"/>
      <c r="B110" s="13"/>
      <c r="C110" s="13"/>
      <c r="D110" s="13"/>
      <c r="E110" s="13"/>
      <c r="F110" s="13"/>
      <c r="G110" s="13"/>
      <c r="H110" s="14"/>
      <c r="I110" s="1"/>
      <c r="J110" s="35"/>
    </row>
    <row r="111" spans="1:12" x14ac:dyDescent="0.2">
      <c r="A111" s="199" t="s">
        <v>105</v>
      </c>
      <c r="B111" s="200"/>
      <c r="C111" s="200"/>
      <c r="D111" s="200"/>
      <c r="E111" s="200"/>
      <c r="F111" s="200"/>
      <c r="G111" s="200"/>
      <c r="H111" s="200"/>
      <c r="I111" s="201"/>
      <c r="J111" s="35"/>
    </row>
    <row r="112" spans="1:12" s="34" customFormat="1" x14ac:dyDescent="0.2">
      <c r="A112" s="56"/>
      <c r="B112" s="216"/>
      <c r="C112" s="217"/>
      <c r="D112" s="217"/>
      <c r="E112" s="217"/>
      <c r="F112" s="217"/>
      <c r="G112" s="218"/>
      <c r="H112" s="32"/>
      <c r="I112" s="32"/>
      <c r="J112" s="33"/>
      <c r="L112" s="58"/>
    </row>
    <row r="113" spans="1:10" s="119" customFormat="1" ht="21" customHeight="1" x14ac:dyDescent="0.2">
      <c r="A113" s="196" t="s">
        <v>169</v>
      </c>
      <c r="B113" s="197"/>
      <c r="C113" s="197"/>
      <c r="D113" s="197"/>
      <c r="E113" s="197"/>
      <c r="F113" s="197"/>
      <c r="G113" s="197"/>
      <c r="H113" s="197"/>
      <c r="I113" s="198"/>
      <c r="J113" s="118"/>
    </row>
    <row r="114" spans="1:10" x14ac:dyDescent="0.2">
      <c r="A114" s="30"/>
      <c r="B114" s="179"/>
      <c r="C114" s="180"/>
      <c r="D114" s="180"/>
      <c r="E114" s="180"/>
      <c r="F114" s="180"/>
      <c r="G114" s="181"/>
      <c r="H114" s="2"/>
      <c r="I114" s="41"/>
      <c r="J114" s="35"/>
    </row>
    <row r="115" spans="1:10" s="119" customFormat="1" x14ac:dyDescent="0.2">
      <c r="A115" s="199" t="s">
        <v>170</v>
      </c>
      <c r="B115" s="200"/>
      <c r="C115" s="200"/>
      <c r="D115" s="200"/>
      <c r="E115" s="200"/>
      <c r="F115" s="200"/>
      <c r="G115" s="200"/>
      <c r="H115" s="200"/>
      <c r="I115" s="201"/>
      <c r="J115" s="118"/>
    </row>
    <row r="116" spans="1:10" s="119" customFormat="1" x14ac:dyDescent="0.2">
      <c r="A116" s="112" t="s">
        <v>21</v>
      </c>
      <c r="B116" s="212" t="s">
        <v>37</v>
      </c>
      <c r="C116" s="213"/>
      <c r="D116" s="213"/>
      <c r="E116" s="213"/>
      <c r="F116" s="213"/>
      <c r="G116" s="214"/>
      <c r="H116" s="113" t="s">
        <v>3</v>
      </c>
      <c r="I116" s="113" t="s">
        <v>1</v>
      </c>
      <c r="J116" s="118"/>
    </row>
    <row r="117" spans="1:10" s="119" customFormat="1" x14ac:dyDescent="0.2">
      <c r="A117" s="114" t="s">
        <v>9</v>
      </c>
      <c r="B117" s="185" t="s">
        <v>171</v>
      </c>
      <c r="C117" s="180"/>
      <c r="D117" s="180"/>
      <c r="E117" s="180"/>
      <c r="F117" s="180"/>
      <c r="G117" s="181"/>
      <c r="H117" s="84">
        <v>8.3299999999999999E-2</v>
      </c>
      <c r="I117" s="124">
        <f>H117*$I$47</f>
        <v>0</v>
      </c>
      <c r="J117" s="118"/>
    </row>
    <row r="118" spans="1:10" s="119" customFormat="1" x14ac:dyDescent="0.2">
      <c r="A118" s="115" t="s">
        <v>10</v>
      </c>
      <c r="B118" s="193" t="s">
        <v>180</v>
      </c>
      <c r="C118" s="194"/>
      <c r="D118" s="194"/>
      <c r="E118" s="194"/>
      <c r="F118" s="194"/>
      <c r="G118" s="195"/>
      <c r="H118" s="84">
        <f>5/30/12</f>
        <v>1.3888888888888888E-2</v>
      </c>
      <c r="I118" s="124">
        <f>H118*$I$47</f>
        <v>0</v>
      </c>
      <c r="J118" s="118"/>
    </row>
    <row r="119" spans="1:10" s="119" customFormat="1" x14ac:dyDescent="0.2">
      <c r="A119" s="115" t="s">
        <v>11</v>
      </c>
      <c r="B119" s="193" t="s">
        <v>172</v>
      </c>
      <c r="C119" s="194"/>
      <c r="D119" s="194"/>
      <c r="E119" s="194"/>
      <c r="F119" s="194"/>
      <c r="G119" s="195"/>
      <c r="H119" s="84">
        <v>2.8E-3</v>
      </c>
      <c r="I119" s="124">
        <f t="shared" ref="I119:I122" si="2">H119*$I$47</f>
        <v>0</v>
      </c>
      <c r="J119" s="118"/>
    </row>
    <row r="120" spans="1:10" s="119" customFormat="1" x14ac:dyDescent="0.2">
      <c r="A120" s="115" t="s">
        <v>12</v>
      </c>
      <c r="B120" s="193" t="s">
        <v>173</v>
      </c>
      <c r="C120" s="194"/>
      <c r="D120" s="194"/>
      <c r="E120" s="194"/>
      <c r="F120" s="194"/>
      <c r="G120" s="195"/>
      <c r="H120" s="84">
        <v>2.0000000000000001E-4</v>
      </c>
      <c r="I120" s="124">
        <f t="shared" si="2"/>
        <v>0</v>
      </c>
      <c r="J120" s="118"/>
    </row>
    <row r="121" spans="1:10" s="119" customFormat="1" x14ac:dyDescent="0.2">
      <c r="A121" s="115" t="s">
        <v>13</v>
      </c>
      <c r="B121" s="193" t="s">
        <v>174</v>
      </c>
      <c r="C121" s="194"/>
      <c r="D121" s="194"/>
      <c r="E121" s="194"/>
      <c r="F121" s="194"/>
      <c r="G121" s="195"/>
      <c r="H121" s="84">
        <v>6.9999999999999999E-4</v>
      </c>
      <c r="I121" s="124">
        <f t="shared" si="2"/>
        <v>0</v>
      </c>
      <c r="J121" s="118"/>
    </row>
    <row r="122" spans="1:10" s="119" customFormat="1" x14ac:dyDescent="0.2">
      <c r="A122" s="115" t="s">
        <v>14</v>
      </c>
      <c r="B122" s="193" t="s">
        <v>175</v>
      </c>
      <c r="C122" s="194"/>
      <c r="D122" s="194"/>
      <c r="E122" s="194"/>
      <c r="F122" s="194"/>
      <c r="G122" s="195"/>
      <c r="H122" s="84">
        <v>2.8999999999999998E-3</v>
      </c>
      <c r="I122" s="124">
        <f t="shared" si="2"/>
        <v>0</v>
      </c>
      <c r="J122" s="118"/>
    </row>
    <row r="123" spans="1:10" s="119" customFormat="1" x14ac:dyDescent="0.2">
      <c r="A123" s="175" t="s">
        <v>15</v>
      </c>
      <c r="B123" s="179" t="s">
        <v>176</v>
      </c>
      <c r="C123" s="180"/>
      <c r="D123" s="180"/>
      <c r="E123" s="180"/>
      <c r="F123" s="180"/>
      <c r="G123" s="181"/>
      <c r="H123" s="84"/>
      <c r="I123" s="124">
        <f>H123*$I$47</f>
        <v>0</v>
      </c>
      <c r="J123" s="118"/>
    </row>
    <row r="124" spans="1:10" s="156" customFormat="1" x14ac:dyDescent="0.2">
      <c r="A124" s="202" t="s">
        <v>19</v>
      </c>
      <c r="B124" s="203"/>
      <c r="C124" s="203"/>
      <c r="D124" s="203"/>
      <c r="E124" s="203"/>
      <c r="F124" s="203"/>
      <c r="G124" s="204"/>
      <c r="H124" s="111">
        <f>SUM(H117:H123)</f>
        <v>0.10378888888888889</v>
      </c>
      <c r="I124" s="176">
        <f>H124*$I$47</f>
        <v>0</v>
      </c>
      <c r="J124" s="177"/>
    </row>
    <row r="125" spans="1:10" x14ac:dyDescent="0.2">
      <c r="A125" s="30"/>
      <c r="B125" s="185"/>
      <c r="C125" s="185"/>
      <c r="D125" s="185"/>
      <c r="E125" s="185"/>
      <c r="F125" s="185"/>
      <c r="G125" s="185"/>
      <c r="H125" s="37"/>
      <c r="I125" s="41"/>
      <c r="J125" s="35"/>
    </row>
    <row r="126" spans="1:10" s="119" customFormat="1" x14ac:dyDescent="0.2">
      <c r="A126" s="199" t="s">
        <v>160</v>
      </c>
      <c r="B126" s="200"/>
      <c r="C126" s="200"/>
      <c r="D126" s="200"/>
      <c r="E126" s="200"/>
      <c r="F126" s="200"/>
      <c r="G126" s="200"/>
      <c r="H126" s="200"/>
      <c r="I126" s="201"/>
      <c r="J126" s="118"/>
    </row>
    <row r="127" spans="1:10" s="119" customFormat="1" x14ac:dyDescent="0.2">
      <c r="A127" s="112" t="s">
        <v>22</v>
      </c>
      <c r="B127" s="212" t="s">
        <v>37</v>
      </c>
      <c r="C127" s="213"/>
      <c r="D127" s="213"/>
      <c r="E127" s="213"/>
      <c r="F127" s="213"/>
      <c r="G127" s="214"/>
      <c r="H127" s="113" t="s">
        <v>3</v>
      </c>
      <c r="I127" s="113" t="s">
        <v>1</v>
      </c>
      <c r="J127" s="118"/>
    </row>
    <row r="128" spans="1:10" s="119" customFormat="1" x14ac:dyDescent="0.2">
      <c r="A128" s="114" t="s">
        <v>9</v>
      </c>
      <c r="B128" s="185" t="s">
        <v>177</v>
      </c>
      <c r="C128" s="180"/>
      <c r="D128" s="180"/>
      <c r="E128" s="180"/>
      <c r="F128" s="180"/>
      <c r="G128" s="181"/>
      <c r="H128" s="84"/>
      <c r="I128" s="124">
        <f>H128*$I$47</f>
        <v>0</v>
      </c>
      <c r="J128" s="118"/>
    </row>
    <row r="129" spans="1:10" s="119" customFormat="1" x14ac:dyDescent="0.2">
      <c r="A129" s="202" t="s">
        <v>20</v>
      </c>
      <c r="B129" s="203"/>
      <c r="C129" s="203"/>
      <c r="D129" s="203"/>
      <c r="E129" s="203"/>
      <c r="F129" s="203"/>
      <c r="G129" s="204"/>
      <c r="H129" s="111">
        <f>SUM(H128:H128)</f>
        <v>0</v>
      </c>
      <c r="I129" s="124">
        <f>H129*$I$47</f>
        <v>0</v>
      </c>
      <c r="J129" s="118"/>
    </row>
    <row r="131" spans="1:10" s="119" customFormat="1" x14ac:dyDescent="0.2">
      <c r="A131" s="199" t="s">
        <v>106</v>
      </c>
      <c r="B131" s="200"/>
      <c r="C131" s="200"/>
      <c r="D131" s="200"/>
      <c r="E131" s="200"/>
      <c r="F131" s="200"/>
      <c r="G131" s="200"/>
      <c r="H131" s="200"/>
      <c r="I131" s="201"/>
      <c r="J131" s="118"/>
    </row>
    <row r="132" spans="1:10" s="119" customFormat="1" x14ac:dyDescent="0.2">
      <c r="A132" s="114">
        <v>4</v>
      </c>
      <c r="B132" s="208" t="s">
        <v>107</v>
      </c>
      <c r="C132" s="209"/>
      <c r="D132" s="209"/>
      <c r="E132" s="209"/>
      <c r="F132" s="209"/>
      <c r="G132" s="210"/>
      <c r="H132" s="114"/>
      <c r="I132" s="114" t="s">
        <v>1</v>
      </c>
      <c r="J132" s="118"/>
    </row>
    <row r="133" spans="1:10" s="119" customFormat="1" x14ac:dyDescent="0.2">
      <c r="A133" s="114" t="s">
        <v>9</v>
      </c>
      <c r="B133" s="211" t="s">
        <v>178</v>
      </c>
      <c r="C133" s="211"/>
      <c r="D133" s="211"/>
      <c r="E133" s="211"/>
      <c r="F133" s="211"/>
      <c r="G133" s="211"/>
      <c r="H133" s="88" t="s">
        <v>0</v>
      </c>
      <c r="I133" s="139">
        <f>I124</f>
        <v>0</v>
      </c>
      <c r="J133" s="118"/>
    </row>
    <row r="134" spans="1:10" s="119" customFormat="1" x14ac:dyDescent="0.2">
      <c r="A134" s="114" t="s">
        <v>10</v>
      </c>
      <c r="B134" s="211" t="s">
        <v>179</v>
      </c>
      <c r="C134" s="211"/>
      <c r="D134" s="211"/>
      <c r="E134" s="211"/>
      <c r="F134" s="211"/>
      <c r="G134" s="211"/>
      <c r="H134" s="88" t="s">
        <v>0</v>
      </c>
      <c r="I134" s="139">
        <f>I119</f>
        <v>0</v>
      </c>
      <c r="J134" s="118"/>
    </row>
    <row r="135" spans="1:10" s="119" customFormat="1" x14ac:dyDescent="0.2">
      <c r="A135" s="187" t="s">
        <v>38</v>
      </c>
      <c r="B135" s="188"/>
      <c r="C135" s="188"/>
      <c r="D135" s="188"/>
      <c r="E135" s="188"/>
      <c r="F135" s="188"/>
      <c r="G135" s="188"/>
      <c r="H135" s="189"/>
      <c r="I135" s="123">
        <f>SUM(I133:I134)</f>
        <v>0</v>
      </c>
      <c r="J135" s="118"/>
    </row>
    <row r="136" spans="1:10" s="34" customFormat="1" x14ac:dyDescent="0.2">
      <c r="A136" s="202"/>
      <c r="B136" s="203"/>
      <c r="C136" s="203"/>
      <c r="D136" s="203"/>
      <c r="E136" s="203"/>
      <c r="F136" s="203"/>
      <c r="G136" s="204"/>
      <c r="H136" s="29"/>
      <c r="I136" s="39"/>
      <c r="J136" s="33"/>
    </row>
    <row r="137" spans="1:10" s="119" customFormat="1" x14ac:dyDescent="0.2">
      <c r="A137" s="192" t="s">
        <v>108</v>
      </c>
      <c r="B137" s="192"/>
      <c r="C137" s="192"/>
      <c r="D137" s="192"/>
      <c r="E137" s="192"/>
      <c r="F137" s="192"/>
      <c r="G137" s="192"/>
      <c r="H137" s="192"/>
      <c r="I137" s="192"/>
    </row>
    <row r="138" spans="1:10" s="119" customFormat="1" x14ac:dyDescent="0.2">
      <c r="A138" s="114">
        <v>5</v>
      </c>
      <c r="B138" s="191" t="s">
        <v>109</v>
      </c>
      <c r="C138" s="191"/>
      <c r="D138" s="191"/>
      <c r="E138" s="191"/>
      <c r="F138" s="191"/>
      <c r="G138" s="191"/>
      <c r="H138" s="114" t="s">
        <v>3</v>
      </c>
      <c r="I138" s="114" t="s">
        <v>1</v>
      </c>
    </row>
    <row r="139" spans="1:10" s="119" customFormat="1" x14ac:dyDescent="0.2">
      <c r="A139" s="114" t="s">
        <v>9</v>
      </c>
      <c r="B139" s="185" t="s">
        <v>110</v>
      </c>
      <c r="C139" s="185"/>
      <c r="D139" s="185"/>
      <c r="E139" s="185"/>
      <c r="F139" s="185"/>
      <c r="G139" s="185"/>
      <c r="H139" s="135"/>
      <c r="I139" s="124">
        <f>Uniformes!E12</f>
        <v>0</v>
      </c>
    </row>
    <row r="140" spans="1:10" s="119" customFormat="1" x14ac:dyDescent="0.2">
      <c r="A140" s="114" t="s">
        <v>10</v>
      </c>
      <c r="B140" s="185" t="s">
        <v>17</v>
      </c>
      <c r="C140" s="185"/>
      <c r="D140" s="185"/>
      <c r="E140" s="185"/>
      <c r="F140" s="185"/>
      <c r="G140" s="185"/>
      <c r="H140" s="135"/>
      <c r="I140" s="124"/>
    </row>
    <row r="141" spans="1:10" s="119" customFormat="1" x14ac:dyDescent="0.2">
      <c r="A141" s="115" t="s">
        <v>11</v>
      </c>
      <c r="B141" s="185" t="s">
        <v>18</v>
      </c>
      <c r="C141" s="185"/>
      <c r="D141" s="185"/>
      <c r="E141" s="185"/>
      <c r="F141" s="185"/>
      <c r="G141" s="185"/>
      <c r="H141" s="136"/>
      <c r="I141" s="124"/>
    </row>
    <row r="142" spans="1:10" s="119" customFormat="1" x14ac:dyDescent="0.2">
      <c r="A142" s="114" t="s">
        <v>12</v>
      </c>
      <c r="B142" s="185" t="s">
        <v>4</v>
      </c>
      <c r="C142" s="185"/>
      <c r="D142" s="185"/>
      <c r="E142" s="185"/>
      <c r="F142" s="185"/>
      <c r="G142" s="185"/>
      <c r="H142" s="136"/>
      <c r="I142" s="124"/>
    </row>
    <row r="143" spans="1:10" s="119" customFormat="1" x14ac:dyDescent="0.2">
      <c r="A143" s="186" t="s">
        <v>39</v>
      </c>
      <c r="B143" s="186"/>
      <c r="C143" s="186"/>
      <c r="D143" s="186"/>
      <c r="E143" s="186"/>
      <c r="F143" s="186"/>
      <c r="G143" s="186"/>
      <c r="H143" s="186"/>
      <c r="I143" s="137">
        <f>SUM(I139:I142)</f>
        <v>0</v>
      </c>
    </row>
    <row r="144" spans="1:10" x14ac:dyDescent="0.2">
      <c r="A144" s="30"/>
      <c r="B144" s="179"/>
      <c r="C144" s="180"/>
      <c r="D144" s="180"/>
      <c r="E144" s="180"/>
      <c r="F144" s="180"/>
      <c r="G144" s="181"/>
      <c r="H144" s="2"/>
      <c r="I144" s="41"/>
      <c r="J144" s="35"/>
    </row>
    <row r="145" spans="1:11" s="119" customFormat="1" x14ac:dyDescent="0.2">
      <c r="A145" s="196" t="s">
        <v>111</v>
      </c>
      <c r="B145" s="197"/>
      <c r="C145" s="197"/>
      <c r="D145" s="197"/>
      <c r="E145" s="197"/>
      <c r="F145" s="197"/>
      <c r="G145" s="197"/>
      <c r="H145" s="197"/>
      <c r="I145" s="198"/>
      <c r="J145" s="118"/>
    </row>
    <row r="146" spans="1:11" x14ac:dyDescent="0.2">
      <c r="A146" s="32"/>
      <c r="B146" s="193"/>
      <c r="C146" s="194"/>
      <c r="D146" s="194"/>
      <c r="E146" s="194"/>
      <c r="F146" s="194"/>
      <c r="G146" s="195"/>
      <c r="H146" s="2"/>
      <c r="I146" s="41"/>
      <c r="J146" s="35"/>
    </row>
    <row r="147" spans="1:11" x14ac:dyDescent="0.2">
      <c r="A147" s="192" t="s">
        <v>112</v>
      </c>
      <c r="B147" s="192"/>
      <c r="C147" s="192"/>
      <c r="D147" s="192"/>
      <c r="E147" s="192"/>
      <c r="F147" s="192"/>
      <c r="G147" s="192"/>
      <c r="H147" s="192"/>
      <c r="I147" s="192"/>
      <c r="J147" s="35"/>
    </row>
    <row r="148" spans="1:11" x14ac:dyDescent="0.2">
      <c r="A148" s="30">
        <v>6</v>
      </c>
      <c r="B148" s="191" t="s">
        <v>71</v>
      </c>
      <c r="C148" s="191"/>
      <c r="D148" s="191"/>
      <c r="E148" s="191"/>
      <c r="F148" s="191"/>
      <c r="G148" s="191"/>
      <c r="H148" s="30" t="s">
        <v>3</v>
      </c>
      <c r="I148" s="30" t="s">
        <v>1</v>
      </c>
      <c r="J148" s="35"/>
    </row>
    <row r="149" spans="1:11" x14ac:dyDescent="0.2">
      <c r="A149" s="30" t="s">
        <v>9</v>
      </c>
      <c r="B149" s="185" t="s">
        <v>72</v>
      </c>
      <c r="C149" s="185"/>
      <c r="D149" s="185"/>
      <c r="E149" s="185"/>
      <c r="F149" s="185"/>
      <c r="G149" s="185"/>
      <c r="H149" s="61"/>
      <c r="I149" s="41">
        <f>H149*I167</f>
        <v>0</v>
      </c>
      <c r="J149" s="35"/>
    </row>
    <row r="150" spans="1:11" x14ac:dyDescent="0.2">
      <c r="A150" s="32" t="s">
        <v>10</v>
      </c>
      <c r="B150" s="185" t="s">
        <v>73</v>
      </c>
      <c r="C150" s="185"/>
      <c r="D150" s="185"/>
      <c r="E150" s="185"/>
      <c r="F150" s="185"/>
      <c r="G150" s="185"/>
      <c r="H150" s="61"/>
      <c r="I150" s="41">
        <f>H150*(I149+I167)</f>
        <v>0</v>
      </c>
      <c r="J150" s="35"/>
    </row>
    <row r="151" spans="1:11" x14ac:dyDescent="0.2">
      <c r="A151" s="30" t="s">
        <v>11</v>
      </c>
      <c r="B151" s="191" t="s">
        <v>29</v>
      </c>
      <c r="C151" s="191"/>
      <c r="D151" s="191"/>
      <c r="E151" s="191"/>
      <c r="F151" s="191"/>
      <c r="G151" s="191"/>
      <c r="H151" s="54"/>
      <c r="I151" s="42"/>
      <c r="J151" s="35"/>
    </row>
    <row r="152" spans="1:11" x14ac:dyDescent="0.2">
      <c r="A152" s="32" t="s">
        <v>30</v>
      </c>
      <c r="B152" s="185" t="s">
        <v>157</v>
      </c>
      <c r="C152" s="185"/>
      <c r="D152" s="185"/>
      <c r="E152" s="185"/>
      <c r="F152" s="185"/>
      <c r="G152" s="185"/>
      <c r="H152" s="61"/>
      <c r="I152" s="43">
        <f>H152*$I$169</f>
        <v>0</v>
      </c>
      <c r="J152" s="35"/>
    </row>
    <row r="153" spans="1:11" x14ac:dyDescent="0.2">
      <c r="A153" s="32" t="s">
        <v>31</v>
      </c>
      <c r="B153" s="185" t="s">
        <v>158</v>
      </c>
      <c r="C153" s="185"/>
      <c r="D153" s="185"/>
      <c r="E153" s="185"/>
      <c r="F153" s="185"/>
      <c r="G153" s="185"/>
      <c r="H153" s="61"/>
      <c r="I153" s="43">
        <f>H153*$I$169</f>
        <v>0</v>
      </c>
      <c r="J153" s="35"/>
    </row>
    <row r="154" spans="1:11" x14ac:dyDescent="0.2">
      <c r="A154" s="32" t="s">
        <v>32</v>
      </c>
      <c r="B154" s="185" t="s">
        <v>159</v>
      </c>
      <c r="C154" s="185"/>
      <c r="D154" s="185"/>
      <c r="E154" s="185"/>
      <c r="F154" s="185"/>
      <c r="G154" s="185"/>
      <c r="H154" s="61"/>
      <c r="I154" s="43">
        <f t="shared" ref="I154" si="3">H154*$I$169</f>
        <v>0</v>
      </c>
      <c r="J154" s="35"/>
    </row>
    <row r="155" spans="1:11" s="119" customFormat="1" x14ac:dyDescent="0.2">
      <c r="A155" s="187" t="s">
        <v>129</v>
      </c>
      <c r="B155" s="188"/>
      <c r="C155" s="188"/>
      <c r="D155" s="188"/>
      <c r="E155" s="188"/>
      <c r="F155" s="188"/>
      <c r="G155" s="189"/>
      <c r="H155" s="143">
        <f>SUM(H149:H154)</f>
        <v>0</v>
      </c>
      <c r="I155" s="123">
        <f>SUM(I149:I154)</f>
        <v>0</v>
      </c>
      <c r="J155" s="118"/>
    </row>
    <row r="156" spans="1:11" s="119" customFormat="1" x14ac:dyDescent="0.2">
      <c r="A156" s="91"/>
      <c r="B156" s="144"/>
      <c r="C156" s="144"/>
      <c r="D156" s="144"/>
      <c r="E156" s="144"/>
      <c r="F156" s="144"/>
      <c r="G156" s="144"/>
      <c r="H156" s="144"/>
      <c r="I156" s="144"/>
    </row>
    <row r="157" spans="1:11" s="152" customFormat="1" ht="11.25" x14ac:dyDescent="0.2">
      <c r="A157" s="150" t="s">
        <v>113</v>
      </c>
      <c r="B157" s="151"/>
      <c r="C157" s="151"/>
      <c r="D157" s="151"/>
      <c r="E157" s="151"/>
      <c r="F157" s="151"/>
      <c r="G157" s="151"/>
      <c r="H157" s="151"/>
      <c r="I157" s="151"/>
    </row>
    <row r="158" spans="1:11" s="152" customFormat="1" ht="11.25" x14ac:dyDescent="0.2">
      <c r="A158" s="150" t="s">
        <v>114</v>
      </c>
      <c r="B158" s="151"/>
      <c r="C158" s="151"/>
      <c r="D158" s="151"/>
      <c r="E158" s="151"/>
      <c r="F158" s="151"/>
      <c r="G158" s="151"/>
      <c r="H158" s="151"/>
      <c r="I158" s="151"/>
    </row>
    <row r="159" spans="1:11" x14ac:dyDescent="0.2">
      <c r="A159" s="46"/>
      <c r="B159" s="46"/>
      <c r="C159" s="46"/>
      <c r="D159" s="46"/>
      <c r="E159" s="46"/>
      <c r="F159" s="46"/>
      <c r="G159" s="46"/>
      <c r="H159" s="46"/>
      <c r="I159" s="1"/>
    </row>
    <row r="160" spans="1:11" x14ac:dyDescent="0.2">
      <c r="A160" s="186" t="s">
        <v>40</v>
      </c>
      <c r="B160" s="186"/>
      <c r="C160" s="186"/>
      <c r="D160" s="186"/>
      <c r="E160" s="186"/>
      <c r="F160" s="186"/>
      <c r="G160" s="186"/>
      <c r="H160" s="186"/>
      <c r="I160" s="186"/>
      <c r="K160" s="3"/>
    </row>
    <row r="161" spans="1:11" x14ac:dyDescent="0.2">
      <c r="A161" s="190" t="s">
        <v>23</v>
      </c>
      <c r="B161" s="190"/>
      <c r="C161" s="190"/>
      <c r="D161" s="190"/>
      <c r="E161" s="190"/>
      <c r="F161" s="190"/>
      <c r="G161" s="190"/>
      <c r="H161" s="190"/>
      <c r="I161" s="30" t="s">
        <v>1</v>
      </c>
    </row>
    <row r="162" spans="1:11" x14ac:dyDescent="0.2">
      <c r="A162" s="6" t="s">
        <v>9</v>
      </c>
      <c r="B162" s="179" t="str">
        <f>A38</f>
        <v>MÓDULO 1 - COMPOSIÇÃO DA REMUNERAÇÃO</v>
      </c>
      <c r="C162" s="180"/>
      <c r="D162" s="180"/>
      <c r="E162" s="180"/>
      <c r="F162" s="180"/>
      <c r="G162" s="180"/>
      <c r="H162" s="181"/>
      <c r="I162" s="41">
        <f>I47</f>
        <v>0</v>
      </c>
    </row>
    <row r="163" spans="1:11" x14ac:dyDescent="0.2">
      <c r="A163" s="5" t="s">
        <v>10</v>
      </c>
      <c r="B163" s="179" t="str">
        <f>A51</f>
        <v>MÓDULO 2 – ENCARGOS E BENEFÍCIOS ANUAIS, MENSAIS E DIÁRIOS</v>
      </c>
      <c r="C163" s="180"/>
      <c r="D163" s="180"/>
      <c r="E163" s="180"/>
      <c r="F163" s="180"/>
      <c r="G163" s="180"/>
      <c r="H163" s="181"/>
      <c r="I163" s="43">
        <f>I99</f>
        <v>0</v>
      </c>
    </row>
    <row r="164" spans="1:11" s="119" customFormat="1" x14ac:dyDescent="0.2">
      <c r="A164" s="88" t="s">
        <v>11</v>
      </c>
      <c r="B164" s="179" t="str">
        <f>A101</f>
        <v>MÓDULO 3 – PROVISÃO  PARA RESCISÃO</v>
      </c>
      <c r="C164" s="180"/>
      <c r="D164" s="180"/>
      <c r="E164" s="180"/>
      <c r="F164" s="180"/>
      <c r="G164" s="180"/>
      <c r="H164" s="181"/>
      <c r="I164" s="126">
        <f>I109</f>
        <v>0</v>
      </c>
      <c r="K164" s="85"/>
    </row>
    <row r="165" spans="1:11" x14ac:dyDescent="0.2">
      <c r="A165" s="5" t="s">
        <v>12</v>
      </c>
      <c r="B165" s="179" t="str">
        <f>A111</f>
        <v>MÓDULO 4 – CUSTO DE REPOSIÇÃO DO PROFISSIONAL AUSENTE</v>
      </c>
      <c r="C165" s="180"/>
      <c r="D165" s="180"/>
      <c r="E165" s="180"/>
      <c r="F165" s="180"/>
      <c r="G165" s="180"/>
      <c r="H165" s="181"/>
      <c r="I165" s="43">
        <f>I135</f>
        <v>0</v>
      </c>
      <c r="K165" s="3"/>
    </row>
    <row r="166" spans="1:11" x14ac:dyDescent="0.2">
      <c r="A166" s="6" t="s">
        <v>13</v>
      </c>
      <c r="B166" s="179" t="str">
        <f>A137</f>
        <v>MÓDULO 5 - INSUMOS DIVERSOS</v>
      </c>
      <c r="C166" s="180"/>
      <c r="D166" s="180"/>
      <c r="E166" s="180"/>
      <c r="F166" s="180"/>
      <c r="G166" s="180"/>
      <c r="H166" s="181"/>
      <c r="I166" s="43">
        <f>I143</f>
        <v>0</v>
      </c>
      <c r="K166" s="3"/>
    </row>
    <row r="167" spans="1:11" x14ac:dyDescent="0.2">
      <c r="A167" s="32"/>
      <c r="B167" s="182" t="s">
        <v>131</v>
      </c>
      <c r="C167" s="183"/>
      <c r="D167" s="183"/>
      <c r="E167" s="183"/>
      <c r="F167" s="183"/>
      <c r="G167" s="183"/>
      <c r="H167" s="184"/>
      <c r="I167" s="39">
        <f>SUM(I162:I166)</f>
        <v>0</v>
      </c>
      <c r="K167" s="62"/>
    </row>
    <row r="168" spans="1:11" x14ac:dyDescent="0.2">
      <c r="A168" s="6" t="s">
        <v>14</v>
      </c>
      <c r="B168" s="185" t="str">
        <f>A147</f>
        <v>MÓDULO 6 – CUSTOS INDIRETOS, TRIBUTOS E LUCRO</v>
      </c>
      <c r="C168" s="185"/>
      <c r="D168" s="185"/>
      <c r="E168" s="185"/>
      <c r="F168" s="185"/>
      <c r="G168" s="185"/>
      <c r="H168" s="185"/>
      <c r="I168" s="41">
        <f>I155</f>
        <v>0</v>
      </c>
    </row>
    <row r="169" spans="1:11" x14ac:dyDescent="0.2">
      <c r="A169" s="186" t="s">
        <v>77</v>
      </c>
      <c r="B169" s="186"/>
      <c r="C169" s="186"/>
      <c r="D169" s="186"/>
      <c r="E169" s="186"/>
      <c r="F169" s="186"/>
      <c r="G169" s="186"/>
      <c r="H169" s="186"/>
      <c r="I169" s="40">
        <f>(I167+I149+I150)/(1-SUM(H152:H154))</f>
        <v>0</v>
      </c>
    </row>
    <row r="170" spans="1:11" x14ac:dyDescent="0.2">
      <c r="A170" s="13"/>
      <c r="B170" s="13"/>
      <c r="C170" s="13"/>
      <c r="D170" s="13"/>
      <c r="E170" s="13"/>
      <c r="F170" s="13"/>
      <c r="G170" s="13"/>
      <c r="H170" s="13"/>
      <c r="I170" s="1"/>
    </row>
    <row r="171" spans="1:11" s="38" customFormat="1" x14ac:dyDescent="0.2"/>
    <row r="173" spans="1:11" x14ac:dyDescent="0.2">
      <c r="A173" s="178" t="s">
        <v>130</v>
      </c>
      <c r="B173" s="178"/>
      <c r="C173" s="178"/>
      <c r="D173" s="178"/>
      <c r="E173" s="178"/>
      <c r="F173" s="178"/>
      <c r="G173" s="178"/>
      <c r="H173" s="178"/>
      <c r="I173" s="178"/>
    </row>
    <row r="177" s="36" customFormat="1" x14ac:dyDescent="0.2"/>
    <row r="178" s="36" customFormat="1" x14ac:dyDescent="0.2"/>
    <row r="179" s="36" customFormat="1" x14ac:dyDescent="0.2"/>
    <row r="180" s="36" customFormat="1" x14ac:dyDescent="0.2"/>
    <row r="182" s="36" customFormat="1" x14ac:dyDescent="0.2"/>
  </sheetData>
  <mergeCells count="155">
    <mergeCell ref="A1:I1"/>
    <mergeCell ref="A34:I34"/>
    <mergeCell ref="A36:I36"/>
    <mergeCell ref="A35:I35"/>
    <mergeCell ref="A18:I18"/>
    <mergeCell ref="A20:I20"/>
    <mergeCell ref="A19:I19"/>
    <mergeCell ref="A22:I22"/>
    <mergeCell ref="B28:H28"/>
    <mergeCell ref="B32:H32"/>
    <mergeCell ref="B31:H31"/>
    <mergeCell ref="A15:I15"/>
    <mergeCell ref="A16:C16"/>
    <mergeCell ref="A135:H135"/>
    <mergeCell ref="A143:H143"/>
    <mergeCell ref="A145:I145"/>
    <mergeCell ref="B164:H164"/>
    <mergeCell ref="A101:I101"/>
    <mergeCell ref="B103:G103"/>
    <mergeCell ref="B104:G104"/>
    <mergeCell ref="B105:G105"/>
    <mergeCell ref="B106:G106"/>
    <mergeCell ref="B107:G107"/>
    <mergeCell ref="B108:G108"/>
    <mergeCell ref="A129:G129"/>
    <mergeCell ref="A126:I126"/>
    <mergeCell ref="A131:I131"/>
    <mergeCell ref="B132:G132"/>
    <mergeCell ref="B133:G133"/>
    <mergeCell ref="A124:G124"/>
    <mergeCell ref="B118:G118"/>
    <mergeCell ref="B114:G114"/>
    <mergeCell ref="B112:G112"/>
    <mergeCell ref="A113:I113"/>
    <mergeCell ref="A115:I115"/>
    <mergeCell ref="B121:G121"/>
    <mergeCell ref="B138:G138"/>
    <mergeCell ref="B134:G134"/>
    <mergeCell ref="A2:I2"/>
    <mergeCell ref="A4:F4"/>
    <mergeCell ref="A5:F5"/>
    <mergeCell ref="A7:F7"/>
    <mergeCell ref="A9:I9"/>
    <mergeCell ref="B10:H10"/>
    <mergeCell ref="B29:H29"/>
    <mergeCell ref="B30:H30"/>
    <mergeCell ref="B33:H33"/>
    <mergeCell ref="A26:I26"/>
    <mergeCell ref="B27:H27"/>
    <mergeCell ref="B11:H11"/>
    <mergeCell ref="B12:H12"/>
    <mergeCell ref="B13:H13"/>
    <mergeCell ref="A17:C17"/>
    <mergeCell ref="D17:F17"/>
    <mergeCell ref="D16:F16"/>
    <mergeCell ref="G16:I16"/>
    <mergeCell ref="G17:I17"/>
    <mergeCell ref="A24:I24"/>
    <mergeCell ref="A25:I25"/>
    <mergeCell ref="A59:G59"/>
    <mergeCell ref="A48:I48"/>
    <mergeCell ref="A49:I49"/>
    <mergeCell ref="A57:G57"/>
    <mergeCell ref="B58:G58"/>
    <mergeCell ref="A38:I38"/>
    <mergeCell ref="B39:G39"/>
    <mergeCell ref="A62:I62"/>
    <mergeCell ref="B70:G70"/>
    <mergeCell ref="A75:G75"/>
    <mergeCell ref="B46:G46"/>
    <mergeCell ref="A47:H47"/>
    <mergeCell ref="A51:I51"/>
    <mergeCell ref="B40:G40"/>
    <mergeCell ref="B41:G41"/>
    <mergeCell ref="B42:G42"/>
    <mergeCell ref="B43:G43"/>
    <mergeCell ref="B44:G44"/>
    <mergeCell ref="B45:G45"/>
    <mergeCell ref="B55:G55"/>
    <mergeCell ref="B56:G56"/>
    <mergeCell ref="A61:I61"/>
    <mergeCell ref="A63:I63"/>
    <mergeCell ref="A65:I65"/>
    <mergeCell ref="B127:G127"/>
    <mergeCell ref="B128:G128"/>
    <mergeCell ref="A92:I92"/>
    <mergeCell ref="A94:I94"/>
    <mergeCell ref="B66:G66"/>
    <mergeCell ref="B67:G67"/>
    <mergeCell ref="B68:G68"/>
    <mergeCell ref="B69:G69"/>
    <mergeCell ref="A53:I53"/>
    <mergeCell ref="B54:G54"/>
    <mergeCell ref="B80:G80"/>
    <mergeCell ref="B93:G93"/>
    <mergeCell ref="B71:G71"/>
    <mergeCell ref="B72:G72"/>
    <mergeCell ref="B73:G73"/>
    <mergeCell ref="B74:G74"/>
    <mergeCell ref="A77:I77"/>
    <mergeCell ref="A78:I78"/>
    <mergeCell ref="A99:H99"/>
    <mergeCell ref="A79:I79"/>
    <mergeCell ref="B88:G88"/>
    <mergeCell ref="A89:H89"/>
    <mergeCell ref="B83:G83"/>
    <mergeCell ref="B84:G84"/>
    <mergeCell ref="B85:G85"/>
    <mergeCell ref="B87:G87"/>
    <mergeCell ref="B86:G86"/>
    <mergeCell ref="A81:I81"/>
    <mergeCell ref="B82:G82"/>
    <mergeCell ref="B144:G144"/>
    <mergeCell ref="B146:G146"/>
    <mergeCell ref="B141:G141"/>
    <mergeCell ref="B140:G140"/>
    <mergeCell ref="A91:I91"/>
    <mergeCell ref="B90:G90"/>
    <mergeCell ref="A111:I111"/>
    <mergeCell ref="B125:G125"/>
    <mergeCell ref="A136:G136"/>
    <mergeCell ref="B142:G142"/>
    <mergeCell ref="B119:G119"/>
    <mergeCell ref="B120:G120"/>
    <mergeCell ref="A109:G109"/>
    <mergeCell ref="A137:I137"/>
    <mergeCell ref="B95:G95"/>
    <mergeCell ref="B96:G96"/>
    <mergeCell ref="B98:G98"/>
    <mergeCell ref="B97:G97"/>
    <mergeCell ref="B123:G123"/>
    <mergeCell ref="B117:G117"/>
    <mergeCell ref="B116:G116"/>
    <mergeCell ref="B102:G102"/>
    <mergeCell ref="B139:G139"/>
    <mergeCell ref="B122:G122"/>
    <mergeCell ref="B150:G150"/>
    <mergeCell ref="B151:G151"/>
    <mergeCell ref="B152:G152"/>
    <mergeCell ref="B153:G153"/>
    <mergeCell ref="B154:G154"/>
    <mergeCell ref="B162:H162"/>
    <mergeCell ref="A147:I147"/>
    <mergeCell ref="B148:G148"/>
    <mergeCell ref="B149:G149"/>
    <mergeCell ref="A173:I173"/>
    <mergeCell ref="B163:H163"/>
    <mergeCell ref="B165:H165"/>
    <mergeCell ref="B166:H166"/>
    <mergeCell ref="B167:H167"/>
    <mergeCell ref="B168:H168"/>
    <mergeCell ref="A169:H169"/>
    <mergeCell ref="A155:G155"/>
    <mergeCell ref="A160:I160"/>
    <mergeCell ref="A161:H161"/>
  </mergeCells>
  <printOptions horizontalCentered="1"/>
  <pageMargins left="0.39370078740157483" right="0.19685039370078741" top="1.3779527559055118" bottom="0.39370078740157483" header="0.15748031496062992" footer="0.15748031496062992"/>
  <pageSetup paperSize="9" scale="95" firstPageNumber="0" orientation="portrait" r:id="rId1"/>
  <headerFooter alignWithMargins="0"/>
  <rowBreaks count="2" manualBreakCount="2">
    <brk id="110" max="8" man="1"/>
    <brk id="1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A0FE-F60D-4CF6-A482-9EE86C253260}">
  <dimension ref="A1:L173"/>
  <sheetViews>
    <sheetView topLeftCell="A133" workbookViewId="0">
      <selection activeCell="A124" sqref="A124:XFD124"/>
    </sheetView>
  </sheetViews>
  <sheetFormatPr defaultColWidth="9.140625" defaultRowHeight="12.75" x14ac:dyDescent="0.2"/>
  <cols>
    <col min="1" max="1" width="7.7109375" style="119" customWidth="1"/>
    <col min="2" max="4" width="9.140625" style="119"/>
    <col min="5" max="5" width="10.85546875" style="119" bestFit="1" customWidth="1"/>
    <col min="6" max="6" width="9.140625" style="119"/>
    <col min="7" max="7" width="20.85546875" style="119" customWidth="1"/>
    <col min="8" max="8" width="9" style="119" customWidth="1"/>
    <col min="9" max="9" width="20.140625" style="119" customWidth="1"/>
    <col min="10" max="10" width="12" style="119" bestFit="1" customWidth="1"/>
    <col min="11" max="11" width="33.140625" style="119" customWidth="1"/>
    <col min="12" max="12" width="15.85546875" style="119" customWidth="1"/>
    <col min="13" max="13" width="9.5703125" style="119" bestFit="1" customWidth="1"/>
    <col min="14" max="16384" width="9.140625" style="119"/>
  </cols>
  <sheetData>
    <row r="1" spans="1:9" ht="13.5" thickBot="1" x14ac:dyDescent="0.25">
      <c r="A1" s="235" t="s">
        <v>156</v>
      </c>
      <c r="B1" s="235"/>
      <c r="C1" s="235"/>
      <c r="D1" s="235"/>
      <c r="E1" s="235"/>
      <c r="F1" s="235"/>
      <c r="G1" s="235"/>
      <c r="H1" s="235"/>
      <c r="I1" s="235"/>
    </row>
    <row r="2" spans="1:9" ht="13.5" thickBot="1" x14ac:dyDescent="0.25">
      <c r="A2" s="225" t="s">
        <v>78</v>
      </c>
      <c r="B2" s="226"/>
      <c r="C2" s="226"/>
      <c r="D2" s="226"/>
      <c r="E2" s="226"/>
      <c r="F2" s="226"/>
      <c r="G2" s="226"/>
      <c r="H2" s="226"/>
      <c r="I2" s="227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ht="15" customHeight="1" x14ac:dyDescent="0.2">
      <c r="A4" s="228" t="s">
        <v>79</v>
      </c>
      <c r="B4" s="228"/>
      <c r="C4" s="228"/>
      <c r="D4" s="228"/>
      <c r="E4" s="228"/>
      <c r="F4" s="228"/>
      <c r="G4" s="169"/>
      <c r="H4" s="169"/>
      <c r="I4" s="169"/>
    </row>
    <row r="5" spans="1:9" ht="15" customHeight="1" x14ac:dyDescent="0.2">
      <c r="A5" s="228" t="s">
        <v>80</v>
      </c>
      <c r="B5" s="228"/>
      <c r="C5" s="228"/>
      <c r="D5" s="228"/>
      <c r="E5" s="228"/>
      <c r="F5" s="228"/>
      <c r="G5" s="169"/>
      <c r="H5" s="169"/>
      <c r="I5" s="169"/>
    </row>
    <row r="6" spans="1:9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x14ac:dyDescent="0.2">
      <c r="A7" s="228" t="s">
        <v>81</v>
      </c>
      <c r="B7" s="228"/>
      <c r="C7" s="228"/>
      <c r="D7" s="228"/>
      <c r="E7" s="228"/>
      <c r="F7" s="228"/>
      <c r="G7" s="90"/>
      <c r="H7" s="90"/>
      <c r="I7" s="90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86" t="s">
        <v>41</v>
      </c>
      <c r="B9" s="186"/>
      <c r="C9" s="186"/>
      <c r="D9" s="186"/>
      <c r="E9" s="186"/>
      <c r="F9" s="186"/>
      <c r="G9" s="186"/>
      <c r="H9" s="186"/>
      <c r="I9" s="186"/>
    </row>
    <row r="10" spans="1:9" x14ac:dyDescent="0.2">
      <c r="A10" s="88" t="s">
        <v>9</v>
      </c>
      <c r="B10" s="185" t="s">
        <v>42</v>
      </c>
      <c r="C10" s="185"/>
      <c r="D10" s="185"/>
      <c r="E10" s="185"/>
      <c r="F10" s="185"/>
      <c r="G10" s="185"/>
      <c r="H10" s="185"/>
      <c r="I10" s="89"/>
    </row>
    <row r="11" spans="1:9" x14ac:dyDescent="0.2">
      <c r="A11" s="88" t="s">
        <v>10</v>
      </c>
      <c r="B11" s="185" t="s">
        <v>43</v>
      </c>
      <c r="C11" s="185"/>
      <c r="D11" s="185"/>
      <c r="E11" s="185"/>
      <c r="F11" s="185"/>
      <c r="G11" s="185"/>
      <c r="H11" s="185"/>
      <c r="I11" s="88"/>
    </row>
    <row r="12" spans="1:9" x14ac:dyDescent="0.2">
      <c r="A12" s="88" t="s">
        <v>11</v>
      </c>
      <c r="B12" s="185" t="s">
        <v>44</v>
      </c>
      <c r="C12" s="185"/>
      <c r="D12" s="185"/>
      <c r="E12" s="185"/>
      <c r="F12" s="185"/>
      <c r="G12" s="185"/>
      <c r="H12" s="185"/>
      <c r="I12" s="88"/>
    </row>
    <row r="13" spans="1:9" x14ac:dyDescent="0.2">
      <c r="A13" s="88" t="s">
        <v>12</v>
      </c>
      <c r="B13" s="185" t="s">
        <v>45</v>
      </c>
      <c r="C13" s="185"/>
      <c r="D13" s="185"/>
      <c r="E13" s="185"/>
      <c r="F13" s="185"/>
      <c r="G13" s="185"/>
      <c r="H13" s="185"/>
      <c r="I13" s="88">
        <v>12</v>
      </c>
    </row>
    <row r="14" spans="1:9" x14ac:dyDescent="0.2">
      <c r="A14" s="128"/>
      <c r="B14" s="129"/>
      <c r="C14" s="129"/>
      <c r="D14" s="129"/>
      <c r="E14" s="129"/>
      <c r="F14" s="129"/>
      <c r="G14" s="129"/>
      <c r="H14" s="128"/>
      <c r="I14" s="128"/>
    </row>
    <row r="15" spans="1:9" x14ac:dyDescent="0.2">
      <c r="A15" s="186" t="s">
        <v>28</v>
      </c>
      <c r="B15" s="186"/>
      <c r="C15" s="186"/>
      <c r="D15" s="186"/>
      <c r="E15" s="186"/>
      <c r="F15" s="186"/>
      <c r="G15" s="186"/>
      <c r="H15" s="186"/>
      <c r="I15" s="186"/>
    </row>
    <row r="16" spans="1:9" s="130" customFormat="1" ht="25.5" customHeight="1" x14ac:dyDescent="0.2">
      <c r="A16" s="230" t="s">
        <v>25</v>
      </c>
      <c r="B16" s="230"/>
      <c r="C16" s="230"/>
      <c r="D16" s="230" t="s">
        <v>26</v>
      </c>
      <c r="E16" s="230"/>
      <c r="F16" s="230"/>
      <c r="G16" s="231" t="s">
        <v>27</v>
      </c>
      <c r="H16" s="231"/>
      <c r="I16" s="231"/>
    </row>
    <row r="17" spans="1:10" s="130" customFormat="1" ht="25.5" customHeight="1" x14ac:dyDescent="0.2">
      <c r="A17" s="229"/>
      <c r="B17" s="229"/>
      <c r="C17" s="229"/>
      <c r="D17" s="229"/>
      <c r="E17" s="229"/>
      <c r="F17" s="229"/>
      <c r="G17" s="232"/>
      <c r="H17" s="232"/>
      <c r="I17" s="232"/>
    </row>
    <row r="18" spans="1:10" x14ac:dyDescent="0.2">
      <c r="A18" s="196"/>
      <c r="B18" s="197"/>
      <c r="C18" s="197"/>
      <c r="D18" s="197"/>
      <c r="E18" s="197"/>
      <c r="F18" s="197"/>
      <c r="G18" s="197"/>
      <c r="H18" s="197"/>
      <c r="I18" s="198"/>
      <c r="J18" s="118"/>
    </row>
    <row r="19" spans="1:10" ht="22.9" customHeight="1" x14ac:dyDescent="0.2">
      <c r="A19" s="196" t="s">
        <v>161</v>
      </c>
      <c r="B19" s="197"/>
      <c r="C19" s="197"/>
      <c r="D19" s="197"/>
      <c r="E19" s="197"/>
      <c r="F19" s="197"/>
      <c r="G19" s="197"/>
      <c r="H19" s="197"/>
      <c r="I19" s="198"/>
      <c r="J19" s="118"/>
    </row>
    <row r="20" spans="1:10" ht="22.9" customHeight="1" x14ac:dyDescent="0.2">
      <c r="A20" s="196" t="s">
        <v>120</v>
      </c>
      <c r="B20" s="197"/>
      <c r="C20" s="197"/>
      <c r="D20" s="197"/>
      <c r="E20" s="197"/>
      <c r="F20" s="197"/>
      <c r="G20" s="197"/>
      <c r="H20" s="197"/>
      <c r="I20" s="198"/>
      <c r="J20" s="118"/>
    </row>
    <row r="21" spans="1:10" ht="15" customHeight="1" x14ac:dyDescent="0.2">
      <c r="A21" s="93"/>
      <c r="B21" s="93"/>
      <c r="C21" s="94"/>
      <c r="D21" s="94"/>
      <c r="E21" s="131"/>
      <c r="F21" s="131"/>
      <c r="G21" s="131"/>
      <c r="H21" s="131"/>
      <c r="I21" s="131"/>
    </row>
    <row r="22" spans="1:10" ht="15" customHeight="1" x14ac:dyDescent="0.2">
      <c r="A22" s="236" t="s">
        <v>46</v>
      </c>
      <c r="B22" s="236"/>
      <c r="C22" s="236"/>
      <c r="D22" s="236"/>
      <c r="E22" s="236"/>
      <c r="F22" s="236"/>
      <c r="G22" s="236"/>
      <c r="H22" s="236"/>
      <c r="I22" s="236"/>
    </row>
    <row r="23" spans="1:10" ht="15" customHeight="1" x14ac:dyDescent="0.2">
      <c r="A23" s="92"/>
      <c r="B23" s="93"/>
      <c r="C23" s="94"/>
      <c r="D23" s="94"/>
      <c r="E23" s="131"/>
      <c r="F23" s="131"/>
      <c r="G23" s="131"/>
      <c r="H23" s="131"/>
      <c r="I23" s="131"/>
    </row>
    <row r="24" spans="1:10" ht="15" customHeight="1" x14ac:dyDescent="0.2">
      <c r="A24" s="233" t="s">
        <v>47</v>
      </c>
      <c r="B24" s="233"/>
      <c r="C24" s="233"/>
      <c r="D24" s="233"/>
      <c r="E24" s="233"/>
      <c r="F24" s="233"/>
      <c r="G24" s="233"/>
      <c r="H24" s="233"/>
      <c r="I24" s="233"/>
    </row>
    <row r="25" spans="1:10" ht="15" customHeight="1" x14ac:dyDescent="0.2">
      <c r="A25" s="234" t="s">
        <v>48</v>
      </c>
      <c r="B25" s="234"/>
      <c r="C25" s="234"/>
      <c r="D25" s="234"/>
      <c r="E25" s="234"/>
      <c r="F25" s="234"/>
      <c r="G25" s="234"/>
      <c r="H25" s="234"/>
      <c r="I25" s="234"/>
    </row>
    <row r="26" spans="1:10" x14ac:dyDescent="0.2">
      <c r="A26" s="186" t="s">
        <v>162</v>
      </c>
      <c r="B26" s="186"/>
      <c r="C26" s="186"/>
      <c r="D26" s="186"/>
      <c r="E26" s="186"/>
      <c r="F26" s="186"/>
      <c r="G26" s="186"/>
      <c r="H26" s="186"/>
      <c r="I26" s="186"/>
    </row>
    <row r="27" spans="1:10" ht="12.75" customHeight="1" x14ac:dyDescent="0.2">
      <c r="A27" s="167">
        <v>1</v>
      </c>
      <c r="B27" s="228" t="s">
        <v>8</v>
      </c>
      <c r="C27" s="228"/>
      <c r="D27" s="228"/>
      <c r="E27" s="228"/>
      <c r="F27" s="228"/>
      <c r="G27" s="228"/>
      <c r="H27" s="228"/>
      <c r="I27" s="132"/>
    </row>
    <row r="28" spans="1:10" x14ac:dyDescent="0.2">
      <c r="A28" s="88">
        <v>2</v>
      </c>
      <c r="B28" s="185" t="s">
        <v>121</v>
      </c>
      <c r="C28" s="185"/>
      <c r="D28" s="185"/>
      <c r="E28" s="185"/>
      <c r="F28" s="185"/>
      <c r="G28" s="185"/>
      <c r="H28" s="185"/>
      <c r="I28" s="110"/>
    </row>
    <row r="29" spans="1:10" x14ac:dyDescent="0.2">
      <c r="A29" s="88">
        <v>3</v>
      </c>
      <c r="B29" s="185" t="s">
        <v>7</v>
      </c>
      <c r="C29" s="185"/>
      <c r="D29" s="185"/>
      <c r="E29" s="185"/>
      <c r="F29" s="185"/>
      <c r="G29" s="185"/>
      <c r="H29" s="185"/>
      <c r="I29" s="110"/>
    </row>
    <row r="30" spans="1:10" ht="12.75" customHeight="1" x14ac:dyDescent="0.2">
      <c r="A30" s="167">
        <v>4</v>
      </c>
      <c r="B30" s="228" t="s">
        <v>6</v>
      </c>
      <c r="C30" s="228"/>
      <c r="D30" s="228"/>
      <c r="E30" s="228"/>
      <c r="F30" s="228"/>
      <c r="G30" s="228"/>
      <c r="H30" s="228"/>
      <c r="I30" s="133"/>
    </row>
    <row r="31" spans="1:10" x14ac:dyDescent="0.2">
      <c r="A31" s="88">
        <v>5</v>
      </c>
      <c r="B31" s="185" t="s">
        <v>122</v>
      </c>
      <c r="C31" s="185"/>
      <c r="D31" s="185"/>
      <c r="E31" s="185"/>
      <c r="F31" s="185"/>
      <c r="G31" s="185"/>
      <c r="H31" s="185"/>
      <c r="I31" s="89"/>
    </row>
    <row r="32" spans="1:10" x14ac:dyDescent="0.2">
      <c r="A32" s="88">
        <v>6</v>
      </c>
      <c r="B32" s="185" t="s">
        <v>123</v>
      </c>
      <c r="C32" s="185"/>
      <c r="D32" s="185"/>
      <c r="E32" s="185"/>
      <c r="F32" s="185"/>
      <c r="G32" s="185"/>
      <c r="H32" s="185"/>
      <c r="I32" s="89"/>
    </row>
    <row r="33" spans="1:10" x14ac:dyDescent="0.2">
      <c r="A33" s="88">
        <v>7</v>
      </c>
      <c r="B33" s="185" t="s">
        <v>5</v>
      </c>
      <c r="C33" s="185"/>
      <c r="D33" s="185"/>
      <c r="E33" s="185"/>
      <c r="F33" s="185"/>
      <c r="G33" s="185"/>
      <c r="H33" s="185"/>
      <c r="I33" s="89"/>
    </row>
    <row r="34" spans="1:10" x14ac:dyDescent="0.2">
      <c r="A34" s="196"/>
      <c r="B34" s="197"/>
      <c r="C34" s="197"/>
      <c r="D34" s="197"/>
      <c r="E34" s="197"/>
      <c r="F34" s="197"/>
      <c r="G34" s="197"/>
      <c r="H34" s="197"/>
      <c r="I34" s="198"/>
      <c r="J34" s="118"/>
    </row>
    <row r="35" spans="1:10" x14ac:dyDescent="0.2">
      <c r="A35" s="196" t="s">
        <v>124</v>
      </c>
      <c r="B35" s="197"/>
      <c r="C35" s="197"/>
      <c r="D35" s="197"/>
      <c r="E35" s="197"/>
      <c r="F35" s="197"/>
      <c r="G35" s="197"/>
      <c r="H35" s="197"/>
      <c r="I35" s="198"/>
      <c r="J35" s="118"/>
    </row>
    <row r="36" spans="1:10" x14ac:dyDescent="0.2">
      <c r="A36" s="196" t="s">
        <v>125</v>
      </c>
      <c r="B36" s="197"/>
      <c r="C36" s="197"/>
      <c r="D36" s="197"/>
      <c r="E36" s="197"/>
      <c r="F36" s="197"/>
      <c r="G36" s="197"/>
      <c r="H36" s="197"/>
      <c r="I36" s="198"/>
      <c r="J36" s="118"/>
    </row>
    <row r="37" spans="1:10" x14ac:dyDescent="0.2">
      <c r="A37" s="128"/>
      <c r="B37" s="129"/>
      <c r="C37" s="129"/>
      <c r="D37" s="129"/>
      <c r="E37" s="129"/>
      <c r="F37" s="129"/>
      <c r="G37" s="129"/>
      <c r="H37" s="129"/>
      <c r="I37" s="134"/>
    </row>
    <row r="38" spans="1:10" x14ac:dyDescent="0.2">
      <c r="A38" s="192" t="s">
        <v>24</v>
      </c>
      <c r="B38" s="192"/>
      <c r="C38" s="192"/>
      <c r="D38" s="192"/>
      <c r="E38" s="192"/>
      <c r="F38" s="192"/>
      <c r="G38" s="192"/>
      <c r="H38" s="192"/>
      <c r="I38" s="192"/>
    </row>
    <row r="39" spans="1:10" x14ac:dyDescent="0.2">
      <c r="A39" s="170">
        <v>1</v>
      </c>
      <c r="B39" s="191" t="s">
        <v>61</v>
      </c>
      <c r="C39" s="191"/>
      <c r="D39" s="191"/>
      <c r="E39" s="191"/>
      <c r="F39" s="191"/>
      <c r="G39" s="191"/>
      <c r="H39" s="170" t="s">
        <v>3</v>
      </c>
      <c r="I39" s="170" t="s">
        <v>1</v>
      </c>
    </row>
    <row r="40" spans="1:10" x14ac:dyDescent="0.2">
      <c r="A40" s="170" t="s">
        <v>9</v>
      </c>
      <c r="B40" s="185" t="s">
        <v>52</v>
      </c>
      <c r="C40" s="185"/>
      <c r="D40" s="185"/>
      <c r="E40" s="185"/>
      <c r="F40" s="185"/>
      <c r="G40" s="185"/>
      <c r="H40" s="161"/>
      <c r="I40" s="124">
        <f>I29</f>
        <v>0</v>
      </c>
    </row>
    <row r="41" spans="1:10" x14ac:dyDescent="0.2">
      <c r="A41" s="170" t="s">
        <v>10</v>
      </c>
      <c r="B41" s="185" t="s">
        <v>33</v>
      </c>
      <c r="C41" s="185"/>
      <c r="D41" s="185"/>
      <c r="E41" s="185"/>
      <c r="F41" s="185"/>
      <c r="G41" s="185"/>
      <c r="H41" s="135">
        <v>0.3</v>
      </c>
      <c r="I41" s="124">
        <f>H41*I40</f>
        <v>0</v>
      </c>
    </row>
    <row r="42" spans="1:10" x14ac:dyDescent="0.2">
      <c r="A42" s="170" t="s">
        <v>11</v>
      </c>
      <c r="B42" s="185" t="s">
        <v>34</v>
      </c>
      <c r="C42" s="185"/>
      <c r="D42" s="185"/>
      <c r="E42" s="185"/>
      <c r="F42" s="185"/>
      <c r="G42" s="185"/>
      <c r="H42" s="135"/>
      <c r="I42" s="124">
        <f>H42*I40</f>
        <v>0</v>
      </c>
    </row>
    <row r="43" spans="1:10" x14ac:dyDescent="0.2">
      <c r="A43" s="170" t="s">
        <v>12</v>
      </c>
      <c r="B43" s="185" t="s">
        <v>2</v>
      </c>
      <c r="C43" s="185"/>
      <c r="D43" s="185"/>
      <c r="E43" s="185"/>
      <c r="F43" s="185"/>
      <c r="G43" s="185"/>
      <c r="H43" s="135"/>
      <c r="I43" s="124">
        <v>0</v>
      </c>
    </row>
    <row r="44" spans="1:10" x14ac:dyDescent="0.2">
      <c r="A44" s="166" t="s">
        <v>13</v>
      </c>
      <c r="B44" s="185" t="s">
        <v>163</v>
      </c>
      <c r="C44" s="185"/>
      <c r="D44" s="185"/>
      <c r="E44" s="185"/>
      <c r="F44" s="185"/>
      <c r="G44" s="185"/>
      <c r="H44" s="136"/>
      <c r="I44" s="124">
        <v>0</v>
      </c>
    </row>
    <row r="45" spans="1:10" x14ac:dyDescent="0.2">
      <c r="A45" s="170" t="s">
        <v>14</v>
      </c>
      <c r="B45" s="185" t="s">
        <v>60</v>
      </c>
      <c r="C45" s="185"/>
      <c r="D45" s="185"/>
      <c r="E45" s="185"/>
      <c r="F45" s="185"/>
      <c r="G45" s="185"/>
      <c r="H45" s="136"/>
      <c r="I45" s="124">
        <v>0</v>
      </c>
    </row>
    <row r="46" spans="1:10" x14ac:dyDescent="0.2">
      <c r="A46" s="166" t="s">
        <v>15</v>
      </c>
      <c r="B46" s="185" t="s">
        <v>4</v>
      </c>
      <c r="C46" s="185"/>
      <c r="D46" s="185"/>
      <c r="E46" s="185"/>
      <c r="F46" s="185"/>
      <c r="G46" s="185"/>
      <c r="H46" s="135"/>
      <c r="I46" s="124">
        <v>0</v>
      </c>
    </row>
    <row r="47" spans="1:10" x14ac:dyDescent="0.2">
      <c r="A47" s="186" t="s">
        <v>36</v>
      </c>
      <c r="B47" s="186"/>
      <c r="C47" s="186"/>
      <c r="D47" s="186"/>
      <c r="E47" s="186"/>
      <c r="F47" s="186"/>
      <c r="G47" s="186"/>
      <c r="H47" s="186"/>
      <c r="I47" s="137">
        <f>SUM(I40:I46)</f>
        <v>0</v>
      </c>
    </row>
    <row r="48" spans="1:10" x14ac:dyDescent="0.2">
      <c r="A48" s="196"/>
      <c r="B48" s="197"/>
      <c r="C48" s="197"/>
      <c r="D48" s="197"/>
      <c r="E48" s="197"/>
      <c r="F48" s="197"/>
      <c r="G48" s="197"/>
      <c r="H48" s="197"/>
      <c r="I48" s="198"/>
      <c r="J48" s="118"/>
    </row>
    <row r="49" spans="1:11" x14ac:dyDescent="0.2">
      <c r="A49" s="196" t="s">
        <v>126</v>
      </c>
      <c r="B49" s="197"/>
      <c r="C49" s="197"/>
      <c r="D49" s="197"/>
      <c r="E49" s="197"/>
      <c r="F49" s="197"/>
      <c r="G49" s="197"/>
      <c r="H49" s="197"/>
      <c r="I49" s="198"/>
      <c r="J49" s="118"/>
    </row>
    <row r="50" spans="1:11" s="95" customFormat="1" x14ac:dyDescent="0.2"/>
    <row r="51" spans="1:11" x14ac:dyDescent="0.2">
      <c r="A51" s="192" t="s">
        <v>127</v>
      </c>
      <c r="B51" s="192"/>
      <c r="C51" s="192"/>
      <c r="D51" s="192"/>
      <c r="E51" s="192"/>
      <c r="F51" s="192"/>
      <c r="G51" s="192"/>
      <c r="H51" s="192"/>
      <c r="I51" s="192"/>
      <c r="J51" s="118"/>
    </row>
    <row r="52" spans="1:11" s="117" customFormat="1" x14ac:dyDescent="0.2">
      <c r="A52" s="166"/>
      <c r="B52" s="163"/>
      <c r="C52" s="164"/>
      <c r="D52" s="164"/>
      <c r="E52" s="164"/>
      <c r="F52" s="164"/>
      <c r="G52" s="165"/>
      <c r="H52" s="166"/>
      <c r="I52" s="166"/>
      <c r="J52" s="116"/>
    </row>
    <row r="53" spans="1:11" x14ac:dyDescent="0.2">
      <c r="A53" s="199" t="s">
        <v>82</v>
      </c>
      <c r="B53" s="200"/>
      <c r="C53" s="200"/>
      <c r="D53" s="200"/>
      <c r="E53" s="200"/>
      <c r="F53" s="200"/>
      <c r="G53" s="200"/>
      <c r="H53" s="200"/>
      <c r="I53" s="201"/>
      <c r="J53" s="118"/>
    </row>
    <row r="54" spans="1:11" x14ac:dyDescent="0.2">
      <c r="A54" s="138" t="s">
        <v>83</v>
      </c>
      <c r="B54" s="219" t="s">
        <v>84</v>
      </c>
      <c r="C54" s="220"/>
      <c r="D54" s="220"/>
      <c r="E54" s="220"/>
      <c r="F54" s="220"/>
      <c r="G54" s="221"/>
      <c r="H54" s="111"/>
      <c r="I54" s="166" t="s">
        <v>1</v>
      </c>
      <c r="J54" s="118"/>
    </row>
    <row r="55" spans="1:11" x14ac:dyDescent="0.2">
      <c r="A55" s="170" t="s">
        <v>9</v>
      </c>
      <c r="B55" s="211" t="s">
        <v>85</v>
      </c>
      <c r="C55" s="211"/>
      <c r="D55" s="211"/>
      <c r="E55" s="211"/>
      <c r="F55" s="211"/>
      <c r="G55" s="211"/>
      <c r="H55" s="111">
        <f>1/12</f>
        <v>8.3333333333333329E-2</v>
      </c>
      <c r="I55" s="139">
        <f>H55*I47</f>
        <v>0</v>
      </c>
      <c r="J55" s="118"/>
    </row>
    <row r="56" spans="1:11" x14ac:dyDescent="0.2">
      <c r="A56" s="170" t="s">
        <v>10</v>
      </c>
      <c r="B56" s="211" t="s">
        <v>86</v>
      </c>
      <c r="C56" s="211"/>
      <c r="D56" s="211"/>
      <c r="E56" s="211"/>
      <c r="F56" s="211"/>
      <c r="G56" s="211"/>
      <c r="H56" s="111">
        <f>1/3*H55</f>
        <v>2.7777777777777776E-2</v>
      </c>
      <c r="I56" s="139">
        <f>H56*I47</f>
        <v>0</v>
      </c>
      <c r="J56" s="118"/>
    </row>
    <row r="57" spans="1:11" x14ac:dyDescent="0.2">
      <c r="A57" s="202" t="s">
        <v>181</v>
      </c>
      <c r="B57" s="203"/>
      <c r="C57" s="203"/>
      <c r="D57" s="203"/>
      <c r="E57" s="203"/>
      <c r="F57" s="203"/>
      <c r="G57" s="204"/>
      <c r="H57" s="111">
        <f>SUM(H51:H56)</f>
        <v>0.1111111111111111</v>
      </c>
      <c r="I57" s="122">
        <f>SUM(I51:I56)</f>
        <v>0</v>
      </c>
      <c r="J57" s="118"/>
    </row>
    <row r="58" spans="1:11" x14ac:dyDescent="0.2">
      <c r="A58" s="166" t="s">
        <v>15</v>
      </c>
      <c r="B58" s="193" t="s">
        <v>182</v>
      </c>
      <c r="C58" s="194"/>
      <c r="D58" s="194"/>
      <c r="E58" s="194"/>
      <c r="F58" s="194"/>
      <c r="G58" s="195"/>
      <c r="H58" s="84">
        <f>H75*H57</f>
        <v>4.0888888888888891E-2</v>
      </c>
      <c r="I58" s="126">
        <f>H58*$I$47</f>
        <v>0</v>
      </c>
      <c r="J58" s="118"/>
    </row>
    <row r="59" spans="1:11" s="117" customFormat="1" x14ac:dyDescent="0.2">
      <c r="A59" s="215" t="s">
        <v>91</v>
      </c>
      <c r="B59" s="215"/>
      <c r="C59" s="215"/>
      <c r="D59" s="215"/>
      <c r="E59" s="215"/>
      <c r="F59" s="215"/>
      <c r="G59" s="215"/>
      <c r="H59" s="111">
        <f>SUM(H47:H56)</f>
        <v>0.1111111111111111</v>
      </c>
      <c r="I59" s="122">
        <f>I58+I57</f>
        <v>0</v>
      </c>
      <c r="J59" s="116"/>
      <c r="K59" s="60"/>
    </row>
    <row r="60" spans="1:11" x14ac:dyDescent="0.2">
      <c r="A60" s="170"/>
      <c r="B60" s="73"/>
      <c r="C60" s="74"/>
      <c r="D60" s="74"/>
      <c r="E60" s="74"/>
      <c r="F60" s="74"/>
      <c r="G60" s="75"/>
      <c r="H60" s="88"/>
      <c r="I60" s="139"/>
      <c r="J60" s="118"/>
    </row>
    <row r="61" spans="1:11" ht="22.9" customHeight="1" x14ac:dyDescent="0.2">
      <c r="A61" s="196" t="s">
        <v>164</v>
      </c>
      <c r="B61" s="197"/>
      <c r="C61" s="197"/>
      <c r="D61" s="197"/>
      <c r="E61" s="197"/>
      <c r="F61" s="197"/>
      <c r="G61" s="197"/>
      <c r="H61" s="197"/>
      <c r="I61" s="198"/>
      <c r="J61" s="118"/>
    </row>
    <row r="62" spans="1:11" ht="22.9" customHeight="1" x14ac:dyDescent="0.2">
      <c r="A62" s="196" t="s">
        <v>87</v>
      </c>
      <c r="B62" s="197"/>
      <c r="C62" s="197"/>
      <c r="D62" s="197"/>
      <c r="E62" s="197"/>
      <c r="F62" s="197"/>
      <c r="G62" s="197"/>
      <c r="H62" s="197"/>
      <c r="I62" s="198"/>
      <c r="J62" s="118"/>
    </row>
    <row r="63" spans="1:11" ht="33" customHeight="1" x14ac:dyDescent="0.2">
      <c r="A63" s="196" t="s">
        <v>165</v>
      </c>
      <c r="B63" s="197"/>
      <c r="C63" s="197"/>
      <c r="D63" s="197"/>
      <c r="E63" s="197"/>
      <c r="F63" s="197"/>
      <c r="G63" s="197"/>
      <c r="H63" s="197"/>
      <c r="I63" s="198"/>
      <c r="J63" s="118"/>
    </row>
    <row r="64" spans="1:11" x14ac:dyDescent="0.2">
      <c r="A64" s="170"/>
      <c r="B64" s="73"/>
      <c r="C64" s="74"/>
      <c r="D64" s="74"/>
      <c r="E64" s="74"/>
      <c r="F64" s="74"/>
      <c r="G64" s="75"/>
      <c r="H64" s="88"/>
      <c r="I64" s="139"/>
      <c r="J64" s="118"/>
    </row>
    <row r="65" spans="1:12" ht="27" customHeight="1" x14ac:dyDescent="0.2">
      <c r="A65" s="222" t="s">
        <v>88</v>
      </c>
      <c r="B65" s="223"/>
      <c r="C65" s="223"/>
      <c r="D65" s="223"/>
      <c r="E65" s="223"/>
      <c r="F65" s="223"/>
      <c r="G65" s="223"/>
      <c r="H65" s="223"/>
      <c r="I65" s="224"/>
      <c r="J65" s="118"/>
    </row>
    <row r="66" spans="1:12" s="117" customFormat="1" x14ac:dyDescent="0.2">
      <c r="A66" s="138" t="s">
        <v>89</v>
      </c>
      <c r="B66" s="216" t="s">
        <v>166</v>
      </c>
      <c r="C66" s="217"/>
      <c r="D66" s="217"/>
      <c r="E66" s="217"/>
      <c r="F66" s="217"/>
      <c r="G66" s="218"/>
      <c r="H66" s="166" t="s">
        <v>3</v>
      </c>
      <c r="I66" s="166" t="s">
        <v>1</v>
      </c>
      <c r="J66" s="116"/>
      <c r="L66" s="140"/>
    </row>
    <row r="67" spans="1:12" x14ac:dyDescent="0.2">
      <c r="A67" s="170" t="s">
        <v>9</v>
      </c>
      <c r="B67" s="185" t="s">
        <v>66</v>
      </c>
      <c r="C67" s="185"/>
      <c r="D67" s="185"/>
      <c r="E67" s="185"/>
      <c r="F67" s="185"/>
      <c r="G67" s="185"/>
      <c r="H67" s="120">
        <v>0.2</v>
      </c>
      <c r="I67" s="124">
        <f t="shared" ref="I67:I74" si="0">H67*($I$47)</f>
        <v>0</v>
      </c>
      <c r="J67" s="118"/>
      <c r="K67" s="141"/>
      <c r="L67" s="169"/>
    </row>
    <row r="68" spans="1:12" x14ac:dyDescent="0.2">
      <c r="A68" s="170" t="s">
        <v>10</v>
      </c>
      <c r="B68" s="185" t="s">
        <v>67</v>
      </c>
      <c r="C68" s="185"/>
      <c r="D68" s="185"/>
      <c r="E68" s="185"/>
      <c r="F68" s="185"/>
      <c r="G68" s="185"/>
      <c r="H68" s="120">
        <v>2.5000000000000001E-2</v>
      </c>
      <c r="I68" s="124">
        <f t="shared" si="0"/>
        <v>0</v>
      </c>
      <c r="J68" s="118"/>
    </row>
    <row r="69" spans="1:12" x14ac:dyDescent="0.2">
      <c r="A69" s="170" t="s">
        <v>11</v>
      </c>
      <c r="B69" s="185" t="s">
        <v>92</v>
      </c>
      <c r="C69" s="185"/>
      <c r="D69" s="185"/>
      <c r="E69" s="185"/>
      <c r="F69" s="185"/>
      <c r="G69" s="185"/>
      <c r="H69" s="84">
        <v>0.03</v>
      </c>
      <c r="I69" s="124">
        <f t="shared" si="0"/>
        <v>0</v>
      </c>
      <c r="J69" s="118"/>
    </row>
    <row r="70" spans="1:12" x14ac:dyDescent="0.2">
      <c r="A70" s="170" t="s">
        <v>12</v>
      </c>
      <c r="B70" s="185" t="s">
        <v>93</v>
      </c>
      <c r="C70" s="185"/>
      <c r="D70" s="185"/>
      <c r="E70" s="185"/>
      <c r="F70" s="185"/>
      <c r="G70" s="185"/>
      <c r="H70" s="120">
        <v>1.4999999999999999E-2</v>
      </c>
      <c r="I70" s="124">
        <f t="shared" si="0"/>
        <v>0</v>
      </c>
      <c r="J70" s="118"/>
    </row>
    <row r="71" spans="1:12" x14ac:dyDescent="0.2">
      <c r="A71" s="170" t="s">
        <v>13</v>
      </c>
      <c r="B71" s="185" t="s">
        <v>94</v>
      </c>
      <c r="C71" s="185"/>
      <c r="D71" s="185"/>
      <c r="E71" s="185"/>
      <c r="F71" s="185"/>
      <c r="G71" s="185"/>
      <c r="H71" s="120">
        <v>0.01</v>
      </c>
      <c r="I71" s="124">
        <f t="shared" si="0"/>
        <v>0</v>
      </c>
      <c r="J71" s="118"/>
    </row>
    <row r="72" spans="1:12" x14ac:dyDescent="0.2">
      <c r="A72" s="170" t="s">
        <v>14</v>
      </c>
      <c r="B72" s="185" t="s">
        <v>69</v>
      </c>
      <c r="C72" s="185"/>
      <c r="D72" s="185"/>
      <c r="E72" s="185"/>
      <c r="F72" s="185"/>
      <c r="G72" s="185"/>
      <c r="H72" s="120">
        <v>6.0000000000000001E-3</v>
      </c>
      <c r="I72" s="124">
        <f t="shared" si="0"/>
        <v>0</v>
      </c>
      <c r="J72" s="118"/>
    </row>
    <row r="73" spans="1:12" x14ac:dyDescent="0.2">
      <c r="A73" s="170" t="s">
        <v>15</v>
      </c>
      <c r="B73" s="185" t="s">
        <v>95</v>
      </c>
      <c r="C73" s="185"/>
      <c r="D73" s="185"/>
      <c r="E73" s="185"/>
      <c r="F73" s="185"/>
      <c r="G73" s="185"/>
      <c r="H73" s="120">
        <v>2E-3</v>
      </c>
      <c r="I73" s="124">
        <f t="shared" si="0"/>
        <v>0</v>
      </c>
      <c r="J73" s="118"/>
    </row>
    <row r="74" spans="1:12" x14ac:dyDescent="0.2">
      <c r="A74" s="170" t="s">
        <v>16</v>
      </c>
      <c r="B74" s="185" t="s">
        <v>68</v>
      </c>
      <c r="C74" s="185"/>
      <c r="D74" s="185"/>
      <c r="E74" s="185"/>
      <c r="F74" s="185"/>
      <c r="G74" s="185"/>
      <c r="H74" s="120">
        <v>0.08</v>
      </c>
      <c r="I74" s="124">
        <f t="shared" si="0"/>
        <v>0</v>
      </c>
      <c r="J74" s="118"/>
    </row>
    <row r="75" spans="1:12" s="117" customFormat="1" x14ac:dyDescent="0.2">
      <c r="A75" s="215" t="s">
        <v>90</v>
      </c>
      <c r="B75" s="215"/>
      <c r="C75" s="215"/>
      <c r="D75" s="215"/>
      <c r="E75" s="215"/>
      <c r="F75" s="215"/>
      <c r="G75" s="215"/>
      <c r="H75" s="111">
        <f>SUM(H67:H74)</f>
        <v>0.36800000000000005</v>
      </c>
      <c r="I75" s="122">
        <f>SUM(I67:I74)</f>
        <v>0</v>
      </c>
      <c r="J75" s="116"/>
      <c r="K75" s="60"/>
    </row>
    <row r="76" spans="1:12" s="117" customFormat="1" x14ac:dyDescent="0.2">
      <c r="A76" s="163"/>
      <c r="B76" s="164"/>
      <c r="C76" s="164"/>
      <c r="D76" s="164"/>
      <c r="E76" s="164"/>
      <c r="F76" s="164"/>
      <c r="G76" s="164"/>
      <c r="H76" s="76"/>
      <c r="I76" s="77"/>
      <c r="J76" s="116"/>
      <c r="K76" s="60"/>
    </row>
    <row r="77" spans="1:12" x14ac:dyDescent="0.2">
      <c r="A77" s="196" t="s">
        <v>96</v>
      </c>
      <c r="B77" s="197"/>
      <c r="C77" s="197"/>
      <c r="D77" s="197"/>
      <c r="E77" s="197"/>
      <c r="F77" s="197"/>
      <c r="G77" s="197"/>
      <c r="H77" s="197"/>
      <c r="I77" s="198"/>
      <c r="J77" s="118"/>
    </row>
    <row r="78" spans="1:12" x14ac:dyDescent="0.2">
      <c r="A78" s="196" t="s">
        <v>97</v>
      </c>
      <c r="B78" s="197"/>
      <c r="C78" s="197"/>
      <c r="D78" s="197"/>
      <c r="E78" s="197"/>
      <c r="F78" s="197"/>
      <c r="G78" s="197"/>
      <c r="H78" s="197"/>
      <c r="I78" s="198"/>
      <c r="J78" s="118"/>
    </row>
    <row r="79" spans="1:12" x14ac:dyDescent="0.2">
      <c r="A79" s="196" t="s">
        <v>167</v>
      </c>
      <c r="B79" s="197"/>
      <c r="C79" s="197"/>
      <c r="D79" s="197"/>
      <c r="E79" s="197"/>
      <c r="F79" s="197"/>
      <c r="G79" s="197"/>
      <c r="H79" s="197"/>
      <c r="I79" s="198"/>
      <c r="J79" s="118"/>
    </row>
    <row r="80" spans="1:12" x14ac:dyDescent="0.2">
      <c r="A80" s="170"/>
      <c r="B80" s="211"/>
      <c r="C80" s="211"/>
      <c r="D80" s="211"/>
      <c r="E80" s="211"/>
      <c r="F80" s="211"/>
      <c r="G80" s="211"/>
      <c r="H80" s="88"/>
      <c r="I80" s="139"/>
      <c r="J80" s="118"/>
    </row>
    <row r="81" spans="1:10" x14ac:dyDescent="0.2">
      <c r="A81" s="199" t="s">
        <v>99</v>
      </c>
      <c r="B81" s="200"/>
      <c r="C81" s="200"/>
      <c r="D81" s="200"/>
      <c r="E81" s="200"/>
      <c r="F81" s="200"/>
      <c r="G81" s="200"/>
      <c r="H81" s="200"/>
      <c r="I81" s="201"/>
      <c r="J81" s="118"/>
    </row>
    <row r="82" spans="1:10" x14ac:dyDescent="0.2">
      <c r="A82" s="170" t="s">
        <v>128</v>
      </c>
      <c r="B82" s="208" t="s">
        <v>35</v>
      </c>
      <c r="C82" s="209"/>
      <c r="D82" s="209"/>
      <c r="E82" s="209"/>
      <c r="F82" s="209"/>
      <c r="G82" s="210"/>
      <c r="H82" s="170"/>
      <c r="I82" s="170" t="s">
        <v>1</v>
      </c>
      <c r="J82" s="118"/>
    </row>
    <row r="83" spans="1:10" x14ac:dyDescent="0.2">
      <c r="A83" s="170" t="s">
        <v>9</v>
      </c>
      <c r="B83" s="211" t="s">
        <v>53</v>
      </c>
      <c r="C83" s="211"/>
      <c r="D83" s="211"/>
      <c r="E83" s="211"/>
      <c r="F83" s="211"/>
      <c r="G83" s="211"/>
      <c r="H83" s="88" t="s">
        <v>0</v>
      </c>
      <c r="I83" s="139"/>
      <c r="J83" s="118"/>
    </row>
    <row r="84" spans="1:10" x14ac:dyDescent="0.2">
      <c r="A84" s="170" t="s">
        <v>10</v>
      </c>
      <c r="B84" s="211" t="s">
        <v>54</v>
      </c>
      <c r="C84" s="211"/>
      <c r="D84" s="211"/>
      <c r="E84" s="211"/>
      <c r="F84" s="211"/>
      <c r="G84" s="211"/>
      <c r="H84" s="88" t="s">
        <v>0</v>
      </c>
      <c r="I84" s="139"/>
      <c r="J84" s="118"/>
    </row>
    <row r="85" spans="1:10" x14ac:dyDescent="0.2">
      <c r="A85" s="170" t="s">
        <v>11</v>
      </c>
      <c r="B85" s="211" t="s">
        <v>62</v>
      </c>
      <c r="C85" s="211"/>
      <c r="D85" s="211"/>
      <c r="E85" s="211"/>
      <c r="F85" s="211"/>
      <c r="G85" s="211"/>
      <c r="H85" s="88" t="s">
        <v>0</v>
      </c>
      <c r="I85" s="139"/>
      <c r="J85" s="118"/>
    </row>
    <row r="86" spans="1:10" x14ac:dyDescent="0.2">
      <c r="A86" s="170" t="s">
        <v>12</v>
      </c>
      <c r="B86" s="211" t="s">
        <v>63</v>
      </c>
      <c r="C86" s="211"/>
      <c r="D86" s="211"/>
      <c r="E86" s="211"/>
      <c r="F86" s="211"/>
      <c r="G86" s="211"/>
      <c r="H86" s="88" t="s">
        <v>0</v>
      </c>
      <c r="I86" s="139"/>
      <c r="J86" s="118"/>
    </row>
    <row r="87" spans="1:10" x14ac:dyDescent="0.2">
      <c r="A87" s="170" t="s">
        <v>13</v>
      </c>
      <c r="B87" s="211" t="s">
        <v>64</v>
      </c>
      <c r="C87" s="211"/>
      <c r="D87" s="211"/>
      <c r="E87" s="211"/>
      <c r="F87" s="211"/>
      <c r="G87" s="211"/>
      <c r="H87" s="88" t="s">
        <v>0</v>
      </c>
      <c r="I87" s="139"/>
      <c r="J87" s="118"/>
    </row>
    <row r="88" spans="1:10" ht="13.15" customHeight="1" x14ac:dyDescent="0.2">
      <c r="A88" s="170" t="s">
        <v>14</v>
      </c>
      <c r="B88" s="211" t="s">
        <v>65</v>
      </c>
      <c r="C88" s="211"/>
      <c r="D88" s="211"/>
      <c r="E88" s="211"/>
      <c r="F88" s="211"/>
      <c r="G88" s="211"/>
      <c r="H88" s="88" t="s">
        <v>0</v>
      </c>
      <c r="I88" s="139"/>
      <c r="J88" s="118"/>
    </row>
    <row r="89" spans="1:10" x14ac:dyDescent="0.2">
      <c r="A89" s="215" t="s">
        <v>98</v>
      </c>
      <c r="B89" s="215"/>
      <c r="C89" s="215"/>
      <c r="D89" s="215"/>
      <c r="E89" s="215"/>
      <c r="F89" s="215"/>
      <c r="G89" s="215"/>
      <c r="H89" s="215"/>
      <c r="I89" s="122">
        <f>SUM(I83:I88)</f>
        <v>0</v>
      </c>
      <c r="J89" s="118"/>
    </row>
    <row r="90" spans="1:10" x14ac:dyDescent="0.2">
      <c r="A90" s="170"/>
      <c r="B90" s="191"/>
      <c r="C90" s="191"/>
      <c r="D90" s="191"/>
      <c r="E90" s="191"/>
      <c r="F90" s="191"/>
      <c r="G90" s="191"/>
      <c r="H90" s="170"/>
      <c r="I90" s="170"/>
      <c r="J90" s="118"/>
    </row>
    <row r="91" spans="1:10" x14ac:dyDescent="0.2">
      <c r="A91" s="196" t="s">
        <v>100</v>
      </c>
      <c r="B91" s="197"/>
      <c r="C91" s="197"/>
      <c r="D91" s="197"/>
      <c r="E91" s="197"/>
      <c r="F91" s="197"/>
      <c r="G91" s="197"/>
      <c r="H91" s="197"/>
      <c r="I91" s="198"/>
      <c r="J91" s="118"/>
    </row>
    <row r="92" spans="1:10" ht="22.9" customHeight="1" x14ac:dyDescent="0.2">
      <c r="A92" s="196" t="s">
        <v>101</v>
      </c>
      <c r="B92" s="197"/>
      <c r="C92" s="197"/>
      <c r="D92" s="197"/>
      <c r="E92" s="197"/>
      <c r="F92" s="197"/>
      <c r="G92" s="197"/>
      <c r="H92" s="197"/>
      <c r="I92" s="198"/>
      <c r="J92" s="118"/>
    </row>
    <row r="93" spans="1:10" x14ac:dyDescent="0.2">
      <c r="A93" s="86"/>
      <c r="B93" s="211"/>
      <c r="C93" s="211"/>
      <c r="D93" s="211"/>
      <c r="E93" s="211"/>
      <c r="F93" s="211"/>
      <c r="G93" s="211"/>
      <c r="H93" s="88"/>
      <c r="I93" s="124"/>
      <c r="J93" s="118"/>
    </row>
    <row r="94" spans="1:10" x14ac:dyDescent="0.2">
      <c r="A94" s="199" t="s">
        <v>102</v>
      </c>
      <c r="B94" s="200"/>
      <c r="C94" s="200"/>
      <c r="D94" s="200"/>
      <c r="E94" s="200"/>
      <c r="F94" s="200"/>
      <c r="G94" s="200"/>
      <c r="H94" s="200"/>
      <c r="I94" s="201"/>
      <c r="J94" s="118"/>
    </row>
    <row r="95" spans="1:10" x14ac:dyDescent="0.2">
      <c r="A95" s="170">
        <v>2</v>
      </c>
      <c r="B95" s="208" t="s">
        <v>103</v>
      </c>
      <c r="C95" s="209"/>
      <c r="D95" s="209"/>
      <c r="E95" s="209"/>
      <c r="F95" s="209"/>
      <c r="G95" s="210"/>
      <c r="H95" s="170"/>
      <c r="I95" s="170" t="s">
        <v>1</v>
      </c>
      <c r="J95" s="118"/>
    </row>
    <row r="96" spans="1:10" x14ac:dyDescent="0.2">
      <c r="A96" s="170" t="s">
        <v>9</v>
      </c>
      <c r="B96" s="211" t="s">
        <v>84</v>
      </c>
      <c r="C96" s="211"/>
      <c r="D96" s="211"/>
      <c r="E96" s="211"/>
      <c r="F96" s="211"/>
      <c r="G96" s="211"/>
      <c r="H96" s="88" t="s">
        <v>0</v>
      </c>
      <c r="I96" s="139">
        <f>I59</f>
        <v>0</v>
      </c>
      <c r="J96" s="118"/>
    </row>
    <row r="97" spans="1:12" x14ac:dyDescent="0.2">
      <c r="A97" s="170" t="s">
        <v>10</v>
      </c>
      <c r="B97" s="211" t="s">
        <v>166</v>
      </c>
      <c r="C97" s="211"/>
      <c r="D97" s="211"/>
      <c r="E97" s="211"/>
      <c r="F97" s="211"/>
      <c r="G97" s="211"/>
      <c r="H97" s="88" t="s">
        <v>0</v>
      </c>
      <c r="I97" s="139">
        <f>I75</f>
        <v>0</v>
      </c>
      <c r="J97" s="118"/>
    </row>
    <row r="98" spans="1:12" x14ac:dyDescent="0.2">
      <c r="A98" s="170" t="s">
        <v>11</v>
      </c>
      <c r="B98" s="211" t="s">
        <v>35</v>
      </c>
      <c r="C98" s="211"/>
      <c r="D98" s="211"/>
      <c r="E98" s="211"/>
      <c r="F98" s="211"/>
      <c r="G98" s="211"/>
      <c r="H98" s="88" t="s">
        <v>0</v>
      </c>
      <c r="I98" s="139">
        <f>I89</f>
        <v>0</v>
      </c>
      <c r="J98" s="118"/>
    </row>
    <row r="99" spans="1:12" x14ac:dyDescent="0.2">
      <c r="A99" s="187" t="s">
        <v>104</v>
      </c>
      <c r="B99" s="188"/>
      <c r="C99" s="188"/>
      <c r="D99" s="188"/>
      <c r="E99" s="188"/>
      <c r="F99" s="188"/>
      <c r="G99" s="188"/>
      <c r="H99" s="189"/>
      <c r="I99" s="123">
        <f>SUM(I96:I98)</f>
        <v>0</v>
      </c>
      <c r="J99" s="118"/>
    </row>
    <row r="100" spans="1:12" x14ac:dyDescent="0.2">
      <c r="A100" s="148"/>
      <c r="B100" s="149"/>
      <c r="C100" s="149"/>
      <c r="D100" s="149"/>
      <c r="E100" s="149"/>
      <c r="F100" s="149"/>
      <c r="G100" s="149"/>
      <c r="H100" s="149"/>
      <c r="I100" s="149"/>
      <c r="J100" s="118"/>
    </row>
    <row r="101" spans="1:12" x14ac:dyDescent="0.2">
      <c r="A101" s="199" t="s">
        <v>115</v>
      </c>
      <c r="B101" s="200"/>
      <c r="C101" s="200"/>
      <c r="D101" s="200"/>
      <c r="E101" s="200"/>
      <c r="F101" s="200"/>
      <c r="G101" s="200"/>
      <c r="H101" s="200"/>
      <c r="I101" s="201"/>
      <c r="J101" s="118"/>
    </row>
    <row r="102" spans="1:12" x14ac:dyDescent="0.2">
      <c r="A102" s="168">
        <v>3</v>
      </c>
      <c r="B102" s="212" t="s">
        <v>70</v>
      </c>
      <c r="C102" s="213"/>
      <c r="D102" s="213"/>
      <c r="E102" s="213"/>
      <c r="F102" s="213"/>
      <c r="G102" s="214"/>
      <c r="H102" s="162" t="s">
        <v>3</v>
      </c>
      <c r="I102" s="162" t="s">
        <v>1</v>
      </c>
      <c r="J102" s="118"/>
    </row>
    <row r="103" spans="1:12" x14ac:dyDescent="0.2">
      <c r="A103" s="170" t="s">
        <v>9</v>
      </c>
      <c r="B103" s="185" t="s">
        <v>55</v>
      </c>
      <c r="C103" s="180"/>
      <c r="D103" s="180"/>
      <c r="E103" s="180"/>
      <c r="F103" s="180"/>
      <c r="G103" s="181"/>
      <c r="H103" s="84">
        <f>1/12*0.05</f>
        <v>4.1666666666666666E-3</v>
      </c>
      <c r="I103" s="124">
        <f t="shared" ref="I103:I108" si="1">H103*$I$47</f>
        <v>0</v>
      </c>
      <c r="J103" s="118"/>
    </row>
    <row r="104" spans="1:12" x14ac:dyDescent="0.2">
      <c r="A104" s="166" t="s">
        <v>10</v>
      </c>
      <c r="B104" s="193" t="s">
        <v>116</v>
      </c>
      <c r="C104" s="194"/>
      <c r="D104" s="194"/>
      <c r="E104" s="194"/>
      <c r="F104" s="194"/>
      <c r="G104" s="195"/>
      <c r="H104" s="84">
        <f>H74*H103</f>
        <v>3.3333333333333332E-4</v>
      </c>
      <c r="I104" s="124">
        <f>H104*$I$47</f>
        <v>0</v>
      </c>
      <c r="J104" s="118"/>
    </row>
    <row r="105" spans="1:12" x14ac:dyDescent="0.2">
      <c r="A105" s="166" t="s">
        <v>11</v>
      </c>
      <c r="B105" s="193" t="s">
        <v>117</v>
      </c>
      <c r="C105" s="194"/>
      <c r="D105" s="194"/>
      <c r="E105" s="194"/>
      <c r="F105" s="194"/>
      <c r="G105" s="195"/>
      <c r="H105" s="84">
        <v>3.44E-2</v>
      </c>
      <c r="I105" s="124">
        <f t="shared" si="1"/>
        <v>0</v>
      </c>
      <c r="J105" s="118"/>
    </row>
    <row r="106" spans="1:12" x14ac:dyDescent="0.2">
      <c r="A106" s="166" t="s">
        <v>12</v>
      </c>
      <c r="B106" s="193" t="s">
        <v>59</v>
      </c>
      <c r="C106" s="194"/>
      <c r="D106" s="194"/>
      <c r="E106" s="194"/>
      <c r="F106" s="194"/>
      <c r="G106" s="195"/>
      <c r="H106" s="84">
        <v>1.9400000000000001E-2</v>
      </c>
      <c r="I106" s="124">
        <f t="shared" si="1"/>
        <v>0</v>
      </c>
      <c r="J106" s="118"/>
    </row>
    <row r="107" spans="1:12" x14ac:dyDescent="0.2">
      <c r="A107" s="166" t="s">
        <v>13</v>
      </c>
      <c r="B107" s="193" t="s">
        <v>168</v>
      </c>
      <c r="C107" s="194"/>
      <c r="D107" s="194"/>
      <c r="E107" s="194"/>
      <c r="F107" s="194"/>
      <c r="G107" s="195"/>
      <c r="H107" s="84">
        <f>H75*H106</f>
        <v>7.1392000000000009E-3</v>
      </c>
      <c r="I107" s="124">
        <f t="shared" si="1"/>
        <v>0</v>
      </c>
      <c r="J107" s="118"/>
    </row>
    <row r="108" spans="1:12" x14ac:dyDescent="0.2">
      <c r="A108" s="166" t="s">
        <v>14</v>
      </c>
      <c r="B108" s="179" t="s">
        <v>118</v>
      </c>
      <c r="C108" s="180"/>
      <c r="D108" s="180"/>
      <c r="E108" s="180"/>
      <c r="F108" s="180"/>
      <c r="G108" s="181"/>
      <c r="H108" s="84">
        <f>H106*H74*0.4</f>
        <v>6.2080000000000002E-4</v>
      </c>
      <c r="I108" s="124">
        <f t="shared" si="1"/>
        <v>0</v>
      </c>
      <c r="J108" s="118"/>
    </row>
    <row r="109" spans="1:12" s="174" customFormat="1" x14ac:dyDescent="0.2">
      <c r="A109" s="205" t="s">
        <v>119</v>
      </c>
      <c r="B109" s="206"/>
      <c r="C109" s="206"/>
      <c r="D109" s="206"/>
      <c r="E109" s="206"/>
      <c r="F109" s="206"/>
      <c r="G109" s="207"/>
      <c r="H109" s="171">
        <f>SUM(H103:H108)</f>
        <v>6.6060000000000008E-2</v>
      </c>
      <c r="I109" s="172">
        <f>SUM(I103:I108)</f>
        <v>0</v>
      </c>
      <c r="J109" s="173"/>
    </row>
    <row r="110" spans="1:12" x14ac:dyDescent="0.2">
      <c r="A110" s="96"/>
      <c r="B110" s="96"/>
      <c r="C110" s="96"/>
      <c r="D110" s="96"/>
      <c r="E110" s="96"/>
      <c r="F110" s="96"/>
      <c r="G110" s="96"/>
      <c r="H110" s="97"/>
      <c r="I110" s="83"/>
      <c r="J110" s="118"/>
    </row>
    <row r="111" spans="1:12" x14ac:dyDescent="0.2">
      <c r="A111" s="199" t="s">
        <v>105</v>
      </c>
      <c r="B111" s="200"/>
      <c r="C111" s="200"/>
      <c r="D111" s="200"/>
      <c r="E111" s="200"/>
      <c r="F111" s="200"/>
      <c r="G111" s="200"/>
      <c r="H111" s="200"/>
      <c r="I111" s="201"/>
      <c r="J111" s="118"/>
    </row>
    <row r="112" spans="1:12" s="117" customFormat="1" x14ac:dyDescent="0.2">
      <c r="A112" s="138"/>
      <c r="B112" s="216"/>
      <c r="C112" s="217"/>
      <c r="D112" s="217"/>
      <c r="E112" s="217"/>
      <c r="F112" s="217"/>
      <c r="G112" s="218"/>
      <c r="H112" s="166"/>
      <c r="I112" s="166"/>
      <c r="J112" s="116"/>
      <c r="L112" s="140"/>
    </row>
    <row r="113" spans="1:10" ht="21" customHeight="1" x14ac:dyDescent="0.2">
      <c r="A113" s="196" t="s">
        <v>169</v>
      </c>
      <c r="B113" s="197"/>
      <c r="C113" s="197"/>
      <c r="D113" s="197"/>
      <c r="E113" s="197"/>
      <c r="F113" s="197"/>
      <c r="G113" s="197"/>
      <c r="H113" s="197"/>
      <c r="I113" s="198"/>
      <c r="J113" s="118"/>
    </row>
    <row r="114" spans="1:10" x14ac:dyDescent="0.2">
      <c r="A114" s="170"/>
      <c r="B114" s="179"/>
      <c r="C114" s="180"/>
      <c r="D114" s="180"/>
      <c r="E114" s="180"/>
      <c r="F114" s="180"/>
      <c r="G114" s="181"/>
      <c r="H114" s="84"/>
      <c r="I114" s="124"/>
      <c r="J114" s="118"/>
    </row>
    <row r="115" spans="1:10" x14ac:dyDescent="0.2">
      <c r="A115" s="199" t="s">
        <v>170</v>
      </c>
      <c r="B115" s="200"/>
      <c r="C115" s="200"/>
      <c r="D115" s="200"/>
      <c r="E115" s="200"/>
      <c r="F115" s="200"/>
      <c r="G115" s="200"/>
      <c r="H115" s="200"/>
      <c r="I115" s="201"/>
      <c r="J115" s="118"/>
    </row>
    <row r="116" spans="1:10" x14ac:dyDescent="0.2">
      <c r="A116" s="168" t="s">
        <v>21</v>
      </c>
      <c r="B116" s="212" t="s">
        <v>37</v>
      </c>
      <c r="C116" s="213"/>
      <c r="D116" s="213"/>
      <c r="E116" s="213"/>
      <c r="F116" s="213"/>
      <c r="G116" s="214"/>
      <c r="H116" s="162" t="s">
        <v>3</v>
      </c>
      <c r="I116" s="162" t="s">
        <v>1</v>
      </c>
      <c r="J116" s="118"/>
    </row>
    <row r="117" spans="1:10" x14ac:dyDescent="0.2">
      <c r="A117" s="170" t="s">
        <v>9</v>
      </c>
      <c r="B117" s="185" t="s">
        <v>171</v>
      </c>
      <c r="C117" s="180"/>
      <c r="D117" s="180"/>
      <c r="E117" s="180"/>
      <c r="F117" s="180"/>
      <c r="G117" s="181"/>
      <c r="H117" s="84">
        <v>8.3299999999999999E-2</v>
      </c>
      <c r="I117" s="124">
        <f>H117*$I$47</f>
        <v>0</v>
      </c>
      <c r="J117" s="118"/>
    </row>
    <row r="118" spans="1:10" x14ac:dyDescent="0.2">
      <c r="A118" s="166" t="s">
        <v>10</v>
      </c>
      <c r="B118" s="193" t="s">
        <v>180</v>
      </c>
      <c r="C118" s="194"/>
      <c r="D118" s="194"/>
      <c r="E118" s="194"/>
      <c r="F118" s="194"/>
      <c r="G118" s="195"/>
      <c r="H118" s="84">
        <f>5/30/12</f>
        <v>1.3888888888888888E-2</v>
      </c>
      <c r="I118" s="124">
        <f>H118*$I$47</f>
        <v>0</v>
      </c>
      <c r="J118" s="118"/>
    </row>
    <row r="119" spans="1:10" x14ac:dyDescent="0.2">
      <c r="A119" s="166" t="s">
        <v>11</v>
      </c>
      <c r="B119" s="193" t="s">
        <v>172</v>
      </c>
      <c r="C119" s="194"/>
      <c r="D119" s="194"/>
      <c r="E119" s="194"/>
      <c r="F119" s="194"/>
      <c r="G119" s="195"/>
      <c r="H119" s="84">
        <v>2.8E-3</v>
      </c>
      <c r="I119" s="124">
        <f t="shared" ref="I119:I122" si="2">H119*$I$47</f>
        <v>0</v>
      </c>
      <c r="J119" s="118"/>
    </row>
    <row r="120" spans="1:10" x14ac:dyDescent="0.2">
      <c r="A120" s="166" t="s">
        <v>12</v>
      </c>
      <c r="B120" s="193" t="s">
        <v>173</v>
      </c>
      <c r="C120" s="194"/>
      <c r="D120" s="194"/>
      <c r="E120" s="194"/>
      <c r="F120" s="194"/>
      <c r="G120" s="195"/>
      <c r="H120" s="84">
        <v>2.0000000000000001E-4</v>
      </c>
      <c r="I120" s="124">
        <f t="shared" si="2"/>
        <v>0</v>
      </c>
      <c r="J120" s="118"/>
    </row>
    <row r="121" spans="1:10" x14ac:dyDescent="0.2">
      <c r="A121" s="166" t="s">
        <v>13</v>
      </c>
      <c r="B121" s="193" t="s">
        <v>174</v>
      </c>
      <c r="C121" s="194"/>
      <c r="D121" s="194"/>
      <c r="E121" s="194"/>
      <c r="F121" s="194"/>
      <c r="G121" s="195"/>
      <c r="H121" s="84">
        <v>6.9999999999999999E-4</v>
      </c>
      <c r="I121" s="124">
        <f t="shared" si="2"/>
        <v>0</v>
      </c>
      <c r="J121" s="118"/>
    </row>
    <row r="122" spans="1:10" x14ac:dyDescent="0.2">
      <c r="A122" s="166" t="s">
        <v>14</v>
      </c>
      <c r="B122" s="193" t="s">
        <v>175</v>
      </c>
      <c r="C122" s="194"/>
      <c r="D122" s="194"/>
      <c r="E122" s="194"/>
      <c r="F122" s="194"/>
      <c r="G122" s="195"/>
      <c r="H122" s="84">
        <v>2.8999999999999998E-3</v>
      </c>
      <c r="I122" s="124">
        <f t="shared" si="2"/>
        <v>0</v>
      </c>
      <c r="J122" s="118"/>
    </row>
    <row r="123" spans="1:10" x14ac:dyDescent="0.2">
      <c r="A123" s="175" t="s">
        <v>15</v>
      </c>
      <c r="B123" s="179" t="s">
        <v>176</v>
      </c>
      <c r="C123" s="180"/>
      <c r="D123" s="180"/>
      <c r="E123" s="180"/>
      <c r="F123" s="180"/>
      <c r="G123" s="181"/>
      <c r="H123" s="84"/>
      <c r="I123" s="124">
        <f>H123*$I$47</f>
        <v>0</v>
      </c>
      <c r="J123" s="118"/>
    </row>
    <row r="124" spans="1:10" s="156" customFormat="1" x14ac:dyDescent="0.2">
      <c r="A124" s="202" t="s">
        <v>19</v>
      </c>
      <c r="B124" s="203"/>
      <c r="C124" s="203"/>
      <c r="D124" s="203"/>
      <c r="E124" s="203"/>
      <c r="F124" s="203"/>
      <c r="G124" s="204"/>
      <c r="H124" s="111">
        <f>SUM(H117:H123)</f>
        <v>0.10378888888888889</v>
      </c>
      <c r="I124" s="176">
        <f>H124*$I$47</f>
        <v>0</v>
      </c>
      <c r="J124" s="177"/>
    </row>
    <row r="125" spans="1:10" x14ac:dyDescent="0.2">
      <c r="A125" s="170"/>
      <c r="B125" s="185"/>
      <c r="C125" s="185"/>
      <c r="D125" s="185"/>
      <c r="E125" s="185"/>
      <c r="F125" s="185"/>
      <c r="G125" s="185"/>
      <c r="H125" s="120"/>
      <c r="I125" s="124"/>
      <c r="J125" s="118"/>
    </row>
    <row r="126" spans="1:10" x14ac:dyDescent="0.2">
      <c r="A126" s="199" t="s">
        <v>160</v>
      </c>
      <c r="B126" s="200"/>
      <c r="C126" s="200"/>
      <c r="D126" s="200"/>
      <c r="E126" s="200"/>
      <c r="F126" s="200"/>
      <c r="G126" s="200"/>
      <c r="H126" s="200"/>
      <c r="I126" s="201"/>
      <c r="J126" s="118"/>
    </row>
    <row r="127" spans="1:10" x14ac:dyDescent="0.2">
      <c r="A127" s="168" t="s">
        <v>22</v>
      </c>
      <c r="B127" s="212" t="s">
        <v>37</v>
      </c>
      <c r="C127" s="213"/>
      <c r="D127" s="213"/>
      <c r="E127" s="213"/>
      <c r="F127" s="213"/>
      <c r="G127" s="214"/>
      <c r="H127" s="162" t="s">
        <v>3</v>
      </c>
      <c r="I127" s="162" t="s">
        <v>1</v>
      </c>
      <c r="J127" s="118"/>
    </row>
    <row r="128" spans="1:10" x14ac:dyDescent="0.2">
      <c r="A128" s="170" t="s">
        <v>9</v>
      </c>
      <c r="B128" s="185" t="s">
        <v>177</v>
      </c>
      <c r="C128" s="180"/>
      <c r="D128" s="180"/>
      <c r="E128" s="180"/>
      <c r="F128" s="180"/>
      <c r="G128" s="181"/>
      <c r="H128" s="84"/>
      <c r="I128" s="124">
        <f>H128*$I$47</f>
        <v>0</v>
      </c>
      <c r="J128" s="118"/>
    </row>
    <row r="129" spans="1:10" x14ac:dyDescent="0.2">
      <c r="A129" s="202" t="s">
        <v>20</v>
      </c>
      <c r="B129" s="203"/>
      <c r="C129" s="203"/>
      <c r="D129" s="203"/>
      <c r="E129" s="203"/>
      <c r="F129" s="203"/>
      <c r="G129" s="204"/>
      <c r="H129" s="111">
        <f>SUM(H128:H128)</f>
        <v>0</v>
      </c>
      <c r="I129" s="124">
        <f>H129*$I$47</f>
        <v>0</v>
      </c>
      <c r="J129" s="118"/>
    </row>
    <row r="131" spans="1:10" x14ac:dyDescent="0.2">
      <c r="A131" s="199" t="s">
        <v>106</v>
      </c>
      <c r="B131" s="200"/>
      <c r="C131" s="200"/>
      <c r="D131" s="200"/>
      <c r="E131" s="200"/>
      <c r="F131" s="200"/>
      <c r="G131" s="200"/>
      <c r="H131" s="200"/>
      <c r="I131" s="201"/>
      <c r="J131" s="118"/>
    </row>
    <row r="132" spans="1:10" x14ac:dyDescent="0.2">
      <c r="A132" s="170">
        <v>4</v>
      </c>
      <c r="B132" s="208" t="s">
        <v>107</v>
      </c>
      <c r="C132" s="209"/>
      <c r="D132" s="209"/>
      <c r="E132" s="209"/>
      <c r="F132" s="209"/>
      <c r="G132" s="210"/>
      <c r="H132" s="170"/>
      <c r="I132" s="170" t="s">
        <v>1</v>
      </c>
      <c r="J132" s="118"/>
    </row>
    <row r="133" spans="1:10" x14ac:dyDescent="0.2">
      <c r="A133" s="170" t="s">
        <v>9</v>
      </c>
      <c r="B133" s="211" t="s">
        <v>178</v>
      </c>
      <c r="C133" s="211"/>
      <c r="D133" s="211"/>
      <c r="E133" s="211"/>
      <c r="F133" s="211"/>
      <c r="G133" s="211"/>
      <c r="H133" s="88" t="s">
        <v>0</v>
      </c>
      <c r="I133" s="139">
        <f>I124</f>
        <v>0</v>
      </c>
      <c r="J133" s="118"/>
    </row>
    <row r="134" spans="1:10" x14ac:dyDescent="0.2">
      <c r="A134" s="170" t="s">
        <v>10</v>
      </c>
      <c r="B134" s="211" t="s">
        <v>179</v>
      </c>
      <c r="C134" s="211"/>
      <c r="D134" s="211"/>
      <c r="E134" s="211"/>
      <c r="F134" s="211"/>
      <c r="G134" s="211"/>
      <c r="H134" s="88" t="s">
        <v>0</v>
      </c>
      <c r="I134" s="139">
        <f>I119</f>
        <v>0</v>
      </c>
      <c r="J134" s="118"/>
    </row>
    <row r="135" spans="1:10" x14ac:dyDescent="0.2">
      <c r="A135" s="187" t="s">
        <v>38</v>
      </c>
      <c r="B135" s="188"/>
      <c r="C135" s="188"/>
      <c r="D135" s="188"/>
      <c r="E135" s="188"/>
      <c r="F135" s="188"/>
      <c r="G135" s="188"/>
      <c r="H135" s="189"/>
      <c r="I135" s="123">
        <f>SUM(I133:I134)</f>
        <v>0</v>
      </c>
      <c r="J135" s="118"/>
    </row>
    <row r="136" spans="1:10" s="117" customFormat="1" x14ac:dyDescent="0.2">
      <c r="A136" s="202"/>
      <c r="B136" s="203"/>
      <c r="C136" s="203"/>
      <c r="D136" s="203"/>
      <c r="E136" s="203"/>
      <c r="F136" s="203"/>
      <c r="G136" s="204"/>
      <c r="H136" s="111"/>
      <c r="I136" s="122"/>
      <c r="J136" s="116"/>
    </row>
    <row r="137" spans="1:10" x14ac:dyDescent="0.2">
      <c r="A137" s="192" t="s">
        <v>108</v>
      </c>
      <c r="B137" s="192"/>
      <c r="C137" s="192"/>
      <c r="D137" s="192"/>
      <c r="E137" s="192"/>
      <c r="F137" s="192"/>
      <c r="G137" s="192"/>
      <c r="H137" s="192"/>
      <c r="I137" s="192"/>
    </row>
    <row r="138" spans="1:10" x14ac:dyDescent="0.2">
      <c r="A138" s="170">
        <v>5</v>
      </c>
      <c r="B138" s="191" t="s">
        <v>109</v>
      </c>
      <c r="C138" s="191"/>
      <c r="D138" s="191"/>
      <c r="E138" s="191"/>
      <c r="F138" s="191"/>
      <c r="G138" s="191"/>
      <c r="H138" s="170" t="s">
        <v>3</v>
      </c>
      <c r="I138" s="170" t="s">
        <v>1</v>
      </c>
    </row>
    <row r="139" spans="1:10" x14ac:dyDescent="0.2">
      <c r="A139" s="170" t="s">
        <v>9</v>
      </c>
      <c r="B139" s="185" t="s">
        <v>110</v>
      </c>
      <c r="C139" s="185"/>
      <c r="D139" s="185"/>
      <c r="E139" s="185"/>
      <c r="F139" s="185"/>
      <c r="G139" s="185"/>
      <c r="H139" s="135"/>
      <c r="I139" s="124">
        <f>Uniformes!E12</f>
        <v>0</v>
      </c>
    </row>
    <row r="140" spans="1:10" x14ac:dyDescent="0.2">
      <c r="A140" s="170" t="s">
        <v>10</v>
      </c>
      <c r="B140" s="185" t="s">
        <v>17</v>
      </c>
      <c r="C140" s="185"/>
      <c r="D140" s="185"/>
      <c r="E140" s="185"/>
      <c r="F140" s="185"/>
      <c r="G140" s="185"/>
      <c r="H140" s="135"/>
      <c r="I140" s="124"/>
    </row>
    <row r="141" spans="1:10" x14ac:dyDescent="0.2">
      <c r="A141" s="166" t="s">
        <v>11</v>
      </c>
      <c r="B141" s="185" t="s">
        <v>18</v>
      </c>
      <c r="C141" s="185"/>
      <c r="D141" s="185"/>
      <c r="E141" s="185"/>
      <c r="F141" s="185"/>
      <c r="G141" s="185"/>
      <c r="H141" s="136"/>
      <c r="I141" s="124"/>
    </row>
    <row r="142" spans="1:10" x14ac:dyDescent="0.2">
      <c r="A142" s="170" t="s">
        <v>12</v>
      </c>
      <c r="B142" s="185" t="s">
        <v>4</v>
      </c>
      <c r="C142" s="185"/>
      <c r="D142" s="185"/>
      <c r="E142" s="185"/>
      <c r="F142" s="185"/>
      <c r="G142" s="185"/>
      <c r="H142" s="136"/>
      <c r="I142" s="124"/>
    </row>
    <row r="143" spans="1:10" x14ac:dyDescent="0.2">
      <c r="A143" s="186" t="s">
        <v>39</v>
      </c>
      <c r="B143" s="186"/>
      <c r="C143" s="186"/>
      <c r="D143" s="186"/>
      <c r="E143" s="186"/>
      <c r="F143" s="186"/>
      <c r="G143" s="186"/>
      <c r="H143" s="186"/>
      <c r="I143" s="137">
        <f>SUM(I139:I142)</f>
        <v>0</v>
      </c>
    </row>
    <row r="144" spans="1:10" x14ac:dyDescent="0.2">
      <c r="A144" s="170"/>
      <c r="B144" s="179"/>
      <c r="C144" s="180"/>
      <c r="D144" s="180"/>
      <c r="E144" s="180"/>
      <c r="F144" s="180"/>
      <c r="G144" s="181"/>
      <c r="H144" s="84"/>
      <c r="I144" s="124"/>
      <c r="J144" s="118"/>
    </row>
    <row r="145" spans="1:11" x14ac:dyDescent="0.2">
      <c r="A145" s="196" t="s">
        <v>111</v>
      </c>
      <c r="B145" s="197"/>
      <c r="C145" s="197"/>
      <c r="D145" s="197"/>
      <c r="E145" s="197"/>
      <c r="F145" s="197"/>
      <c r="G145" s="197"/>
      <c r="H145" s="197"/>
      <c r="I145" s="198"/>
      <c r="J145" s="118"/>
    </row>
    <row r="146" spans="1:11" x14ac:dyDescent="0.2">
      <c r="A146" s="166"/>
      <c r="B146" s="193"/>
      <c r="C146" s="194"/>
      <c r="D146" s="194"/>
      <c r="E146" s="194"/>
      <c r="F146" s="194"/>
      <c r="G146" s="195"/>
      <c r="H146" s="84"/>
      <c r="I146" s="124"/>
      <c r="J146" s="118"/>
    </row>
    <row r="147" spans="1:11" x14ac:dyDescent="0.2">
      <c r="A147" s="192" t="s">
        <v>112</v>
      </c>
      <c r="B147" s="192"/>
      <c r="C147" s="192"/>
      <c r="D147" s="192"/>
      <c r="E147" s="192"/>
      <c r="F147" s="192"/>
      <c r="G147" s="192"/>
      <c r="H147" s="192"/>
      <c r="I147" s="192"/>
      <c r="J147" s="118"/>
    </row>
    <row r="148" spans="1:11" x14ac:dyDescent="0.2">
      <c r="A148" s="170">
        <v>6</v>
      </c>
      <c r="B148" s="191" t="s">
        <v>71</v>
      </c>
      <c r="C148" s="191"/>
      <c r="D148" s="191"/>
      <c r="E148" s="191"/>
      <c r="F148" s="191"/>
      <c r="G148" s="191"/>
      <c r="H148" s="170" t="s">
        <v>3</v>
      </c>
      <c r="I148" s="170" t="s">
        <v>1</v>
      </c>
      <c r="J148" s="118"/>
    </row>
    <row r="149" spans="1:11" x14ac:dyDescent="0.2">
      <c r="A149" s="170" t="s">
        <v>9</v>
      </c>
      <c r="B149" s="185" t="s">
        <v>72</v>
      </c>
      <c r="C149" s="185"/>
      <c r="D149" s="185"/>
      <c r="E149" s="185"/>
      <c r="F149" s="185"/>
      <c r="G149" s="185"/>
      <c r="H149" s="142"/>
      <c r="I149" s="124">
        <f>H149*I167</f>
        <v>0</v>
      </c>
      <c r="J149" s="118"/>
    </row>
    <row r="150" spans="1:11" x14ac:dyDescent="0.2">
      <c r="A150" s="166" t="s">
        <v>10</v>
      </c>
      <c r="B150" s="185" t="s">
        <v>73</v>
      </c>
      <c r="C150" s="185"/>
      <c r="D150" s="185"/>
      <c r="E150" s="185"/>
      <c r="F150" s="185"/>
      <c r="G150" s="185"/>
      <c r="H150" s="142"/>
      <c r="I150" s="124">
        <f>H150*(I149+I167)</f>
        <v>0</v>
      </c>
      <c r="J150" s="118"/>
    </row>
    <row r="151" spans="1:11" x14ac:dyDescent="0.2">
      <c r="A151" s="170" t="s">
        <v>11</v>
      </c>
      <c r="B151" s="191" t="s">
        <v>29</v>
      </c>
      <c r="C151" s="191"/>
      <c r="D151" s="191"/>
      <c r="E151" s="191"/>
      <c r="F151" s="191"/>
      <c r="G151" s="191"/>
      <c r="H151" s="136"/>
      <c r="I151" s="125"/>
      <c r="J151" s="118"/>
    </row>
    <row r="152" spans="1:11" x14ac:dyDescent="0.2">
      <c r="A152" s="166" t="s">
        <v>30</v>
      </c>
      <c r="B152" s="185" t="s">
        <v>157</v>
      </c>
      <c r="C152" s="185"/>
      <c r="D152" s="185"/>
      <c r="E152" s="185"/>
      <c r="F152" s="185"/>
      <c r="G152" s="185"/>
      <c r="H152" s="142"/>
      <c r="I152" s="126">
        <f>H152*$I$169</f>
        <v>0</v>
      </c>
      <c r="J152" s="118"/>
    </row>
    <row r="153" spans="1:11" x14ac:dyDescent="0.2">
      <c r="A153" s="166" t="s">
        <v>31</v>
      </c>
      <c r="B153" s="185" t="s">
        <v>158</v>
      </c>
      <c r="C153" s="185"/>
      <c r="D153" s="185"/>
      <c r="E153" s="185"/>
      <c r="F153" s="185"/>
      <c r="G153" s="185"/>
      <c r="H153" s="142"/>
      <c r="I153" s="126">
        <f>H153*$I$169</f>
        <v>0</v>
      </c>
      <c r="J153" s="118"/>
    </row>
    <row r="154" spans="1:11" x14ac:dyDescent="0.2">
      <c r="A154" s="166" t="s">
        <v>32</v>
      </c>
      <c r="B154" s="185" t="s">
        <v>159</v>
      </c>
      <c r="C154" s="185"/>
      <c r="D154" s="185"/>
      <c r="E154" s="185"/>
      <c r="F154" s="185"/>
      <c r="G154" s="185"/>
      <c r="H154" s="142"/>
      <c r="I154" s="126">
        <f t="shared" ref="I154" si="3">H154*$I$169</f>
        <v>0</v>
      </c>
      <c r="J154" s="118"/>
    </row>
    <row r="155" spans="1:11" x14ac:dyDescent="0.2">
      <c r="A155" s="187" t="s">
        <v>129</v>
      </c>
      <c r="B155" s="188"/>
      <c r="C155" s="188"/>
      <c r="D155" s="188"/>
      <c r="E155" s="188"/>
      <c r="F155" s="188"/>
      <c r="G155" s="189"/>
      <c r="H155" s="143">
        <f>SUM(H149:H154)</f>
        <v>0</v>
      </c>
      <c r="I155" s="123">
        <f>SUM(I149:I154)</f>
        <v>0</v>
      </c>
      <c r="J155" s="118"/>
    </row>
    <row r="156" spans="1:11" x14ac:dyDescent="0.2">
      <c r="A156" s="91"/>
      <c r="B156" s="144"/>
      <c r="C156" s="144"/>
      <c r="D156" s="144"/>
      <c r="E156" s="144"/>
      <c r="F156" s="144"/>
      <c r="G156" s="144"/>
      <c r="H156" s="144"/>
      <c r="I156" s="144"/>
    </row>
    <row r="157" spans="1:11" s="152" customFormat="1" ht="11.25" x14ac:dyDescent="0.2">
      <c r="A157" s="150" t="s">
        <v>113</v>
      </c>
      <c r="B157" s="151"/>
      <c r="C157" s="151"/>
      <c r="D157" s="151"/>
      <c r="E157" s="151"/>
      <c r="F157" s="151"/>
      <c r="G157" s="151"/>
      <c r="H157" s="151"/>
      <c r="I157" s="151"/>
    </row>
    <row r="158" spans="1:11" s="152" customFormat="1" ht="11.25" x14ac:dyDescent="0.2">
      <c r="A158" s="150" t="s">
        <v>114</v>
      </c>
      <c r="B158" s="151"/>
      <c r="C158" s="151"/>
      <c r="D158" s="151"/>
      <c r="E158" s="151"/>
      <c r="F158" s="151"/>
      <c r="G158" s="151"/>
      <c r="H158" s="151"/>
      <c r="I158" s="151"/>
    </row>
    <row r="159" spans="1:11" x14ac:dyDescent="0.2">
      <c r="A159" s="128"/>
      <c r="B159" s="128"/>
      <c r="C159" s="128"/>
      <c r="D159" s="128"/>
      <c r="E159" s="128"/>
      <c r="F159" s="128"/>
      <c r="G159" s="128"/>
      <c r="H159" s="128"/>
      <c r="I159" s="83"/>
    </row>
    <row r="160" spans="1:11" x14ac:dyDescent="0.2">
      <c r="A160" s="186" t="s">
        <v>40</v>
      </c>
      <c r="B160" s="186"/>
      <c r="C160" s="186"/>
      <c r="D160" s="186"/>
      <c r="E160" s="186"/>
      <c r="F160" s="186"/>
      <c r="G160" s="186"/>
      <c r="H160" s="186"/>
      <c r="I160" s="186"/>
      <c r="K160" s="85"/>
    </row>
    <row r="161" spans="1:11" x14ac:dyDescent="0.2">
      <c r="A161" s="190" t="s">
        <v>23</v>
      </c>
      <c r="B161" s="190"/>
      <c r="C161" s="190"/>
      <c r="D161" s="190"/>
      <c r="E161" s="190"/>
      <c r="F161" s="190"/>
      <c r="G161" s="190"/>
      <c r="H161" s="190"/>
      <c r="I161" s="170" t="s">
        <v>1</v>
      </c>
    </row>
    <row r="162" spans="1:11" x14ac:dyDescent="0.2">
      <c r="A162" s="88" t="s">
        <v>9</v>
      </c>
      <c r="B162" s="179" t="str">
        <f>A38</f>
        <v>MÓDULO 1 - COMPOSIÇÃO DA REMUNERAÇÃO</v>
      </c>
      <c r="C162" s="180"/>
      <c r="D162" s="180"/>
      <c r="E162" s="180"/>
      <c r="F162" s="180"/>
      <c r="G162" s="180"/>
      <c r="H162" s="181"/>
      <c r="I162" s="124">
        <f>I47</f>
        <v>0</v>
      </c>
    </row>
    <row r="163" spans="1:11" x14ac:dyDescent="0.2">
      <c r="A163" s="87" t="s">
        <v>10</v>
      </c>
      <c r="B163" s="179" t="str">
        <f>A51</f>
        <v>MÓDULO 2 – ENCARGOS E BENEFÍCIOS ANUAIS, MENSAIS E DIÁRIOS</v>
      </c>
      <c r="C163" s="180"/>
      <c r="D163" s="180"/>
      <c r="E163" s="180"/>
      <c r="F163" s="180"/>
      <c r="G163" s="180"/>
      <c r="H163" s="181"/>
      <c r="I163" s="126">
        <f>I99</f>
        <v>0</v>
      </c>
    </row>
    <row r="164" spans="1:11" x14ac:dyDescent="0.2">
      <c r="A164" s="88" t="s">
        <v>11</v>
      </c>
      <c r="B164" s="179" t="str">
        <f>A101</f>
        <v>MÓDULO 3 – PROVISÃO  PARA RESCISÃO</v>
      </c>
      <c r="C164" s="180"/>
      <c r="D164" s="180"/>
      <c r="E164" s="180"/>
      <c r="F164" s="180"/>
      <c r="G164" s="180"/>
      <c r="H164" s="181"/>
      <c r="I164" s="126">
        <f>I109</f>
        <v>0</v>
      </c>
      <c r="K164" s="85"/>
    </row>
    <row r="165" spans="1:11" x14ac:dyDescent="0.2">
      <c r="A165" s="87" t="s">
        <v>12</v>
      </c>
      <c r="B165" s="179" t="str">
        <f>A111</f>
        <v>MÓDULO 4 – CUSTO DE REPOSIÇÃO DO PROFISSIONAL AUSENTE</v>
      </c>
      <c r="C165" s="180"/>
      <c r="D165" s="180"/>
      <c r="E165" s="180"/>
      <c r="F165" s="180"/>
      <c r="G165" s="180"/>
      <c r="H165" s="181"/>
      <c r="I165" s="126">
        <f>I135</f>
        <v>0</v>
      </c>
      <c r="K165" s="85"/>
    </row>
    <row r="166" spans="1:11" x14ac:dyDescent="0.2">
      <c r="A166" s="88" t="s">
        <v>13</v>
      </c>
      <c r="B166" s="179" t="str">
        <f>A137</f>
        <v>MÓDULO 5 - INSUMOS DIVERSOS</v>
      </c>
      <c r="C166" s="180"/>
      <c r="D166" s="180"/>
      <c r="E166" s="180"/>
      <c r="F166" s="180"/>
      <c r="G166" s="180"/>
      <c r="H166" s="181"/>
      <c r="I166" s="126">
        <f>I143</f>
        <v>0</v>
      </c>
      <c r="K166" s="85"/>
    </row>
    <row r="167" spans="1:11" x14ac:dyDescent="0.2">
      <c r="A167" s="166"/>
      <c r="B167" s="182" t="s">
        <v>131</v>
      </c>
      <c r="C167" s="183"/>
      <c r="D167" s="183"/>
      <c r="E167" s="183"/>
      <c r="F167" s="183"/>
      <c r="G167" s="183"/>
      <c r="H167" s="184"/>
      <c r="I167" s="122">
        <f>SUM(I162:I166)</f>
        <v>0</v>
      </c>
      <c r="K167" s="145"/>
    </row>
    <row r="168" spans="1:11" x14ac:dyDescent="0.2">
      <c r="A168" s="88" t="s">
        <v>14</v>
      </c>
      <c r="B168" s="185" t="str">
        <f>A147</f>
        <v>MÓDULO 6 – CUSTOS INDIRETOS, TRIBUTOS E LUCRO</v>
      </c>
      <c r="C168" s="185"/>
      <c r="D168" s="185"/>
      <c r="E168" s="185"/>
      <c r="F168" s="185"/>
      <c r="G168" s="185"/>
      <c r="H168" s="185"/>
      <c r="I168" s="124">
        <f>I155</f>
        <v>0</v>
      </c>
    </row>
    <row r="169" spans="1:11" x14ac:dyDescent="0.2">
      <c r="A169" s="186" t="s">
        <v>77</v>
      </c>
      <c r="B169" s="186"/>
      <c r="C169" s="186"/>
      <c r="D169" s="186"/>
      <c r="E169" s="186"/>
      <c r="F169" s="186"/>
      <c r="G169" s="186"/>
      <c r="H169" s="186"/>
      <c r="I169" s="123">
        <f>(I167+I149+I150)/(1-SUM(H152:H154))</f>
        <v>0</v>
      </c>
    </row>
    <row r="170" spans="1:11" x14ac:dyDescent="0.2">
      <c r="A170" s="96"/>
      <c r="B170" s="96"/>
      <c r="C170" s="96"/>
      <c r="D170" s="96"/>
      <c r="E170" s="96"/>
      <c r="F170" s="96"/>
      <c r="G170" s="96"/>
      <c r="H170" s="96"/>
      <c r="I170" s="83"/>
    </row>
    <row r="171" spans="1:11" s="121" customFormat="1" x14ac:dyDescent="0.2"/>
    <row r="173" spans="1:11" x14ac:dyDescent="0.2">
      <c r="A173" s="178" t="s">
        <v>130</v>
      </c>
      <c r="B173" s="178"/>
      <c r="C173" s="178"/>
      <c r="D173" s="178"/>
      <c r="E173" s="178"/>
      <c r="F173" s="178"/>
      <c r="G173" s="178"/>
      <c r="H173" s="178"/>
      <c r="I173" s="178"/>
    </row>
  </sheetData>
  <mergeCells count="155">
    <mergeCell ref="A81:I81"/>
    <mergeCell ref="B88:G88"/>
    <mergeCell ref="A89:H89"/>
    <mergeCell ref="B90:G90"/>
    <mergeCell ref="A92:I92"/>
    <mergeCell ref="B93:G93"/>
    <mergeCell ref="B82:G82"/>
    <mergeCell ref="B83:G83"/>
    <mergeCell ref="B84:G84"/>
    <mergeCell ref="B85:G85"/>
    <mergeCell ref="B86:G86"/>
    <mergeCell ref="B87:G87"/>
    <mergeCell ref="B28:H28"/>
    <mergeCell ref="B29:H29"/>
    <mergeCell ref="B30:H30"/>
    <mergeCell ref="B31:H31"/>
    <mergeCell ref="B32:H32"/>
    <mergeCell ref="A24:I24"/>
    <mergeCell ref="A75:G75"/>
    <mergeCell ref="A79:I79"/>
    <mergeCell ref="B80:G80"/>
    <mergeCell ref="A77:I77"/>
    <mergeCell ref="A78:I78"/>
    <mergeCell ref="B33:H33"/>
    <mergeCell ref="A36:I36"/>
    <mergeCell ref="A38:I38"/>
    <mergeCell ref="B46:G46"/>
    <mergeCell ref="A47:H47"/>
    <mergeCell ref="A63:I63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163:H163"/>
    <mergeCell ref="B164:H164"/>
    <mergeCell ref="B165:H165"/>
    <mergeCell ref="B166:H166"/>
    <mergeCell ref="B167:H167"/>
    <mergeCell ref="B168:H168"/>
    <mergeCell ref="A169:H169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46:G146"/>
    <mergeCell ref="B148:G148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20:I20"/>
    <mergeCell ref="A22:I22"/>
    <mergeCell ref="A26:I26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6304-1A89-46A6-89DE-8D5827B5D8BC}">
  <dimension ref="A1:L173"/>
  <sheetViews>
    <sheetView topLeftCell="A112" workbookViewId="0">
      <selection activeCell="A124" sqref="A124:XFD124"/>
    </sheetView>
  </sheetViews>
  <sheetFormatPr defaultColWidth="9.140625" defaultRowHeight="12.75" x14ac:dyDescent="0.2"/>
  <cols>
    <col min="1" max="1" width="7.7109375" style="119" customWidth="1"/>
    <col min="2" max="4" width="9.140625" style="119"/>
    <col min="5" max="5" width="10.85546875" style="119" bestFit="1" customWidth="1"/>
    <col min="6" max="6" width="9.140625" style="119"/>
    <col min="7" max="7" width="20.85546875" style="119" customWidth="1"/>
    <col min="8" max="8" width="9" style="119" customWidth="1"/>
    <col min="9" max="9" width="20.140625" style="119" customWidth="1"/>
    <col min="10" max="10" width="12" style="119" bestFit="1" customWidth="1"/>
    <col min="11" max="11" width="33.140625" style="119" customWidth="1"/>
    <col min="12" max="12" width="15.85546875" style="119" customWidth="1"/>
    <col min="13" max="13" width="9.5703125" style="119" bestFit="1" customWidth="1"/>
    <col min="14" max="16384" width="9.140625" style="119"/>
  </cols>
  <sheetData>
    <row r="1" spans="1:9" ht="13.5" thickBot="1" x14ac:dyDescent="0.25">
      <c r="A1" s="235" t="s">
        <v>156</v>
      </c>
      <c r="B1" s="235"/>
      <c r="C1" s="235"/>
      <c r="D1" s="235"/>
      <c r="E1" s="235"/>
      <c r="F1" s="235"/>
      <c r="G1" s="235"/>
      <c r="H1" s="235"/>
      <c r="I1" s="235"/>
    </row>
    <row r="2" spans="1:9" ht="13.5" thickBot="1" x14ac:dyDescent="0.25">
      <c r="A2" s="225" t="s">
        <v>78</v>
      </c>
      <c r="B2" s="226"/>
      <c r="C2" s="226"/>
      <c r="D2" s="226"/>
      <c r="E2" s="226"/>
      <c r="F2" s="226"/>
      <c r="G2" s="226"/>
      <c r="H2" s="226"/>
      <c r="I2" s="227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ht="15" customHeight="1" x14ac:dyDescent="0.2">
      <c r="A4" s="228" t="s">
        <v>79</v>
      </c>
      <c r="B4" s="228"/>
      <c r="C4" s="228"/>
      <c r="D4" s="228"/>
      <c r="E4" s="228"/>
      <c r="F4" s="228"/>
      <c r="G4" s="169"/>
      <c r="H4" s="169"/>
      <c r="I4" s="169"/>
    </row>
    <row r="5" spans="1:9" ht="15" customHeight="1" x14ac:dyDescent="0.2">
      <c r="A5" s="228" t="s">
        <v>80</v>
      </c>
      <c r="B5" s="228"/>
      <c r="C5" s="228"/>
      <c r="D5" s="228"/>
      <c r="E5" s="228"/>
      <c r="F5" s="228"/>
      <c r="G5" s="169"/>
      <c r="H5" s="169"/>
      <c r="I5" s="169"/>
    </row>
    <row r="6" spans="1:9" x14ac:dyDescent="0.2">
      <c r="A6" s="90"/>
      <c r="B6" s="90"/>
      <c r="C6" s="90"/>
      <c r="D6" s="90"/>
      <c r="E6" s="90"/>
      <c r="F6" s="90"/>
      <c r="G6" s="90"/>
      <c r="H6" s="90"/>
      <c r="I6" s="90"/>
    </row>
    <row r="7" spans="1:9" x14ac:dyDescent="0.2">
      <c r="A7" s="228" t="s">
        <v>81</v>
      </c>
      <c r="B7" s="228"/>
      <c r="C7" s="228"/>
      <c r="D7" s="228"/>
      <c r="E7" s="228"/>
      <c r="F7" s="228"/>
      <c r="G7" s="90"/>
      <c r="H7" s="90"/>
      <c r="I7" s="90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86" t="s">
        <v>41</v>
      </c>
      <c r="B9" s="186"/>
      <c r="C9" s="186"/>
      <c r="D9" s="186"/>
      <c r="E9" s="186"/>
      <c r="F9" s="186"/>
      <c r="G9" s="186"/>
      <c r="H9" s="186"/>
      <c r="I9" s="186"/>
    </row>
    <row r="10" spans="1:9" x14ac:dyDescent="0.2">
      <c r="A10" s="88" t="s">
        <v>9</v>
      </c>
      <c r="B10" s="185" t="s">
        <v>42</v>
      </c>
      <c r="C10" s="185"/>
      <c r="D10" s="185"/>
      <c r="E10" s="185"/>
      <c r="F10" s="185"/>
      <c r="G10" s="185"/>
      <c r="H10" s="185"/>
      <c r="I10" s="89"/>
    </row>
    <row r="11" spans="1:9" x14ac:dyDescent="0.2">
      <c r="A11" s="88" t="s">
        <v>10</v>
      </c>
      <c r="B11" s="185" t="s">
        <v>43</v>
      </c>
      <c r="C11" s="185"/>
      <c r="D11" s="185"/>
      <c r="E11" s="185"/>
      <c r="F11" s="185"/>
      <c r="G11" s="185"/>
      <c r="H11" s="185"/>
      <c r="I11" s="88"/>
    </row>
    <row r="12" spans="1:9" x14ac:dyDescent="0.2">
      <c r="A12" s="88" t="s">
        <v>11</v>
      </c>
      <c r="B12" s="185" t="s">
        <v>44</v>
      </c>
      <c r="C12" s="185"/>
      <c r="D12" s="185"/>
      <c r="E12" s="185"/>
      <c r="F12" s="185"/>
      <c r="G12" s="185"/>
      <c r="H12" s="185"/>
      <c r="I12" s="88"/>
    </row>
    <row r="13" spans="1:9" x14ac:dyDescent="0.2">
      <c r="A13" s="88" t="s">
        <v>12</v>
      </c>
      <c r="B13" s="185" t="s">
        <v>45</v>
      </c>
      <c r="C13" s="185"/>
      <c r="D13" s="185"/>
      <c r="E13" s="185"/>
      <c r="F13" s="185"/>
      <c r="G13" s="185"/>
      <c r="H13" s="185"/>
      <c r="I13" s="88">
        <v>12</v>
      </c>
    </row>
    <row r="14" spans="1:9" x14ac:dyDescent="0.2">
      <c r="A14" s="128"/>
      <c r="B14" s="129"/>
      <c r="C14" s="129"/>
      <c r="D14" s="129"/>
      <c r="E14" s="129"/>
      <c r="F14" s="129"/>
      <c r="G14" s="129"/>
      <c r="H14" s="128"/>
      <c r="I14" s="128"/>
    </row>
    <row r="15" spans="1:9" x14ac:dyDescent="0.2">
      <c r="A15" s="186" t="s">
        <v>28</v>
      </c>
      <c r="B15" s="186"/>
      <c r="C15" s="186"/>
      <c r="D15" s="186"/>
      <c r="E15" s="186"/>
      <c r="F15" s="186"/>
      <c r="G15" s="186"/>
      <c r="H15" s="186"/>
      <c r="I15" s="186"/>
    </row>
    <row r="16" spans="1:9" s="130" customFormat="1" ht="25.5" customHeight="1" x14ac:dyDescent="0.2">
      <c r="A16" s="230" t="s">
        <v>25</v>
      </c>
      <c r="B16" s="230"/>
      <c r="C16" s="230"/>
      <c r="D16" s="230" t="s">
        <v>26</v>
      </c>
      <c r="E16" s="230"/>
      <c r="F16" s="230"/>
      <c r="G16" s="231" t="s">
        <v>27</v>
      </c>
      <c r="H16" s="231"/>
      <c r="I16" s="231"/>
    </row>
    <row r="17" spans="1:10" s="130" customFormat="1" ht="25.5" customHeight="1" x14ac:dyDescent="0.2">
      <c r="A17" s="229"/>
      <c r="B17" s="229"/>
      <c r="C17" s="229"/>
      <c r="D17" s="229"/>
      <c r="E17" s="229"/>
      <c r="F17" s="229"/>
      <c r="G17" s="232"/>
      <c r="H17" s="232"/>
      <c r="I17" s="232"/>
    </row>
    <row r="18" spans="1:10" x14ac:dyDescent="0.2">
      <c r="A18" s="196"/>
      <c r="B18" s="197"/>
      <c r="C18" s="197"/>
      <c r="D18" s="197"/>
      <c r="E18" s="197"/>
      <c r="F18" s="197"/>
      <c r="G18" s="197"/>
      <c r="H18" s="197"/>
      <c r="I18" s="198"/>
      <c r="J18" s="118"/>
    </row>
    <row r="19" spans="1:10" ht="22.9" customHeight="1" x14ac:dyDescent="0.2">
      <c r="A19" s="196" t="s">
        <v>161</v>
      </c>
      <c r="B19" s="197"/>
      <c r="C19" s="197"/>
      <c r="D19" s="197"/>
      <c r="E19" s="197"/>
      <c r="F19" s="197"/>
      <c r="G19" s="197"/>
      <c r="H19" s="197"/>
      <c r="I19" s="198"/>
      <c r="J19" s="118"/>
    </row>
    <row r="20" spans="1:10" ht="22.9" customHeight="1" x14ac:dyDescent="0.2">
      <c r="A20" s="196" t="s">
        <v>120</v>
      </c>
      <c r="B20" s="197"/>
      <c r="C20" s="197"/>
      <c r="D20" s="197"/>
      <c r="E20" s="197"/>
      <c r="F20" s="197"/>
      <c r="G20" s="197"/>
      <c r="H20" s="197"/>
      <c r="I20" s="198"/>
      <c r="J20" s="118"/>
    </row>
    <row r="21" spans="1:10" ht="15" customHeight="1" x14ac:dyDescent="0.2">
      <c r="A21" s="93"/>
      <c r="B21" s="93"/>
      <c r="C21" s="94"/>
      <c r="D21" s="94"/>
      <c r="E21" s="131"/>
      <c r="F21" s="131"/>
      <c r="G21" s="131"/>
      <c r="H21" s="131"/>
      <c r="I21" s="131"/>
    </row>
    <row r="22" spans="1:10" ht="15" customHeight="1" x14ac:dyDescent="0.2">
      <c r="A22" s="236" t="s">
        <v>46</v>
      </c>
      <c r="B22" s="236"/>
      <c r="C22" s="236"/>
      <c r="D22" s="236"/>
      <c r="E22" s="236"/>
      <c r="F22" s="236"/>
      <c r="G22" s="236"/>
      <c r="H22" s="236"/>
      <c r="I22" s="236"/>
    </row>
    <row r="23" spans="1:10" ht="15" customHeight="1" x14ac:dyDescent="0.2">
      <c r="A23" s="92"/>
      <c r="B23" s="93"/>
      <c r="C23" s="94"/>
      <c r="D23" s="94"/>
      <c r="E23" s="131"/>
      <c r="F23" s="131"/>
      <c r="G23" s="131"/>
      <c r="H23" s="131"/>
      <c r="I23" s="131"/>
    </row>
    <row r="24" spans="1:10" ht="15" customHeight="1" x14ac:dyDescent="0.2">
      <c r="A24" s="233" t="s">
        <v>47</v>
      </c>
      <c r="B24" s="233"/>
      <c r="C24" s="233"/>
      <c r="D24" s="233"/>
      <c r="E24" s="233"/>
      <c r="F24" s="233"/>
      <c r="G24" s="233"/>
      <c r="H24" s="233"/>
      <c r="I24" s="233"/>
    </row>
    <row r="25" spans="1:10" ht="15" customHeight="1" x14ac:dyDescent="0.2">
      <c r="A25" s="234" t="s">
        <v>48</v>
      </c>
      <c r="B25" s="234"/>
      <c r="C25" s="234"/>
      <c r="D25" s="234"/>
      <c r="E25" s="234"/>
      <c r="F25" s="234"/>
      <c r="G25" s="234"/>
      <c r="H25" s="234"/>
      <c r="I25" s="234"/>
    </row>
    <row r="26" spans="1:10" x14ac:dyDescent="0.2">
      <c r="A26" s="186" t="s">
        <v>162</v>
      </c>
      <c r="B26" s="186"/>
      <c r="C26" s="186"/>
      <c r="D26" s="186"/>
      <c r="E26" s="186"/>
      <c r="F26" s="186"/>
      <c r="G26" s="186"/>
      <c r="H26" s="186"/>
      <c r="I26" s="186"/>
    </row>
    <row r="27" spans="1:10" ht="12.75" customHeight="1" x14ac:dyDescent="0.2">
      <c r="A27" s="167">
        <v>1</v>
      </c>
      <c r="B27" s="228" t="s">
        <v>8</v>
      </c>
      <c r="C27" s="228"/>
      <c r="D27" s="228"/>
      <c r="E27" s="228"/>
      <c r="F27" s="228"/>
      <c r="G27" s="228"/>
      <c r="H27" s="228"/>
      <c r="I27" s="132"/>
    </row>
    <row r="28" spans="1:10" x14ac:dyDescent="0.2">
      <c r="A28" s="88">
        <v>2</v>
      </c>
      <c r="B28" s="185" t="s">
        <v>121</v>
      </c>
      <c r="C28" s="185"/>
      <c r="D28" s="185"/>
      <c r="E28" s="185"/>
      <c r="F28" s="185"/>
      <c r="G28" s="185"/>
      <c r="H28" s="185"/>
      <c r="I28" s="110"/>
    </row>
    <row r="29" spans="1:10" x14ac:dyDescent="0.2">
      <c r="A29" s="88">
        <v>3</v>
      </c>
      <c r="B29" s="185" t="s">
        <v>7</v>
      </c>
      <c r="C29" s="185"/>
      <c r="D29" s="185"/>
      <c r="E29" s="185"/>
      <c r="F29" s="185"/>
      <c r="G29" s="185"/>
      <c r="H29" s="185"/>
      <c r="I29" s="110"/>
    </row>
    <row r="30" spans="1:10" ht="12.75" customHeight="1" x14ac:dyDescent="0.2">
      <c r="A30" s="167">
        <v>4</v>
      </c>
      <c r="B30" s="228" t="s">
        <v>6</v>
      </c>
      <c r="C30" s="228"/>
      <c r="D30" s="228"/>
      <c r="E30" s="228"/>
      <c r="F30" s="228"/>
      <c r="G30" s="228"/>
      <c r="H30" s="228"/>
      <c r="I30" s="133"/>
    </row>
    <row r="31" spans="1:10" x14ac:dyDescent="0.2">
      <c r="A31" s="88">
        <v>5</v>
      </c>
      <c r="B31" s="185" t="s">
        <v>122</v>
      </c>
      <c r="C31" s="185"/>
      <c r="D31" s="185"/>
      <c r="E31" s="185"/>
      <c r="F31" s="185"/>
      <c r="G31" s="185"/>
      <c r="H31" s="185"/>
      <c r="I31" s="89"/>
    </row>
    <row r="32" spans="1:10" x14ac:dyDescent="0.2">
      <c r="A32" s="88">
        <v>6</v>
      </c>
      <c r="B32" s="185" t="s">
        <v>123</v>
      </c>
      <c r="C32" s="185"/>
      <c r="D32" s="185"/>
      <c r="E32" s="185"/>
      <c r="F32" s="185"/>
      <c r="G32" s="185"/>
      <c r="H32" s="185"/>
      <c r="I32" s="89"/>
    </row>
    <row r="33" spans="1:10" x14ac:dyDescent="0.2">
      <c r="A33" s="88">
        <v>7</v>
      </c>
      <c r="B33" s="185" t="s">
        <v>5</v>
      </c>
      <c r="C33" s="185"/>
      <c r="D33" s="185"/>
      <c r="E33" s="185"/>
      <c r="F33" s="185"/>
      <c r="G33" s="185"/>
      <c r="H33" s="185"/>
      <c r="I33" s="89"/>
    </row>
    <row r="34" spans="1:10" x14ac:dyDescent="0.2">
      <c r="A34" s="196"/>
      <c r="B34" s="197"/>
      <c r="C34" s="197"/>
      <c r="D34" s="197"/>
      <c r="E34" s="197"/>
      <c r="F34" s="197"/>
      <c r="G34" s="197"/>
      <c r="H34" s="197"/>
      <c r="I34" s="198"/>
      <c r="J34" s="118"/>
    </row>
    <row r="35" spans="1:10" x14ac:dyDescent="0.2">
      <c r="A35" s="196" t="s">
        <v>124</v>
      </c>
      <c r="B35" s="197"/>
      <c r="C35" s="197"/>
      <c r="D35" s="197"/>
      <c r="E35" s="197"/>
      <c r="F35" s="197"/>
      <c r="G35" s="197"/>
      <c r="H35" s="197"/>
      <c r="I35" s="198"/>
      <c r="J35" s="118"/>
    </row>
    <row r="36" spans="1:10" x14ac:dyDescent="0.2">
      <c r="A36" s="196" t="s">
        <v>125</v>
      </c>
      <c r="B36" s="197"/>
      <c r="C36" s="197"/>
      <c r="D36" s="197"/>
      <c r="E36" s="197"/>
      <c r="F36" s="197"/>
      <c r="G36" s="197"/>
      <c r="H36" s="197"/>
      <c r="I36" s="198"/>
      <c r="J36" s="118"/>
    </row>
    <row r="37" spans="1:10" x14ac:dyDescent="0.2">
      <c r="A37" s="128"/>
      <c r="B37" s="129"/>
      <c r="C37" s="129"/>
      <c r="D37" s="129"/>
      <c r="E37" s="129"/>
      <c r="F37" s="129"/>
      <c r="G37" s="129"/>
      <c r="H37" s="129"/>
      <c r="I37" s="134"/>
    </row>
    <row r="38" spans="1:10" x14ac:dyDescent="0.2">
      <c r="A38" s="192" t="s">
        <v>24</v>
      </c>
      <c r="B38" s="192"/>
      <c r="C38" s="192"/>
      <c r="D38" s="192"/>
      <c r="E38" s="192"/>
      <c r="F38" s="192"/>
      <c r="G38" s="192"/>
      <c r="H38" s="192"/>
      <c r="I38" s="192"/>
    </row>
    <row r="39" spans="1:10" x14ac:dyDescent="0.2">
      <c r="A39" s="170">
        <v>1</v>
      </c>
      <c r="B39" s="191" t="s">
        <v>61</v>
      </c>
      <c r="C39" s="191"/>
      <c r="D39" s="191"/>
      <c r="E39" s="191"/>
      <c r="F39" s="191"/>
      <c r="G39" s="191"/>
      <c r="H39" s="170" t="s">
        <v>3</v>
      </c>
      <c r="I39" s="170" t="s">
        <v>1</v>
      </c>
    </row>
    <row r="40" spans="1:10" x14ac:dyDescent="0.2">
      <c r="A40" s="170" t="s">
        <v>9</v>
      </c>
      <c r="B40" s="185" t="s">
        <v>52</v>
      </c>
      <c r="C40" s="185"/>
      <c r="D40" s="185"/>
      <c r="E40" s="185"/>
      <c r="F40" s="185"/>
      <c r="G40" s="185"/>
      <c r="H40" s="161"/>
      <c r="I40" s="124">
        <f>I29</f>
        <v>0</v>
      </c>
    </row>
    <row r="41" spans="1:10" x14ac:dyDescent="0.2">
      <c r="A41" s="170" t="s">
        <v>10</v>
      </c>
      <c r="B41" s="185" t="s">
        <v>33</v>
      </c>
      <c r="C41" s="185"/>
      <c r="D41" s="185"/>
      <c r="E41" s="185"/>
      <c r="F41" s="185"/>
      <c r="G41" s="185"/>
      <c r="H41" s="135">
        <v>0.3</v>
      </c>
      <c r="I41" s="124">
        <f>H41*I40</f>
        <v>0</v>
      </c>
    </row>
    <row r="42" spans="1:10" x14ac:dyDescent="0.2">
      <c r="A42" s="170" t="s">
        <v>11</v>
      </c>
      <c r="B42" s="185" t="s">
        <v>34</v>
      </c>
      <c r="C42" s="185"/>
      <c r="D42" s="185"/>
      <c r="E42" s="185"/>
      <c r="F42" s="185"/>
      <c r="G42" s="185"/>
      <c r="H42" s="135"/>
      <c r="I42" s="124">
        <f>H42*I40</f>
        <v>0</v>
      </c>
    </row>
    <row r="43" spans="1:10" x14ac:dyDescent="0.2">
      <c r="A43" s="170" t="s">
        <v>12</v>
      </c>
      <c r="B43" s="185" t="s">
        <v>2</v>
      </c>
      <c r="C43" s="185"/>
      <c r="D43" s="185"/>
      <c r="E43" s="185"/>
      <c r="F43" s="185"/>
      <c r="G43" s="185"/>
      <c r="H43" s="135"/>
      <c r="I43" s="124">
        <v>0</v>
      </c>
    </row>
    <row r="44" spans="1:10" x14ac:dyDescent="0.2">
      <c r="A44" s="166" t="s">
        <v>13</v>
      </c>
      <c r="B44" s="185" t="s">
        <v>163</v>
      </c>
      <c r="C44" s="185"/>
      <c r="D44" s="185"/>
      <c r="E44" s="185"/>
      <c r="F44" s="185"/>
      <c r="G44" s="185"/>
      <c r="H44" s="136"/>
      <c r="I44" s="124">
        <v>0</v>
      </c>
    </row>
    <row r="45" spans="1:10" x14ac:dyDescent="0.2">
      <c r="A45" s="170" t="s">
        <v>14</v>
      </c>
      <c r="B45" s="185" t="s">
        <v>60</v>
      </c>
      <c r="C45" s="185"/>
      <c r="D45" s="185"/>
      <c r="E45" s="185"/>
      <c r="F45" s="185"/>
      <c r="G45" s="185"/>
      <c r="H45" s="136"/>
      <c r="I45" s="124">
        <v>0</v>
      </c>
    </row>
    <row r="46" spans="1:10" x14ac:dyDescent="0.2">
      <c r="A46" s="166" t="s">
        <v>15</v>
      </c>
      <c r="B46" s="185" t="s">
        <v>4</v>
      </c>
      <c r="C46" s="185"/>
      <c r="D46" s="185"/>
      <c r="E46" s="185"/>
      <c r="F46" s="185"/>
      <c r="G46" s="185"/>
      <c r="H46" s="135"/>
      <c r="I46" s="124">
        <v>0</v>
      </c>
    </row>
    <row r="47" spans="1:10" x14ac:dyDescent="0.2">
      <c r="A47" s="186" t="s">
        <v>36</v>
      </c>
      <c r="B47" s="186"/>
      <c r="C47" s="186"/>
      <c r="D47" s="186"/>
      <c r="E47" s="186"/>
      <c r="F47" s="186"/>
      <c r="G47" s="186"/>
      <c r="H47" s="186"/>
      <c r="I47" s="137">
        <f>SUM(I40:I46)</f>
        <v>0</v>
      </c>
    </row>
    <row r="48" spans="1:10" x14ac:dyDescent="0.2">
      <c r="A48" s="196"/>
      <c r="B48" s="197"/>
      <c r="C48" s="197"/>
      <c r="D48" s="197"/>
      <c r="E48" s="197"/>
      <c r="F48" s="197"/>
      <c r="G48" s="197"/>
      <c r="H48" s="197"/>
      <c r="I48" s="198"/>
      <c r="J48" s="118"/>
    </row>
    <row r="49" spans="1:11" x14ac:dyDescent="0.2">
      <c r="A49" s="196" t="s">
        <v>126</v>
      </c>
      <c r="B49" s="197"/>
      <c r="C49" s="197"/>
      <c r="D49" s="197"/>
      <c r="E49" s="197"/>
      <c r="F49" s="197"/>
      <c r="G49" s="197"/>
      <c r="H49" s="197"/>
      <c r="I49" s="198"/>
      <c r="J49" s="118"/>
    </row>
    <row r="50" spans="1:11" s="95" customFormat="1" x14ac:dyDescent="0.2"/>
    <row r="51" spans="1:11" x14ac:dyDescent="0.2">
      <c r="A51" s="192" t="s">
        <v>127</v>
      </c>
      <c r="B51" s="192"/>
      <c r="C51" s="192"/>
      <c r="D51" s="192"/>
      <c r="E51" s="192"/>
      <c r="F51" s="192"/>
      <c r="G51" s="192"/>
      <c r="H51" s="192"/>
      <c r="I51" s="192"/>
      <c r="J51" s="118"/>
    </row>
    <row r="52" spans="1:11" s="117" customFormat="1" x14ac:dyDescent="0.2">
      <c r="A52" s="166"/>
      <c r="B52" s="163"/>
      <c r="C52" s="164"/>
      <c r="D52" s="164"/>
      <c r="E52" s="164"/>
      <c r="F52" s="164"/>
      <c r="G52" s="165"/>
      <c r="H52" s="166"/>
      <c r="I52" s="166"/>
      <c r="J52" s="116"/>
    </row>
    <row r="53" spans="1:11" x14ac:dyDescent="0.2">
      <c r="A53" s="199" t="s">
        <v>82</v>
      </c>
      <c r="B53" s="200"/>
      <c r="C53" s="200"/>
      <c r="D53" s="200"/>
      <c r="E53" s="200"/>
      <c r="F53" s="200"/>
      <c r="G53" s="200"/>
      <c r="H53" s="200"/>
      <c r="I53" s="201"/>
      <c r="J53" s="118"/>
    </row>
    <row r="54" spans="1:11" x14ac:dyDescent="0.2">
      <c r="A54" s="138" t="s">
        <v>83</v>
      </c>
      <c r="B54" s="219" t="s">
        <v>84</v>
      </c>
      <c r="C54" s="220"/>
      <c r="D54" s="220"/>
      <c r="E54" s="220"/>
      <c r="F54" s="220"/>
      <c r="G54" s="221"/>
      <c r="H54" s="111"/>
      <c r="I54" s="166" t="s">
        <v>1</v>
      </c>
      <c r="J54" s="118"/>
    </row>
    <row r="55" spans="1:11" x14ac:dyDescent="0.2">
      <c r="A55" s="170" t="s">
        <v>9</v>
      </c>
      <c r="B55" s="211" t="s">
        <v>85</v>
      </c>
      <c r="C55" s="211"/>
      <c r="D55" s="211"/>
      <c r="E55" s="211"/>
      <c r="F55" s="211"/>
      <c r="G55" s="211"/>
      <c r="H55" s="111">
        <f>1/12</f>
        <v>8.3333333333333329E-2</v>
      </c>
      <c r="I55" s="139">
        <f>H55*I47</f>
        <v>0</v>
      </c>
      <c r="J55" s="118"/>
    </row>
    <row r="56" spans="1:11" x14ac:dyDescent="0.2">
      <c r="A56" s="170" t="s">
        <v>10</v>
      </c>
      <c r="B56" s="211" t="s">
        <v>86</v>
      </c>
      <c r="C56" s="211"/>
      <c r="D56" s="211"/>
      <c r="E56" s="211"/>
      <c r="F56" s="211"/>
      <c r="G56" s="211"/>
      <c r="H56" s="111">
        <f>1/3*H55</f>
        <v>2.7777777777777776E-2</v>
      </c>
      <c r="I56" s="139">
        <f>H56*I47</f>
        <v>0</v>
      </c>
      <c r="J56" s="118"/>
    </row>
    <row r="57" spans="1:11" x14ac:dyDescent="0.2">
      <c r="A57" s="202" t="s">
        <v>181</v>
      </c>
      <c r="B57" s="203"/>
      <c r="C57" s="203"/>
      <c r="D57" s="203"/>
      <c r="E57" s="203"/>
      <c r="F57" s="203"/>
      <c r="G57" s="204"/>
      <c r="H57" s="111">
        <f>SUM(H51:H56)</f>
        <v>0.1111111111111111</v>
      </c>
      <c r="I57" s="122">
        <f>SUM(I51:I56)</f>
        <v>0</v>
      </c>
      <c r="J57" s="118"/>
    </row>
    <row r="58" spans="1:11" x14ac:dyDescent="0.2">
      <c r="A58" s="166" t="s">
        <v>15</v>
      </c>
      <c r="B58" s="193" t="s">
        <v>182</v>
      </c>
      <c r="C58" s="194"/>
      <c r="D58" s="194"/>
      <c r="E58" s="194"/>
      <c r="F58" s="194"/>
      <c r="G58" s="195"/>
      <c r="H58" s="84">
        <f>H75*H57</f>
        <v>4.0888888888888891E-2</v>
      </c>
      <c r="I58" s="126">
        <f>H58*$I$47</f>
        <v>0</v>
      </c>
      <c r="J58" s="118"/>
    </row>
    <row r="59" spans="1:11" s="117" customFormat="1" x14ac:dyDescent="0.2">
      <c r="A59" s="215" t="s">
        <v>91</v>
      </c>
      <c r="B59" s="215"/>
      <c r="C59" s="215"/>
      <c r="D59" s="215"/>
      <c r="E59" s="215"/>
      <c r="F59" s="215"/>
      <c r="G59" s="215"/>
      <c r="H59" s="111">
        <f>SUM(H47:H56)</f>
        <v>0.1111111111111111</v>
      </c>
      <c r="I59" s="122">
        <f>I58+I57</f>
        <v>0</v>
      </c>
      <c r="J59" s="116"/>
      <c r="K59" s="60"/>
    </row>
    <row r="60" spans="1:11" x14ac:dyDescent="0.2">
      <c r="A60" s="170"/>
      <c r="B60" s="73"/>
      <c r="C60" s="74"/>
      <c r="D60" s="74"/>
      <c r="E60" s="74"/>
      <c r="F60" s="74"/>
      <c r="G60" s="75"/>
      <c r="H60" s="88"/>
      <c r="I60" s="139"/>
      <c r="J60" s="118"/>
    </row>
    <row r="61" spans="1:11" ht="22.9" customHeight="1" x14ac:dyDescent="0.2">
      <c r="A61" s="196" t="s">
        <v>164</v>
      </c>
      <c r="B61" s="197"/>
      <c r="C61" s="197"/>
      <c r="D61" s="197"/>
      <c r="E61" s="197"/>
      <c r="F61" s="197"/>
      <c r="G61" s="197"/>
      <c r="H61" s="197"/>
      <c r="I61" s="198"/>
      <c r="J61" s="118"/>
    </row>
    <row r="62" spans="1:11" ht="22.9" customHeight="1" x14ac:dyDescent="0.2">
      <c r="A62" s="196" t="s">
        <v>87</v>
      </c>
      <c r="B62" s="197"/>
      <c r="C62" s="197"/>
      <c r="D62" s="197"/>
      <c r="E62" s="197"/>
      <c r="F62" s="197"/>
      <c r="G62" s="197"/>
      <c r="H62" s="197"/>
      <c r="I62" s="198"/>
      <c r="J62" s="118"/>
    </row>
    <row r="63" spans="1:11" ht="33" customHeight="1" x14ac:dyDescent="0.2">
      <c r="A63" s="196" t="s">
        <v>165</v>
      </c>
      <c r="B63" s="197"/>
      <c r="C63" s="197"/>
      <c r="D63" s="197"/>
      <c r="E63" s="197"/>
      <c r="F63" s="197"/>
      <c r="G63" s="197"/>
      <c r="H63" s="197"/>
      <c r="I63" s="198"/>
      <c r="J63" s="118"/>
    </row>
    <row r="64" spans="1:11" x14ac:dyDescent="0.2">
      <c r="A64" s="170"/>
      <c r="B64" s="73"/>
      <c r="C64" s="74"/>
      <c r="D64" s="74"/>
      <c r="E64" s="74"/>
      <c r="F64" s="74"/>
      <c r="G64" s="75"/>
      <c r="H64" s="88"/>
      <c r="I64" s="139"/>
      <c r="J64" s="118"/>
    </row>
    <row r="65" spans="1:12" ht="27" customHeight="1" x14ac:dyDescent="0.2">
      <c r="A65" s="222" t="s">
        <v>88</v>
      </c>
      <c r="B65" s="223"/>
      <c r="C65" s="223"/>
      <c r="D65" s="223"/>
      <c r="E65" s="223"/>
      <c r="F65" s="223"/>
      <c r="G65" s="223"/>
      <c r="H65" s="223"/>
      <c r="I65" s="224"/>
      <c r="J65" s="118"/>
    </row>
    <row r="66" spans="1:12" s="117" customFormat="1" x14ac:dyDescent="0.2">
      <c r="A66" s="138" t="s">
        <v>89</v>
      </c>
      <c r="B66" s="216" t="s">
        <v>166</v>
      </c>
      <c r="C66" s="217"/>
      <c r="D66" s="217"/>
      <c r="E66" s="217"/>
      <c r="F66" s="217"/>
      <c r="G66" s="218"/>
      <c r="H66" s="166" t="s">
        <v>3</v>
      </c>
      <c r="I66" s="166" t="s">
        <v>1</v>
      </c>
      <c r="J66" s="116"/>
      <c r="L66" s="140"/>
    </row>
    <row r="67" spans="1:12" x14ac:dyDescent="0.2">
      <c r="A67" s="170" t="s">
        <v>9</v>
      </c>
      <c r="B67" s="185" t="s">
        <v>66</v>
      </c>
      <c r="C67" s="185"/>
      <c r="D67" s="185"/>
      <c r="E67" s="185"/>
      <c r="F67" s="185"/>
      <c r="G67" s="185"/>
      <c r="H67" s="120">
        <v>0.2</v>
      </c>
      <c r="I67" s="124">
        <f t="shared" ref="I67:I74" si="0">H67*($I$47)</f>
        <v>0</v>
      </c>
      <c r="J67" s="118"/>
      <c r="K67" s="141"/>
      <c r="L67" s="169"/>
    </row>
    <row r="68" spans="1:12" x14ac:dyDescent="0.2">
      <c r="A68" s="170" t="s">
        <v>10</v>
      </c>
      <c r="B68" s="185" t="s">
        <v>67</v>
      </c>
      <c r="C68" s="185"/>
      <c r="D68" s="185"/>
      <c r="E68" s="185"/>
      <c r="F68" s="185"/>
      <c r="G68" s="185"/>
      <c r="H68" s="120">
        <v>2.5000000000000001E-2</v>
      </c>
      <c r="I68" s="124">
        <f t="shared" si="0"/>
        <v>0</v>
      </c>
      <c r="J68" s="118"/>
    </row>
    <row r="69" spans="1:12" x14ac:dyDescent="0.2">
      <c r="A69" s="170" t="s">
        <v>11</v>
      </c>
      <c r="B69" s="185" t="s">
        <v>92</v>
      </c>
      <c r="C69" s="185"/>
      <c r="D69" s="185"/>
      <c r="E69" s="185"/>
      <c r="F69" s="185"/>
      <c r="G69" s="185"/>
      <c r="H69" s="84">
        <v>0.03</v>
      </c>
      <c r="I69" s="124">
        <f t="shared" si="0"/>
        <v>0</v>
      </c>
      <c r="J69" s="118"/>
    </row>
    <row r="70" spans="1:12" x14ac:dyDescent="0.2">
      <c r="A70" s="170" t="s">
        <v>12</v>
      </c>
      <c r="B70" s="185" t="s">
        <v>93</v>
      </c>
      <c r="C70" s="185"/>
      <c r="D70" s="185"/>
      <c r="E70" s="185"/>
      <c r="F70" s="185"/>
      <c r="G70" s="185"/>
      <c r="H70" s="120">
        <v>1.4999999999999999E-2</v>
      </c>
      <c r="I70" s="124">
        <f t="shared" si="0"/>
        <v>0</v>
      </c>
      <c r="J70" s="118"/>
    </row>
    <row r="71" spans="1:12" x14ac:dyDescent="0.2">
      <c r="A71" s="170" t="s">
        <v>13</v>
      </c>
      <c r="B71" s="185" t="s">
        <v>94</v>
      </c>
      <c r="C71" s="185"/>
      <c r="D71" s="185"/>
      <c r="E71" s="185"/>
      <c r="F71" s="185"/>
      <c r="G71" s="185"/>
      <c r="H71" s="120">
        <v>0.01</v>
      </c>
      <c r="I71" s="124">
        <f t="shared" si="0"/>
        <v>0</v>
      </c>
      <c r="J71" s="118"/>
    </row>
    <row r="72" spans="1:12" x14ac:dyDescent="0.2">
      <c r="A72" s="170" t="s">
        <v>14</v>
      </c>
      <c r="B72" s="185" t="s">
        <v>69</v>
      </c>
      <c r="C72" s="185"/>
      <c r="D72" s="185"/>
      <c r="E72" s="185"/>
      <c r="F72" s="185"/>
      <c r="G72" s="185"/>
      <c r="H72" s="120">
        <v>6.0000000000000001E-3</v>
      </c>
      <c r="I72" s="124">
        <f t="shared" si="0"/>
        <v>0</v>
      </c>
      <c r="J72" s="118"/>
    </row>
    <row r="73" spans="1:12" x14ac:dyDescent="0.2">
      <c r="A73" s="170" t="s">
        <v>15</v>
      </c>
      <c r="B73" s="185" t="s">
        <v>95</v>
      </c>
      <c r="C73" s="185"/>
      <c r="D73" s="185"/>
      <c r="E73" s="185"/>
      <c r="F73" s="185"/>
      <c r="G73" s="185"/>
      <c r="H73" s="120">
        <v>2E-3</v>
      </c>
      <c r="I73" s="124">
        <f t="shared" si="0"/>
        <v>0</v>
      </c>
      <c r="J73" s="118"/>
    </row>
    <row r="74" spans="1:12" x14ac:dyDescent="0.2">
      <c r="A74" s="170" t="s">
        <v>16</v>
      </c>
      <c r="B74" s="185" t="s">
        <v>68</v>
      </c>
      <c r="C74" s="185"/>
      <c r="D74" s="185"/>
      <c r="E74" s="185"/>
      <c r="F74" s="185"/>
      <c r="G74" s="185"/>
      <c r="H74" s="120">
        <v>0.08</v>
      </c>
      <c r="I74" s="124">
        <f t="shared" si="0"/>
        <v>0</v>
      </c>
      <c r="J74" s="118"/>
    </row>
    <row r="75" spans="1:12" s="117" customFormat="1" x14ac:dyDescent="0.2">
      <c r="A75" s="215" t="s">
        <v>90</v>
      </c>
      <c r="B75" s="215"/>
      <c r="C75" s="215"/>
      <c r="D75" s="215"/>
      <c r="E75" s="215"/>
      <c r="F75" s="215"/>
      <c r="G75" s="215"/>
      <c r="H75" s="111">
        <f>SUM(H67:H74)</f>
        <v>0.36800000000000005</v>
      </c>
      <c r="I75" s="122">
        <f>SUM(I67:I74)</f>
        <v>0</v>
      </c>
      <c r="J75" s="116"/>
      <c r="K75" s="60"/>
    </row>
    <row r="76" spans="1:12" s="117" customFormat="1" x14ac:dyDescent="0.2">
      <c r="A76" s="163"/>
      <c r="B76" s="164"/>
      <c r="C76" s="164"/>
      <c r="D76" s="164"/>
      <c r="E76" s="164"/>
      <c r="F76" s="164"/>
      <c r="G76" s="164"/>
      <c r="H76" s="76"/>
      <c r="I76" s="77"/>
      <c r="J76" s="116"/>
      <c r="K76" s="60"/>
    </row>
    <row r="77" spans="1:12" x14ac:dyDescent="0.2">
      <c r="A77" s="196" t="s">
        <v>96</v>
      </c>
      <c r="B77" s="197"/>
      <c r="C77" s="197"/>
      <c r="D77" s="197"/>
      <c r="E77" s="197"/>
      <c r="F77" s="197"/>
      <c r="G77" s="197"/>
      <c r="H77" s="197"/>
      <c r="I77" s="198"/>
      <c r="J77" s="118"/>
    </row>
    <row r="78" spans="1:12" x14ac:dyDescent="0.2">
      <c r="A78" s="196" t="s">
        <v>97</v>
      </c>
      <c r="B78" s="197"/>
      <c r="C78" s="197"/>
      <c r="D78" s="197"/>
      <c r="E78" s="197"/>
      <c r="F78" s="197"/>
      <c r="G78" s="197"/>
      <c r="H78" s="197"/>
      <c r="I78" s="198"/>
      <c r="J78" s="118"/>
    </row>
    <row r="79" spans="1:12" x14ac:dyDescent="0.2">
      <c r="A79" s="196" t="s">
        <v>167</v>
      </c>
      <c r="B79" s="197"/>
      <c r="C79" s="197"/>
      <c r="D79" s="197"/>
      <c r="E79" s="197"/>
      <c r="F79" s="197"/>
      <c r="G79" s="197"/>
      <c r="H79" s="197"/>
      <c r="I79" s="198"/>
      <c r="J79" s="118"/>
    </row>
    <row r="80" spans="1:12" x14ac:dyDescent="0.2">
      <c r="A80" s="170"/>
      <c r="B80" s="211"/>
      <c r="C80" s="211"/>
      <c r="D80" s="211"/>
      <c r="E80" s="211"/>
      <c r="F80" s="211"/>
      <c r="G80" s="211"/>
      <c r="H80" s="88"/>
      <c r="I80" s="139"/>
      <c r="J80" s="118"/>
    </row>
    <row r="81" spans="1:10" x14ac:dyDescent="0.2">
      <c r="A81" s="199" t="s">
        <v>99</v>
      </c>
      <c r="B81" s="200"/>
      <c r="C81" s="200"/>
      <c r="D81" s="200"/>
      <c r="E81" s="200"/>
      <c r="F81" s="200"/>
      <c r="G81" s="200"/>
      <c r="H81" s="200"/>
      <c r="I81" s="201"/>
      <c r="J81" s="118"/>
    </row>
    <row r="82" spans="1:10" x14ac:dyDescent="0.2">
      <c r="A82" s="170" t="s">
        <v>128</v>
      </c>
      <c r="B82" s="208" t="s">
        <v>35</v>
      </c>
      <c r="C82" s="209"/>
      <c r="D82" s="209"/>
      <c r="E82" s="209"/>
      <c r="F82" s="209"/>
      <c r="G82" s="210"/>
      <c r="H82" s="170"/>
      <c r="I82" s="170" t="s">
        <v>1</v>
      </c>
      <c r="J82" s="118"/>
    </row>
    <row r="83" spans="1:10" x14ac:dyDescent="0.2">
      <c r="A83" s="170" t="s">
        <v>9</v>
      </c>
      <c r="B83" s="211" t="s">
        <v>53</v>
      </c>
      <c r="C83" s="211"/>
      <c r="D83" s="211"/>
      <c r="E83" s="211"/>
      <c r="F83" s="211"/>
      <c r="G83" s="211"/>
      <c r="H83" s="88" t="s">
        <v>0</v>
      </c>
      <c r="I83" s="139"/>
      <c r="J83" s="118"/>
    </row>
    <row r="84" spans="1:10" x14ac:dyDescent="0.2">
      <c r="A84" s="170" t="s">
        <v>10</v>
      </c>
      <c r="B84" s="211" t="s">
        <v>54</v>
      </c>
      <c r="C84" s="211"/>
      <c r="D84" s="211"/>
      <c r="E84" s="211"/>
      <c r="F84" s="211"/>
      <c r="G84" s="211"/>
      <c r="H84" s="88" t="s">
        <v>0</v>
      </c>
      <c r="I84" s="139"/>
      <c r="J84" s="118"/>
    </row>
    <row r="85" spans="1:10" x14ac:dyDescent="0.2">
      <c r="A85" s="170" t="s">
        <v>11</v>
      </c>
      <c r="B85" s="211" t="s">
        <v>62</v>
      </c>
      <c r="C85" s="211"/>
      <c r="D85" s="211"/>
      <c r="E85" s="211"/>
      <c r="F85" s="211"/>
      <c r="G85" s="211"/>
      <c r="H85" s="88" t="s">
        <v>0</v>
      </c>
      <c r="I85" s="139"/>
      <c r="J85" s="118"/>
    </row>
    <row r="86" spans="1:10" x14ac:dyDescent="0.2">
      <c r="A86" s="170" t="s">
        <v>12</v>
      </c>
      <c r="B86" s="211" t="s">
        <v>63</v>
      </c>
      <c r="C86" s="211"/>
      <c r="D86" s="211"/>
      <c r="E86" s="211"/>
      <c r="F86" s="211"/>
      <c r="G86" s="211"/>
      <c r="H86" s="88" t="s">
        <v>0</v>
      </c>
      <c r="I86" s="139"/>
      <c r="J86" s="118"/>
    </row>
    <row r="87" spans="1:10" x14ac:dyDescent="0.2">
      <c r="A87" s="170" t="s">
        <v>13</v>
      </c>
      <c r="B87" s="211" t="s">
        <v>64</v>
      </c>
      <c r="C87" s="211"/>
      <c r="D87" s="211"/>
      <c r="E87" s="211"/>
      <c r="F87" s="211"/>
      <c r="G87" s="211"/>
      <c r="H87" s="88" t="s">
        <v>0</v>
      </c>
      <c r="I87" s="139"/>
      <c r="J87" s="118"/>
    </row>
    <row r="88" spans="1:10" ht="13.15" customHeight="1" x14ac:dyDescent="0.2">
      <c r="A88" s="170" t="s">
        <v>14</v>
      </c>
      <c r="B88" s="211" t="s">
        <v>65</v>
      </c>
      <c r="C88" s="211"/>
      <c r="D88" s="211"/>
      <c r="E88" s="211"/>
      <c r="F88" s="211"/>
      <c r="G88" s="211"/>
      <c r="H88" s="88" t="s">
        <v>0</v>
      </c>
      <c r="I88" s="139"/>
      <c r="J88" s="118"/>
    </row>
    <row r="89" spans="1:10" x14ac:dyDescent="0.2">
      <c r="A89" s="215" t="s">
        <v>98</v>
      </c>
      <c r="B89" s="215"/>
      <c r="C89" s="215"/>
      <c r="D89" s="215"/>
      <c r="E89" s="215"/>
      <c r="F89" s="215"/>
      <c r="G89" s="215"/>
      <c r="H89" s="215"/>
      <c r="I89" s="122">
        <f>SUM(I83:I88)</f>
        <v>0</v>
      </c>
      <c r="J89" s="118"/>
    </row>
    <row r="90" spans="1:10" x14ac:dyDescent="0.2">
      <c r="A90" s="170"/>
      <c r="B90" s="191"/>
      <c r="C90" s="191"/>
      <c r="D90" s="191"/>
      <c r="E90" s="191"/>
      <c r="F90" s="191"/>
      <c r="G90" s="191"/>
      <c r="H90" s="170"/>
      <c r="I90" s="170"/>
      <c r="J90" s="118"/>
    </row>
    <row r="91" spans="1:10" x14ac:dyDescent="0.2">
      <c r="A91" s="196" t="s">
        <v>100</v>
      </c>
      <c r="B91" s="197"/>
      <c r="C91" s="197"/>
      <c r="D91" s="197"/>
      <c r="E91" s="197"/>
      <c r="F91" s="197"/>
      <c r="G91" s="197"/>
      <c r="H91" s="197"/>
      <c r="I91" s="198"/>
      <c r="J91" s="118"/>
    </row>
    <row r="92" spans="1:10" ht="22.9" customHeight="1" x14ac:dyDescent="0.2">
      <c r="A92" s="196" t="s">
        <v>101</v>
      </c>
      <c r="B92" s="197"/>
      <c r="C92" s="197"/>
      <c r="D92" s="197"/>
      <c r="E92" s="197"/>
      <c r="F92" s="197"/>
      <c r="G92" s="197"/>
      <c r="H92" s="197"/>
      <c r="I92" s="198"/>
      <c r="J92" s="118"/>
    </row>
    <row r="93" spans="1:10" x14ac:dyDescent="0.2">
      <c r="A93" s="86"/>
      <c r="B93" s="211"/>
      <c r="C93" s="211"/>
      <c r="D93" s="211"/>
      <c r="E93" s="211"/>
      <c r="F93" s="211"/>
      <c r="G93" s="211"/>
      <c r="H93" s="88"/>
      <c r="I93" s="124"/>
      <c r="J93" s="118"/>
    </row>
    <row r="94" spans="1:10" x14ac:dyDescent="0.2">
      <c r="A94" s="199" t="s">
        <v>102</v>
      </c>
      <c r="B94" s="200"/>
      <c r="C94" s="200"/>
      <c r="D94" s="200"/>
      <c r="E94" s="200"/>
      <c r="F94" s="200"/>
      <c r="G94" s="200"/>
      <c r="H94" s="200"/>
      <c r="I94" s="201"/>
      <c r="J94" s="118"/>
    </row>
    <row r="95" spans="1:10" x14ac:dyDescent="0.2">
      <c r="A95" s="170">
        <v>2</v>
      </c>
      <c r="B95" s="208" t="s">
        <v>103</v>
      </c>
      <c r="C95" s="209"/>
      <c r="D95" s="209"/>
      <c r="E95" s="209"/>
      <c r="F95" s="209"/>
      <c r="G95" s="210"/>
      <c r="H95" s="170"/>
      <c r="I95" s="170" t="s">
        <v>1</v>
      </c>
      <c r="J95" s="118"/>
    </row>
    <row r="96" spans="1:10" x14ac:dyDescent="0.2">
      <c r="A96" s="170" t="s">
        <v>9</v>
      </c>
      <c r="B96" s="211" t="s">
        <v>84</v>
      </c>
      <c r="C96" s="211"/>
      <c r="D96" s="211"/>
      <c r="E96" s="211"/>
      <c r="F96" s="211"/>
      <c r="G96" s="211"/>
      <c r="H96" s="88" t="s">
        <v>0</v>
      </c>
      <c r="I96" s="139">
        <f>I59</f>
        <v>0</v>
      </c>
      <c r="J96" s="118"/>
    </row>
    <row r="97" spans="1:12" x14ac:dyDescent="0.2">
      <c r="A97" s="170" t="s">
        <v>10</v>
      </c>
      <c r="B97" s="211" t="s">
        <v>166</v>
      </c>
      <c r="C97" s="211"/>
      <c r="D97" s="211"/>
      <c r="E97" s="211"/>
      <c r="F97" s="211"/>
      <c r="G97" s="211"/>
      <c r="H97" s="88" t="s">
        <v>0</v>
      </c>
      <c r="I97" s="139">
        <f>I75</f>
        <v>0</v>
      </c>
      <c r="J97" s="118"/>
    </row>
    <row r="98" spans="1:12" x14ac:dyDescent="0.2">
      <c r="A98" s="170" t="s">
        <v>11</v>
      </c>
      <c r="B98" s="211" t="s">
        <v>35</v>
      </c>
      <c r="C98" s="211"/>
      <c r="D98" s="211"/>
      <c r="E98" s="211"/>
      <c r="F98" s="211"/>
      <c r="G98" s="211"/>
      <c r="H98" s="88" t="s">
        <v>0</v>
      </c>
      <c r="I98" s="139">
        <f>I89</f>
        <v>0</v>
      </c>
      <c r="J98" s="118"/>
    </row>
    <row r="99" spans="1:12" x14ac:dyDescent="0.2">
      <c r="A99" s="187" t="s">
        <v>104</v>
      </c>
      <c r="B99" s="188"/>
      <c r="C99" s="188"/>
      <c r="D99" s="188"/>
      <c r="E99" s="188"/>
      <c r="F99" s="188"/>
      <c r="G99" s="188"/>
      <c r="H99" s="189"/>
      <c r="I99" s="123">
        <f>SUM(I96:I98)</f>
        <v>0</v>
      </c>
      <c r="J99" s="118"/>
    </row>
    <row r="100" spans="1:12" x14ac:dyDescent="0.2">
      <c r="A100" s="148"/>
      <c r="B100" s="149"/>
      <c r="C100" s="149"/>
      <c r="D100" s="149"/>
      <c r="E100" s="149"/>
      <c r="F100" s="149"/>
      <c r="G100" s="149"/>
      <c r="H100" s="149"/>
      <c r="I100" s="149"/>
      <c r="J100" s="118"/>
    </row>
    <row r="101" spans="1:12" x14ac:dyDescent="0.2">
      <c r="A101" s="199" t="s">
        <v>115</v>
      </c>
      <c r="B101" s="200"/>
      <c r="C101" s="200"/>
      <c r="D101" s="200"/>
      <c r="E101" s="200"/>
      <c r="F101" s="200"/>
      <c r="G101" s="200"/>
      <c r="H101" s="200"/>
      <c r="I101" s="201"/>
      <c r="J101" s="118"/>
    </row>
    <row r="102" spans="1:12" x14ac:dyDescent="0.2">
      <c r="A102" s="168">
        <v>3</v>
      </c>
      <c r="B102" s="212" t="s">
        <v>70</v>
      </c>
      <c r="C102" s="213"/>
      <c r="D102" s="213"/>
      <c r="E102" s="213"/>
      <c r="F102" s="213"/>
      <c r="G102" s="214"/>
      <c r="H102" s="162" t="s">
        <v>3</v>
      </c>
      <c r="I102" s="162" t="s">
        <v>1</v>
      </c>
      <c r="J102" s="118"/>
    </row>
    <row r="103" spans="1:12" x14ac:dyDescent="0.2">
      <c r="A103" s="170" t="s">
        <v>9</v>
      </c>
      <c r="B103" s="185" t="s">
        <v>55</v>
      </c>
      <c r="C103" s="180"/>
      <c r="D103" s="180"/>
      <c r="E103" s="180"/>
      <c r="F103" s="180"/>
      <c r="G103" s="181"/>
      <c r="H103" s="84">
        <f>1/12*0.05</f>
        <v>4.1666666666666666E-3</v>
      </c>
      <c r="I103" s="124">
        <f t="shared" ref="I103:I108" si="1">H103*$I$47</f>
        <v>0</v>
      </c>
      <c r="J103" s="118"/>
    </row>
    <row r="104" spans="1:12" x14ac:dyDescent="0.2">
      <c r="A104" s="166" t="s">
        <v>10</v>
      </c>
      <c r="B104" s="193" t="s">
        <v>116</v>
      </c>
      <c r="C104" s="194"/>
      <c r="D104" s="194"/>
      <c r="E104" s="194"/>
      <c r="F104" s="194"/>
      <c r="G104" s="195"/>
      <c r="H104" s="84">
        <f>H74*H103</f>
        <v>3.3333333333333332E-4</v>
      </c>
      <c r="I104" s="124">
        <f>H104*$I$47</f>
        <v>0</v>
      </c>
      <c r="J104" s="118"/>
    </row>
    <row r="105" spans="1:12" x14ac:dyDescent="0.2">
      <c r="A105" s="166" t="s">
        <v>11</v>
      </c>
      <c r="B105" s="193" t="s">
        <v>117</v>
      </c>
      <c r="C105" s="194"/>
      <c r="D105" s="194"/>
      <c r="E105" s="194"/>
      <c r="F105" s="194"/>
      <c r="G105" s="195"/>
      <c r="H105" s="84">
        <v>3.44E-2</v>
      </c>
      <c r="I105" s="124">
        <f t="shared" si="1"/>
        <v>0</v>
      </c>
      <c r="J105" s="118"/>
    </row>
    <row r="106" spans="1:12" x14ac:dyDescent="0.2">
      <c r="A106" s="166" t="s">
        <v>12</v>
      </c>
      <c r="B106" s="193" t="s">
        <v>59</v>
      </c>
      <c r="C106" s="194"/>
      <c r="D106" s="194"/>
      <c r="E106" s="194"/>
      <c r="F106" s="194"/>
      <c r="G106" s="195"/>
      <c r="H106" s="84">
        <v>1.9400000000000001E-2</v>
      </c>
      <c r="I106" s="124">
        <f t="shared" si="1"/>
        <v>0</v>
      </c>
      <c r="J106" s="118"/>
    </row>
    <row r="107" spans="1:12" x14ac:dyDescent="0.2">
      <c r="A107" s="166" t="s">
        <v>13</v>
      </c>
      <c r="B107" s="193" t="s">
        <v>168</v>
      </c>
      <c r="C107" s="194"/>
      <c r="D107" s="194"/>
      <c r="E107" s="194"/>
      <c r="F107" s="194"/>
      <c r="G107" s="195"/>
      <c r="H107" s="84">
        <f>H75*H106</f>
        <v>7.1392000000000009E-3</v>
      </c>
      <c r="I107" s="124">
        <f t="shared" si="1"/>
        <v>0</v>
      </c>
      <c r="J107" s="118"/>
    </row>
    <row r="108" spans="1:12" x14ac:dyDescent="0.2">
      <c r="A108" s="166" t="s">
        <v>14</v>
      </c>
      <c r="B108" s="179" t="s">
        <v>118</v>
      </c>
      <c r="C108" s="180"/>
      <c r="D108" s="180"/>
      <c r="E108" s="180"/>
      <c r="F108" s="180"/>
      <c r="G108" s="181"/>
      <c r="H108" s="84">
        <f>H106*H74*0.4</f>
        <v>6.2080000000000002E-4</v>
      </c>
      <c r="I108" s="124">
        <f t="shared" si="1"/>
        <v>0</v>
      </c>
      <c r="J108" s="118"/>
    </row>
    <row r="109" spans="1:12" s="174" customFormat="1" x14ac:dyDescent="0.2">
      <c r="A109" s="205" t="s">
        <v>119</v>
      </c>
      <c r="B109" s="206"/>
      <c r="C109" s="206"/>
      <c r="D109" s="206"/>
      <c r="E109" s="206"/>
      <c r="F109" s="206"/>
      <c r="G109" s="207"/>
      <c r="H109" s="171">
        <f>SUM(H103:H108)</f>
        <v>6.6060000000000008E-2</v>
      </c>
      <c r="I109" s="172">
        <f>SUM(I103:I108)</f>
        <v>0</v>
      </c>
      <c r="J109" s="173"/>
    </row>
    <row r="110" spans="1:12" x14ac:dyDescent="0.2">
      <c r="A110" s="96"/>
      <c r="B110" s="96"/>
      <c r="C110" s="96"/>
      <c r="D110" s="96"/>
      <c r="E110" s="96"/>
      <c r="F110" s="96"/>
      <c r="G110" s="96"/>
      <c r="H110" s="97"/>
      <c r="I110" s="83"/>
      <c r="J110" s="118"/>
    </row>
    <row r="111" spans="1:12" x14ac:dyDescent="0.2">
      <c r="A111" s="199" t="s">
        <v>105</v>
      </c>
      <c r="B111" s="200"/>
      <c r="C111" s="200"/>
      <c r="D111" s="200"/>
      <c r="E111" s="200"/>
      <c r="F111" s="200"/>
      <c r="G111" s="200"/>
      <c r="H111" s="200"/>
      <c r="I111" s="201"/>
      <c r="J111" s="118"/>
    </row>
    <row r="112" spans="1:12" s="117" customFormat="1" x14ac:dyDescent="0.2">
      <c r="A112" s="138"/>
      <c r="B112" s="216"/>
      <c r="C112" s="217"/>
      <c r="D112" s="217"/>
      <c r="E112" s="217"/>
      <c r="F112" s="217"/>
      <c r="G112" s="218"/>
      <c r="H112" s="166"/>
      <c r="I112" s="166"/>
      <c r="J112" s="116"/>
      <c r="L112" s="140"/>
    </row>
    <row r="113" spans="1:10" ht="21" customHeight="1" x14ac:dyDescent="0.2">
      <c r="A113" s="196" t="s">
        <v>169</v>
      </c>
      <c r="B113" s="197"/>
      <c r="C113" s="197"/>
      <c r="D113" s="197"/>
      <c r="E113" s="197"/>
      <c r="F113" s="197"/>
      <c r="G113" s="197"/>
      <c r="H113" s="197"/>
      <c r="I113" s="198"/>
      <c r="J113" s="118"/>
    </row>
    <row r="114" spans="1:10" x14ac:dyDescent="0.2">
      <c r="A114" s="170"/>
      <c r="B114" s="179"/>
      <c r="C114" s="180"/>
      <c r="D114" s="180"/>
      <c r="E114" s="180"/>
      <c r="F114" s="180"/>
      <c r="G114" s="181"/>
      <c r="H114" s="84"/>
      <c r="I114" s="124"/>
      <c r="J114" s="118"/>
    </row>
    <row r="115" spans="1:10" x14ac:dyDescent="0.2">
      <c r="A115" s="199" t="s">
        <v>170</v>
      </c>
      <c r="B115" s="200"/>
      <c r="C115" s="200"/>
      <c r="D115" s="200"/>
      <c r="E115" s="200"/>
      <c r="F115" s="200"/>
      <c r="G115" s="200"/>
      <c r="H115" s="200"/>
      <c r="I115" s="201"/>
      <c r="J115" s="118"/>
    </row>
    <row r="116" spans="1:10" x14ac:dyDescent="0.2">
      <c r="A116" s="168" t="s">
        <v>21</v>
      </c>
      <c r="B116" s="212" t="s">
        <v>37</v>
      </c>
      <c r="C116" s="213"/>
      <c r="D116" s="213"/>
      <c r="E116" s="213"/>
      <c r="F116" s="213"/>
      <c r="G116" s="214"/>
      <c r="H116" s="162" t="s">
        <v>3</v>
      </c>
      <c r="I116" s="162" t="s">
        <v>1</v>
      </c>
      <c r="J116" s="118"/>
    </row>
    <row r="117" spans="1:10" x14ac:dyDescent="0.2">
      <c r="A117" s="170" t="s">
        <v>9</v>
      </c>
      <c r="B117" s="185" t="s">
        <v>171</v>
      </c>
      <c r="C117" s="180"/>
      <c r="D117" s="180"/>
      <c r="E117" s="180"/>
      <c r="F117" s="180"/>
      <c r="G117" s="181"/>
      <c r="H117" s="84">
        <v>8.3299999999999999E-2</v>
      </c>
      <c r="I117" s="124">
        <f>H117*$I$47</f>
        <v>0</v>
      </c>
      <c r="J117" s="118"/>
    </row>
    <row r="118" spans="1:10" x14ac:dyDescent="0.2">
      <c r="A118" s="166" t="s">
        <v>10</v>
      </c>
      <c r="B118" s="193" t="s">
        <v>180</v>
      </c>
      <c r="C118" s="194"/>
      <c r="D118" s="194"/>
      <c r="E118" s="194"/>
      <c r="F118" s="194"/>
      <c r="G118" s="195"/>
      <c r="H118" s="84">
        <f>5/30/12</f>
        <v>1.3888888888888888E-2</v>
      </c>
      <c r="I118" s="124">
        <f>H118*$I$47</f>
        <v>0</v>
      </c>
      <c r="J118" s="118"/>
    </row>
    <row r="119" spans="1:10" x14ac:dyDescent="0.2">
      <c r="A119" s="166" t="s">
        <v>11</v>
      </c>
      <c r="B119" s="193" t="s">
        <v>172</v>
      </c>
      <c r="C119" s="194"/>
      <c r="D119" s="194"/>
      <c r="E119" s="194"/>
      <c r="F119" s="194"/>
      <c r="G119" s="195"/>
      <c r="H119" s="84">
        <v>2.8E-3</v>
      </c>
      <c r="I119" s="124">
        <f t="shared" ref="I119:I122" si="2">H119*$I$47</f>
        <v>0</v>
      </c>
      <c r="J119" s="118"/>
    </row>
    <row r="120" spans="1:10" x14ac:dyDescent="0.2">
      <c r="A120" s="166" t="s">
        <v>12</v>
      </c>
      <c r="B120" s="193" t="s">
        <v>173</v>
      </c>
      <c r="C120" s="194"/>
      <c r="D120" s="194"/>
      <c r="E120" s="194"/>
      <c r="F120" s="194"/>
      <c r="G120" s="195"/>
      <c r="H120" s="84">
        <v>2.0000000000000001E-4</v>
      </c>
      <c r="I120" s="124">
        <f t="shared" si="2"/>
        <v>0</v>
      </c>
      <c r="J120" s="118"/>
    </row>
    <row r="121" spans="1:10" x14ac:dyDescent="0.2">
      <c r="A121" s="166" t="s">
        <v>13</v>
      </c>
      <c r="B121" s="193" t="s">
        <v>174</v>
      </c>
      <c r="C121" s="194"/>
      <c r="D121" s="194"/>
      <c r="E121" s="194"/>
      <c r="F121" s="194"/>
      <c r="G121" s="195"/>
      <c r="H121" s="84">
        <v>6.9999999999999999E-4</v>
      </c>
      <c r="I121" s="124">
        <f t="shared" si="2"/>
        <v>0</v>
      </c>
      <c r="J121" s="118"/>
    </row>
    <row r="122" spans="1:10" x14ac:dyDescent="0.2">
      <c r="A122" s="166" t="s">
        <v>14</v>
      </c>
      <c r="B122" s="193" t="s">
        <v>175</v>
      </c>
      <c r="C122" s="194"/>
      <c r="D122" s="194"/>
      <c r="E122" s="194"/>
      <c r="F122" s="194"/>
      <c r="G122" s="195"/>
      <c r="H122" s="84">
        <v>2.8999999999999998E-3</v>
      </c>
      <c r="I122" s="124">
        <f t="shared" si="2"/>
        <v>0</v>
      </c>
      <c r="J122" s="118"/>
    </row>
    <row r="123" spans="1:10" x14ac:dyDescent="0.2">
      <c r="A123" s="175" t="s">
        <v>15</v>
      </c>
      <c r="B123" s="179" t="s">
        <v>176</v>
      </c>
      <c r="C123" s="180"/>
      <c r="D123" s="180"/>
      <c r="E123" s="180"/>
      <c r="F123" s="180"/>
      <c r="G123" s="181"/>
      <c r="H123" s="84"/>
      <c r="I123" s="124">
        <f>H123*$I$47</f>
        <v>0</v>
      </c>
      <c r="J123" s="118"/>
    </row>
    <row r="124" spans="1:10" s="156" customFormat="1" x14ac:dyDescent="0.2">
      <c r="A124" s="202" t="s">
        <v>19</v>
      </c>
      <c r="B124" s="203"/>
      <c r="C124" s="203"/>
      <c r="D124" s="203"/>
      <c r="E124" s="203"/>
      <c r="F124" s="203"/>
      <c r="G124" s="204"/>
      <c r="H124" s="111">
        <f>SUM(H117:H123)</f>
        <v>0.10378888888888889</v>
      </c>
      <c r="I124" s="176">
        <f>H124*$I$47</f>
        <v>0</v>
      </c>
      <c r="J124" s="177"/>
    </row>
    <row r="125" spans="1:10" x14ac:dyDescent="0.2">
      <c r="A125" s="170"/>
      <c r="B125" s="185"/>
      <c r="C125" s="185"/>
      <c r="D125" s="185"/>
      <c r="E125" s="185"/>
      <c r="F125" s="185"/>
      <c r="G125" s="185"/>
      <c r="H125" s="120"/>
      <c r="I125" s="124"/>
      <c r="J125" s="118"/>
    </row>
    <row r="126" spans="1:10" x14ac:dyDescent="0.2">
      <c r="A126" s="199" t="s">
        <v>160</v>
      </c>
      <c r="B126" s="200"/>
      <c r="C126" s="200"/>
      <c r="D126" s="200"/>
      <c r="E126" s="200"/>
      <c r="F126" s="200"/>
      <c r="G126" s="200"/>
      <c r="H126" s="200"/>
      <c r="I126" s="201"/>
      <c r="J126" s="118"/>
    </row>
    <row r="127" spans="1:10" x14ac:dyDescent="0.2">
      <c r="A127" s="168" t="s">
        <v>22</v>
      </c>
      <c r="B127" s="212" t="s">
        <v>37</v>
      </c>
      <c r="C127" s="213"/>
      <c r="D127" s="213"/>
      <c r="E127" s="213"/>
      <c r="F127" s="213"/>
      <c r="G127" s="214"/>
      <c r="H127" s="162" t="s">
        <v>3</v>
      </c>
      <c r="I127" s="162" t="s">
        <v>1</v>
      </c>
      <c r="J127" s="118"/>
    </row>
    <row r="128" spans="1:10" x14ac:dyDescent="0.2">
      <c r="A128" s="170" t="s">
        <v>9</v>
      </c>
      <c r="B128" s="185" t="s">
        <v>177</v>
      </c>
      <c r="C128" s="180"/>
      <c r="D128" s="180"/>
      <c r="E128" s="180"/>
      <c r="F128" s="180"/>
      <c r="G128" s="181"/>
      <c r="H128" s="84"/>
      <c r="I128" s="124">
        <f>H128*$I$47</f>
        <v>0</v>
      </c>
      <c r="J128" s="118"/>
    </row>
    <row r="129" spans="1:10" x14ac:dyDescent="0.2">
      <c r="A129" s="202" t="s">
        <v>20</v>
      </c>
      <c r="B129" s="203"/>
      <c r="C129" s="203"/>
      <c r="D129" s="203"/>
      <c r="E129" s="203"/>
      <c r="F129" s="203"/>
      <c r="G129" s="204"/>
      <c r="H129" s="111">
        <f>SUM(H128:H128)</f>
        <v>0</v>
      </c>
      <c r="I129" s="124">
        <f>H129*$I$47</f>
        <v>0</v>
      </c>
      <c r="J129" s="118"/>
    </row>
    <row r="131" spans="1:10" x14ac:dyDescent="0.2">
      <c r="A131" s="199" t="s">
        <v>106</v>
      </c>
      <c r="B131" s="200"/>
      <c r="C131" s="200"/>
      <c r="D131" s="200"/>
      <c r="E131" s="200"/>
      <c r="F131" s="200"/>
      <c r="G131" s="200"/>
      <c r="H131" s="200"/>
      <c r="I131" s="201"/>
      <c r="J131" s="118"/>
    </row>
    <row r="132" spans="1:10" x14ac:dyDescent="0.2">
      <c r="A132" s="170">
        <v>4</v>
      </c>
      <c r="B132" s="208" t="s">
        <v>107</v>
      </c>
      <c r="C132" s="209"/>
      <c r="D132" s="209"/>
      <c r="E132" s="209"/>
      <c r="F132" s="209"/>
      <c r="G132" s="210"/>
      <c r="H132" s="170"/>
      <c r="I132" s="170" t="s">
        <v>1</v>
      </c>
      <c r="J132" s="118"/>
    </row>
    <row r="133" spans="1:10" x14ac:dyDescent="0.2">
      <c r="A133" s="170" t="s">
        <v>9</v>
      </c>
      <c r="B133" s="211" t="s">
        <v>178</v>
      </c>
      <c r="C133" s="211"/>
      <c r="D133" s="211"/>
      <c r="E133" s="211"/>
      <c r="F133" s="211"/>
      <c r="G133" s="211"/>
      <c r="H133" s="88" t="s">
        <v>0</v>
      </c>
      <c r="I133" s="139">
        <f>I124</f>
        <v>0</v>
      </c>
      <c r="J133" s="118"/>
    </row>
    <row r="134" spans="1:10" x14ac:dyDescent="0.2">
      <c r="A134" s="170" t="s">
        <v>10</v>
      </c>
      <c r="B134" s="211" t="s">
        <v>179</v>
      </c>
      <c r="C134" s="211"/>
      <c r="D134" s="211"/>
      <c r="E134" s="211"/>
      <c r="F134" s="211"/>
      <c r="G134" s="211"/>
      <c r="H134" s="88" t="s">
        <v>0</v>
      </c>
      <c r="I134" s="139">
        <f>I119</f>
        <v>0</v>
      </c>
      <c r="J134" s="118"/>
    </row>
    <row r="135" spans="1:10" x14ac:dyDescent="0.2">
      <c r="A135" s="187" t="s">
        <v>38</v>
      </c>
      <c r="B135" s="188"/>
      <c r="C135" s="188"/>
      <c r="D135" s="188"/>
      <c r="E135" s="188"/>
      <c r="F135" s="188"/>
      <c r="G135" s="188"/>
      <c r="H135" s="189"/>
      <c r="I135" s="123">
        <f>SUM(I133:I134)</f>
        <v>0</v>
      </c>
      <c r="J135" s="118"/>
    </row>
    <row r="136" spans="1:10" s="117" customFormat="1" x14ac:dyDescent="0.2">
      <c r="A136" s="202"/>
      <c r="B136" s="203"/>
      <c r="C136" s="203"/>
      <c r="D136" s="203"/>
      <c r="E136" s="203"/>
      <c r="F136" s="203"/>
      <c r="G136" s="204"/>
      <c r="H136" s="111"/>
      <c r="I136" s="122"/>
      <c r="J136" s="116"/>
    </row>
    <row r="137" spans="1:10" x14ac:dyDescent="0.2">
      <c r="A137" s="192" t="s">
        <v>108</v>
      </c>
      <c r="B137" s="192"/>
      <c r="C137" s="192"/>
      <c r="D137" s="192"/>
      <c r="E137" s="192"/>
      <c r="F137" s="192"/>
      <c r="G137" s="192"/>
      <c r="H137" s="192"/>
      <c r="I137" s="192"/>
    </row>
    <row r="138" spans="1:10" x14ac:dyDescent="0.2">
      <c r="A138" s="170">
        <v>5</v>
      </c>
      <c r="B138" s="191" t="s">
        <v>109</v>
      </c>
      <c r="C138" s="191"/>
      <c r="D138" s="191"/>
      <c r="E138" s="191"/>
      <c r="F138" s="191"/>
      <c r="G138" s="191"/>
      <c r="H138" s="170" t="s">
        <v>3</v>
      </c>
      <c r="I138" s="170" t="s">
        <v>1</v>
      </c>
    </row>
    <row r="139" spans="1:10" x14ac:dyDescent="0.2">
      <c r="A139" s="170" t="s">
        <v>9</v>
      </c>
      <c r="B139" s="185" t="s">
        <v>110</v>
      </c>
      <c r="C139" s="185"/>
      <c r="D139" s="185"/>
      <c r="E139" s="185"/>
      <c r="F139" s="185"/>
      <c r="G139" s="185"/>
      <c r="H139" s="135"/>
      <c r="I139" s="124">
        <f>Uniformes!E25</f>
        <v>0</v>
      </c>
    </row>
    <row r="140" spans="1:10" x14ac:dyDescent="0.2">
      <c r="A140" s="170" t="s">
        <v>10</v>
      </c>
      <c r="B140" s="185" t="s">
        <v>17</v>
      </c>
      <c r="C140" s="185"/>
      <c r="D140" s="185"/>
      <c r="E140" s="185"/>
      <c r="F140" s="185"/>
      <c r="G140" s="185"/>
      <c r="H140" s="135"/>
      <c r="I140" s="124"/>
    </row>
    <row r="141" spans="1:10" x14ac:dyDescent="0.2">
      <c r="A141" s="166" t="s">
        <v>11</v>
      </c>
      <c r="B141" s="185" t="s">
        <v>18</v>
      </c>
      <c r="C141" s="185"/>
      <c r="D141" s="185"/>
      <c r="E141" s="185"/>
      <c r="F141" s="185"/>
      <c r="G141" s="185"/>
      <c r="H141" s="136"/>
      <c r="I141" s="124"/>
    </row>
    <row r="142" spans="1:10" x14ac:dyDescent="0.2">
      <c r="A142" s="170" t="s">
        <v>12</v>
      </c>
      <c r="B142" s="185" t="s">
        <v>4</v>
      </c>
      <c r="C142" s="185"/>
      <c r="D142" s="185"/>
      <c r="E142" s="185"/>
      <c r="F142" s="185"/>
      <c r="G142" s="185"/>
      <c r="H142" s="136"/>
      <c r="I142" s="124"/>
    </row>
    <row r="143" spans="1:10" x14ac:dyDescent="0.2">
      <c r="A143" s="186" t="s">
        <v>39</v>
      </c>
      <c r="B143" s="186"/>
      <c r="C143" s="186"/>
      <c r="D143" s="186"/>
      <c r="E143" s="186"/>
      <c r="F143" s="186"/>
      <c r="G143" s="186"/>
      <c r="H143" s="186"/>
      <c r="I143" s="137">
        <f>SUM(I139:I142)</f>
        <v>0</v>
      </c>
    </row>
    <row r="144" spans="1:10" x14ac:dyDescent="0.2">
      <c r="A144" s="170"/>
      <c r="B144" s="179"/>
      <c r="C144" s="180"/>
      <c r="D144" s="180"/>
      <c r="E144" s="180"/>
      <c r="F144" s="180"/>
      <c r="G144" s="181"/>
      <c r="H144" s="84"/>
      <c r="I144" s="124"/>
      <c r="J144" s="118"/>
    </row>
    <row r="145" spans="1:11" x14ac:dyDescent="0.2">
      <c r="A145" s="196" t="s">
        <v>111</v>
      </c>
      <c r="B145" s="197"/>
      <c r="C145" s="197"/>
      <c r="D145" s="197"/>
      <c r="E145" s="197"/>
      <c r="F145" s="197"/>
      <c r="G145" s="197"/>
      <c r="H145" s="197"/>
      <c r="I145" s="198"/>
      <c r="J145" s="118"/>
    </row>
    <row r="146" spans="1:11" x14ac:dyDescent="0.2">
      <c r="A146" s="166"/>
      <c r="B146" s="193"/>
      <c r="C146" s="194"/>
      <c r="D146" s="194"/>
      <c r="E146" s="194"/>
      <c r="F146" s="194"/>
      <c r="G146" s="195"/>
      <c r="H146" s="84"/>
      <c r="I146" s="124"/>
      <c r="J146" s="118"/>
    </row>
    <row r="147" spans="1:11" x14ac:dyDescent="0.2">
      <c r="A147" s="192" t="s">
        <v>112</v>
      </c>
      <c r="B147" s="192"/>
      <c r="C147" s="192"/>
      <c r="D147" s="192"/>
      <c r="E147" s="192"/>
      <c r="F147" s="192"/>
      <c r="G147" s="192"/>
      <c r="H147" s="192"/>
      <c r="I147" s="192"/>
      <c r="J147" s="118"/>
    </row>
    <row r="148" spans="1:11" x14ac:dyDescent="0.2">
      <c r="A148" s="170">
        <v>6</v>
      </c>
      <c r="B148" s="191" t="s">
        <v>71</v>
      </c>
      <c r="C148" s="191"/>
      <c r="D148" s="191"/>
      <c r="E148" s="191"/>
      <c r="F148" s="191"/>
      <c r="G148" s="191"/>
      <c r="H148" s="170" t="s">
        <v>3</v>
      </c>
      <c r="I148" s="170" t="s">
        <v>1</v>
      </c>
      <c r="J148" s="118"/>
    </row>
    <row r="149" spans="1:11" x14ac:dyDescent="0.2">
      <c r="A149" s="170" t="s">
        <v>9</v>
      </c>
      <c r="B149" s="185" t="s">
        <v>72</v>
      </c>
      <c r="C149" s="185"/>
      <c r="D149" s="185"/>
      <c r="E149" s="185"/>
      <c r="F149" s="185"/>
      <c r="G149" s="185"/>
      <c r="H149" s="142"/>
      <c r="I149" s="124">
        <f>H149*I167</f>
        <v>0</v>
      </c>
      <c r="J149" s="118"/>
    </row>
    <row r="150" spans="1:11" x14ac:dyDescent="0.2">
      <c r="A150" s="166" t="s">
        <v>10</v>
      </c>
      <c r="B150" s="185" t="s">
        <v>73</v>
      </c>
      <c r="C150" s="185"/>
      <c r="D150" s="185"/>
      <c r="E150" s="185"/>
      <c r="F150" s="185"/>
      <c r="G150" s="185"/>
      <c r="H150" s="142"/>
      <c r="I150" s="124">
        <f>H150*(I149+I167)</f>
        <v>0</v>
      </c>
      <c r="J150" s="118"/>
    </row>
    <row r="151" spans="1:11" x14ac:dyDescent="0.2">
      <c r="A151" s="170" t="s">
        <v>11</v>
      </c>
      <c r="B151" s="191" t="s">
        <v>29</v>
      </c>
      <c r="C151" s="191"/>
      <c r="D151" s="191"/>
      <c r="E151" s="191"/>
      <c r="F151" s="191"/>
      <c r="G151" s="191"/>
      <c r="H151" s="136"/>
      <c r="I151" s="125"/>
      <c r="J151" s="118"/>
    </row>
    <row r="152" spans="1:11" x14ac:dyDescent="0.2">
      <c r="A152" s="166" t="s">
        <v>30</v>
      </c>
      <c r="B152" s="185" t="s">
        <v>157</v>
      </c>
      <c r="C152" s="185"/>
      <c r="D152" s="185"/>
      <c r="E152" s="185"/>
      <c r="F152" s="185"/>
      <c r="G152" s="185"/>
      <c r="H152" s="142"/>
      <c r="I152" s="126">
        <f>H152*$I$169</f>
        <v>0</v>
      </c>
      <c r="J152" s="118"/>
    </row>
    <row r="153" spans="1:11" x14ac:dyDescent="0.2">
      <c r="A153" s="166" t="s">
        <v>31</v>
      </c>
      <c r="B153" s="185" t="s">
        <v>158</v>
      </c>
      <c r="C153" s="185"/>
      <c r="D153" s="185"/>
      <c r="E153" s="185"/>
      <c r="F153" s="185"/>
      <c r="G153" s="185"/>
      <c r="H153" s="142"/>
      <c r="I153" s="126">
        <f>H153*$I$169</f>
        <v>0</v>
      </c>
      <c r="J153" s="118"/>
    </row>
    <row r="154" spans="1:11" x14ac:dyDescent="0.2">
      <c r="A154" s="166" t="s">
        <v>32</v>
      </c>
      <c r="B154" s="185" t="s">
        <v>159</v>
      </c>
      <c r="C154" s="185"/>
      <c r="D154" s="185"/>
      <c r="E154" s="185"/>
      <c r="F154" s="185"/>
      <c r="G154" s="185"/>
      <c r="H154" s="142"/>
      <c r="I154" s="126">
        <f t="shared" ref="I154" si="3">H154*$I$169</f>
        <v>0</v>
      </c>
      <c r="J154" s="118"/>
    </row>
    <row r="155" spans="1:11" x14ac:dyDescent="0.2">
      <c r="A155" s="187" t="s">
        <v>129</v>
      </c>
      <c r="B155" s="188"/>
      <c r="C155" s="188"/>
      <c r="D155" s="188"/>
      <c r="E155" s="188"/>
      <c r="F155" s="188"/>
      <c r="G155" s="189"/>
      <c r="H155" s="143">
        <f>SUM(H149:H154)</f>
        <v>0</v>
      </c>
      <c r="I155" s="123">
        <f>SUM(I149:I154)</f>
        <v>0</v>
      </c>
      <c r="J155" s="118"/>
    </row>
    <row r="156" spans="1:11" x14ac:dyDescent="0.2">
      <c r="A156" s="91"/>
      <c r="B156" s="144"/>
      <c r="C156" s="144"/>
      <c r="D156" s="144"/>
      <c r="E156" s="144"/>
      <c r="F156" s="144"/>
      <c r="G156" s="144"/>
      <c r="H156" s="144"/>
      <c r="I156" s="144"/>
    </row>
    <row r="157" spans="1:11" s="152" customFormat="1" ht="11.25" x14ac:dyDescent="0.2">
      <c r="A157" s="150" t="s">
        <v>113</v>
      </c>
      <c r="B157" s="151"/>
      <c r="C157" s="151"/>
      <c r="D157" s="151"/>
      <c r="E157" s="151"/>
      <c r="F157" s="151"/>
      <c r="G157" s="151"/>
      <c r="H157" s="151"/>
      <c r="I157" s="151"/>
    </row>
    <row r="158" spans="1:11" s="152" customFormat="1" ht="11.25" x14ac:dyDescent="0.2">
      <c r="A158" s="150" t="s">
        <v>114</v>
      </c>
      <c r="B158" s="151"/>
      <c r="C158" s="151"/>
      <c r="D158" s="151"/>
      <c r="E158" s="151"/>
      <c r="F158" s="151"/>
      <c r="G158" s="151"/>
      <c r="H158" s="151"/>
      <c r="I158" s="151"/>
    </row>
    <row r="159" spans="1:11" x14ac:dyDescent="0.2">
      <c r="A159" s="128"/>
      <c r="B159" s="128"/>
      <c r="C159" s="128"/>
      <c r="D159" s="128"/>
      <c r="E159" s="128"/>
      <c r="F159" s="128"/>
      <c r="G159" s="128"/>
      <c r="H159" s="128"/>
      <c r="I159" s="83"/>
    </row>
    <row r="160" spans="1:11" x14ac:dyDescent="0.2">
      <c r="A160" s="186" t="s">
        <v>40</v>
      </c>
      <c r="B160" s="186"/>
      <c r="C160" s="186"/>
      <c r="D160" s="186"/>
      <c r="E160" s="186"/>
      <c r="F160" s="186"/>
      <c r="G160" s="186"/>
      <c r="H160" s="186"/>
      <c r="I160" s="186"/>
      <c r="K160" s="85"/>
    </row>
    <row r="161" spans="1:11" x14ac:dyDescent="0.2">
      <c r="A161" s="190" t="s">
        <v>23</v>
      </c>
      <c r="B161" s="190"/>
      <c r="C161" s="190"/>
      <c r="D161" s="190"/>
      <c r="E161" s="190"/>
      <c r="F161" s="190"/>
      <c r="G161" s="190"/>
      <c r="H161" s="190"/>
      <c r="I161" s="170" t="s">
        <v>1</v>
      </c>
    </row>
    <row r="162" spans="1:11" x14ac:dyDescent="0.2">
      <c r="A162" s="88" t="s">
        <v>9</v>
      </c>
      <c r="B162" s="179" t="str">
        <f>A38</f>
        <v>MÓDULO 1 - COMPOSIÇÃO DA REMUNERAÇÃO</v>
      </c>
      <c r="C162" s="180"/>
      <c r="D162" s="180"/>
      <c r="E162" s="180"/>
      <c r="F162" s="180"/>
      <c r="G162" s="180"/>
      <c r="H162" s="181"/>
      <c r="I162" s="124">
        <f>I47</f>
        <v>0</v>
      </c>
    </row>
    <row r="163" spans="1:11" x14ac:dyDescent="0.2">
      <c r="A163" s="87" t="s">
        <v>10</v>
      </c>
      <c r="B163" s="179" t="str">
        <f>A51</f>
        <v>MÓDULO 2 – ENCARGOS E BENEFÍCIOS ANUAIS, MENSAIS E DIÁRIOS</v>
      </c>
      <c r="C163" s="180"/>
      <c r="D163" s="180"/>
      <c r="E163" s="180"/>
      <c r="F163" s="180"/>
      <c r="G163" s="180"/>
      <c r="H163" s="181"/>
      <c r="I163" s="126">
        <f>I99</f>
        <v>0</v>
      </c>
    </row>
    <row r="164" spans="1:11" x14ac:dyDescent="0.2">
      <c r="A164" s="88" t="s">
        <v>11</v>
      </c>
      <c r="B164" s="179" t="str">
        <f>A101</f>
        <v>MÓDULO 3 – PROVISÃO  PARA RESCISÃO</v>
      </c>
      <c r="C164" s="180"/>
      <c r="D164" s="180"/>
      <c r="E164" s="180"/>
      <c r="F164" s="180"/>
      <c r="G164" s="180"/>
      <c r="H164" s="181"/>
      <c r="I164" s="126">
        <f>I109</f>
        <v>0</v>
      </c>
      <c r="K164" s="85"/>
    </row>
    <row r="165" spans="1:11" x14ac:dyDescent="0.2">
      <c r="A165" s="87" t="s">
        <v>12</v>
      </c>
      <c r="B165" s="179" t="str">
        <f>A111</f>
        <v>MÓDULO 4 – CUSTO DE REPOSIÇÃO DO PROFISSIONAL AUSENTE</v>
      </c>
      <c r="C165" s="180"/>
      <c r="D165" s="180"/>
      <c r="E165" s="180"/>
      <c r="F165" s="180"/>
      <c r="G165" s="180"/>
      <c r="H165" s="181"/>
      <c r="I165" s="126">
        <f>I135</f>
        <v>0</v>
      </c>
      <c r="K165" s="85"/>
    </row>
    <row r="166" spans="1:11" x14ac:dyDescent="0.2">
      <c r="A166" s="88" t="s">
        <v>13</v>
      </c>
      <c r="B166" s="179" t="str">
        <f>A137</f>
        <v>MÓDULO 5 - INSUMOS DIVERSOS</v>
      </c>
      <c r="C166" s="180"/>
      <c r="D166" s="180"/>
      <c r="E166" s="180"/>
      <c r="F166" s="180"/>
      <c r="G166" s="180"/>
      <c r="H166" s="181"/>
      <c r="I166" s="126">
        <f>I143</f>
        <v>0</v>
      </c>
      <c r="K166" s="85"/>
    </row>
    <row r="167" spans="1:11" x14ac:dyDescent="0.2">
      <c r="A167" s="166"/>
      <c r="B167" s="182" t="s">
        <v>131</v>
      </c>
      <c r="C167" s="183"/>
      <c r="D167" s="183"/>
      <c r="E167" s="183"/>
      <c r="F167" s="183"/>
      <c r="G167" s="183"/>
      <c r="H167" s="184"/>
      <c r="I167" s="122">
        <f>SUM(I162:I166)</f>
        <v>0</v>
      </c>
      <c r="K167" s="145"/>
    </row>
    <row r="168" spans="1:11" x14ac:dyDescent="0.2">
      <c r="A168" s="88" t="s">
        <v>14</v>
      </c>
      <c r="B168" s="185" t="str">
        <f>A147</f>
        <v>MÓDULO 6 – CUSTOS INDIRETOS, TRIBUTOS E LUCRO</v>
      </c>
      <c r="C168" s="185"/>
      <c r="D168" s="185"/>
      <c r="E168" s="185"/>
      <c r="F168" s="185"/>
      <c r="G168" s="185"/>
      <c r="H168" s="185"/>
      <c r="I168" s="124">
        <f>I155</f>
        <v>0</v>
      </c>
    </row>
    <row r="169" spans="1:11" x14ac:dyDescent="0.2">
      <c r="A169" s="186" t="s">
        <v>77</v>
      </c>
      <c r="B169" s="186"/>
      <c r="C169" s="186"/>
      <c r="D169" s="186"/>
      <c r="E169" s="186"/>
      <c r="F169" s="186"/>
      <c r="G169" s="186"/>
      <c r="H169" s="186"/>
      <c r="I169" s="123">
        <f>(I167+I149+I150)/(1-SUM(H152:H154))</f>
        <v>0</v>
      </c>
    </row>
    <row r="170" spans="1:11" x14ac:dyDescent="0.2">
      <c r="A170" s="96"/>
      <c r="B170" s="96"/>
      <c r="C170" s="96"/>
      <c r="D170" s="96"/>
      <c r="E170" s="96"/>
      <c r="F170" s="96"/>
      <c r="G170" s="96"/>
      <c r="H170" s="96"/>
      <c r="I170" s="83"/>
    </row>
    <row r="171" spans="1:11" s="121" customFormat="1" x14ac:dyDescent="0.2"/>
    <row r="173" spans="1:11" x14ac:dyDescent="0.2">
      <c r="A173" s="178" t="s">
        <v>130</v>
      </c>
      <c r="B173" s="178"/>
      <c r="C173" s="178"/>
      <c r="D173" s="178"/>
      <c r="E173" s="178"/>
      <c r="F173" s="178"/>
      <c r="G173" s="178"/>
      <c r="H173" s="178"/>
      <c r="I173" s="178"/>
    </row>
  </sheetData>
  <mergeCells count="155">
    <mergeCell ref="A81:I81"/>
    <mergeCell ref="B88:G88"/>
    <mergeCell ref="A89:H89"/>
    <mergeCell ref="B90:G90"/>
    <mergeCell ref="A92:I92"/>
    <mergeCell ref="B93:G93"/>
    <mergeCell ref="B82:G82"/>
    <mergeCell ref="B83:G83"/>
    <mergeCell ref="B84:G84"/>
    <mergeCell ref="B85:G85"/>
    <mergeCell ref="B86:G86"/>
    <mergeCell ref="B87:G87"/>
    <mergeCell ref="B28:H28"/>
    <mergeCell ref="B29:H29"/>
    <mergeCell ref="B30:H30"/>
    <mergeCell ref="B31:H31"/>
    <mergeCell ref="B32:H32"/>
    <mergeCell ref="A24:I24"/>
    <mergeCell ref="A75:G75"/>
    <mergeCell ref="A79:I79"/>
    <mergeCell ref="B80:G80"/>
    <mergeCell ref="A77:I77"/>
    <mergeCell ref="A78:I78"/>
    <mergeCell ref="B33:H33"/>
    <mergeCell ref="A36:I36"/>
    <mergeCell ref="A38:I38"/>
    <mergeCell ref="B46:G46"/>
    <mergeCell ref="A47:H47"/>
    <mergeCell ref="A63:I63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163:H163"/>
    <mergeCell ref="B164:H164"/>
    <mergeCell ref="B165:H165"/>
    <mergeCell ref="B166:H166"/>
    <mergeCell ref="B167:H167"/>
    <mergeCell ref="B168:H168"/>
    <mergeCell ref="A169:H169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46:G146"/>
    <mergeCell ref="B148:G148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20:I20"/>
    <mergeCell ref="A22:I22"/>
    <mergeCell ref="A26:I26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topLeftCell="A18" zoomScaleNormal="100" workbookViewId="0">
      <selection activeCell="E19" sqref="E19:E22"/>
    </sheetView>
  </sheetViews>
  <sheetFormatPr defaultRowHeight="12.75" x14ac:dyDescent="0.2"/>
  <cols>
    <col min="1" max="1" width="9.28515625" style="27" customWidth="1"/>
    <col min="2" max="2" width="34.5703125" customWidth="1"/>
    <col min="3" max="3" width="11.140625" customWidth="1"/>
    <col min="4" max="4" width="13.140625" customWidth="1"/>
    <col min="5" max="5" width="18.7109375" customWidth="1"/>
    <col min="6" max="6" width="20.28515625" customWidth="1"/>
    <col min="7" max="7" width="11.140625" customWidth="1"/>
    <col min="251" max="251" width="3.7109375" bestFit="1" customWidth="1"/>
    <col min="252" max="252" width="52.85546875" customWidth="1"/>
    <col min="253" max="253" width="6.7109375" customWidth="1"/>
    <col min="254" max="254" width="5.5703125" customWidth="1"/>
    <col min="255" max="255" width="9.140625" customWidth="1"/>
    <col min="256" max="256" width="8.85546875" customWidth="1"/>
    <col min="257" max="257" width="8.7109375" customWidth="1"/>
    <col min="258" max="258" width="9" customWidth="1"/>
    <col min="259" max="259" width="9.140625" customWidth="1"/>
    <col min="260" max="260" width="9.28515625" customWidth="1"/>
    <col min="261" max="261" width="10" customWidth="1"/>
    <col min="262" max="262" width="11" customWidth="1"/>
    <col min="507" max="507" width="3.7109375" bestFit="1" customWidth="1"/>
    <col min="508" max="508" width="52.85546875" customWidth="1"/>
    <col min="509" max="509" width="6.7109375" customWidth="1"/>
    <col min="510" max="510" width="5.5703125" customWidth="1"/>
    <col min="511" max="511" width="9.140625" customWidth="1"/>
    <col min="512" max="512" width="8.85546875" customWidth="1"/>
    <col min="513" max="513" width="8.7109375" customWidth="1"/>
    <col min="514" max="514" width="9" customWidth="1"/>
    <col min="515" max="515" width="9.140625" customWidth="1"/>
    <col min="516" max="516" width="9.28515625" customWidth="1"/>
    <col min="517" max="517" width="10" customWidth="1"/>
    <col min="518" max="518" width="11" customWidth="1"/>
    <col min="763" max="763" width="3.7109375" bestFit="1" customWidth="1"/>
    <col min="764" max="764" width="52.85546875" customWidth="1"/>
    <col min="765" max="765" width="6.7109375" customWidth="1"/>
    <col min="766" max="766" width="5.5703125" customWidth="1"/>
    <col min="767" max="767" width="9.140625" customWidth="1"/>
    <col min="768" max="768" width="8.85546875" customWidth="1"/>
    <col min="769" max="769" width="8.7109375" customWidth="1"/>
    <col min="770" max="770" width="9" customWidth="1"/>
    <col min="771" max="771" width="9.140625" customWidth="1"/>
    <col min="772" max="772" width="9.28515625" customWidth="1"/>
    <col min="773" max="773" width="10" customWidth="1"/>
    <col min="774" max="774" width="11" customWidth="1"/>
    <col min="1019" max="1019" width="3.7109375" bestFit="1" customWidth="1"/>
    <col min="1020" max="1020" width="52.85546875" customWidth="1"/>
    <col min="1021" max="1021" width="6.7109375" customWidth="1"/>
    <col min="1022" max="1022" width="5.5703125" customWidth="1"/>
    <col min="1023" max="1023" width="9.140625" customWidth="1"/>
    <col min="1024" max="1024" width="8.85546875" customWidth="1"/>
    <col min="1025" max="1025" width="8.7109375" customWidth="1"/>
    <col min="1026" max="1026" width="9" customWidth="1"/>
    <col min="1027" max="1027" width="9.140625" customWidth="1"/>
    <col min="1028" max="1028" width="9.28515625" customWidth="1"/>
    <col min="1029" max="1029" width="10" customWidth="1"/>
    <col min="1030" max="1030" width="11" customWidth="1"/>
    <col min="1275" max="1275" width="3.7109375" bestFit="1" customWidth="1"/>
    <col min="1276" max="1276" width="52.85546875" customWidth="1"/>
    <col min="1277" max="1277" width="6.7109375" customWidth="1"/>
    <col min="1278" max="1278" width="5.5703125" customWidth="1"/>
    <col min="1279" max="1279" width="9.140625" customWidth="1"/>
    <col min="1280" max="1280" width="8.85546875" customWidth="1"/>
    <col min="1281" max="1281" width="8.7109375" customWidth="1"/>
    <col min="1282" max="1282" width="9" customWidth="1"/>
    <col min="1283" max="1283" width="9.140625" customWidth="1"/>
    <col min="1284" max="1284" width="9.28515625" customWidth="1"/>
    <col min="1285" max="1285" width="10" customWidth="1"/>
    <col min="1286" max="1286" width="11" customWidth="1"/>
    <col min="1531" max="1531" width="3.7109375" bestFit="1" customWidth="1"/>
    <col min="1532" max="1532" width="52.85546875" customWidth="1"/>
    <col min="1533" max="1533" width="6.7109375" customWidth="1"/>
    <col min="1534" max="1534" width="5.5703125" customWidth="1"/>
    <col min="1535" max="1535" width="9.140625" customWidth="1"/>
    <col min="1536" max="1536" width="8.85546875" customWidth="1"/>
    <col min="1537" max="1537" width="8.7109375" customWidth="1"/>
    <col min="1538" max="1538" width="9" customWidth="1"/>
    <col min="1539" max="1539" width="9.140625" customWidth="1"/>
    <col min="1540" max="1540" width="9.28515625" customWidth="1"/>
    <col min="1541" max="1541" width="10" customWidth="1"/>
    <col min="1542" max="1542" width="11" customWidth="1"/>
    <col min="1787" max="1787" width="3.7109375" bestFit="1" customWidth="1"/>
    <col min="1788" max="1788" width="52.85546875" customWidth="1"/>
    <col min="1789" max="1789" width="6.7109375" customWidth="1"/>
    <col min="1790" max="1790" width="5.5703125" customWidth="1"/>
    <col min="1791" max="1791" width="9.140625" customWidth="1"/>
    <col min="1792" max="1792" width="8.85546875" customWidth="1"/>
    <col min="1793" max="1793" width="8.7109375" customWidth="1"/>
    <col min="1794" max="1794" width="9" customWidth="1"/>
    <col min="1795" max="1795" width="9.140625" customWidth="1"/>
    <col min="1796" max="1796" width="9.28515625" customWidth="1"/>
    <col min="1797" max="1797" width="10" customWidth="1"/>
    <col min="1798" max="1798" width="11" customWidth="1"/>
    <col min="2043" max="2043" width="3.7109375" bestFit="1" customWidth="1"/>
    <col min="2044" max="2044" width="52.85546875" customWidth="1"/>
    <col min="2045" max="2045" width="6.7109375" customWidth="1"/>
    <col min="2046" max="2046" width="5.5703125" customWidth="1"/>
    <col min="2047" max="2047" width="9.140625" customWidth="1"/>
    <col min="2048" max="2048" width="8.85546875" customWidth="1"/>
    <col min="2049" max="2049" width="8.7109375" customWidth="1"/>
    <col min="2050" max="2050" width="9" customWidth="1"/>
    <col min="2051" max="2051" width="9.140625" customWidth="1"/>
    <col min="2052" max="2052" width="9.28515625" customWidth="1"/>
    <col min="2053" max="2053" width="10" customWidth="1"/>
    <col min="2054" max="2054" width="11" customWidth="1"/>
    <col min="2299" max="2299" width="3.7109375" bestFit="1" customWidth="1"/>
    <col min="2300" max="2300" width="52.85546875" customWidth="1"/>
    <col min="2301" max="2301" width="6.7109375" customWidth="1"/>
    <col min="2302" max="2302" width="5.5703125" customWidth="1"/>
    <col min="2303" max="2303" width="9.140625" customWidth="1"/>
    <col min="2304" max="2304" width="8.85546875" customWidth="1"/>
    <col min="2305" max="2305" width="8.7109375" customWidth="1"/>
    <col min="2306" max="2306" width="9" customWidth="1"/>
    <col min="2307" max="2307" width="9.140625" customWidth="1"/>
    <col min="2308" max="2308" width="9.28515625" customWidth="1"/>
    <col min="2309" max="2309" width="10" customWidth="1"/>
    <col min="2310" max="2310" width="11" customWidth="1"/>
    <col min="2555" max="2555" width="3.7109375" bestFit="1" customWidth="1"/>
    <col min="2556" max="2556" width="52.85546875" customWidth="1"/>
    <col min="2557" max="2557" width="6.7109375" customWidth="1"/>
    <col min="2558" max="2558" width="5.5703125" customWidth="1"/>
    <col min="2559" max="2559" width="9.140625" customWidth="1"/>
    <col min="2560" max="2560" width="8.85546875" customWidth="1"/>
    <col min="2561" max="2561" width="8.7109375" customWidth="1"/>
    <col min="2562" max="2562" width="9" customWidth="1"/>
    <col min="2563" max="2563" width="9.140625" customWidth="1"/>
    <col min="2564" max="2564" width="9.28515625" customWidth="1"/>
    <col min="2565" max="2565" width="10" customWidth="1"/>
    <col min="2566" max="2566" width="11" customWidth="1"/>
    <col min="2811" max="2811" width="3.7109375" bestFit="1" customWidth="1"/>
    <col min="2812" max="2812" width="52.85546875" customWidth="1"/>
    <col min="2813" max="2813" width="6.7109375" customWidth="1"/>
    <col min="2814" max="2814" width="5.5703125" customWidth="1"/>
    <col min="2815" max="2815" width="9.140625" customWidth="1"/>
    <col min="2816" max="2816" width="8.85546875" customWidth="1"/>
    <col min="2817" max="2817" width="8.7109375" customWidth="1"/>
    <col min="2818" max="2818" width="9" customWidth="1"/>
    <col min="2819" max="2819" width="9.140625" customWidth="1"/>
    <col min="2820" max="2820" width="9.28515625" customWidth="1"/>
    <col min="2821" max="2821" width="10" customWidth="1"/>
    <col min="2822" max="2822" width="11" customWidth="1"/>
    <col min="3067" max="3067" width="3.7109375" bestFit="1" customWidth="1"/>
    <col min="3068" max="3068" width="52.85546875" customWidth="1"/>
    <col min="3069" max="3069" width="6.7109375" customWidth="1"/>
    <col min="3070" max="3070" width="5.5703125" customWidth="1"/>
    <col min="3071" max="3071" width="9.140625" customWidth="1"/>
    <col min="3072" max="3072" width="8.85546875" customWidth="1"/>
    <col min="3073" max="3073" width="8.7109375" customWidth="1"/>
    <col min="3074" max="3074" width="9" customWidth="1"/>
    <col min="3075" max="3075" width="9.140625" customWidth="1"/>
    <col min="3076" max="3076" width="9.28515625" customWidth="1"/>
    <col min="3077" max="3077" width="10" customWidth="1"/>
    <col min="3078" max="3078" width="11" customWidth="1"/>
    <col min="3323" max="3323" width="3.7109375" bestFit="1" customWidth="1"/>
    <col min="3324" max="3324" width="52.85546875" customWidth="1"/>
    <col min="3325" max="3325" width="6.7109375" customWidth="1"/>
    <col min="3326" max="3326" width="5.5703125" customWidth="1"/>
    <col min="3327" max="3327" width="9.140625" customWidth="1"/>
    <col min="3328" max="3328" width="8.85546875" customWidth="1"/>
    <col min="3329" max="3329" width="8.7109375" customWidth="1"/>
    <col min="3330" max="3330" width="9" customWidth="1"/>
    <col min="3331" max="3331" width="9.140625" customWidth="1"/>
    <col min="3332" max="3332" width="9.28515625" customWidth="1"/>
    <col min="3333" max="3333" width="10" customWidth="1"/>
    <col min="3334" max="3334" width="11" customWidth="1"/>
    <col min="3579" max="3579" width="3.7109375" bestFit="1" customWidth="1"/>
    <col min="3580" max="3580" width="52.85546875" customWidth="1"/>
    <col min="3581" max="3581" width="6.7109375" customWidth="1"/>
    <col min="3582" max="3582" width="5.5703125" customWidth="1"/>
    <col min="3583" max="3583" width="9.140625" customWidth="1"/>
    <col min="3584" max="3584" width="8.85546875" customWidth="1"/>
    <col min="3585" max="3585" width="8.7109375" customWidth="1"/>
    <col min="3586" max="3586" width="9" customWidth="1"/>
    <col min="3587" max="3587" width="9.140625" customWidth="1"/>
    <col min="3588" max="3588" width="9.28515625" customWidth="1"/>
    <col min="3589" max="3589" width="10" customWidth="1"/>
    <col min="3590" max="3590" width="11" customWidth="1"/>
    <col min="3835" max="3835" width="3.7109375" bestFit="1" customWidth="1"/>
    <col min="3836" max="3836" width="52.85546875" customWidth="1"/>
    <col min="3837" max="3837" width="6.7109375" customWidth="1"/>
    <col min="3838" max="3838" width="5.5703125" customWidth="1"/>
    <col min="3839" max="3839" width="9.140625" customWidth="1"/>
    <col min="3840" max="3840" width="8.85546875" customWidth="1"/>
    <col min="3841" max="3841" width="8.7109375" customWidth="1"/>
    <col min="3842" max="3842" width="9" customWidth="1"/>
    <col min="3843" max="3843" width="9.140625" customWidth="1"/>
    <col min="3844" max="3844" width="9.28515625" customWidth="1"/>
    <col min="3845" max="3845" width="10" customWidth="1"/>
    <col min="3846" max="3846" width="11" customWidth="1"/>
    <col min="4091" max="4091" width="3.7109375" bestFit="1" customWidth="1"/>
    <col min="4092" max="4092" width="52.85546875" customWidth="1"/>
    <col min="4093" max="4093" width="6.7109375" customWidth="1"/>
    <col min="4094" max="4094" width="5.5703125" customWidth="1"/>
    <col min="4095" max="4095" width="9.140625" customWidth="1"/>
    <col min="4096" max="4096" width="8.85546875" customWidth="1"/>
    <col min="4097" max="4097" width="8.7109375" customWidth="1"/>
    <col min="4098" max="4098" width="9" customWidth="1"/>
    <col min="4099" max="4099" width="9.140625" customWidth="1"/>
    <col min="4100" max="4100" width="9.28515625" customWidth="1"/>
    <col min="4101" max="4101" width="10" customWidth="1"/>
    <col min="4102" max="4102" width="11" customWidth="1"/>
    <col min="4347" max="4347" width="3.7109375" bestFit="1" customWidth="1"/>
    <col min="4348" max="4348" width="52.85546875" customWidth="1"/>
    <col min="4349" max="4349" width="6.7109375" customWidth="1"/>
    <col min="4350" max="4350" width="5.5703125" customWidth="1"/>
    <col min="4351" max="4351" width="9.140625" customWidth="1"/>
    <col min="4352" max="4352" width="8.85546875" customWidth="1"/>
    <col min="4353" max="4353" width="8.7109375" customWidth="1"/>
    <col min="4354" max="4354" width="9" customWidth="1"/>
    <col min="4355" max="4355" width="9.140625" customWidth="1"/>
    <col min="4356" max="4356" width="9.28515625" customWidth="1"/>
    <col min="4357" max="4357" width="10" customWidth="1"/>
    <col min="4358" max="4358" width="11" customWidth="1"/>
    <col min="4603" max="4603" width="3.7109375" bestFit="1" customWidth="1"/>
    <col min="4604" max="4604" width="52.85546875" customWidth="1"/>
    <col min="4605" max="4605" width="6.7109375" customWidth="1"/>
    <col min="4606" max="4606" width="5.5703125" customWidth="1"/>
    <col min="4607" max="4607" width="9.140625" customWidth="1"/>
    <col min="4608" max="4608" width="8.85546875" customWidth="1"/>
    <col min="4609" max="4609" width="8.7109375" customWidth="1"/>
    <col min="4610" max="4610" width="9" customWidth="1"/>
    <col min="4611" max="4611" width="9.140625" customWidth="1"/>
    <col min="4612" max="4612" width="9.28515625" customWidth="1"/>
    <col min="4613" max="4613" width="10" customWidth="1"/>
    <col min="4614" max="4614" width="11" customWidth="1"/>
    <col min="4859" max="4859" width="3.7109375" bestFit="1" customWidth="1"/>
    <col min="4860" max="4860" width="52.85546875" customWidth="1"/>
    <col min="4861" max="4861" width="6.7109375" customWidth="1"/>
    <col min="4862" max="4862" width="5.5703125" customWidth="1"/>
    <col min="4863" max="4863" width="9.140625" customWidth="1"/>
    <col min="4864" max="4864" width="8.85546875" customWidth="1"/>
    <col min="4865" max="4865" width="8.7109375" customWidth="1"/>
    <col min="4866" max="4866" width="9" customWidth="1"/>
    <col min="4867" max="4867" width="9.140625" customWidth="1"/>
    <col min="4868" max="4868" width="9.28515625" customWidth="1"/>
    <col min="4869" max="4869" width="10" customWidth="1"/>
    <col min="4870" max="4870" width="11" customWidth="1"/>
    <col min="5115" max="5115" width="3.7109375" bestFit="1" customWidth="1"/>
    <col min="5116" max="5116" width="52.85546875" customWidth="1"/>
    <col min="5117" max="5117" width="6.7109375" customWidth="1"/>
    <col min="5118" max="5118" width="5.5703125" customWidth="1"/>
    <col min="5119" max="5119" width="9.140625" customWidth="1"/>
    <col min="5120" max="5120" width="8.85546875" customWidth="1"/>
    <col min="5121" max="5121" width="8.7109375" customWidth="1"/>
    <col min="5122" max="5122" width="9" customWidth="1"/>
    <col min="5123" max="5123" width="9.140625" customWidth="1"/>
    <col min="5124" max="5124" width="9.28515625" customWidth="1"/>
    <col min="5125" max="5125" width="10" customWidth="1"/>
    <col min="5126" max="5126" width="11" customWidth="1"/>
    <col min="5371" max="5371" width="3.7109375" bestFit="1" customWidth="1"/>
    <col min="5372" max="5372" width="52.85546875" customWidth="1"/>
    <col min="5373" max="5373" width="6.7109375" customWidth="1"/>
    <col min="5374" max="5374" width="5.5703125" customWidth="1"/>
    <col min="5375" max="5375" width="9.140625" customWidth="1"/>
    <col min="5376" max="5376" width="8.85546875" customWidth="1"/>
    <col min="5377" max="5377" width="8.7109375" customWidth="1"/>
    <col min="5378" max="5378" width="9" customWidth="1"/>
    <col min="5379" max="5379" width="9.140625" customWidth="1"/>
    <col min="5380" max="5380" width="9.28515625" customWidth="1"/>
    <col min="5381" max="5381" width="10" customWidth="1"/>
    <col min="5382" max="5382" width="11" customWidth="1"/>
    <col min="5627" max="5627" width="3.7109375" bestFit="1" customWidth="1"/>
    <col min="5628" max="5628" width="52.85546875" customWidth="1"/>
    <col min="5629" max="5629" width="6.7109375" customWidth="1"/>
    <col min="5630" max="5630" width="5.5703125" customWidth="1"/>
    <col min="5631" max="5631" width="9.140625" customWidth="1"/>
    <col min="5632" max="5632" width="8.85546875" customWidth="1"/>
    <col min="5633" max="5633" width="8.7109375" customWidth="1"/>
    <col min="5634" max="5634" width="9" customWidth="1"/>
    <col min="5635" max="5635" width="9.140625" customWidth="1"/>
    <col min="5636" max="5636" width="9.28515625" customWidth="1"/>
    <col min="5637" max="5637" width="10" customWidth="1"/>
    <col min="5638" max="5638" width="11" customWidth="1"/>
    <col min="5883" max="5883" width="3.7109375" bestFit="1" customWidth="1"/>
    <col min="5884" max="5884" width="52.85546875" customWidth="1"/>
    <col min="5885" max="5885" width="6.7109375" customWidth="1"/>
    <col min="5886" max="5886" width="5.5703125" customWidth="1"/>
    <col min="5887" max="5887" width="9.140625" customWidth="1"/>
    <col min="5888" max="5888" width="8.85546875" customWidth="1"/>
    <col min="5889" max="5889" width="8.7109375" customWidth="1"/>
    <col min="5890" max="5890" width="9" customWidth="1"/>
    <col min="5891" max="5891" width="9.140625" customWidth="1"/>
    <col min="5892" max="5892" width="9.28515625" customWidth="1"/>
    <col min="5893" max="5893" width="10" customWidth="1"/>
    <col min="5894" max="5894" width="11" customWidth="1"/>
    <col min="6139" max="6139" width="3.7109375" bestFit="1" customWidth="1"/>
    <col min="6140" max="6140" width="52.85546875" customWidth="1"/>
    <col min="6141" max="6141" width="6.7109375" customWidth="1"/>
    <col min="6142" max="6142" width="5.5703125" customWidth="1"/>
    <col min="6143" max="6143" width="9.140625" customWidth="1"/>
    <col min="6144" max="6144" width="8.85546875" customWidth="1"/>
    <col min="6145" max="6145" width="8.7109375" customWidth="1"/>
    <col min="6146" max="6146" width="9" customWidth="1"/>
    <col min="6147" max="6147" width="9.140625" customWidth="1"/>
    <col min="6148" max="6148" width="9.28515625" customWidth="1"/>
    <col min="6149" max="6149" width="10" customWidth="1"/>
    <col min="6150" max="6150" width="11" customWidth="1"/>
    <col min="6395" max="6395" width="3.7109375" bestFit="1" customWidth="1"/>
    <col min="6396" max="6396" width="52.85546875" customWidth="1"/>
    <col min="6397" max="6397" width="6.7109375" customWidth="1"/>
    <col min="6398" max="6398" width="5.5703125" customWidth="1"/>
    <col min="6399" max="6399" width="9.140625" customWidth="1"/>
    <col min="6400" max="6400" width="8.85546875" customWidth="1"/>
    <col min="6401" max="6401" width="8.7109375" customWidth="1"/>
    <col min="6402" max="6402" width="9" customWidth="1"/>
    <col min="6403" max="6403" width="9.140625" customWidth="1"/>
    <col min="6404" max="6404" width="9.28515625" customWidth="1"/>
    <col min="6405" max="6405" width="10" customWidth="1"/>
    <col min="6406" max="6406" width="11" customWidth="1"/>
    <col min="6651" max="6651" width="3.7109375" bestFit="1" customWidth="1"/>
    <col min="6652" max="6652" width="52.85546875" customWidth="1"/>
    <col min="6653" max="6653" width="6.7109375" customWidth="1"/>
    <col min="6654" max="6654" width="5.5703125" customWidth="1"/>
    <col min="6655" max="6655" width="9.140625" customWidth="1"/>
    <col min="6656" max="6656" width="8.85546875" customWidth="1"/>
    <col min="6657" max="6657" width="8.7109375" customWidth="1"/>
    <col min="6658" max="6658" width="9" customWidth="1"/>
    <col min="6659" max="6659" width="9.140625" customWidth="1"/>
    <col min="6660" max="6660" width="9.28515625" customWidth="1"/>
    <col min="6661" max="6661" width="10" customWidth="1"/>
    <col min="6662" max="6662" width="11" customWidth="1"/>
    <col min="6907" max="6907" width="3.7109375" bestFit="1" customWidth="1"/>
    <col min="6908" max="6908" width="52.85546875" customWidth="1"/>
    <col min="6909" max="6909" width="6.7109375" customWidth="1"/>
    <col min="6910" max="6910" width="5.5703125" customWidth="1"/>
    <col min="6911" max="6911" width="9.140625" customWidth="1"/>
    <col min="6912" max="6912" width="8.85546875" customWidth="1"/>
    <col min="6913" max="6913" width="8.7109375" customWidth="1"/>
    <col min="6914" max="6914" width="9" customWidth="1"/>
    <col min="6915" max="6915" width="9.140625" customWidth="1"/>
    <col min="6916" max="6916" width="9.28515625" customWidth="1"/>
    <col min="6917" max="6917" width="10" customWidth="1"/>
    <col min="6918" max="6918" width="11" customWidth="1"/>
    <col min="7163" max="7163" width="3.7109375" bestFit="1" customWidth="1"/>
    <col min="7164" max="7164" width="52.85546875" customWidth="1"/>
    <col min="7165" max="7165" width="6.7109375" customWidth="1"/>
    <col min="7166" max="7166" width="5.5703125" customWidth="1"/>
    <col min="7167" max="7167" width="9.140625" customWidth="1"/>
    <col min="7168" max="7168" width="8.85546875" customWidth="1"/>
    <col min="7169" max="7169" width="8.7109375" customWidth="1"/>
    <col min="7170" max="7170" width="9" customWidth="1"/>
    <col min="7171" max="7171" width="9.140625" customWidth="1"/>
    <col min="7172" max="7172" width="9.28515625" customWidth="1"/>
    <col min="7173" max="7173" width="10" customWidth="1"/>
    <col min="7174" max="7174" width="11" customWidth="1"/>
    <col min="7419" max="7419" width="3.7109375" bestFit="1" customWidth="1"/>
    <col min="7420" max="7420" width="52.85546875" customWidth="1"/>
    <col min="7421" max="7421" width="6.7109375" customWidth="1"/>
    <col min="7422" max="7422" width="5.5703125" customWidth="1"/>
    <col min="7423" max="7423" width="9.140625" customWidth="1"/>
    <col min="7424" max="7424" width="8.85546875" customWidth="1"/>
    <col min="7425" max="7425" width="8.7109375" customWidth="1"/>
    <col min="7426" max="7426" width="9" customWidth="1"/>
    <col min="7427" max="7427" width="9.140625" customWidth="1"/>
    <col min="7428" max="7428" width="9.28515625" customWidth="1"/>
    <col min="7429" max="7429" width="10" customWidth="1"/>
    <col min="7430" max="7430" width="11" customWidth="1"/>
    <col min="7675" max="7675" width="3.7109375" bestFit="1" customWidth="1"/>
    <col min="7676" max="7676" width="52.85546875" customWidth="1"/>
    <col min="7677" max="7677" width="6.7109375" customWidth="1"/>
    <col min="7678" max="7678" width="5.5703125" customWidth="1"/>
    <col min="7679" max="7679" width="9.140625" customWidth="1"/>
    <col min="7680" max="7680" width="8.85546875" customWidth="1"/>
    <col min="7681" max="7681" width="8.7109375" customWidth="1"/>
    <col min="7682" max="7682" width="9" customWidth="1"/>
    <col min="7683" max="7683" width="9.140625" customWidth="1"/>
    <col min="7684" max="7684" width="9.28515625" customWidth="1"/>
    <col min="7685" max="7685" width="10" customWidth="1"/>
    <col min="7686" max="7686" width="11" customWidth="1"/>
    <col min="7931" max="7931" width="3.7109375" bestFit="1" customWidth="1"/>
    <col min="7932" max="7932" width="52.85546875" customWidth="1"/>
    <col min="7933" max="7933" width="6.7109375" customWidth="1"/>
    <col min="7934" max="7934" width="5.5703125" customWidth="1"/>
    <col min="7935" max="7935" width="9.140625" customWidth="1"/>
    <col min="7936" max="7936" width="8.85546875" customWidth="1"/>
    <col min="7937" max="7937" width="8.7109375" customWidth="1"/>
    <col min="7938" max="7938" width="9" customWidth="1"/>
    <col min="7939" max="7939" width="9.140625" customWidth="1"/>
    <col min="7940" max="7940" width="9.28515625" customWidth="1"/>
    <col min="7941" max="7941" width="10" customWidth="1"/>
    <col min="7942" max="7942" width="11" customWidth="1"/>
    <col min="8187" max="8187" width="3.7109375" bestFit="1" customWidth="1"/>
    <col min="8188" max="8188" width="52.85546875" customWidth="1"/>
    <col min="8189" max="8189" width="6.7109375" customWidth="1"/>
    <col min="8190" max="8190" width="5.5703125" customWidth="1"/>
    <col min="8191" max="8191" width="9.140625" customWidth="1"/>
    <col min="8192" max="8192" width="8.85546875" customWidth="1"/>
    <col min="8193" max="8193" width="8.7109375" customWidth="1"/>
    <col min="8194" max="8194" width="9" customWidth="1"/>
    <col min="8195" max="8195" width="9.140625" customWidth="1"/>
    <col min="8196" max="8196" width="9.28515625" customWidth="1"/>
    <col min="8197" max="8197" width="10" customWidth="1"/>
    <col min="8198" max="8198" width="11" customWidth="1"/>
    <col min="8443" max="8443" width="3.7109375" bestFit="1" customWidth="1"/>
    <col min="8444" max="8444" width="52.85546875" customWidth="1"/>
    <col min="8445" max="8445" width="6.7109375" customWidth="1"/>
    <col min="8446" max="8446" width="5.5703125" customWidth="1"/>
    <col min="8447" max="8447" width="9.140625" customWidth="1"/>
    <col min="8448" max="8448" width="8.85546875" customWidth="1"/>
    <col min="8449" max="8449" width="8.7109375" customWidth="1"/>
    <col min="8450" max="8450" width="9" customWidth="1"/>
    <col min="8451" max="8451" width="9.140625" customWidth="1"/>
    <col min="8452" max="8452" width="9.28515625" customWidth="1"/>
    <col min="8453" max="8453" width="10" customWidth="1"/>
    <col min="8454" max="8454" width="11" customWidth="1"/>
    <col min="8699" max="8699" width="3.7109375" bestFit="1" customWidth="1"/>
    <col min="8700" max="8700" width="52.85546875" customWidth="1"/>
    <col min="8701" max="8701" width="6.7109375" customWidth="1"/>
    <col min="8702" max="8702" width="5.5703125" customWidth="1"/>
    <col min="8703" max="8703" width="9.140625" customWidth="1"/>
    <col min="8704" max="8704" width="8.85546875" customWidth="1"/>
    <col min="8705" max="8705" width="8.7109375" customWidth="1"/>
    <col min="8706" max="8706" width="9" customWidth="1"/>
    <col min="8707" max="8707" width="9.140625" customWidth="1"/>
    <col min="8708" max="8708" width="9.28515625" customWidth="1"/>
    <col min="8709" max="8709" width="10" customWidth="1"/>
    <col min="8710" max="8710" width="11" customWidth="1"/>
    <col min="8955" max="8955" width="3.7109375" bestFit="1" customWidth="1"/>
    <col min="8956" max="8956" width="52.85546875" customWidth="1"/>
    <col min="8957" max="8957" width="6.7109375" customWidth="1"/>
    <col min="8958" max="8958" width="5.5703125" customWidth="1"/>
    <col min="8959" max="8959" width="9.140625" customWidth="1"/>
    <col min="8960" max="8960" width="8.85546875" customWidth="1"/>
    <col min="8961" max="8961" width="8.7109375" customWidth="1"/>
    <col min="8962" max="8962" width="9" customWidth="1"/>
    <col min="8963" max="8963" width="9.140625" customWidth="1"/>
    <col min="8964" max="8964" width="9.28515625" customWidth="1"/>
    <col min="8965" max="8965" width="10" customWidth="1"/>
    <col min="8966" max="8966" width="11" customWidth="1"/>
    <col min="9211" max="9211" width="3.7109375" bestFit="1" customWidth="1"/>
    <col min="9212" max="9212" width="52.85546875" customWidth="1"/>
    <col min="9213" max="9213" width="6.7109375" customWidth="1"/>
    <col min="9214" max="9214" width="5.5703125" customWidth="1"/>
    <col min="9215" max="9215" width="9.140625" customWidth="1"/>
    <col min="9216" max="9216" width="8.85546875" customWidth="1"/>
    <col min="9217" max="9217" width="8.7109375" customWidth="1"/>
    <col min="9218" max="9218" width="9" customWidth="1"/>
    <col min="9219" max="9219" width="9.140625" customWidth="1"/>
    <col min="9220" max="9220" width="9.28515625" customWidth="1"/>
    <col min="9221" max="9221" width="10" customWidth="1"/>
    <col min="9222" max="9222" width="11" customWidth="1"/>
    <col min="9467" max="9467" width="3.7109375" bestFit="1" customWidth="1"/>
    <col min="9468" max="9468" width="52.85546875" customWidth="1"/>
    <col min="9469" max="9469" width="6.7109375" customWidth="1"/>
    <col min="9470" max="9470" width="5.5703125" customWidth="1"/>
    <col min="9471" max="9471" width="9.140625" customWidth="1"/>
    <col min="9472" max="9472" width="8.85546875" customWidth="1"/>
    <col min="9473" max="9473" width="8.7109375" customWidth="1"/>
    <col min="9474" max="9474" width="9" customWidth="1"/>
    <col min="9475" max="9475" width="9.140625" customWidth="1"/>
    <col min="9476" max="9476" width="9.28515625" customWidth="1"/>
    <col min="9477" max="9477" width="10" customWidth="1"/>
    <col min="9478" max="9478" width="11" customWidth="1"/>
    <col min="9723" max="9723" width="3.7109375" bestFit="1" customWidth="1"/>
    <col min="9724" max="9724" width="52.85546875" customWidth="1"/>
    <col min="9725" max="9725" width="6.7109375" customWidth="1"/>
    <col min="9726" max="9726" width="5.5703125" customWidth="1"/>
    <col min="9727" max="9727" width="9.140625" customWidth="1"/>
    <col min="9728" max="9728" width="8.85546875" customWidth="1"/>
    <col min="9729" max="9729" width="8.7109375" customWidth="1"/>
    <col min="9730" max="9730" width="9" customWidth="1"/>
    <col min="9731" max="9731" width="9.140625" customWidth="1"/>
    <col min="9732" max="9732" width="9.28515625" customWidth="1"/>
    <col min="9733" max="9733" width="10" customWidth="1"/>
    <col min="9734" max="9734" width="11" customWidth="1"/>
    <col min="9979" max="9979" width="3.7109375" bestFit="1" customWidth="1"/>
    <col min="9980" max="9980" width="52.85546875" customWidth="1"/>
    <col min="9981" max="9981" width="6.7109375" customWidth="1"/>
    <col min="9982" max="9982" width="5.5703125" customWidth="1"/>
    <col min="9983" max="9983" width="9.140625" customWidth="1"/>
    <col min="9984" max="9984" width="8.85546875" customWidth="1"/>
    <col min="9985" max="9985" width="8.7109375" customWidth="1"/>
    <col min="9986" max="9986" width="9" customWidth="1"/>
    <col min="9987" max="9987" width="9.140625" customWidth="1"/>
    <col min="9988" max="9988" width="9.28515625" customWidth="1"/>
    <col min="9989" max="9989" width="10" customWidth="1"/>
    <col min="9990" max="9990" width="11" customWidth="1"/>
    <col min="10235" max="10235" width="3.7109375" bestFit="1" customWidth="1"/>
    <col min="10236" max="10236" width="52.85546875" customWidth="1"/>
    <col min="10237" max="10237" width="6.7109375" customWidth="1"/>
    <col min="10238" max="10238" width="5.5703125" customWidth="1"/>
    <col min="10239" max="10239" width="9.140625" customWidth="1"/>
    <col min="10240" max="10240" width="8.85546875" customWidth="1"/>
    <col min="10241" max="10241" width="8.7109375" customWidth="1"/>
    <col min="10242" max="10242" width="9" customWidth="1"/>
    <col min="10243" max="10243" width="9.140625" customWidth="1"/>
    <col min="10244" max="10244" width="9.28515625" customWidth="1"/>
    <col min="10245" max="10245" width="10" customWidth="1"/>
    <col min="10246" max="10246" width="11" customWidth="1"/>
    <col min="10491" max="10491" width="3.7109375" bestFit="1" customWidth="1"/>
    <col min="10492" max="10492" width="52.85546875" customWidth="1"/>
    <col min="10493" max="10493" width="6.7109375" customWidth="1"/>
    <col min="10494" max="10494" width="5.5703125" customWidth="1"/>
    <col min="10495" max="10495" width="9.140625" customWidth="1"/>
    <col min="10496" max="10496" width="8.85546875" customWidth="1"/>
    <col min="10497" max="10497" width="8.7109375" customWidth="1"/>
    <col min="10498" max="10498" width="9" customWidth="1"/>
    <col min="10499" max="10499" width="9.140625" customWidth="1"/>
    <col min="10500" max="10500" width="9.28515625" customWidth="1"/>
    <col min="10501" max="10501" width="10" customWidth="1"/>
    <col min="10502" max="10502" width="11" customWidth="1"/>
    <col min="10747" max="10747" width="3.7109375" bestFit="1" customWidth="1"/>
    <col min="10748" max="10748" width="52.85546875" customWidth="1"/>
    <col min="10749" max="10749" width="6.7109375" customWidth="1"/>
    <col min="10750" max="10750" width="5.5703125" customWidth="1"/>
    <col min="10751" max="10751" width="9.140625" customWidth="1"/>
    <col min="10752" max="10752" width="8.85546875" customWidth="1"/>
    <col min="10753" max="10753" width="8.7109375" customWidth="1"/>
    <col min="10754" max="10754" width="9" customWidth="1"/>
    <col min="10755" max="10755" width="9.140625" customWidth="1"/>
    <col min="10756" max="10756" width="9.28515625" customWidth="1"/>
    <col min="10757" max="10757" width="10" customWidth="1"/>
    <col min="10758" max="10758" width="11" customWidth="1"/>
    <col min="11003" max="11003" width="3.7109375" bestFit="1" customWidth="1"/>
    <col min="11004" max="11004" width="52.85546875" customWidth="1"/>
    <col min="11005" max="11005" width="6.7109375" customWidth="1"/>
    <col min="11006" max="11006" width="5.5703125" customWidth="1"/>
    <col min="11007" max="11007" width="9.140625" customWidth="1"/>
    <col min="11008" max="11008" width="8.85546875" customWidth="1"/>
    <col min="11009" max="11009" width="8.7109375" customWidth="1"/>
    <col min="11010" max="11010" width="9" customWidth="1"/>
    <col min="11011" max="11011" width="9.140625" customWidth="1"/>
    <col min="11012" max="11012" width="9.28515625" customWidth="1"/>
    <col min="11013" max="11013" width="10" customWidth="1"/>
    <col min="11014" max="11014" width="11" customWidth="1"/>
    <col min="11259" max="11259" width="3.7109375" bestFit="1" customWidth="1"/>
    <col min="11260" max="11260" width="52.85546875" customWidth="1"/>
    <col min="11261" max="11261" width="6.7109375" customWidth="1"/>
    <col min="11262" max="11262" width="5.5703125" customWidth="1"/>
    <col min="11263" max="11263" width="9.140625" customWidth="1"/>
    <col min="11264" max="11264" width="8.85546875" customWidth="1"/>
    <col min="11265" max="11265" width="8.7109375" customWidth="1"/>
    <col min="11266" max="11266" width="9" customWidth="1"/>
    <col min="11267" max="11267" width="9.140625" customWidth="1"/>
    <col min="11268" max="11268" width="9.28515625" customWidth="1"/>
    <col min="11269" max="11269" width="10" customWidth="1"/>
    <col min="11270" max="11270" width="11" customWidth="1"/>
    <col min="11515" max="11515" width="3.7109375" bestFit="1" customWidth="1"/>
    <col min="11516" max="11516" width="52.85546875" customWidth="1"/>
    <col min="11517" max="11517" width="6.7109375" customWidth="1"/>
    <col min="11518" max="11518" width="5.5703125" customWidth="1"/>
    <col min="11519" max="11519" width="9.140625" customWidth="1"/>
    <col min="11520" max="11520" width="8.85546875" customWidth="1"/>
    <col min="11521" max="11521" width="8.7109375" customWidth="1"/>
    <col min="11522" max="11522" width="9" customWidth="1"/>
    <col min="11523" max="11523" width="9.140625" customWidth="1"/>
    <col min="11524" max="11524" width="9.28515625" customWidth="1"/>
    <col min="11525" max="11525" width="10" customWidth="1"/>
    <col min="11526" max="11526" width="11" customWidth="1"/>
    <col min="11771" max="11771" width="3.7109375" bestFit="1" customWidth="1"/>
    <col min="11772" max="11772" width="52.85546875" customWidth="1"/>
    <col min="11773" max="11773" width="6.7109375" customWidth="1"/>
    <col min="11774" max="11774" width="5.5703125" customWidth="1"/>
    <col min="11775" max="11775" width="9.140625" customWidth="1"/>
    <col min="11776" max="11776" width="8.85546875" customWidth="1"/>
    <col min="11777" max="11777" width="8.7109375" customWidth="1"/>
    <col min="11778" max="11778" width="9" customWidth="1"/>
    <col min="11779" max="11779" width="9.140625" customWidth="1"/>
    <col min="11780" max="11780" width="9.28515625" customWidth="1"/>
    <col min="11781" max="11781" width="10" customWidth="1"/>
    <col min="11782" max="11782" width="11" customWidth="1"/>
    <col min="12027" max="12027" width="3.7109375" bestFit="1" customWidth="1"/>
    <col min="12028" max="12028" width="52.85546875" customWidth="1"/>
    <col min="12029" max="12029" width="6.7109375" customWidth="1"/>
    <col min="12030" max="12030" width="5.5703125" customWidth="1"/>
    <col min="12031" max="12031" width="9.140625" customWidth="1"/>
    <col min="12032" max="12032" width="8.85546875" customWidth="1"/>
    <col min="12033" max="12033" width="8.7109375" customWidth="1"/>
    <col min="12034" max="12034" width="9" customWidth="1"/>
    <col min="12035" max="12035" width="9.140625" customWidth="1"/>
    <col min="12036" max="12036" width="9.28515625" customWidth="1"/>
    <col min="12037" max="12037" width="10" customWidth="1"/>
    <col min="12038" max="12038" width="11" customWidth="1"/>
    <col min="12283" max="12283" width="3.7109375" bestFit="1" customWidth="1"/>
    <col min="12284" max="12284" width="52.85546875" customWidth="1"/>
    <col min="12285" max="12285" width="6.7109375" customWidth="1"/>
    <col min="12286" max="12286" width="5.5703125" customWidth="1"/>
    <col min="12287" max="12287" width="9.140625" customWidth="1"/>
    <col min="12288" max="12288" width="8.85546875" customWidth="1"/>
    <col min="12289" max="12289" width="8.7109375" customWidth="1"/>
    <col min="12290" max="12290" width="9" customWidth="1"/>
    <col min="12291" max="12291" width="9.140625" customWidth="1"/>
    <col min="12292" max="12292" width="9.28515625" customWidth="1"/>
    <col min="12293" max="12293" width="10" customWidth="1"/>
    <col min="12294" max="12294" width="11" customWidth="1"/>
    <col min="12539" max="12539" width="3.7109375" bestFit="1" customWidth="1"/>
    <col min="12540" max="12540" width="52.85546875" customWidth="1"/>
    <col min="12541" max="12541" width="6.7109375" customWidth="1"/>
    <col min="12542" max="12542" width="5.5703125" customWidth="1"/>
    <col min="12543" max="12543" width="9.140625" customWidth="1"/>
    <col min="12544" max="12544" width="8.85546875" customWidth="1"/>
    <col min="12545" max="12545" width="8.7109375" customWidth="1"/>
    <col min="12546" max="12546" width="9" customWidth="1"/>
    <col min="12547" max="12547" width="9.140625" customWidth="1"/>
    <col min="12548" max="12548" width="9.28515625" customWidth="1"/>
    <col min="12549" max="12549" width="10" customWidth="1"/>
    <col min="12550" max="12550" width="11" customWidth="1"/>
    <col min="12795" max="12795" width="3.7109375" bestFit="1" customWidth="1"/>
    <col min="12796" max="12796" width="52.85546875" customWidth="1"/>
    <col min="12797" max="12797" width="6.7109375" customWidth="1"/>
    <col min="12798" max="12798" width="5.5703125" customWidth="1"/>
    <col min="12799" max="12799" width="9.140625" customWidth="1"/>
    <col min="12800" max="12800" width="8.85546875" customWidth="1"/>
    <col min="12801" max="12801" width="8.7109375" customWidth="1"/>
    <col min="12802" max="12802" width="9" customWidth="1"/>
    <col min="12803" max="12803" width="9.140625" customWidth="1"/>
    <col min="12804" max="12804" width="9.28515625" customWidth="1"/>
    <col min="12805" max="12805" width="10" customWidth="1"/>
    <col min="12806" max="12806" width="11" customWidth="1"/>
    <col min="13051" max="13051" width="3.7109375" bestFit="1" customWidth="1"/>
    <col min="13052" max="13052" width="52.85546875" customWidth="1"/>
    <col min="13053" max="13053" width="6.7109375" customWidth="1"/>
    <col min="13054" max="13054" width="5.5703125" customWidth="1"/>
    <col min="13055" max="13055" width="9.140625" customWidth="1"/>
    <col min="13056" max="13056" width="8.85546875" customWidth="1"/>
    <col min="13057" max="13057" width="8.7109375" customWidth="1"/>
    <col min="13058" max="13058" width="9" customWidth="1"/>
    <col min="13059" max="13059" width="9.140625" customWidth="1"/>
    <col min="13060" max="13060" width="9.28515625" customWidth="1"/>
    <col min="13061" max="13061" width="10" customWidth="1"/>
    <col min="13062" max="13062" width="11" customWidth="1"/>
    <col min="13307" max="13307" width="3.7109375" bestFit="1" customWidth="1"/>
    <col min="13308" max="13308" width="52.85546875" customWidth="1"/>
    <col min="13309" max="13309" width="6.7109375" customWidth="1"/>
    <col min="13310" max="13310" width="5.5703125" customWidth="1"/>
    <col min="13311" max="13311" width="9.140625" customWidth="1"/>
    <col min="13312" max="13312" width="8.85546875" customWidth="1"/>
    <col min="13313" max="13313" width="8.7109375" customWidth="1"/>
    <col min="13314" max="13314" width="9" customWidth="1"/>
    <col min="13315" max="13315" width="9.140625" customWidth="1"/>
    <col min="13316" max="13316" width="9.28515625" customWidth="1"/>
    <col min="13317" max="13317" width="10" customWidth="1"/>
    <col min="13318" max="13318" width="11" customWidth="1"/>
    <col min="13563" max="13563" width="3.7109375" bestFit="1" customWidth="1"/>
    <col min="13564" max="13564" width="52.85546875" customWidth="1"/>
    <col min="13565" max="13565" width="6.7109375" customWidth="1"/>
    <col min="13566" max="13566" width="5.5703125" customWidth="1"/>
    <col min="13567" max="13567" width="9.140625" customWidth="1"/>
    <col min="13568" max="13568" width="8.85546875" customWidth="1"/>
    <col min="13569" max="13569" width="8.7109375" customWidth="1"/>
    <col min="13570" max="13570" width="9" customWidth="1"/>
    <col min="13571" max="13571" width="9.140625" customWidth="1"/>
    <col min="13572" max="13572" width="9.28515625" customWidth="1"/>
    <col min="13573" max="13573" width="10" customWidth="1"/>
    <col min="13574" max="13574" width="11" customWidth="1"/>
    <col min="13819" max="13819" width="3.7109375" bestFit="1" customWidth="1"/>
    <col min="13820" max="13820" width="52.85546875" customWidth="1"/>
    <col min="13821" max="13821" width="6.7109375" customWidth="1"/>
    <col min="13822" max="13822" width="5.5703125" customWidth="1"/>
    <col min="13823" max="13823" width="9.140625" customWidth="1"/>
    <col min="13824" max="13824" width="8.85546875" customWidth="1"/>
    <col min="13825" max="13825" width="8.7109375" customWidth="1"/>
    <col min="13826" max="13826" width="9" customWidth="1"/>
    <col min="13827" max="13827" width="9.140625" customWidth="1"/>
    <col min="13828" max="13828" width="9.28515625" customWidth="1"/>
    <col min="13829" max="13829" width="10" customWidth="1"/>
    <col min="13830" max="13830" width="11" customWidth="1"/>
    <col min="14075" max="14075" width="3.7109375" bestFit="1" customWidth="1"/>
    <col min="14076" max="14076" width="52.85546875" customWidth="1"/>
    <col min="14077" max="14077" width="6.7109375" customWidth="1"/>
    <col min="14078" max="14078" width="5.5703125" customWidth="1"/>
    <col min="14079" max="14079" width="9.140625" customWidth="1"/>
    <col min="14080" max="14080" width="8.85546875" customWidth="1"/>
    <col min="14081" max="14081" width="8.7109375" customWidth="1"/>
    <col min="14082" max="14082" width="9" customWidth="1"/>
    <col min="14083" max="14083" width="9.140625" customWidth="1"/>
    <col min="14084" max="14084" width="9.28515625" customWidth="1"/>
    <col min="14085" max="14085" width="10" customWidth="1"/>
    <col min="14086" max="14086" width="11" customWidth="1"/>
    <col min="14331" max="14331" width="3.7109375" bestFit="1" customWidth="1"/>
    <col min="14332" max="14332" width="52.85546875" customWidth="1"/>
    <col min="14333" max="14333" width="6.7109375" customWidth="1"/>
    <col min="14334" max="14334" width="5.5703125" customWidth="1"/>
    <col min="14335" max="14335" width="9.140625" customWidth="1"/>
    <col min="14336" max="14336" width="8.85546875" customWidth="1"/>
    <col min="14337" max="14337" width="8.7109375" customWidth="1"/>
    <col min="14338" max="14338" width="9" customWidth="1"/>
    <col min="14339" max="14339" width="9.140625" customWidth="1"/>
    <col min="14340" max="14340" width="9.28515625" customWidth="1"/>
    <col min="14341" max="14341" width="10" customWidth="1"/>
    <col min="14342" max="14342" width="11" customWidth="1"/>
    <col min="14587" max="14587" width="3.7109375" bestFit="1" customWidth="1"/>
    <col min="14588" max="14588" width="52.85546875" customWidth="1"/>
    <col min="14589" max="14589" width="6.7109375" customWidth="1"/>
    <col min="14590" max="14590" width="5.5703125" customWidth="1"/>
    <col min="14591" max="14591" width="9.140625" customWidth="1"/>
    <col min="14592" max="14592" width="8.85546875" customWidth="1"/>
    <col min="14593" max="14593" width="8.7109375" customWidth="1"/>
    <col min="14594" max="14594" width="9" customWidth="1"/>
    <col min="14595" max="14595" width="9.140625" customWidth="1"/>
    <col min="14596" max="14596" width="9.28515625" customWidth="1"/>
    <col min="14597" max="14597" width="10" customWidth="1"/>
    <col min="14598" max="14598" width="11" customWidth="1"/>
    <col min="14843" max="14843" width="3.7109375" bestFit="1" customWidth="1"/>
    <col min="14844" max="14844" width="52.85546875" customWidth="1"/>
    <col min="14845" max="14845" width="6.7109375" customWidth="1"/>
    <col min="14846" max="14846" width="5.5703125" customWidth="1"/>
    <col min="14847" max="14847" width="9.140625" customWidth="1"/>
    <col min="14848" max="14848" width="8.85546875" customWidth="1"/>
    <col min="14849" max="14849" width="8.7109375" customWidth="1"/>
    <col min="14850" max="14850" width="9" customWidth="1"/>
    <col min="14851" max="14851" width="9.140625" customWidth="1"/>
    <col min="14852" max="14852" width="9.28515625" customWidth="1"/>
    <col min="14853" max="14853" width="10" customWidth="1"/>
    <col min="14854" max="14854" width="11" customWidth="1"/>
    <col min="15099" max="15099" width="3.7109375" bestFit="1" customWidth="1"/>
    <col min="15100" max="15100" width="52.85546875" customWidth="1"/>
    <col min="15101" max="15101" width="6.7109375" customWidth="1"/>
    <col min="15102" max="15102" width="5.5703125" customWidth="1"/>
    <col min="15103" max="15103" width="9.140625" customWidth="1"/>
    <col min="15104" max="15104" width="8.85546875" customWidth="1"/>
    <col min="15105" max="15105" width="8.7109375" customWidth="1"/>
    <col min="15106" max="15106" width="9" customWidth="1"/>
    <col min="15107" max="15107" width="9.140625" customWidth="1"/>
    <col min="15108" max="15108" width="9.28515625" customWidth="1"/>
    <col min="15109" max="15109" width="10" customWidth="1"/>
    <col min="15110" max="15110" width="11" customWidth="1"/>
    <col min="15355" max="15355" width="3.7109375" bestFit="1" customWidth="1"/>
    <col min="15356" max="15356" width="52.85546875" customWidth="1"/>
    <col min="15357" max="15357" width="6.7109375" customWidth="1"/>
    <col min="15358" max="15358" width="5.5703125" customWidth="1"/>
    <col min="15359" max="15359" width="9.140625" customWidth="1"/>
    <col min="15360" max="15360" width="8.85546875" customWidth="1"/>
    <col min="15361" max="15361" width="8.7109375" customWidth="1"/>
    <col min="15362" max="15362" width="9" customWidth="1"/>
    <col min="15363" max="15363" width="9.140625" customWidth="1"/>
    <col min="15364" max="15364" width="9.28515625" customWidth="1"/>
    <col min="15365" max="15365" width="10" customWidth="1"/>
    <col min="15366" max="15366" width="11" customWidth="1"/>
    <col min="15611" max="15611" width="3.7109375" bestFit="1" customWidth="1"/>
    <col min="15612" max="15612" width="52.85546875" customWidth="1"/>
    <col min="15613" max="15613" width="6.7109375" customWidth="1"/>
    <col min="15614" max="15614" width="5.5703125" customWidth="1"/>
    <col min="15615" max="15615" width="9.140625" customWidth="1"/>
    <col min="15616" max="15616" width="8.85546875" customWidth="1"/>
    <col min="15617" max="15617" width="8.7109375" customWidth="1"/>
    <col min="15618" max="15618" width="9" customWidth="1"/>
    <col min="15619" max="15619" width="9.140625" customWidth="1"/>
    <col min="15620" max="15620" width="9.28515625" customWidth="1"/>
    <col min="15621" max="15621" width="10" customWidth="1"/>
    <col min="15622" max="15622" width="11" customWidth="1"/>
    <col min="15867" max="15867" width="3.7109375" bestFit="1" customWidth="1"/>
    <col min="15868" max="15868" width="52.85546875" customWidth="1"/>
    <col min="15869" max="15869" width="6.7109375" customWidth="1"/>
    <col min="15870" max="15870" width="5.5703125" customWidth="1"/>
    <col min="15871" max="15871" width="9.140625" customWidth="1"/>
    <col min="15872" max="15872" width="8.85546875" customWidth="1"/>
    <col min="15873" max="15873" width="8.7109375" customWidth="1"/>
    <col min="15874" max="15874" width="9" customWidth="1"/>
    <col min="15875" max="15875" width="9.140625" customWidth="1"/>
    <col min="15876" max="15876" width="9.28515625" customWidth="1"/>
    <col min="15877" max="15877" width="10" customWidth="1"/>
    <col min="15878" max="15878" width="11" customWidth="1"/>
    <col min="16123" max="16123" width="3.7109375" bestFit="1" customWidth="1"/>
    <col min="16124" max="16124" width="52.85546875" customWidth="1"/>
    <col min="16125" max="16125" width="6.7109375" customWidth="1"/>
    <col min="16126" max="16126" width="5.5703125" customWidth="1"/>
    <col min="16127" max="16127" width="9.140625" customWidth="1"/>
    <col min="16128" max="16128" width="8.85546875" customWidth="1"/>
    <col min="16129" max="16129" width="8.7109375" customWidth="1"/>
    <col min="16130" max="16130" width="9" customWidth="1"/>
    <col min="16131" max="16131" width="9.140625" customWidth="1"/>
    <col min="16132" max="16132" width="9.28515625" customWidth="1"/>
    <col min="16133" max="16133" width="10" customWidth="1"/>
    <col min="16134" max="16134" width="11" customWidth="1"/>
  </cols>
  <sheetData>
    <row r="1" spans="1:7" s="82" customFormat="1" ht="13.5" thickBot="1" x14ac:dyDescent="0.25">
      <c r="A1" s="109"/>
    </row>
    <row r="2" spans="1:7" ht="13.5" thickBot="1" x14ac:dyDescent="0.25">
      <c r="A2" s="246" t="s">
        <v>144</v>
      </c>
      <c r="B2" s="247"/>
      <c r="C2" s="247"/>
      <c r="D2" s="247"/>
      <c r="E2" s="247"/>
      <c r="F2" s="248"/>
    </row>
    <row r="3" spans="1:7" x14ac:dyDescent="0.2">
      <c r="A3" s="249" t="s">
        <v>49</v>
      </c>
      <c r="B3" s="252" t="s">
        <v>145</v>
      </c>
      <c r="C3" s="255" t="s">
        <v>50</v>
      </c>
      <c r="D3" s="258" t="s">
        <v>143</v>
      </c>
      <c r="E3" s="261" t="s">
        <v>58</v>
      </c>
      <c r="F3" s="262"/>
    </row>
    <row r="4" spans="1:7" x14ac:dyDescent="0.2">
      <c r="A4" s="250"/>
      <c r="B4" s="253"/>
      <c r="C4" s="256"/>
      <c r="D4" s="259"/>
      <c r="E4" s="263" t="s">
        <v>56</v>
      </c>
      <c r="F4" s="265" t="s">
        <v>57</v>
      </c>
    </row>
    <row r="5" spans="1:7" ht="13.5" thickBot="1" x14ac:dyDescent="0.25">
      <c r="A5" s="251"/>
      <c r="B5" s="254"/>
      <c r="C5" s="257"/>
      <c r="D5" s="260"/>
      <c r="E5" s="264"/>
      <c r="F5" s="266"/>
    </row>
    <row r="6" spans="1:7" s="21" customFormat="1" ht="76.5" x14ac:dyDescent="0.2">
      <c r="A6" s="16">
        <v>1</v>
      </c>
      <c r="B6" s="17" t="s">
        <v>139</v>
      </c>
      <c r="C6" s="63" t="s">
        <v>74</v>
      </c>
      <c r="D6" s="18">
        <v>4</v>
      </c>
      <c r="E6" s="19"/>
      <c r="F6" s="20">
        <f t="shared" ref="F6:F9" si="0">E6*D6</f>
        <v>0</v>
      </c>
    </row>
    <row r="7" spans="1:7" s="21" customFormat="1" ht="51" x14ac:dyDescent="0.2">
      <c r="A7" s="22">
        <v>2</v>
      </c>
      <c r="B7" s="23" t="s">
        <v>140</v>
      </c>
      <c r="C7" s="159" t="s">
        <v>74</v>
      </c>
      <c r="D7" s="24">
        <v>4</v>
      </c>
      <c r="E7" s="25"/>
      <c r="F7" s="26">
        <f t="shared" si="0"/>
        <v>0</v>
      </c>
    </row>
    <row r="8" spans="1:7" s="21" customFormat="1" ht="38.25" x14ac:dyDescent="0.2">
      <c r="A8" s="22">
        <v>3</v>
      </c>
      <c r="B8" s="23" t="s">
        <v>141</v>
      </c>
      <c r="C8" s="159" t="s">
        <v>51</v>
      </c>
      <c r="D8" s="24">
        <v>4</v>
      </c>
      <c r="E8" s="25"/>
      <c r="F8" s="26">
        <f t="shared" si="0"/>
        <v>0</v>
      </c>
    </row>
    <row r="9" spans="1:7" s="21" customFormat="1" ht="25.5" x14ac:dyDescent="0.2">
      <c r="A9" s="22">
        <v>4</v>
      </c>
      <c r="B9" s="23" t="s">
        <v>142</v>
      </c>
      <c r="C9" s="159" t="s">
        <v>74</v>
      </c>
      <c r="D9" s="24">
        <v>2</v>
      </c>
      <c r="E9" s="25"/>
      <c r="F9" s="26">
        <f t="shared" si="0"/>
        <v>0</v>
      </c>
      <c r="G9" s="64"/>
    </row>
    <row r="10" spans="1:7" ht="13.5" thickBot="1" x14ac:dyDescent="0.25">
      <c r="A10" s="237" t="s">
        <v>75</v>
      </c>
      <c r="B10" s="238"/>
      <c r="C10" s="238"/>
      <c r="D10" s="239"/>
      <c r="E10" s="240">
        <f>SUM(F6:F9)</f>
        <v>0</v>
      </c>
      <c r="F10" s="241"/>
    </row>
    <row r="11" spans="1:7" ht="5.25" customHeight="1" thickBot="1" x14ac:dyDescent="0.25"/>
    <row r="12" spans="1:7" ht="25.5" customHeight="1" thickBot="1" x14ac:dyDescent="0.25">
      <c r="A12" s="242" t="s">
        <v>76</v>
      </c>
      <c r="B12" s="243"/>
      <c r="C12" s="243"/>
      <c r="D12" s="243"/>
      <c r="E12" s="244">
        <f>E10/12</f>
        <v>0</v>
      </c>
      <c r="F12" s="245"/>
    </row>
    <row r="14" spans="1:7" ht="13.5" thickBot="1" x14ac:dyDescent="0.25"/>
    <row r="15" spans="1:7" s="82" customFormat="1" ht="13.5" thickBot="1" x14ac:dyDescent="0.25">
      <c r="A15" s="246" t="s">
        <v>146</v>
      </c>
      <c r="B15" s="247"/>
      <c r="C15" s="247"/>
      <c r="D15" s="247"/>
      <c r="E15" s="247"/>
      <c r="F15" s="248"/>
    </row>
    <row r="16" spans="1:7" s="82" customFormat="1" x14ac:dyDescent="0.2">
      <c r="A16" s="249" t="s">
        <v>49</v>
      </c>
      <c r="B16" s="252" t="s">
        <v>145</v>
      </c>
      <c r="C16" s="255" t="s">
        <v>50</v>
      </c>
      <c r="D16" s="258" t="s">
        <v>143</v>
      </c>
      <c r="E16" s="261" t="s">
        <v>58</v>
      </c>
      <c r="F16" s="262"/>
    </row>
    <row r="17" spans="1:7" s="82" customFormat="1" x14ac:dyDescent="0.2">
      <c r="A17" s="250"/>
      <c r="B17" s="253"/>
      <c r="C17" s="256"/>
      <c r="D17" s="259"/>
      <c r="E17" s="263" t="s">
        <v>56</v>
      </c>
      <c r="F17" s="265" t="s">
        <v>57</v>
      </c>
    </row>
    <row r="18" spans="1:7" s="82" customFormat="1" ht="13.5" thickBot="1" x14ac:dyDescent="0.25">
      <c r="A18" s="251"/>
      <c r="B18" s="254"/>
      <c r="C18" s="257"/>
      <c r="D18" s="260"/>
      <c r="E18" s="264"/>
      <c r="F18" s="266"/>
    </row>
    <row r="19" spans="1:7" s="103" customFormat="1" ht="76.5" x14ac:dyDescent="0.2">
      <c r="A19" s="98">
        <v>1</v>
      </c>
      <c r="B19" s="99" t="s">
        <v>147</v>
      </c>
      <c r="C19" s="146" t="s">
        <v>74</v>
      </c>
      <c r="D19" s="100">
        <v>4</v>
      </c>
      <c r="E19" s="101"/>
      <c r="F19" s="102">
        <f t="shared" ref="F19:F22" si="1">E19*D19</f>
        <v>0</v>
      </c>
    </row>
    <row r="20" spans="1:7" s="103" customFormat="1" ht="63.75" x14ac:dyDescent="0.2">
      <c r="A20" s="104">
        <v>2</v>
      </c>
      <c r="B20" s="105" t="s">
        <v>148</v>
      </c>
      <c r="C20" s="159" t="s">
        <v>74</v>
      </c>
      <c r="D20" s="106">
        <v>4</v>
      </c>
      <c r="E20" s="107"/>
      <c r="F20" s="108">
        <f t="shared" si="1"/>
        <v>0</v>
      </c>
    </row>
    <row r="21" spans="1:7" s="103" customFormat="1" ht="25.5" x14ac:dyDescent="0.2">
      <c r="A21" s="104">
        <v>3</v>
      </c>
      <c r="B21" s="105" t="s">
        <v>149</v>
      </c>
      <c r="C21" s="159" t="s">
        <v>51</v>
      </c>
      <c r="D21" s="106">
        <v>4</v>
      </c>
      <c r="E21" s="107"/>
      <c r="F21" s="108">
        <f t="shared" si="1"/>
        <v>0</v>
      </c>
    </row>
    <row r="22" spans="1:7" s="103" customFormat="1" ht="63.75" x14ac:dyDescent="0.2">
      <c r="A22" s="104">
        <v>4</v>
      </c>
      <c r="B22" s="105" t="s">
        <v>150</v>
      </c>
      <c r="C22" s="159" t="s">
        <v>51</v>
      </c>
      <c r="D22" s="106">
        <v>2</v>
      </c>
      <c r="E22" s="107"/>
      <c r="F22" s="108">
        <f t="shared" si="1"/>
        <v>0</v>
      </c>
      <c r="G22" s="147"/>
    </row>
    <row r="23" spans="1:7" s="82" customFormat="1" ht="13.5" thickBot="1" x14ac:dyDescent="0.25">
      <c r="A23" s="237" t="s">
        <v>75</v>
      </c>
      <c r="B23" s="238"/>
      <c r="C23" s="238"/>
      <c r="D23" s="239"/>
      <c r="E23" s="240">
        <f>SUM(F19:F22)</f>
        <v>0</v>
      </c>
      <c r="F23" s="241"/>
    </row>
    <row r="24" spans="1:7" s="82" customFormat="1" ht="5.25" customHeight="1" thickBot="1" x14ac:dyDescent="0.25">
      <c r="A24" s="109"/>
    </row>
    <row r="25" spans="1:7" s="82" customFormat="1" ht="25.5" customHeight="1" thickBot="1" x14ac:dyDescent="0.25">
      <c r="A25" s="242" t="s">
        <v>76</v>
      </c>
      <c r="B25" s="243"/>
      <c r="C25" s="243"/>
      <c r="D25" s="243"/>
      <c r="E25" s="244">
        <f>E23/12</f>
        <v>0</v>
      </c>
      <c r="F25" s="245"/>
    </row>
  </sheetData>
  <mergeCells count="24">
    <mergeCell ref="A23:D23"/>
    <mergeCell ref="E23:F23"/>
    <mergeCell ref="A25:D25"/>
    <mergeCell ref="E25:F25"/>
    <mergeCell ref="A15:F15"/>
    <mergeCell ref="A16:A18"/>
    <mergeCell ref="B16:B18"/>
    <mergeCell ref="C16:C18"/>
    <mergeCell ref="D16:D18"/>
    <mergeCell ref="E16:F16"/>
    <mergeCell ref="E17:E18"/>
    <mergeCell ref="F17:F18"/>
    <mergeCell ref="A10:D10"/>
    <mergeCell ref="E10:F10"/>
    <mergeCell ref="A12:D12"/>
    <mergeCell ref="E12:F12"/>
    <mergeCell ref="A2:F2"/>
    <mergeCell ref="A3:A5"/>
    <mergeCell ref="B3:B5"/>
    <mergeCell ref="C3:C5"/>
    <mergeCell ref="D3:D5"/>
    <mergeCell ref="E3:F3"/>
    <mergeCell ref="E4:E5"/>
    <mergeCell ref="F4:F5"/>
  </mergeCells>
  <printOptions horizontalCentered="1"/>
  <pageMargins left="0.51181102362204722" right="0.51181102362204722" top="1.3779527559055118" bottom="0.78740157480314965" header="0.31496062992125984" footer="0.31496062992125984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33AA-6919-4FF4-9F92-41D9EBDDB89E}">
  <dimension ref="A1:G8"/>
  <sheetViews>
    <sheetView workbookViewId="0">
      <selection activeCell="A9" sqref="A9"/>
    </sheetView>
  </sheetViews>
  <sheetFormatPr defaultRowHeight="12.75" x14ac:dyDescent="0.2"/>
  <cols>
    <col min="1" max="1" width="8.85546875" style="82"/>
    <col min="2" max="2" width="21.28515625" bestFit="1" customWidth="1"/>
    <col min="3" max="3" width="15.7109375" style="153" customWidth="1"/>
    <col min="4" max="4" width="14.5703125" customWidth="1"/>
    <col min="5" max="5" width="15.140625" style="153" customWidth="1"/>
    <col min="7" max="7" width="14" style="154" customWidth="1"/>
  </cols>
  <sheetData>
    <row r="1" spans="1:7" x14ac:dyDescent="0.2">
      <c r="A1" s="268" t="s">
        <v>132</v>
      </c>
      <c r="B1" s="268"/>
      <c r="C1" s="268"/>
      <c r="D1" s="268"/>
      <c r="E1" s="268"/>
      <c r="F1" s="268"/>
      <c r="G1" s="268"/>
    </row>
    <row r="3" spans="1:7" s="155" customFormat="1" ht="38.25" x14ac:dyDescent="0.2">
      <c r="A3" s="157" t="s">
        <v>49</v>
      </c>
      <c r="B3" s="157" t="s">
        <v>133</v>
      </c>
      <c r="C3" s="158" t="s">
        <v>134</v>
      </c>
      <c r="D3" s="157" t="s">
        <v>135</v>
      </c>
      <c r="E3" s="158" t="s">
        <v>137</v>
      </c>
      <c r="F3" s="157" t="s">
        <v>136</v>
      </c>
      <c r="G3" s="158" t="s">
        <v>138</v>
      </c>
    </row>
    <row r="4" spans="1:7" x14ac:dyDescent="0.2">
      <c r="A4" s="109">
        <v>1</v>
      </c>
      <c r="B4" t="s">
        <v>151</v>
      </c>
      <c r="C4" s="154"/>
      <c r="D4" s="109"/>
      <c r="E4" s="154"/>
      <c r="F4" s="109"/>
    </row>
    <row r="5" spans="1:7" x14ac:dyDescent="0.2">
      <c r="A5" s="109">
        <v>2</v>
      </c>
      <c r="B5" t="s">
        <v>152</v>
      </c>
      <c r="C5" s="154"/>
      <c r="D5" s="109"/>
      <c r="E5" s="154"/>
      <c r="F5" s="109"/>
    </row>
    <row r="6" spans="1:7" x14ac:dyDescent="0.2">
      <c r="A6" s="109">
        <v>3</v>
      </c>
      <c r="B6" t="s">
        <v>153</v>
      </c>
      <c r="C6" s="154"/>
      <c r="D6" s="109"/>
      <c r="E6" s="154"/>
      <c r="F6" s="109"/>
    </row>
    <row r="7" spans="1:7" s="156" customFormat="1" x14ac:dyDescent="0.2">
      <c r="A7" s="267" t="s">
        <v>154</v>
      </c>
      <c r="B7" s="267"/>
      <c r="C7" s="267"/>
      <c r="D7" s="267"/>
      <c r="E7" s="267"/>
      <c r="F7" s="267"/>
      <c r="G7" s="160">
        <f>SUM(G4:G6)</f>
        <v>0</v>
      </c>
    </row>
    <row r="8" spans="1:7" s="156" customFormat="1" x14ac:dyDescent="0.2">
      <c r="A8" s="267" t="s">
        <v>155</v>
      </c>
      <c r="B8" s="267"/>
      <c r="C8" s="267"/>
      <c r="D8" s="267"/>
      <c r="E8" s="267"/>
      <c r="F8" s="267"/>
      <c r="G8" s="160">
        <f>G7*12</f>
        <v>0</v>
      </c>
    </row>
  </sheetData>
  <mergeCells count="3">
    <mergeCell ref="A7:F7"/>
    <mergeCell ref="A1:G1"/>
    <mergeCell ref="A8:F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Assistente Administrativo</vt:lpstr>
      <vt:lpstr>Recepcionista</vt:lpstr>
      <vt:lpstr>Motorista</vt:lpstr>
      <vt:lpstr>Uniformes</vt:lpstr>
      <vt:lpstr>Quadro-resumo</vt:lpstr>
      <vt:lpstr>'Assistente Administrativo'!Area_de_impressao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IN 5/2017</dc:title>
  <dc:creator>Alvaro.Barbosa@dnpm.gov.br</dc:creator>
  <cp:keywords>Planilha de Custos IN 5/2017</cp:keywords>
  <cp:lastModifiedBy>Tatiane Cruz de Souza Honorio</cp:lastModifiedBy>
  <cp:lastPrinted>2018-03-28T13:57:26Z</cp:lastPrinted>
  <dcterms:created xsi:type="dcterms:W3CDTF">2010-12-08T17:56:29Z</dcterms:created>
  <dcterms:modified xsi:type="dcterms:W3CDTF">2022-08-12T13:15:28Z</dcterms:modified>
</cp:coreProperties>
</file>