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hais.carvalho\Desktop\SUGOF\PUBLICAÇÕES REALIZADAS 2022\Oferta e Demanda\"/>
    </mc:Choice>
  </mc:AlternateContent>
  <bookViews>
    <workbookView xWindow="-120" yWindow="-120" windowWidth="20730" windowHeight="11040" tabRatio="855" firstSheet="14" activeTab="14"/>
  </bookViews>
  <sheets>
    <sheet name="Algodao em Pluma (série)" sheetId="11" state="hidden" r:id="rId1"/>
    <sheet name="Caroço de Algodão (série)" sheetId="13" state="hidden" r:id="rId2"/>
    <sheet name="Arroz (série)" sheetId="21" state="hidden" r:id="rId3"/>
    <sheet name="Feijão Total (séries)" sheetId="38" state="hidden" r:id="rId4"/>
    <sheet name="Milho 1a (séries)" sheetId="43" state="hidden" r:id="rId5"/>
    <sheet name="Milho 2a (séries)" sheetId="45" state="hidden" r:id="rId6"/>
    <sheet name="Milho Total (séries)" sheetId="48" state="hidden" r:id="rId7"/>
    <sheet name="Soja (série)" sheetId="50" state="hidden" r:id="rId8"/>
    <sheet name="Aveia 2020" sheetId="58" state="hidden" r:id="rId9"/>
    <sheet name="Canola 2020" sheetId="59" state="hidden" r:id="rId10"/>
    <sheet name="Centeio 2020" sheetId="60" state="hidden" r:id="rId11"/>
    <sheet name="Cevada 2020" sheetId="61" state="hidden" r:id="rId12"/>
    <sheet name="Trigo 2020" sheetId="62" state="hidden" r:id="rId13"/>
    <sheet name="Triticale 2020" sheetId="63" state="hidden" r:id="rId14"/>
    <sheet name="Suprimento" sheetId="64" r:id="rId15"/>
    <sheet name="Suprimento - Soja" sheetId="65" r:id="rId16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0">'Algodao em Pluma (série)'!$A$1:$AM$45</definedName>
    <definedName name="_xlnm.Print_Area" localSheetId="2">'Arroz (série)'!$A$1:$AM$45</definedName>
    <definedName name="_xlnm.Print_Area" localSheetId="8">'Aveia 2020'!$A$1:$J$44</definedName>
    <definedName name="_xlnm.Print_Area" localSheetId="9">'Canola 2020'!$A$1:$J$44</definedName>
    <definedName name="_xlnm.Print_Area" localSheetId="1">'Caroço de Algodão (série)'!$A$1:$AM$45</definedName>
    <definedName name="_xlnm.Print_Area" localSheetId="10">'Centeio 2020'!$A$1:$J$44</definedName>
    <definedName name="_xlnm.Print_Area" localSheetId="11">'Cevada 2020'!$A$1:$J$44</definedName>
    <definedName name="_xlnm.Print_Area" localSheetId="3">'Feijão Total (séries)'!$A$1:$AM$45</definedName>
    <definedName name="_xlnm.Print_Area" localSheetId="4">'Milho 1a (séries)'!$A$1:$AM$45</definedName>
    <definedName name="_xlnm.Print_Area" localSheetId="5">'Milho 2a (séries)'!$A$1:$AM$45</definedName>
    <definedName name="_xlnm.Print_Area" localSheetId="6">'Milho Total (séries)'!$A$1:$AM$45</definedName>
    <definedName name="_xlnm.Print_Area" localSheetId="7">'Soja (série)'!$A$1:$AM$45</definedName>
    <definedName name="_xlnm.Print_Area" localSheetId="14">Suprimento!$A$1:$J$48</definedName>
    <definedName name="_xlnm.Print_Area" localSheetId="12">'Trigo 2020'!$A$1:$J$44</definedName>
    <definedName name="_xlnm.Print_Area" localSheetId="13">'Triticale 2020'!$A$1:$J$44</definedName>
    <definedName name="BA_SUL">NA()</definedName>
    <definedName name="BA_SUL_1">NA()</definedName>
    <definedName name="BA_SUL_10">NA()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4" i="63" l="1"/>
  <c r="A43" i="63"/>
  <c r="G40" i="63"/>
  <c r="F40" i="63"/>
  <c r="D40" i="63"/>
  <c r="H39" i="63"/>
  <c r="G39" i="63"/>
  <c r="C39" i="63"/>
  <c r="I39" i="63" s="1"/>
  <c r="H38" i="63"/>
  <c r="J38" i="63" s="1"/>
  <c r="G38" i="63"/>
  <c r="C38" i="63"/>
  <c r="I38" i="63" s="1"/>
  <c r="H37" i="63"/>
  <c r="G37" i="63"/>
  <c r="C37" i="63"/>
  <c r="B36" i="63"/>
  <c r="H35" i="63"/>
  <c r="G35" i="63"/>
  <c r="C35" i="63"/>
  <c r="I35" i="63" s="1"/>
  <c r="I34" i="63"/>
  <c r="H34" i="63"/>
  <c r="J34" i="63" s="1"/>
  <c r="G34" i="63"/>
  <c r="I33" i="63"/>
  <c r="H33" i="63"/>
  <c r="J33" i="63" s="1"/>
  <c r="G33" i="63"/>
  <c r="I32" i="63"/>
  <c r="H32" i="63"/>
  <c r="J32" i="63" s="1"/>
  <c r="G32" i="63"/>
  <c r="B31" i="63"/>
  <c r="B41" i="63" s="1"/>
  <c r="I30" i="63"/>
  <c r="H30" i="63"/>
  <c r="J30" i="63" s="1"/>
  <c r="G30" i="63"/>
  <c r="C30" i="63"/>
  <c r="I29" i="63"/>
  <c r="H29" i="63"/>
  <c r="J29" i="63" s="1"/>
  <c r="G29" i="63"/>
  <c r="C29" i="63"/>
  <c r="J28" i="63"/>
  <c r="I28" i="63"/>
  <c r="H28" i="63"/>
  <c r="G28" i="63"/>
  <c r="C28" i="63"/>
  <c r="I27" i="63"/>
  <c r="H27" i="63"/>
  <c r="G27" i="63"/>
  <c r="C27" i="63"/>
  <c r="E26" i="63"/>
  <c r="G26" i="63" s="1"/>
  <c r="D26" i="63"/>
  <c r="I25" i="63"/>
  <c r="H25" i="63"/>
  <c r="J25" i="63" s="1"/>
  <c r="G25" i="63"/>
  <c r="C25" i="63"/>
  <c r="I24" i="63"/>
  <c r="H24" i="63"/>
  <c r="J24" i="63" s="1"/>
  <c r="G24" i="63"/>
  <c r="C24" i="63"/>
  <c r="I23" i="63"/>
  <c r="H23" i="63"/>
  <c r="J23" i="63" s="1"/>
  <c r="G23" i="63"/>
  <c r="C23" i="63"/>
  <c r="I22" i="63"/>
  <c r="H22" i="63"/>
  <c r="J22" i="63" s="1"/>
  <c r="G22" i="63"/>
  <c r="C22" i="63"/>
  <c r="I21" i="63"/>
  <c r="H21" i="63"/>
  <c r="J21" i="63" s="1"/>
  <c r="G21" i="63"/>
  <c r="C21" i="63"/>
  <c r="I20" i="63"/>
  <c r="H20" i="63"/>
  <c r="J20" i="63" s="1"/>
  <c r="G20" i="63"/>
  <c r="C20" i="63"/>
  <c r="I19" i="63"/>
  <c r="H19" i="63"/>
  <c r="J19" i="63" s="1"/>
  <c r="G19" i="63"/>
  <c r="C19" i="63"/>
  <c r="I18" i="63"/>
  <c r="H18" i="63"/>
  <c r="J18" i="63" s="1"/>
  <c r="G18" i="63"/>
  <c r="C18" i="63"/>
  <c r="I17" i="63"/>
  <c r="H17" i="63"/>
  <c r="J17" i="63" s="1"/>
  <c r="G17" i="63"/>
  <c r="C17" i="63"/>
  <c r="E16" i="63"/>
  <c r="G16" i="63" s="1"/>
  <c r="D16" i="63"/>
  <c r="J15" i="63"/>
  <c r="I15" i="63"/>
  <c r="G15" i="63"/>
  <c r="C15" i="63"/>
  <c r="J14" i="63"/>
  <c r="I14" i="63"/>
  <c r="G14" i="63"/>
  <c r="C14" i="63"/>
  <c r="J13" i="63"/>
  <c r="I13" i="63"/>
  <c r="G13" i="63"/>
  <c r="C13" i="63"/>
  <c r="J12" i="63"/>
  <c r="I12" i="63"/>
  <c r="G12" i="63"/>
  <c r="C12" i="63"/>
  <c r="J11" i="63"/>
  <c r="I11" i="63"/>
  <c r="G11" i="63"/>
  <c r="C11" i="63"/>
  <c r="J10" i="63"/>
  <c r="I10" i="63"/>
  <c r="G10" i="63"/>
  <c r="C10" i="63"/>
  <c r="J9" i="63"/>
  <c r="I9" i="63"/>
  <c r="I8" i="63" s="1"/>
  <c r="G9" i="63"/>
  <c r="C9" i="63"/>
  <c r="C8" i="63" s="1"/>
  <c r="F8" i="63" s="1"/>
  <c r="J8" i="63"/>
  <c r="E8" i="63"/>
  <c r="G8" i="63" s="1"/>
  <c r="D8" i="63"/>
  <c r="I6" i="63"/>
  <c r="H6" i="63"/>
  <c r="F6" i="63"/>
  <c r="E6" i="63"/>
  <c r="C6" i="63"/>
  <c r="B6" i="63"/>
  <c r="A44" i="62"/>
  <c r="A43" i="62"/>
  <c r="H39" i="62"/>
  <c r="G39" i="62"/>
  <c r="C39" i="62"/>
  <c r="I39" i="62" s="1"/>
  <c r="H38" i="62"/>
  <c r="G38" i="62"/>
  <c r="C38" i="62"/>
  <c r="I38" i="62" s="1"/>
  <c r="H37" i="62"/>
  <c r="G37" i="62"/>
  <c r="C37" i="62"/>
  <c r="I37" i="62" s="1"/>
  <c r="B36" i="62"/>
  <c r="H35" i="62"/>
  <c r="G35" i="62"/>
  <c r="C35" i="62"/>
  <c r="I35" i="62" s="1"/>
  <c r="H34" i="62"/>
  <c r="J34" i="62" s="1"/>
  <c r="G34" i="62"/>
  <c r="C34" i="62"/>
  <c r="I34" i="62" s="1"/>
  <c r="H33" i="62"/>
  <c r="J33" i="62" s="1"/>
  <c r="G33" i="62"/>
  <c r="C33" i="62"/>
  <c r="I33" i="62" s="1"/>
  <c r="I32" i="62"/>
  <c r="H32" i="62"/>
  <c r="G32" i="62"/>
  <c r="C32" i="62"/>
  <c r="C31" i="62" s="1"/>
  <c r="B31" i="62"/>
  <c r="H30" i="62"/>
  <c r="G30" i="62"/>
  <c r="C30" i="62"/>
  <c r="I30" i="62" s="1"/>
  <c r="H29" i="62"/>
  <c r="G29" i="62"/>
  <c r="C29" i="62"/>
  <c r="I29" i="62" s="1"/>
  <c r="H28" i="62"/>
  <c r="G28" i="62"/>
  <c r="C28" i="62"/>
  <c r="I28" i="62" s="1"/>
  <c r="I27" i="62"/>
  <c r="H27" i="62"/>
  <c r="J27" i="62" s="1"/>
  <c r="G27" i="62"/>
  <c r="C27" i="62"/>
  <c r="B26" i="62"/>
  <c r="H25" i="62"/>
  <c r="G25" i="62"/>
  <c r="C25" i="62"/>
  <c r="I25" i="62" s="1"/>
  <c r="H24" i="62"/>
  <c r="J24" i="62" s="1"/>
  <c r="G24" i="62"/>
  <c r="C24" i="62"/>
  <c r="I24" i="62" s="1"/>
  <c r="H23" i="62"/>
  <c r="J23" i="62" s="1"/>
  <c r="G23" i="62"/>
  <c r="C23" i="62"/>
  <c r="I23" i="62" s="1"/>
  <c r="H22" i="62"/>
  <c r="J22" i="62" s="1"/>
  <c r="G22" i="62"/>
  <c r="C22" i="62"/>
  <c r="I22" i="62" s="1"/>
  <c r="H21" i="62"/>
  <c r="J21" i="62" s="1"/>
  <c r="G21" i="62"/>
  <c r="C21" i="62"/>
  <c r="I21" i="62" s="1"/>
  <c r="H20" i="62"/>
  <c r="J20" i="62" s="1"/>
  <c r="G20" i="62"/>
  <c r="C20" i="62"/>
  <c r="I20" i="62" s="1"/>
  <c r="J19" i="62"/>
  <c r="H19" i="62"/>
  <c r="G19" i="62"/>
  <c r="C19" i="62"/>
  <c r="I19" i="62" s="1"/>
  <c r="H18" i="62"/>
  <c r="J18" i="62" s="1"/>
  <c r="G18" i="62"/>
  <c r="C18" i="62"/>
  <c r="I18" i="62" s="1"/>
  <c r="H17" i="62"/>
  <c r="J17" i="62" s="1"/>
  <c r="G17" i="62"/>
  <c r="C17" i="62"/>
  <c r="I17" i="62" s="1"/>
  <c r="B16" i="62"/>
  <c r="J15" i="62"/>
  <c r="G15" i="62"/>
  <c r="C15" i="62"/>
  <c r="I15" i="62" s="1"/>
  <c r="J14" i="62"/>
  <c r="G14" i="62"/>
  <c r="C14" i="62"/>
  <c r="I14" i="62" s="1"/>
  <c r="J13" i="62"/>
  <c r="G13" i="62"/>
  <c r="C13" i="62"/>
  <c r="I13" i="62" s="1"/>
  <c r="J12" i="62"/>
  <c r="G12" i="62"/>
  <c r="C12" i="62"/>
  <c r="I12" i="62" s="1"/>
  <c r="J11" i="62"/>
  <c r="G11" i="62"/>
  <c r="C11" i="62"/>
  <c r="I11" i="62" s="1"/>
  <c r="J10" i="62"/>
  <c r="G10" i="62"/>
  <c r="C10" i="62"/>
  <c r="I10" i="62" s="1"/>
  <c r="J9" i="62"/>
  <c r="G9" i="62"/>
  <c r="C9" i="62"/>
  <c r="I9" i="62" s="1"/>
  <c r="J8" i="62"/>
  <c r="G8" i="62"/>
  <c r="D8" i="62"/>
  <c r="I6" i="62"/>
  <c r="H6" i="62"/>
  <c r="F6" i="62"/>
  <c r="E6" i="62"/>
  <c r="C6" i="62"/>
  <c r="B6" i="62"/>
  <c r="A44" i="61"/>
  <c r="A43" i="61"/>
  <c r="G40" i="61"/>
  <c r="F40" i="61"/>
  <c r="D40" i="61"/>
  <c r="H39" i="61"/>
  <c r="G39" i="61"/>
  <c r="C39" i="61"/>
  <c r="I39" i="61" s="1"/>
  <c r="H38" i="61"/>
  <c r="G38" i="61"/>
  <c r="C38" i="61"/>
  <c r="I38" i="61" s="1"/>
  <c r="H37" i="61"/>
  <c r="G37" i="61"/>
  <c r="C37" i="61"/>
  <c r="I37" i="61" s="1"/>
  <c r="B36" i="61"/>
  <c r="H35" i="61"/>
  <c r="J35" i="61" s="1"/>
  <c r="G35" i="61"/>
  <c r="C35" i="61"/>
  <c r="H34" i="61"/>
  <c r="J34" i="61" s="1"/>
  <c r="G34" i="61"/>
  <c r="C34" i="61"/>
  <c r="I34" i="61" s="1"/>
  <c r="H33" i="61"/>
  <c r="J33" i="61" s="1"/>
  <c r="G33" i="61"/>
  <c r="C33" i="61"/>
  <c r="I33" i="61" s="1"/>
  <c r="H32" i="61"/>
  <c r="G32" i="61"/>
  <c r="C32" i="61"/>
  <c r="I32" i="61" s="1"/>
  <c r="E31" i="61"/>
  <c r="G31" i="61" s="1"/>
  <c r="D31" i="61"/>
  <c r="I30" i="61"/>
  <c r="H30" i="61"/>
  <c r="J30" i="61" s="1"/>
  <c r="G30" i="61"/>
  <c r="C30" i="61"/>
  <c r="H29" i="61"/>
  <c r="J29" i="61" s="1"/>
  <c r="G29" i="61"/>
  <c r="C29" i="61"/>
  <c r="I29" i="61" s="1"/>
  <c r="H28" i="61"/>
  <c r="J28" i="61" s="1"/>
  <c r="G28" i="61"/>
  <c r="C28" i="61"/>
  <c r="I28" i="61" s="1"/>
  <c r="H27" i="61"/>
  <c r="G27" i="61"/>
  <c r="C27" i="61"/>
  <c r="I27" i="61" s="1"/>
  <c r="E26" i="61"/>
  <c r="G26" i="61" s="1"/>
  <c r="D26" i="61"/>
  <c r="H25" i="61"/>
  <c r="J25" i="61" s="1"/>
  <c r="G25" i="61"/>
  <c r="C25" i="61"/>
  <c r="I25" i="61" s="1"/>
  <c r="H24" i="61"/>
  <c r="J24" i="61" s="1"/>
  <c r="G24" i="61"/>
  <c r="C24" i="61"/>
  <c r="I24" i="61" s="1"/>
  <c r="H23" i="61"/>
  <c r="J23" i="61" s="1"/>
  <c r="G23" i="61"/>
  <c r="C23" i="61"/>
  <c r="I23" i="61" s="1"/>
  <c r="J22" i="61"/>
  <c r="H22" i="61"/>
  <c r="G22" i="61"/>
  <c r="C22" i="61"/>
  <c r="I22" i="61" s="1"/>
  <c r="H21" i="61"/>
  <c r="J21" i="61" s="1"/>
  <c r="G21" i="61"/>
  <c r="C21" i="61"/>
  <c r="I21" i="61" s="1"/>
  <c r="H20" i="61"/>
  <c r="J20" i="61" s="1"/>
  <c r="G20" i="61"/>
  <c r="C20" i="61"/>
  <c r="I20" i="61" s="1"/>
  <c r="H19" i="61"/>
  <c r="J19" i="61" s="1"/>
  <c r="G19" i="61"/>
  <c r="C19" i="61"/>
  <c r="I19" i="61" s="1"/>
  <c r="H18" i="61"/>
  <c r="J18" i="61" s="1"/>
  <c r="G18" i="61"/>
  <c r="C18" i="61"/>
  <c r="I18" i="61" s="1"/>
  <c r="H17" i="61"/>
  <c r="G17" i="61"/>
  <c r="C17" i="61"/>
  <c r="I17" i="61" s="1"/>
  <c r="G16" i="61"/>
  <c r="D16" i="61"/>
  <c r="J15" i="61"/>
  <c r="G15" i="61"/>
  <c r="C15" i="61"/>
  <c r="I15" i="61" s="1"/>
  <c r="J14" i="61"/>
  <c r="G14" i="61"/>
  <c r="C14" i="61"/>
  <c r="I14" i="61" s="1"/>
  <c r="J13" i="61"/>
  <c r="G13" i="61"/>
  <c r="C13" i="61"/>
  <c r="I13" i="61" s="1"/>
  <c r="J12" i="61"/>
  <c r="G12" i="61"/>
  <c r="C12" i="61"/>
  <c r="I12" i="61" s="1"/>
  <c r="J11" i="61"/>
  <c r="G11" i="61"/>
  <c r="C11" i="61"/>
  <c r="I11" i="61" s="1"/>
  <c r="J10" i="61"/>
  <c r="G10" i="61"/>
  <c r="C10" i="61"/>
  <c r="I10" i="61" s="1"/>
  <c r="J9" i="61"/>
  <c r="G9" i="61"/>
  <c r="C9" i="61"/>
  <c r="I9" i="61" s="1"/>
  <c r="J8" i="61"/>
  <c r="G8" i="61"/>
  <c r="D8" i="61"/>
  <c r="I6" i="61"/>
  <c r="H6" i="61"/>
  <c r="F6" i="61"/>
  <c r="E6" i="61"/>
  <c r="C6" i="61"/>
  <c r="B6" i="61"/>
  <c r="A44" i="60"/>
  <c r="A43" i="60"/>
  <c r="J40" i="60"/>
  <c r="G40" i="60"/>
  <c r="F40" i="60"/>
  <c r="D40" i="60"/>
  <c r="H39" i="60"/>
  <c r="G39" i="60"/>
  <c r="C39" i="60"/>
  <c r="I39" i="60" s="1"/>
  <c r="J38" i="60"/>
  <c r="I38" i="60"/>
  <c r="G38" i="60"/>
  <c r="H37" i="60"/>
  <c r="G37" i="60"/>
  <c r="C37" i="60"/>
  <c r="B36" i="60"/>
  <c r="B41" i="60" s="1"/>
  <c r="I35" i="60"/>
  <c r="H35" i="60"/>
  <c r="J35" i="60" s="1"/>
  <c r="G35" i="60"/>
  <c r="I34" i="60"/>
  <c r="I31" i="60" s="1"/>
  <c r="H34" i="60"/>
  <c r="J34" i="60" s="1"/>
  <c r="G34" i="60"/>
  <c r="D34" i="60"/>
  <c r="I33" i="60"/>
  <c r="H33" i="60"/>
  <c r="J33" i="60" s="1"/>
  <c r="G33" i="60"/>
  <c r="D33" i="60"/>
  <c r="J32" i="60"/>
  <c r="I32" i="60"/>
  <c r="H32" i="60"/>
  <c r="G32" i="60"/>
  <c r="E31" i="60"/>
  <c r="G31" i="60" s="1"/>
  <c r="D31" i="60"/>
  <c r="C31" i="60"/>
  <c r="F31" i="60" s="1"/>
  <c r="J30" i="60"/>
  <c r="I30" i="60"/>
  <c r="H30" i="60"/>
  <c r="G30" i="60"/>
  <c r="I29" i="60"/>
  <c r="H29" i="60"/>
  <c r="J29" i="60" s="1"/>
  <c r="G29" i="60"/>
  <c r="I28" i="60"/>
  <c r="H28" i="60"/>
  <c r="G28" i="60"/>
  <c r="I27" i="60"/>
  <c r="H27" i="60"/>
  <c r="J27" i="60" s="1"/>
  <c r="G27" i="60"/>
  <c r="D27" i="60"/>
  <c r="F26" i="60"/>
  <c r="E26" i="60"/>
  <c r="G26" i="60" s="1"/>
  <c r="D26" i="60"/>
  <c r="C26" i="60"/>
  <c r="I25" i="60"/>
  <c r="H25" i="60"/>
  <c r="J25" i="60" s="1"/>
  <c r="G25" i="60"/>
  <c r="D25" i="60"/>
  <c r="I24" i="60"/>
  <c r="H24" i="60"/>
  <c r="J24" i="60" s="1"/>
  <c r="G24" i="60"/>
  <c r="D24" i="60"/>
  <c r="I23" i="60"/>
  <c r="H23" i="60"/>
  <c r="J23" i="60" s="1"/>
  <c r="G23" i="60"/>
  <c r="D23" i="60"/>
  <c r="I22" i="60"/>
  <c r="H22" i="60"/>
  <c r="J22" i="60" s="1"/>
  <c r="G22" i="60"/>
  <c r="D22" i="60"/>
  <c r="I21" i="60"/>
  <c r="H21" i="60"/>
  <c r="J21" i="60" s="1"/>
  <c r="G21" i="60"/>
  <c r="D21" i="60"/>
  <c r="I20" i="60"/>
  <c r="H20" i="60"/>
  <c r="J20" i="60" s="1"/>
  <c r="G20" i="60"/>
  <c r="D20" i="60"/>
  <c r="I19" i="60"/>
  <c r="H19" i="60"/>
  <c r="J19" i="60" s="1"/>
  <c r="G19" i="60"/>
  <c r="D19" i="60"/>
  <c r="I18" i="60"/>
  <c r="H18" i="60"/>
  <c r="J18" i="60" s="1"/>
  <c r="G18" i="60"/>
  <c r="D18" i="60"/>
  <c r="I17" i="60"/>
  <c r="H17" i="60"/>
  <c r="G17" i="60"/>
  <c r="D17" i="60"/>
  <c r="I16" i="60"/>
  <c r="G16" i="60"/>
  <c r="D16" i="60"/>
  <c r="C16" i="60"/>
  <c r="J15" i="60"/>
  <c r="I15" i="60"/>
  <c r="G15" i="60"/>
  <c r="D15" i="60"/>
  <c r="J14" i="60"/>
  <c r="I14" i="60"/>
  <c r="G14" i="60"/>
  <c r="D14" i="60"/>
  <c r="J13" i="60"/>
  <c r="I13" i="60"/>
  <c r="G13" i="60"/>
  <c r="D13" i="60"/>
  <c r="J12" i="60"/>
  <c r="I12" i="60"/>
  <c r="G12" i="60"/>
  <c r="D12" i="60"/>
  <c r="J11" i="60"/>
  <c r="I11" i="60"/>
  <c r="G11" i="60"/>
  <c r="D11" i="60"/>
  <c r="J10" i="60"/>
  <c r="I10" i="60"/>
  <c r="G10" i="60"/>
  <c r="D10" i="60"/>
  <c r="J9" i="60"/>
  <c r="I9" i="60"/>
  <c r="G9" i="60"/>
  <c r="D9" i="60"/>
  <c r="J8" i="60"/>
  <c r="I8" i="60"/>
  <c r="G8" i="60"/>
  <c r="D8" i="60"/>
  <c r="C8" i="60"/>
  <c r="I6" i="60"/>
  <c r="H6" i="60"/>
  <c r="F6" i="60"/>
  <c r="E6" i="60"/>
  <c r="C6" i="60"/>
  <c r="B6" i="60"/>
  <c r="A44" i="59"/>
  <c r="A43" i="59"/>
  <c r="G40" i="59"/>
  <c r="F40" i="59"/>
  <c r="D40" i="59"/>
  <c r="H39" i="59"/>
  <c r="G39" i="59"/>
  <c r="C39" i="59"/>
  <c r="I39" i="59" s="1"/>
  <c r="I38" i="59"/>
  <c r="H38" i="59"/>
  <c r="J38" i="59" s="1"/>
  <c r="G38" i="59"/>
  <c r="H37" i="59"/>
  <c r="H36" i="59" s="1"/>
  <c r="G37" i="59"/>
  <c r="C37" i="59"/>
  <c r="B36" i="59"/>
  <c r="B41" i="59" s="1"/>
  <c r="H35" i="59"/>
  <c r="J35" i="59" s="1"/>
  <c r="G35" i="59"/>
  <c r="C35" i="59"/>
  <c r="I35" i="59" s="1"/>
  <c r="I34" i="59"/>
  <c r="H34" i="59"/>
  <c r="J34" i="59" s="1"/>
  <c r="G34" i="59"/>
  <c r="C34" i="59"/>
  <c r="H33" i="59"/>
  <c r="J33" i="59" s="1"/>
  <c r="G33" i="59"/>
  <c r="C33" i="59"/>
  <c r="I33" i="59" s="1"/>
  <c r="H32" i="59"/>
  <c r="G32" i="59"/>
  <c r="C32" i="59"/>
  <c r="I32" i="59" s="1"/>
  <c r="I31" i="59" s="1"/>
  <c r="E31" i="59"/>
  <c r="G31" i="59" s="1"/>
  <c r="D31" i="59"/>
  <c r="H30" i="59"/>
  <c r="J30" i="59" s="1"/>
  <c r="G30" i="59"/>
  <c r="C30" i="59"/>
  <c r="I30" i="59" s="1"/>
  <c r="H29" i="59"/>
  <c r="J29" i="59" s="1"/>
  <c r="G29" i="59"/>
  <c r="C29" i="59"/>
  <c r="I29" i="59" s="1"/>
  <c r="H28" i="59"/>
  <c r="J28" i="59" s="1"/>
  <c r="G28" i="59"/>
  <c r="C28" i="59"/>
  <c r="I28" i="59" s="1"/>
  <c r="H27" i="59"/>
  <c r="J27" i="59" s="1"/>
  <c r="G27" i="59"/>
  <c r="C27" i="59"/>
  <c r="I27" i="59" s="1"/>
  <c r="E26" i="59"/>
  <c r="G26" i="59" s="1"/>
  <c r="D26" i="59"/>
  <c r="H25" i="59"/>
  <c r="J25" i="59" s="1"/>
  <c r="G25" i="59"/>
  <c r="C25" i="59"/>
  <c r="I25" i="59" s="1"/>
  <c r="H24" i="59"/>
  <c r="J24" i="59" s="1"/>
  <c r="G24" i="59"/>
  <c r="C24" i="59"/>
  <c r="I24" i="59" s="1"/>
  <c r="H23" i="59"/>
  <c r="J23" i="59" s="1"/>
  <c r="G23" i="59"/>
  <c r="C23" i="59"/>
  <c r="I23" i="59" s="1"/>
  <c r="H22" i="59"/>
  <c r="J22" i="59" s="1"/>
  <c r="G22" i="59"/>
  <c r="C22" i="59"/>
  <c r="I22" i="59" s="1"/>
  <c r="H21" i="59"/>
  <c r="J21" i="59" s="1"/>
  <c r="G21" i="59"/>
  <c r="C21" i="59"/>
  <c r="I21" i="59" s="1"/>
  <c r="I20" i="59"/>
  <c r="H20" i="59"/>
  <c r="J20" i="59" s="1"/>
  <c r="G20" i="59"/>
  <c r="C20" i="59"/>
  <c r="J19" i="59"/>
  <c r="H19" i="59"/>
  <c r="G19" i="59"/>
  <c r="C19" i="59"/>
  <c r="I19" i="59" s="1"/>
  <c r="I18" i="59"/>
  <c r="H18" i="59"/>
  <c r="J18" i="59" s="1"/>
  <c r="G18" i="59"/>
  <c r="C18" i="59"/>
  <c r="H17" i="59"/>
  <c r="J17" i="59" s="1"/>
  <c r="G17" i="59"/>
  <c r="C17" i="59"/>
  <c r="G16" i="59"/>
  <c r="D16" i="59"/>
  <c r="J15" i="59"/>
  <c r="G15" i="59"/>
  <c r="C15" i="59"/>
  <c r="I15" i="59" s="1"/>
  <c r="J14" i="59"/>
  <c r="G14" i="59"/>
  <c r="C14" i="59"/>
  <c r="I14" i="59" s="1"/>
  <c r="J13" i="59"/>
  <c r="G13" i="59"/>
  <c r="C13" i="59"/>
  <c r="I13" i="59" s="1"/>
  <c r="J12" i="59"/>
  <c r="G12" i="59"/>
  <c r="C12" i="59"/>
  <c r="I12" i="59" s="1"/>
  <c r="J11" i="59"/>
  <c r="G11" i="59"/>
  <c r="C11" i="59"/>
  <c r="I11" i="59" s="1"/>
  <c r="J10" i="59"/>
  <c r="G10" i="59"/>
  <c r="C10" i="59"/>
  <c r="I10" i="59" s="1"/>
  <c r="J9" i="59"/>
  <c r="G9" i="59"/>
  <c r="C9" i="59"/>
  <c r="I9" i="59" s="1"/>
  <c r="J8" i="59"/>
  <c r="G8" i="59"/>
  <c r="D8" i="59"/>
  <c r="I6" i="59"/>
  <c r="H6" i="59"/>
  <c r="F6" i="59"/>
  <c r="E6" i="59"/>
  <c r="C6" i="59"/>
  <c r="B6" i="59"/>
  <c r="A44" i="58"/>
  <c r="A43" i="58"/>
  <c r="J40" i="58"/>
  <c r="G40" i="58"/>
  <c r="F40" i="58"/>
  <c r="D40" i="58"/>
  <c r="H39" i="58"/>
  <c r="G39" i="58"/>
  <c r="C39" i="58"/>
  <c r="I39" i="58" s="1"/>
  <c r="J38" i="58"/>
  <c r="H38" i="58"/>
  <c r="G38" i="58"/>
  <c r="C38" i="58"/>
  <c r="I38" i="58" s="1"/>
  <c r="H37" i="58"/>
  <c r="H36" i="58" s="1"/>
  <c r="G37" i="58"/>
  <c r="C37" i="58"/>
  <c r="C36" i="58" s="1"/>
  <c r="B36" i="58"/>
  <c r="J35" i="58"/>
  <c r="I35" i="58"/>
  <c r="G35" i="58"/>
  <c r="J34" i="58"/>
  <c r="I34" i="58"/>
  <c r="G34" i="58"/>
  <c r="J33" i="58"/>
  <c r="I33" i="58"/>
  <c r="G33" i="58"/>
  <c r="J32" i="58"/>
  <c r="I32" i="58"/>
  <c r="G32" i="58"/>
  <c r="J31" i="58"/>
  <c r="G31" i="58"/>
  <c r="F31" i="58"/>
  <c r="J30" i="58"/>
  <c r="I30" i="58"/>
  <c r="G30" i="58"/>
  <c r="J29" i="58"/>
  <c r="I29" i="58"/>
  <c r="G29" i="58"/>
  <c r="H28" i="58"/>
  <c r="H26" i="58" s="1"/>
  <c r="G28" i="58"/>
  <c r="C28" i="58"/>
  <c r="I28" i="58" s="1"/>
  <c r="J27" i="58"/>
  <c r="I27" i="58"/>
  <c r="G27" i="58"/>
  <c r="B26" i="58"/>
  <c r="B41" i="58" s="1"/>
  <c r="H25" i="58"/>
  <c r="J25" i="58" s="1"/>
  <c r="G25" i="58"/>
  <c r="C25" i="58"/>
  <c r="I25" i="58" s="1"/>
  <c r="H24" i="58"/>
  <c r="J24" i="58" s="1"/>
  <c r="G24" i="58"/>
  <c r="C24" i="58"/>
  <c r="I24" i="58" s="1"/>
  <c r="H23" i="58"/>
  <c r="J23" i="58" s="1"/>
  <c r="G23" i="58"/>
  <c r="C23" i="58"/>
  <c r="I23" i="58" s="1"/>
  <c r="H22" i="58"/>
  <c r="J22" i="58" s="1"/>
  <c r="G22" i="58"/>
  <c r="C22" i="58"/>
  <c r="I22" i="58" s="1"/>
  <c r="J21" i="58"/>
  <c r="H21" i="58"/>
  <c r="G21" i="58"/>
  <c r="C21" i="58"/>
  <c r="I21" i="58" s="1"/>
  <c r="H20" i="58"/>
  <c r="J20" i="58" s="1"/>
  <c r="G20" i="58"/>
  <c r="C20" i="58"/>
  <c r="I20" i="58" s="1"/>
  <c r="H19" i="58"/>
  <c r="J19" i="58" s="1"/>
  <c r="G19" i="58"/>
  <c r="C19" i="58"/>
  <c r="I19" i="58" s="1"/>
  <c r="H18" i="58"/>
  <c r="J18" i="58" s="1"/>
  <c r="G18" i="58"/>
  <c r="C18" i="58"/>
  <c r="I18" i="58" s="1"/>
  <c r="J17" i="58"/>
  <c r="H17" i="58"/>
  <c r="G17" i="58"/>
  <c r="C17" i="58"/>
  <c r="G16" i="58"/>
  <c r="D16" i="58"/>
  <c r="J15" i="58"/>
  <c r="I15" i="58"/>
  <c r="G15" i="58"/>
  <c r="C15" i="58"/>
  <c r="J14" i="58"/>
  <c r="G14" i="58"/>
  <c r="C14" i="58"/>
  <c r="I14" i="58" s="1"/>
  <c r="J13" i="58"/>
  <c r="I13" i="58"/>
  <c r="G13" i="58"/>
  <c r="C13" i="58"/>
  <c r="J12" i="58"/>
  <c r="G12" i="58"/>
  <c r="C12" i="58"/>
  <c r="I12" i="58" s="1"/>
  <c r="J11" i="58"/>
  <c r="I11" i="58"/>
  <c r="G11" i="58"/>
  <c r="C11" i="58"/>
  <c r="J10" i="58"/>
  <c r="G10" i="58"/>
  <c r="C10" i="58"/>
  <c r="I10" i="58" s="1"/>
  <c r="J9" i="58"/>
  <c r="I9" i="58"/>
  <c r="G9" i="58"/>
  <c r="C9" i="58"/>
  <c r="J8" i="58"/>
  <c r="G8" i="58"/>
  <c r="D8" i="58"/>
  <c r="I6" i="58"/>
  <c r="H6" i="58"/>
  <c r="F6" i="58"/>
  <c r="E6" i="58"/>
  <c r="C6" i="58"/>
  <c r="B6" i="58"/>
  <c r="AA45" i="50"/>
  <c r="O45" i="50"/>
  <c r="A45" i="50"/>
  <c r="A44" i="50"/>
  <c r="W40" i="50"/>
  <c r="X40" i="50" s="1"/>
  <c r="U40" i="50"/>
  <c r="G40" i="50"/>
  <c r="W39" i="50"/>
  <c r="U39" i="50"/>
  <c r="G39" i="50"/>
  <c r="W38" i="50"/>
  <c r="X38" i="50" s="1"/>
  <c r="U38" i="50"/>
  <c r="G38" i="50"/>
  <c r="W36" i="50"/>
  <c r="X36" i="50" s="1"/>
  <c r="U36" i="50"/>
  <c r="Y36" i="50" s="1"/>
  <c r="G36" i="50"/>
  <c r="AJ35" i="50"/>
  <c r="X35" i="50"/>
  <c r="W35" i="50"/>
  <c r="U35" i="50"/>
  <c r="Y35" i="50" s="1"/>
  <c r="J35" i="50"/>
  <c r="G35" i="50"/>
  <c r="K35" i="50" s="1"/>
  <c r="AJ34" i="50"/>
  <c r="X34" i="50"/>
  <c r="W34" i="50"/>
  <c r="U34" i="50"/>
  <c r="Y34" i="50" s="1"/>
  <c r="J34" i="50"/>
  <c r="G34" i="50"/>
  <c r="K34" i="50" s="1"/>
  <c r="W33" i="50"/>
  <c r="U33" i="50"/>
  <c r="G33" i="50"/>
  <c r="W31" i="50"/>
  <c r="X31" i="50" s="1"/>
  <c r="U31" i="50"/>
  <c r="G31" i="50"/>
  <c r="W30" i="50"/>
  <c r="X30" i="50" s="1"/>
  <c r="U30" i="50"/>
  <c r="G30" i="50"/>
  <c r="W29" i="50"/>
  <c r="X29" i="50" s="1"/>
  <c r="U29" i="50"/>
  <c r="Y29" i="50" s="1"/>
  <c r="G29" i="50"/>
  <c r="W28" i="50"/>
  <c r="U28" i="50"/>
  <c r="G28" i="50"/>
  <c r="W26" i="50"/>
  <c r="X26" i="50" s="1"/>
  <c r="U26" i="50"/>
  <c r="G26" i="50"/>
  <c r="AJ25" i="50"/>
  <c r="X25" i="50"/>
  <c r="W25" i="50"/>
  <c r="U25" i="50"/>
  <c r="Y25" i="50" s="1"/>
  <c r="J25" i="50"/>
  <c r="G25" i="50"/>
  <c r="K25" i="50" s="1"/>
  <c r="W24" i="50"/>
  <c r="X24" i="50" s="1"/>
  <c r="U24" i="50"/>
  <c r="G24" i="50"/>
  <c r="AJ23" i="50"/>
  <c r="X23" i="50"/>
  <c r="W23" i="50"/>
  <c r="U23" i="50"/>
  <c r="Y23" i="50" s="1"/>
  <c r="J23" i="50"/>
  <c r="G23" i="50"/>
  <c r="K23" i="50" s="1"/>
  <c r="AJ22" i="50"/>
  <c r="X22" i="50"/>
  <c r="W22" i="50"/>
  <c r="U22" i="50"/>
  <c r="Y22" i="50" s="1"/>
  <c r="J22" i="50"/>
  <c r="G22" i="50"/>
  <c r="K22" i="50" s="1"/>
  <c r="AJ21" i="50"/>
  <c r="X21" i="50"/>
  <c r="W21" i="50"/>
  <c r="U21" i="50"/>
  <c r="Y21" i="50" s="1"/>
  <c r="J21" i="50"/>
  <c r="G21" i="50"/>
  <c r="K21" i="50" s="1"/>
  <c r="AJ20" i="50"/>
  <c r="X20" i="50"/>
  <c r="W20" i="50"/>
  <c r="U20" i="50"/>
  <c r="Y20" i="50" s="1"/>
  <c r="J20" i="50"/>
  <c r="G20" i="50"/>
  <c r="K20" i="50" s="1"/>
  <c r="W19" i="50"/>
  <c r="X19" i="50" s="1"/>
  <c r="U19" i="50"/>
  <c r="G19" i="50"/>
  <c r="W18" i="50"/>
  <c r="X18" i="50" s="1"/>
  <c r="U18" i="50"/>
  <c r="G18" i="50"/>
  <c r="W16" i="50"/>
  <c r="U16" i="50"/>
  <c r="G16" i="50"/>
  <c r="W15" i="50"/>
  <c r="X15" i="50" s="1"/>
  <c r="U15" i="50"/>
  <c r="G15" i="50"/>
  <c r="W14" i="50"/>
  <c r="X14" i="50" s="1"/>
  <c r="U14" i="50"/>
  <c r="I14" i="50"/>
  <c r="G14" i="50"/>
  <c r="W13" i="50"/>
  <c r="U13" i="50"/>
  <c r="G13" i="50"/>
  <c r="W12" i="50"/>
  <c r="X12" i="50" s="1"/>
  <c r="U12" i="50"/>
  <c r="Y12" i="50" s="1"/>
  <c r="G12" i="50"/>
  <c r="W11" i="50"/>
  <c r="X11" i="50" s="1"/>
  <c r="U11" i="50"/>
  <c r="G11" i="50"/>
  <c r="W10" i="50"/>
  <c r="X10" i="50" s="1"/>
  <c r="U10" i="50"/>
  <c r="G10" i="50"/>
  <c r="AG39" i="50"/>
  <c r="AG38" i="50"/>
  <c r="G37" i="50"/>
  <c r="AG36" i="50"/>
  <c r="AI35" i="50"/>
  <c r="AI34" i="50"/>
  <c r="G32" i="50"/>
  <c r="G27" i="50"/>
  <c r="AI26" i="50"/>
  <c r="AI25" i="50"/>
  <c r="AG24" i="50"/>
  <c r="I24" i="50"/>
  <c r="I23" i="50"/>
  <c r="I22" i="50"/>
  <c r="I21" i="50"/>
  <c r="I20" i="50"/>
  <c r="AG19" i="50"/>
  <c r="I19" i="50"/>
  <c r="I18" i="50"/>
  <c r="I16" i="50"/>
  <c r="AG15" i="50"/>
  <c r="I15" i="50"/>
  <c r="AI14" i="50"/>
  <c r="AG13" i="50"/>
  <c r="AI13" i="50"/>
  <c r="AG12" i="50"/>
  <c r="AI12" i="50"/>
  <c r="AI11" i="50"/>
  <c r="AI10" i="50"/>
  <c r="AA45" i="48"/>
  <c r="O45" i="48"/>
  <c r="A45" i="48"/>
  <c r="A44" i="48"/>
  <c r="G40" i="48"/>
  <c r="G39" i="48"/>
  <c r="G38" i="48"/>
  <c r="G36" i="48"/>
  <c r="G35" i="48"/>
  <c r="G34" i="48"/>
  <c r="G33" i="48"/>
  <c r="G31" i="48"/>
  <c r="G30" i="48"/>
  <c r="G29" i="48"/>
  <c r="G28" i="48"/>
  <c r="G26" i="48"/>
  <c r="G25" i="48"/>
  <c r="G24" i="48"/>
  <c r="G22" i="48"/>
  <c r="G21" i="48"/>
  <c r="G20" i="48"/>
  <c r="G16" i="48"/>
  <c r="G15" i="48"/>
  <c r="G14" i="48"/>
  <c r="G13" i="48"/>
  <c r="G12" i="48"/>
  <c r="G11" i="48"/>
  <c r="G10" i="48"/>
  <c r="AA45" i="45"/>
  <c r="O45" i="45"/>
  <c r="A45" i="45"/>
  <c r="A44" i="45"/>
  <c r="AJ40" i="45"/>
  <c r="X40" i="45"/>
  <c r="W40" i="45"/>
  <c r="U40" i="45"/>
  <c r="Y40" i="45" s="1"/>
  <c r="J40" i="45"/>
  <c r="G40" i="45"/>
  <c r="K40" i="45" s="1"/>
  <c r="AJ39" i="45"/>
  <c r="X39" i="45"/>
  <c r="W39" i="45"/>
  <c r="U39" i="45"/>
  <c r="Y39" i="45" s="1"/>
  <c r="J39" i="45"/>
  <c r="G39" i="45"/>
  <c r="K39" i="45" s="1"/>
  <c r="W38" i="45"/>
  <c r="X38" i="45" s="1"/>
  <c r="U38" i="45"/>
  <c r="Y38" i="45" s="1"/>
  <c r="G38" i="45"/>
  <c r="W36" i="45"/>
  <c r="X36" i="45" s="1"/>
  <c r="U36" i="45"/>
  <c r="G36" i="45"/>
  <c r="AJ35" i="45"/>
  <c r="X35" i="45"/>
  <c r="W35" i="45"/>
  <c r="U35" i="45"/>
  <c r="Y35" i="45" s="1"/>
  <c r="J35" i="45"/>
  <c r="G35" i="45"/>
  <c r="K35" i="45" s="1"/>
  <c r="AJ34" i="45"/>
  <c r="X34" i="45"/>
  <c r="W34" i="45"/>
  <c r="U34" i="45"/>
  <c r="Y34" i="45" s="1"/>
  <c r="J34" i="45"/>
  <c r="G34" i="45"/>
  <c r="K34" i="45" s="1"/>
  <c r="W33" i="45"/>
  <c r="X33" i="45" s="1"/>
  <c r="U33" i="45"/>
  <c r="G33" i="45"/>
  <c r="W31" i="45"/>
  <c r="U31" i="45"/>
  <c r="G31" i="45"/>
  <c r="W30" i="45"/>
  <c r="X30" i="45" s="1"/>
  <c r="U30" i="45"/>
  <c r="G30" i="45"/>
  <c r="W29" i="45"/>
  <c r="X29" i="45" s="1"/>
  <c r="U29" i="45"/>
  <c r="G29" i="45"/>
  <c r="W28" i="45"/>
  <c r="X28" i="45" s="1"/>
  <c r="U28" i="45"/>
  <c r="G28" i="45"/>
  <c r="AJ26" i="45"/>
  <c r="X26" i="45"/>
  <c r="W26" i="45"/>
  <c r="U26" i="45"/>
  <c r="J26" i="45"/>
  <c r="I26" i="45"/>
  <c r="L26" i="45" s="1"/>
  <c r="G26" i="45"/>
  <c r="AJ25" i="45"/>
  <c r="X25" i="45"/>
  <c r="W25" i="45"/>
  <c r="U25" i="45"/>
  <c r="Y25" i="45" s="1"/>
  <c r="J25" i="45"/>
  <c r="G25" i="45"/>
  <c r="K25" i="45" s="1"/>
  <c r="AJ24" i="45"/>
  <c r="X24" i="45"/>
  <c r="W24" i="45"/>
  <c r="U24" i="45"/>
  <c r="Y24" i="45" s="1"/>
  <c r="J24" i="45"/>
  <c r="G24" i="45"/>
  <c r="K24" i="45" s="1"/>
  <c r="W23" i="45"/>
  <c r="X23" i="45" s="1"/>
  <c r="U23" i="45"/>
  <c r="G23" i="45"/>
  <c r="W22" i="45"/>
  <c r="X22" i="45" s="1"/>
  <c r="U22" i="45"/>
  <c r="G22" i="45"/>
  <c r="W21" i="45"/>
  <c r="X21" i="45" s="1"/>
  <c r="U21" i="45"/>
  <c r="G21" i="45"/>
  <c r="W20" i="45"/>
  <c r="X20" i="45" s="1"/>
  <c r="U20" i="45"/>
  <c r="G20" i="45"/>
  <c r="W19" i="45"/>
  <c r="X19" i="45" s="1"/>
  <c r="U19" i="45"/>
  <c r="G19" i="45"/>
  <c r="W18" i="45"/>
  <c r="X18" i="45" s="1"/>
  <c r="U18" i="45"/>
  <c r="Y18" i="45" s="1"/>
  <c r="G18" i="45"/>
  <c r="W16" i="45"/>
  <c r="X16" i="45" s="1"/>
  <c r="U16" i="45"/>
  <c r="G16" i="45"/>
  <c r="W15" i="45"/>
  <c r="X15" i="45" s="1"/>
  <c r="U15" i="45"/>
  <c r="G15" i="45"/>
  <c r="AJ14" i="45"/>
  <c r="X14" i="45"/>
  <c r="W14" i="45"/>
  <c r="U14" i="45"/>
  <c r="Y14" i="45" s="1"/>
  <c r="J14" i="45"/>
  <c r="G14" i="45"/>
  <c r="K14" i="45" s="1"/>
  <c r="AJ13" i="45"/>
  <c r="X13" i="45"/>
  <c r="W13" i="45"/>
  <c r="U13" i="45"/>
  <c r="Y13" i="45" s="1"/>
  <c r="J13" i="45"/>
  <c r="G13" i="45"/>
  <c r="K13" i="45" s="1"/>
  <c r="W12" i="45"/>
  <c r="X12" i="45" s="1"/>
  <c r="U12" i="45"/>
  <c r="Y12" i="45" s="1"/>
  <c r="G12" i="45"/>
  <c r="W11" i="45"/>
  <c r="X11" i="45" s="1"/>
  <c r="U11" i="45"/>
  <c r="G11" i="45"/>
  <c r="AJ10" i="45"/>
  <c r="X10" i="45"/>
  <c r="W10" i="45"/>
  <c r="U10" i="45"/>
  <c r="Y10" i="45" s="1"/>
  <c r="J10" i="45"/>
  <c r="G10" i="45"/>
  <c r="K10" i="45" s="1"/>
  <c r="I40" i="45"/>
  <c r="I39" i="45"/>
  <c r="I38" i="45"/>
  <c r="G37" i="45"/>
  <c r="I36" i="45"/>
  <c r="I35" i="45"/>
  <c r="I34" i="45"/>
  <c r="I33" i="45"/>
  <c r="G32" i="45"/>
  <c r="I31" i="45"/>
  <c r="I30" i="45"/>
  <c r="I29" i="45"/>
  <c r="I28" i="45"/>
  <c r="AI26" i="45"/>
  <c r="AG25" i="45"/>
  <c r="AK25" i="45" s="1"/>
  <c r="AG23" i="45"/>
  <c r="AG21" i="45"/>
  <c r="AG19" i="45"/>
  <c r="AG16" i="45"/>
  <c r="AG15" i="45"/>
  <c r="AG14" i="45"/>
  <c r="AK14" i="45" s="1"/>
  <c r="AG11" i="45"/>
  <c r="AA45" i="43"/>
  <c r="O45" i="43"/>
  <c r="A45" i="43"/>
  <c r="A44" i="43"/>
  <c r="W40" i="43"/>
  <c r="X40" i="43" s="1"/>
  <c r="U40" i="43"/>
  <c r="G40" i="43"/>
  <c r="W39" i="43"/>
  <c r="X39" i="43" s="1"/>
  <c r="U39" i="43"/>
  <c r="G39" i="43"/>
  <c r="W38" i="43"/>
  <c r="X38" i="43" s="1"/>
  <c r="U38" i="43"/>
  <c r="G38" i="43"/>
  <c r="W36" i="43"/>
  <c r="X36" i="43" s="1"/>
  <c r="U36" i="43"/>
  <c r="G36" i="43"/>
  <c r="W35" i="43"/>
  <c r="X35" i="43" s="1"/>
  <c r="U35" i="43"/>
  <c r="G35" i="43"/>
  <c r="W34" i="43"/>
  <c r="X34" i="43" s="1"/>
  <c r="U34" i="43"/>
  <c r="G34" i="43"/>
  <c r="W33" i="43"/>
  <c r="X33" i="43" s="1"/>
  <c r="U33" i="43"/>
  <c r="G33" i="43"/>
  <c r="W31" i="43"/>
  <c r="X31" i="43" s="1"/>
  <c r="U31" i="43"/>
  <c r="G31" i="43"/>
  <c r="W30" i="43"/>
  <c r="X30" i="43" s="1"/>
  <c r="U30" i="43"/>
  <c r="G30" i="43"/>
  <c r="W29" i="43"/>
  <c r="X29" i="43" s="1"/>
  <c r="U29" i="43"/>
  <c r="G29" i="43"/>
  <c r="W28" i="43"/>
  <c r="X28" i="43" s="1"/>
  <c r="U28" i="43"/>
  <c r="G28" i="43"/>
  <c r="W26" i="43"/>
  <c r="X26" i="43" s="1"/>
  <c r="U26" i="43"/>
  <c r="G26" i="43"/>
  <c r="AJ25" i="43"/>
  <c r="X25" i="43"/>
  <c r="W25" i="43"/>
  <c r="U25" i="43"/>
  <c r="Y25" i="43" s="1"/>
  <c r="J25" i="43"/>
  <c r="G25" i="43"/>
  <c r="K25" i="43" s="1"/>
  <c r="AJ24" i="43"/>
  <c r="X24" i="43"/>
  <c r="W24" i="43"/>
  <c r="U24" i="43"/>
  <c r="Y24" i="43" s="1"/>
  <c r="J24" i="43"/>
  <c r="G24" i="43"/>
  <c r="K24" i="43" s="1"/>
  <c r="AJ23" i="43"/>
  <c r="X23" i="43"/>
  <c r="W23" i="43"/>
  <c r="U23" i="43"/>
  <c r="Y23" i="43" s="1"/>
  <c r="J23" i="43"/>
  <c r="G23" i="43"/>
  <c r="K23" i="43" s="1"/>
  <c r="AJ22" i="43"/>
  <c r="X22" i="43"/>
  <c r="W22" i="43"/>
  <c r="U22" i="43"/>
  <c r="Y22" i="43" s="1"/>
  <c r="J22" i="43"/>
  <c r="G22" i="43"/>
  <c r="K22" i="43" s="1"/>
  <c r="AJ21" i="43"/>
  <c r="X21" i="43"/>
  <c r="W21" i="43"/>
  <c r="U21" i="43"/>
  <c r="Y21" i="43" s="1"/>
  <c r="J21" i="43"/>
  <c r="G21" i="43"/>
  <c r="K21" i="43" s="1"/>
  <c r="AJ20" i="43"/>
  <c r="X20" i="43"/>
  <c r="W20" i="43"/>
  <c r="U20" i="43"/>
  <c r="Y20" i="43" s="1"/>
  <c r="J20" i="43"/>
  <c r="G20" i="43"/>
  <c r="K20" i="43" s="1"/>
  <c r="W19" i="43"/>
  <c r="X19" i="43" s="1"/>
  <c r="U19" i="43"/>
  <c r="G19" i="43"/>
  <c r="W18" i="43"/>
  <c r="X18" i="43" s="1"/>
  <c r="U18" i="43"/>
  <c r="G18" i="43"/>
  <c r="W16" i="43"/>
  <c r="X16" i="43" s="1"/>
  <c r="U16" i="43"/>
  <c r="G16" i="43"/>
  <c r="W15" i="43"/>
  <c r="X15" i="43" s="1"/>
  <c r="U15" i="43"/>
  <c r="G15" i="43"/>
  <c r="AJ14" i="43"/>
  <c r="X14" i="43"/>
  <c r="W14" i="43"/>
  <c r="U14" i="43"/>
  <c r="Y14" i="43" s="1"/>
  <c r="J14" i="43"/>
  <c r="G14" i="43"/>
  <c r="K14" i="43" s="1"/>
  <c r="W13" i="43"/>
  <c r="X13" i="43" s="1"/>
  <c r="U13" i="43"/>
  <c r="G13" i="43"/>
  <c r="W12" i="43"/>
  <c r="X12" i="43" s="1"/>
  <c r="U12" i="43"/>
  <c r="G12" i="43"/>
  <c r="W11" i="43"/>
  <c r="X11" i="43" s="1"/>
  <c r="U11" i="43"/>
  <c r="G11" i="43"/>
  <c r="AJ10" i="43"/>
  <c r="Y10" i="43"/>
  <c r="X10" i="43"/>
  <c r="W10" i="43"/>
  <c r="J10" i="43"/>
  <c r="G10" i="43"/>
  <c r="K10" i="43" s="1"/>
  <c r="AG40" i="43"/>
  <c r="AG39" i="43"/>
  <c r="AG38" i="43"/>
  <c r="AG36" i="43"/>
  <c r="AG35" i="43"/>
  <c r="AG34" i="43"/>
  <c r="G27" i="43"/>
  <c r="AG26" i="43"/>
  <c r="AG20" i="43"/>
  <c r="AK20" i="43" s="1"/>
  <c r="G17" i="43"/>
  <c r="AG16" i="43"/>
  <c r="AG15" i="43"/>
  <c r="AG14" i="43"/>
  <c r="AK14" i="43" s="1"/>
  <c r="AA45" i="38"/>
  <c r="O45" i="38"/>
  <c r="A45" i="38"/>
  <c r="A44" i="38"/>
  <c r="AA45" i="21"/>
  <c r="O45" i="21"/>
  <c r="A45" i="21"/>
  <c r="A44" i="21"/>
  <c r="AJ31" i="21"/>
  <c r="X31" i="21"/>
  <c r="J31" i="21"/>
  <c r="AJ26" i="21"/>
  <c r="X26" i="21"/>
  <c r="J26" i="21"/>
  <c r="G39" i="21"/>
  <c r="G35" i="21"/>
  <c r="G31" i="21"/>
  <c r="K31" i="21" s="1"/>
  <c r="G25" i="21"/>
  <c r="G24" i="21"/>
  <c r="G23" i="21"/>
  <c r="G22" i="21"/>
  <c r="G19" i="21"/>
  <c r="G16" i="21"/>
  <c r="G15" i="21"/>
  <c r="G12" i="21"/>
  <c r="G11" i="21"/>
  <c r="AA45" i="13"/>
  <c r="O45" i="13"/>
  <c r="A45" i="13"/>
  <c r="A44" i="13"/>
  <c r="AJ40" i="13"/>
  <c r="X40" i="13"/>
  <c r="J40" i="13"/>
  <c r="AJ39" i="13"/>
  <c r="X39" i="13"/>
  <c r="J39" i="13"/>
  <c r="AJ35" i="13"/>
  <c r="X35" i="13"/>
  <c r="J35" i="13"/>
  <c r="AJ34" i="13"/>
  <c r="X34" i="13"/>
  <c r="J34" i="13"/>
  <c r="AJ31" i="13"/>
  <c r="X31" i="13"/>
  <c r="J31" i="13"/>
  <c r="AJ25" i="13"/>
  <c r="X25" i="13"/>
  <c r="J25" i="13"/>
  <c r="AJ23" i="13"/>
  <c r="X23" i="13"/>
  <c r="J23" i="13"/>
  <c r="AJ15" i="13"/>
  <c r="X15" i="13"/>
  <c r="J15" i="13"/>
  <c r="AJ14" i="13"/>
  <c r="X14" i="13"/>
  <c r="J14" i="13"/>
  <c r="AJ13" i="13"/>
  <c r="X13" i="13"/>
  <c r="J13" i="13"/>
  <c r="AJ12" i="13"/>
  <c r="X12" i="13"/>
  <c r="J12" i="13"/>
  <c r="AJ10" i="13"/>
  <c r="X10" i="13"/>
  <c r="J10" i="13"/>
  <c r="G40" i="13"/>
  <c r="K40" i="13" s="1"/>
  <c r="G39" i="13"/>
  <c r="K39" i="13" s="1"/>
  <c r="G38" i="13"/>
  <c r="G36" i="13"/>
  <c r="G35" i="13"/>
  <c r="K35" i="13" s="1"/>
  <c r="G34" i="13"/>
  <c r="K34" i="13" s="1"/>
  <c r="G33" i="13"/>
  <c r="G31" i="13"/>
  <c r="K31" i="13" s="1"/>
  <c r="G30" i="13"/>
  <c r="G29" i="13"/>
  <c r="G28" i="13"/>
  <c r="G26" i="13"/>
  <c r="G25" i="13"/>
  <c r="K25" i="13" s="1"/>
  <c r="G24" i="13"/>
  <c r="G23" i="13"/>
  <c r="K23" i="13" s="1"/>
  <c r="G22" i="13"/>
  <c r="G21" i="13"/>
  <c r="G20" i="13"/>
  <c r="G19" i="13"/>
  <c r="G18" i="13"/>
  <c r="G16" i="13"/>
  <c r="G15" i="13"/>
  <c r="K15" i="13" s="1"/>
  <c r="G14" i="13"/>
  <c r="K14" i="13" s="1"/>
  <c r="G13" i="13"/>
  <c r="K13" i="13" s="1"/>
  <c r="G12" i="13"/>
  <c r="K12" i="13" s="1"/>
  <c r="G11" i="13"/>
  <c r="G10" i="13"/>
  <c r="K10" i="13" s="1"/>
  <c r="AA45" i="11"/>
  <c r="O45" i="11"/>
  <c r="A45" i="11"/>
  <c r="A44" i="11"/>
  <c r="AJ40" i="11"/>
  <c r="X40" i="11"/>
  <c r="J40" i="11"/>
  <c r="AJ39" i="11"/>
  <c r="X39" i="11"/>
  <c r="J39" i="11"/>
  <c r="AJ35" i="11"/>
  <c r="X35" i="11"/>
  <c r="J35" i="11"/>
  <c r="AJ34" i="11"/>
  <c r="X34" i="11"/>
  <c r="J34" i="11"/>
  <c r="AJ31" i="11"/>
  <c r="X31" i="11"/>
  <c r="J31" i="11"/>
  <c r="AJ25" i="11"/>
  <c r="X25" i="11"/>
  <c r="J25" i="11"/>
  <c r="AJ23" i="11"/>
  <c r="X23" i="11"/>
  <c r="J23" i="11"/>
  <c r="AJ15" i="11"/>
  <c r="X15" i="11"/>
  <c r="J15" i="11"/>
  <c r="AJ14" i="11"/>
  <c r="X14" i="11"/>
  <c r="J14" i="11"/>
  <c r="AJ13" i="11"/>
  <c r="X13" i="11"/>
  <c r="J13" i="11"/>
  <c r="AJ12" i="11"/>
  <c r="X12" i="11"/>
  <c r="J12" i="11"/>
  <c r="AJ10" i="11"/>
  <c r="X10" i="11"/>
  <c r="J10" i="11"/>
  <c r="G40" i="11"/>
  <c r="K40" i="11" s="1"/>
  <c r="G39" i="11"/>
  <c r="K39" i="11" s="1"/>
  <c r="G38" i="11"/>
  <c r="G36" i="11"/>
  <c r="G35" i="11"/>
  <c r="K35" i="11" s="1"/>
  <c r="G34" i="11"/>
  <c r="K34" i="11" s="1"/>
  <c r="G33" i="11"/>
  <c r="G31" i="11"/>
  <c r="K31" i="11" s="1"/>
  <c r="G30" i="11"/>
  <c r="G29" i="11"/>
  <c r="G28" i="11"/>
  <c r="G26" i="11"/>
  <c r="G25" i="11"/>
  <c r="K25" i="11" s="1"/>
  <c r="G24" i="11"/>
  <c r="G23" i="11"/>
  <c r="K23" i="11" s="1"/>
  <c r="G22" i="11"/>
  <c r="G21" i="11"/>
  <c r="G20" i="11"/>
  <c r="G19" i="11"/>
  <c r="G18" i="11"/>
  <c r="G16" i="11"/>
  <c r="G15" i="11"/>
  <c r="K15" i="11" s="1"/>
  <c r="G14" i="11"/>
  <c r="K14" i="11" s="1"/>
  <c r="G13" i="11"/>
  <c r="K13" i="11" s="1"/>
  <c r="G12" i="11"/>
  <c r="K12" i="11" s="1"/>
  <c r="G11" i="11"/>
  <c r="G10" i="11"/>
  <c r="K10" i="11" s="1"/>
  <c r="U40" i="11"/>
  <c r="Y40" i="11" s="1"/>
  <c r="U39" i="11"/>
  <c r="Y39" i="11" s="1"/>
  <c r="W39" i="11"/>
  <c r="U35" i="11"/>
  <c r="Y35" i="11" s="1"/>
  <c r="U34" i="11"/>
  <c r="Y34" i="11" s="1"/>
  <c r="U31" i="13"/>
  <c r="Y31" i="13" s="1"/>
  <c r="U31" i="11"/>
  <c r="Y31" i="11" s="1"/>
  <c r="W31" i="13"/>
  <c r="U29" i="11"/>
  <c r="U25" i="13"/>
  <c r="Y25" i="13" s="1"/>
  <c r="U25" i="11"/>
  <c r="Y25" i="11" s="1"/>
  <c r="W23" i="13"/>
  <c r="U23" i="13"/>
  <c r="Y23" i="13" s="1"/>
  <c r="U23" i="11"/>
  <c r="Y23" i="11" s="1"/>
  <c r="W15" i="13"/>
  <c r="U15" i="13"/>
  <c r="Y15" i="13" s="1"/>
  <c r="U15" i="11"/>
  <c r="Y15" i="11" s="1"/>
  <c r="U14" i="13"/>
  <c r="Y14" i="13" s="1"/>
  <c r="U14" i="11"/>
  <c r="Y14" i="11" s="1"/>
  <c r="W14" i="13"/>
  <c r="W13" i="13"/>
  <c r="U13" i="13"/>
  <c r="Y13" i="13" s="1"/>
  <c r="U13" i="11"/>
  <c r="Y13" i="11" s="1"/>
  <c r="U12" i="13"/>
  <c r="Y12" i="13" s="1"/>
  <c r="U12" i="11"/>
  <c r="Y12" i="11" s="1"/>
  <c r="W12" i="13"/>
  <c r="U10" i="13"/>
  <c r="Y10" i="13" s="1"/>
  <c r="U10" i="11"/>
  <c r="Y10" i="11" s="1"/>
  <c r="W10" i="13"/>
  <c r="Y31" i="45" l="1"/>
  <c r="Y40" i="43"/>
  <c r="Y13" i="43"/>
  <c r="Y28" i="43"/>
  <c r="Y24" i="50"/>
  <c r="U11" i="11"/>
  <c r="AG31" i="13"/>
  <c r="AK31" i="13" s="1"/>
  <c r="AG40" i="50"/>
  <c r="AG37" i="50"/>
  <c r="AG33" i="43"/>
  <c r="AG32" i="43"/>
  <c r="I8" i="58"/>
  <c r="AG24" i="43"/>
  <c r="AK24" i="43" s="1"/>
  <c r="I37" i="50"/>
  <c r="L37" i="50" s="1"/>
  <c r="Y10" i="50"/>
  <c r="I26" i="59"/>
  <c r="C26" i="61"/>
  <c r="F26" i="61" s="1"/>
  <c r="J25" i="62"/>
  <c r="H26" i="63"/>
  <c r="AI34" i="21"/>
  <c r="Y11" i="43"/>
  <c r="AI40" i="45"/>
  <c r="AL40" i="45" s="1"/>
  <c r="K26" i="45"/>
  <c r="Y19" i="50"/>
  <c r="Y30" i="50"/>
  <c r="I37" i="58"/>
  <c r="J37" i="58" s="1"/>
  <c r="I16" i="61"/>
  <c r="C36" i="62"/>
  <c r="D36" i="62" s="1"/>
  <c r="AG37" i="43"/>
  <c r="I34" i="50"/>
  <c r="L34" i="50" s="1"/>
  <c r="I35" i="50"/>
  <c r="L35" i="50" s="1"/>
  <c r="C36" i="60"/>
  <c r="C41" i="60" s="1"/>
  <c r="H26" i="62"/>
  <c r="J39" i="62"/>
  <c r="C26" i="63"/>
  <c r="AG11" i="13"/>
  <c r="Y11" i="50"/>
  <c r="AG23" i="50"/>
  <c r="AK23" i="50" s="1"/>
  <c r="Y31" i="50"/>
  <c r="C8" i="58"/>
  <c r="J39" i="59"/>
  <c r="C31" i="61"/>
  <c r="F31" i="61" s="1"/>
  <c r="Y31" i="43"/>
  <c r="Y21" i="45"/>
  <c r="AG21" i="50"/>
  <c r="AK21" i="50" s="1"/>
  <c r="Y14" i="50"/>
  <c r="H26" i="61"/>
  <c r="J39" i="63"/>
  <c r="H41" i="58"/>
  <c r="Y19" i="45"/>
  <c r="Y26" i="50"/>
  <c r="J38" i="62"/>
  <c r="AG13" i="13"/>
  <c r="AK13" i="13" s="1"/>
  <c r="AG15" i="13"/>
  <c r="AK15" i="13" s="1"/>
  <c r="U36" i="11"/>
  <c r="AG19" i="43"/>
  <c r="AI18" i="13"/>
  <c r="I34" i="13"/>
  <c r="M34" i="13" s="1"/>
  <c r="W34" i="13"/>
  <c r="U38" i="11"/>
  <c r="U39" i="13"/>
  <c r="Y39" i="13" s="1"/>
  <c r="AI14" i="21"/>
  <c r="AJ14" i="21" s="1"/>
  <c r="U35" i="21"/>
  <c r="AG12" i="43"/>
  <c r="W18" i="13"/>
  <c r="X18" i="13" s="1"/>
  <c r="AG29" i="13"/>
  <c r="AG38" i="11"/>
  <c r="AI15" i="50"/>
  <c r="AM15" i="50" s="1"/>
  <c r="AG35" i="50"/>
  <c r="AK35" i="50" s="1"/>
  <c r="I17" i="59"/>
  <c r="I16" i="59" s="1"/>
  <c r="C16" i="59"/>
  <c r="J32" i="59"/>
  <c r="H31" i="59"/>
  <c r="J31" i="59" s="1"/>
  <c r="J32" i="62"/>
  <c r="H31" i="62"/>
  <c r="U16" i="13"/>
  <c r="W19" i="13"/>
  <c r="X19" i="13" s="1"/>
  <c r="W25" i="13"/>
  <c r="I15" i="21"/>
  <c r="K15" i="21" s="1"/>
  <c r="AI26" i="21"/>
  <c r="AL26" i="21" s="1"/>
  <c r="W34" i="21"/>
  <c r="X34" i="21" s="1"/>
  <c r="G26" i="21"/>
  <c r="K26" i="21" s="1"/>
  <c r="W22" i="13"/>
  <c r="X22" i="13" s="1"/>
  <c r="I35" i="13"/>
  <c r="L35" i="13" s="1"/>
  <c r="W35" i="13"/>
  <c r="AG13" i="21"/>
  <c r="U40" i="13"/>
  <c r="Y40" i="13" s="1"/>
  <c r="I13" i="21"/>
  <c r="W13" i="21"/>
  <c r="X13" i="21" s="1"/>
  <c r="U16" i="21"/>
  <c r="AI22" i="21"/>
  <c r="AL22" i="21" s="1"/>
  <c r="AG33" i="21"/>
  <c r="AG11" i="43"/>
  <c r="AG18" i="43"/>
  <c r="AG12" i="45"/>
  <c r="AG40" i="11"/>
  <c r="AK40" i="11" s="1"/>
  <c r="U15" i="21"/>
  <c r="G32" i="21"/>
  <c r="AG13" i="43"/>
  <c r="AG22" i="43"/>
  <c r="AK22" i="43" s="1"/>
  <c r="AG32" i="45"/>
  <c r="AG31" i="43"/>
  <c r="AI35" i="45"/>
  <c r="AG40" i="45"/>
  <c r="AK40" i="45" s="1"/>
  <c r="AK12" i="50"/>
  <c r="AG30" i="43"/>
  <c r="AI39" i="45"/>
  <c r="AL39" i="45" s="1"/>
  <c r="X31" i="45"/>
  <c r="U9" i="50"/>
  <c r="AI31" i="50"/>
  <c r="AL31" i="50" s="1"/>
  <c r="I31" i="50"/>
  <c r="M31" i="50" s="1"/>
  <c r="M14" i="50"/>
  <c r="Y16" i="50"/>
  <c r="AG29" i="43"/>
  <c r="Y30" i="43"/>
  <c r="Y20" i="45"/>
  <c r="AI30" i="50"/>
  <c r="AJ30" i="50" s="1"/>
  <c r="I30" i="50"/>
  <c r="J30" i="50" s="1"/>
  <c r="I27" i="50"/>
  <c r="J27" i="50" s="1"/>
  <c r="I36" i="50"/>
  <c r="K36" i="50" s="1"/>
  <c r="H16" i="60"/>
  <c r="J17" i="60"/>
  <c r="J28" i="60"/>
  <c r="H26" i="60"/>
  <c r="J26" i="60" s="1"/>
  <c r="J38" i="61"/>
  <c r="I37" i="63"/>
  <c r="C36" i="63"/>
  <c r="AI30" i="45"/>
  <c r="AL30" i="45" s="1"/>
  <c r="AI29" i="50"/>
  <c r="I29" i="50"/>
  <c r="M29" i="50" s="1"/>
  <c r="Y13" i="50"/>
  <c r="C16" i="58"/>
  <c r="I17" i="58"/>
  <c r="I37" i="59"/>
  <c r="I36" i="59" s="1"/>
  <c r="I41" i="59" s="1"/>
  <c r="C36" i="59"/>
  <c r="Y15" i="43"/>
  <c r="Y34" i="43"/>
  <c r="Y35" i="43"/>
  <c r="Y36" i="43"/>
  <c r="Y36" i="45"/>
  <c r="AI28" i="50"/>
  <c r="AJ28" i="50" s="1"/>
  <c r="I28" i="50"/>
  <c r="J28" i="50" s="1"/>
  <c r="AI33" i="50"/>
  <c r="AL33" i="50" s="1"/>
  <c r="I33" i="50"/>
  <c r="M33" i="50" s="1"/>
  <c r="I40" i="50"/>
  <c r="K40" i="50" s="1"/>
  <c r="X13" i="50"/>
  <c r="Y18" i="50"/>
  <c r="I39" i="50"/>
  <c r="J17" i="61"/>
  <c r="H16" i="61"/>
  <c r="H40" i="61" s="1"/>
  <c r="I26" i="61"/>
  <c r="C26" i="62"/>
  <c r="D26" i="62" s="1"/>
  <c r="Y28" i="50"/>
  <c r="Y33" i="50"/>
  <c r="J39" i="60"/>
  <c r="H31" i="61"/>
  <c r="I35" i="61"/>
  <c r="I31" i="61" s="1"/>
  <c r="H36" i="61"/>
  <c r="J36" i="61" s="1"/>
  <c r="I16" i="62"/>
  <c r="I31" i="62"/>
  <c r="J37" i="62"/>
  <c r="H31" i="63"/>
  <c r="X33" i="50"/>
  <c r="J28" i="58"/>
  <c r="D36" i="58"/>
  <c r="I26" i="60"/>
  <c r="C8" i="61"/>
  <c r="J32" i="61"/>
  <c r="J29" i="62"/>
  <c r="H36" i="62"/>
  <c r="H16" i="63"/>
  <c r="J16" i="63" s="1"/>
  <c r="I16" i="63"/>
  <c r="D36" i="63"/>
  <c r="Y39" i="50"/>
  <c r="I31" i="58"/>
  <c r="J39" i="58"/>
  <c r="H26" i="59"/>
  <c r="J26" i="59" s="1"/>
  <c r="J27" i="61"/>
  <c r="D31" i="62"/>
  <c r="C16" i="63"/>
  <c r="F16" i="63" s="1"/>
  <c r="J27" i="63"/>
  <c r="I26" i="63"/>
  <c r="Y11" i="45"/>
  <c r="X16" i="50"/>
  <c r="Y16" i="45"/>
  <c r="Y16" i="43"/>
  <c r="Y39" i="43"/>
  <c r="I39" i="21"/>
  <c r="K39" i="21" s="1"/>
  <c r="Y40" i="50"/>
  <c r="Y38" i="50"/>
  <c r="I38" i="50"/>
  <c r="M38" i="50" s="1"/>
  <c r="Y38" i="43"/>
  <c r="AI38" i="21"/>
  <c r="Y30" i="45"/>
  <c r="AI30" i="21"/>
  <c r="AL30" i="21" s="1"/>
  <c r="X28" i="50"/>
  <c r="Y28" i="45"/>
  <c r="AI28" i="45"/>
  <c r="AL28" i="45" s="1"/>
  <c r="Y33" i="45"/>
  <c r="AI29" i="45"/>
  <c r="AL29" i="45" s="1"/>
  <c r="Y33" i="43"/>
  <c r="G27" i="48"/>
  <c r="I26" i="50"/>
  <c r="M26" i="50" s="1"/>
  <c r="Y26" i="45"/>
  <c r="W26" i="13"/>
  <c r="X26" i="13" s="1"/>
  <c r="Y22" i="45"/>
  <c r="Y23" i="45"/>
  <c r="Y15" i="50"/>
  <c r="Y15" i="45"/>
  <c r="Y29" i="43"/>
  <c r="Y12" i="43"/>
  <c r="W21" i="13"/>
  <c r="X21" i="13" s="1"/>
  <c r="K31" i="45"/>
  <c r="K36" i="45"/>
  <c r="G32" i="48"/>
  <c r="K14" i="50"/>
  <c r="X39" i="50"/>
  <c r="Y18" i="43"/>
  <c r="Y19" i="43"/>
  <c r="Y26" i="43"/>
  <c r="U31" i="21"/>
  <c r="Y31" i="21" s="1"/>
  <c r="Y29" i="45"/>
  <c r="G27" i="21"/>
  <c r="M26" i="45"/>
  <c r="U11" i="13"/>
  <c r="AI12" i="11"/>
  <c r="AI16" i="11"/>
  <c r="AI31" i="11"/>
  <c r="AI22" i="13"/>
  <c r="AI30" i="11"/>
  <c r="AI29" i="11"/>
  <c r="AI11" i="11"/>
  <c r="AI13" i="11"/>
  <c r="AI15" i="11"/>
  <c r="U29" i="13"/>
  <c r="AI18" i="11"/>
  <c r="AI22" i="11"/>
  <c r="AI23" i="11"/>
  <c r="AI24" i="11"/>
  <c r="AG34" i="11"/>
  <c r="AK34" i="11" s="1"/>
  <c r="I37" i="13"/>
  <c r="I37" i="11"/>
  <c r="W14" i="21"/>
  <c r="X14" i="21" s="1"/>
  <c r="I14" i="21"/>
  <c r="I18" i="21"/>
  <c r="U19" i="21"/>
  <c r="U23" i="21"/>
  <c r="I25" i="21"/>
  <c r="K25" i="21" s="1"/>
  <c r="W25" i="21"/>
  <c r="X25" i="21" s="1"/>
  <c r="I26" i="21"/>
  <c r="W26" i="21"/>
  <c r="I31" i="21"/>
  <c r="W31" i="21"/>
  <c r="I33" i="21"/>
  <c r="I40" i="21"/>
  <c r="U38" i="21"/>
  <c r="W11" i="13"/>
  <c r="X11" i="13" s="1"/>
  <c r="W16" i="13"/>
  <c r="X16" i="13" s="1"/>
  <c r="W29" i="13"/>
  <c r="X29" i="13" s="1"/>
  <c r="W30" i="13"/>
  <c r="X30" i="13" s="1"/>
  <c r="G9" i="13"/>
  <c r="G9" i="11"/>
  <c r="I18" i="13"/>
  <c r="K18" i="13" s="1"/>
  <c r="I18" i="11"/>
  <c r="I19" i="13"/>
  <c r="K19" i="13" s="1"/>
  <c r="I19" i="11"/>
  <c r="I20" i="13"/>
  <c r="K20" i="13" s="1"/>
  <c r="I20" i="11"/>
  <c r="I21" i="13"/>
  <c r="I21" i="11"/>
  <c r="I22" i="13"/>
  <c r="K22" i="13" s="1"/>
  <c r="I22" i="11"/>
  <c r="I23" i="13"/>
  <c r="I23" i="11"/>
  <c r="I24" i="13"/>
  <c r="I24" i="11"/>
  <c r="K24" i="11" s="1"/>
  <c r="I25" i="13"/>
  <c r="I25" i="11"/>
  <c r="I26" i="13"/>
  <c r="K26" i="13" s="1"/>
  <c r="I26" i="11"/>
  <c r="G27" i="13"/>
  <c r="G27" i="11"/>
  <c r="I33" i="13"/>
  <c r="I33" i="11"/>
  <c r="K33" i="11" s="1"/>
  <c r="U34" i="13"/>
  <c r="Y34" i="13" s="1"/>
  <c r="AG35" i="11"/>
  <c r="AK35" i="11" s="1"/>
  <c r="AG36" i="11"/>
  <c r="I10" i="21"/>
  <c r="I35" i="21"/>
  <c r="K35" i="21" s="1"/>
  <c r="I36" i="21"/>
  <c r="W18" i="11"/>
  <c r="X18" i="11" s="1"/>
  <c r="W21" i="11"/>
  <c r="X21" i="11" s="1"/>
  <c r="W22" i="11"/>
  <c r="X22" i="11" s="1"/>
  <c r="W23" i="11"/>
  <c r="W24" i="11"/>
  <c r="X24" i="11" s="1"/>
  <c r="W25" i="11"/>
  <c r="K24" i="13"/>
  <c r="I9" i="13"/>
  <c r="I9" i="11"/>
  <c r="AI26" i="11"/>
  <c r="L34" i="13"/>
  <c r="U35" i="13"/>
  <c r="Y35" i="13" s="1"/>
  <c r="U12" i="21"/>
  <c r="I23" i="21"/>
  <c r="I28" i="21"/>
  <c r="K21" i="11"/>
  <c r="I10" i="13"/>
  <c r="I10" i="11"/>
  <c r="I11" i="13"/>
  <c r="I11" i="11"/>
  <c r="K11" i="11" s="1"/>
  <c r="AG11" i="11"/>
  <c r="AK11" i="11" s="1"/>
  <c r="I12" i="13"/>
  <c r="I12" i="11"/>
  <c r="AG12" i="11"/>
  <c r="AK12" i="11" s="1"/>
  <c r="I13" i="13"/>
  <c r="I13" i="11"/>
  <c r="AG13" i="11"/>
  <c r="AK13" i="11" s="1"/>
  <c r="I14" i="13"/>
  <c r="I14" i="11"/>
  <c r="I15" i="13"/>
  <c r="I15" i="11"/>
  <c r="AG15" i="11"/>
  <c r="AK15" i="11" s="1"/>
  <c r="I16" i="13"/>
  <c r="K16" i="13" s="1"/>
  <c r="I16" i="11"/>
  <c r="G17" i="13"/>
  <c r="G17" i="11"/>
  <c r="I28" i="13"/>
  <c r="K28" i="13" s="1"/>
  <c r="I28" i="11"/>
  <c r="K28" i="11" s="1"/>
  <c r="I29" i="13"/>
  <c r="K29" i="13" s="1"/>
  <c r="I29" i="11"/>
  <c r="I30" i="13"/>
  <c r="K30" i="13" s="1"/>
  <c r="I30" i="11"/>
  <c r="I31" i="13"/>
  <c r="I31" i="11"/>
  <c r="AG31" i="11"/>
  <c r="AK31" i="11" s="1"/>
  <c r="G32" i="13"/>
  <c r="G32" i="11"/>
  <c r="I11" i="21"/>
  <c r="K11" i="21" s="1"/>
  <c r="I16" i="21"/>
  <c r="K16" i="21" s="1"/>
  <c r="I20" i="21"/>
  <c r="I22" i="21"/>
  <c r="K22" i="21" s="1"/>
  <c r="AJ22" i="21"/>
  <c r="I24" i="21"/>
  <c r="K24" i="21" s="1"/>
  <c r="I29" i="21"/>
  <c r="W29" i="21"/>
  <c r="X29" i="21" s="1"/>
  <c r="I34" i="21"/>
  <c r="I38" i="21"/>
  <c r="W10" i="11"/>
  <c r="W12" i="11"/>
  <c r="W13" i="11"/>
  <c r="W14" i="11"/>
  <c r="W15" i="11"/>
  <c r="W16" i="11"/>
  <c r="X16" i="11" s="1"/>
  <c r="W28" i="11"/>
  <c r="W29" i="11"/>
  <c r="X29" i="11" s="1"/>
  <c r="W30" i="11"/>
  <c r="X30" i="11" s="1"/>
  <c r="W31" i="11"/>
  <c r="K33" i="13"/>
  <c r="W39" i="13"/>
  <c r="W40" i="13"/>
  <c r="I36" i="11"/>
  <c r="K36" i="11" s="1"/>
  <c r="G37" i="11"/>
  <c r="AG39" i="11"/>
  <c r="AK39" i="11" s="1"/>
  <c r="I40" i="11"/>
  <c r="I36" i="13"/>
  <c r="G37" i="13"/>
  <c r="I40" i="13"/>
  <c r="G20" i="38"/>
  <c r="W34" i="11"/>
  <c r="W35" i="11"/>
  <c r="I35" i="11"/>
  <c r="I39" i="11"/>
  <c r="I39" i="13"/>
  <c r="G17" i="21"/>
  <c r="G18" i="21"/>
  <c r="G20" i="21"/>
  <c r="G21" i="21"/>
  <c r="G33" i="21"/>
  <c r="G34" i="21"/>
  <c r="G36" i="21"/>
  <c r="G38" i="21"/>
  <c r="G40" i="21"/>
  <c r="K40" i="21" s="1"/>
  <c r="I34" i="11"/>
  <c r="I38" i="11"/>
  <c r="I38" i="13"/>
  <c r="K38" i="13" s="1"/>
  <c r="AI13" i="21"/>
  <c r="AI21" i="21"/>
  <c r="AI25" i="21"/>
  <c r="AI29" i="21"/>
  <c r="G9" i="21"/>
  <c r="G10" i="21"/>
  <c r="G13" i="21"/>
  <c r="G14" i="21"/>
  <c r="K14" i="21" s="1"/>
  <c r="G28" i="21"/>
  <c r="G29" i="21"/>
  <c r="G30" i="21"/>
  <c r="W40" i="11"/>
  <c r="G10" i="38"/>
  <c r="G12" i="38"/>
  <c r="G16" i="38"/>
  <c r="G28" i="38"/>
  <c r="G36" i="38"/>
  <c r="G14" i="38"/>
  <c r="G21" i="38"/>
  <c r="G25" i="38"/>
  <c r="G11" i="38"/>
  <c r="G18" i="38"/>
  <c r="G22" i="38"/>
  <c r="G26" i="38"/>
  <c r="G30" i="38"/>
  <c r="G34" i="38"/>
  <c r="G38" i="38"/>
  <c r="G15" i="38"/>
  <c r="G19" i="38"/>
  <c r="G35" i="38"/>
  <c r="G39" i="38"/>
  <c r="I24" i="45"/>
  <c r="AI24" i="45"/>
  <c r="I11" i="48"/>
  <c r="K11" i="48" s="1"/>
  <c r="I11" i="43"/>
  <c r="K11" i="43" s="1"/>
  <c r="G37" i="43"/>
  <c r="G41" i="43"/>
  <c r="I33" i="43"/>
  <c r="K33" i="43" s="1"/>
  <c r="AG29" i="45"/>
  <c r="J31" i="45"/>
  <c r="L31" i="45"/>
  <c r="M31" i="45"/>
  <c r="I15" i="48"/>
  <c r="I15" i="43"/>
  <c r="I19" i="48"/>
  <c r="I19" i="43"/>
  <c r="K19" i="43" s="1"/>
  <c r="I29" i="43"/>
  <c r="K29" i="43" s="1"/>
  <c r="I10" i="43"/>
  <c r="I14" i="43"/>
  <c r="I18" i="43"/>
  <c r="I21" i="43"/>
  <c r="I23" i="48"/>
  <c r="I23" i="43"/>
  <c r="I25" i="43"/>
  <c r="I28" i="43"/>
  <c r="I36" i="48"/>
  <c r="K36" i="48" s="1"/>
  <c r="I36" i="43"/>
  <c r="K36" i="43" s="1"/>
  <c r="I40" i="43"/>
  <c r="K40" i="43" s="1"/>
  <c r="I18" i="45"/>
  <c r="L34" i="45"/>
  <c r="M34" i="45"/>
  <c r="AI34" i="45"/>
  <c r="AG36" i="45"/>
  <c r="AG39" i="45"/>
  <c r="AK39" i="45" s="1"/>
  <c r="G32" i="43"/>
  <c r="G9" i="43"/>
  <c r="I13" i="43"/>
  <c r="K13" i="43" s="1"/>
  <c r="I31" i="43"/>
  <c r="I35" i="48"/>
  <c r="K35" i="48" s="1"/>
  <c r="I35" i="43"/>
  <c r="I39" i="48"/>
  <c r="K39" i="48" s="1"/>
  <c r="I39" i="43"/>
  <c r="K39" i="43" s="1"/>
  <c r="I20" i="45"/>
  <c r="AI20" i="45"/>
  <c r="I12" i="43"/>
  <c r="I16" i="48"/>
  <c r="I16" i="43"/>
  <c r="K16" i="43" s="1"/>
  <c r="I20" i="43"/>
  <c r="I22" i="43"/>
  <c r="I24" i="48"/>
  <c r="K24" i="48" s="1"/>
  <c r="I24" i="43"/>
  <c r="I26" i="43"/>
  <c r="K26" i="43" s="1"/>
  <c r="I30" i="43"/>
  <c r="K30" i="43" s="1"/>
  <c r="I34" i="43"/>
  <c r="K34" i="43" s="1"/>
  <c r="I38" i="43"/>
  <c r="G9" i="45"/>
  <c r="I22" i="45"/>
  <c r="AI22" i="45"/>
  <c r="AL26" i="45"/>
  <c r="I11" i="45"/>
  <c r="K11" i="45" s="1"/>
  <c r="I13" i="45"/>
  <c r="AI13" i="45"/>
  <c r="I15" i="45"/>
  <c r="K15" i="45" s="1"/>
  <c r="G17" i="45"/>
  <c r="J30" i="45"/>
  <c r="L30" i="45"/>
  <c r="M30" i="45"/>
  <c r="J33" i="45"/>
  <c r="L33" i="45"/>
  <c r="M33" i="45"/>
  <c r="AI33" i="45"/>
  <c r="AG35" i="45"/>
  <c r="AK35" i="45" s="1"/>
  <c r="AG38" i="45"/>
  <c r="L40" i="45"/>
  <c r="M40" i="45"/>
  <c r="K20" i="45"/>
  <c r="K22" i="45"/>
  <c r="K30" i="45"/>
  <c r="I19" i="45"/>
  <c r="K19" i="45" s="1"/>
  <c r="AI19" i="45"/>
  <c r="I21" i="45"/>
  <c r="AI21" i="45"/>
  <c r="AK21" i="45" s="1"/>
  <c r="I23" i="45"/>
  <c r="K23" i="45" s="1"/>
  <c r="AI23" i="45"/>
  <c r="AK23" i="45" s="1"/>
  <c r="I25" i="45"/>
  <c r="AI25" i="45"/>
  <c r="J29" i="45"/>
  <c r="L29" i="45"/>
  <c r="M29" i="45"/>
  <c r="AG31" i="45"/>
  <c r="AG34" i="45"/>
  <c r="AK34" i="45" s="1"/>
  <c r="J36" i="45"/>
  <c r="L36" i="45"/>
  <c r="M36" i="45"/>
  <c r="AG37" i="45"/>
  <c r="L39" i="45"/>
  <c r="M39" i="45"/>
  <c r="K29" i="45"/>
  <c r="I10" i="45"/>
  <c r="AG10" i="45"/>
  <c r="AK10" i="45" s="1"/>
  <c r="I12" i="45"/>
  <c r="K12" i="45" s="1"/>
  <c r="I14" i="45"/>
  <c r="AI14" i="45"/>
  <c r="I16" i="45"/>
  <c r="K16" i="45" s="1"/>
  <c r="G27" i="45"/>
  <c r="J28" i="45"/>
  <c r="L28" i="45"/>
  <c r="M28" i="45"/>
  <c r="AG30" i="45"/>
  <c r="AG33" i="45"/>
  <c r="L35" i="45"/>
  <c r="M35" i="45"/>
  <c r="J38" i="45"/>
  <c r="L38" i="45"/>
  <c r="M38" i="45"/>
  <c r="K28" i="45"/>
  <c r="K33" i="45"/>
  <c r="K38" i="45"/>
  <c r="AJ11" i="50"/>
  <c r="AL11" i="50"/>
  <c r="AG16" i="50"/>
  <c r="L23" i="50"/>
  <c r="M23" i="50"/>
  <c r="I37" i="45"/>
  <c r="K37" i="45" s="1"/>
  <c r="G23" i="48"/>
  <c r="AM13" i="50"/>
  <c r="AJ13" i="50"/>
  <c r="AL13" i="50"/>
  <c r="L18" i="50"/>
  <c r="J18" i="50"/>
  <c r="M18" i="50"/>
  <c r="AL35" i="50"/>
  <c r="L16" i="50"/>
  <c r="J16" i="50"/>
  <c r="M16" i="50"/>
  <c r="L19" i="50"/>
  <c r="J19" i="50"/>
  <c r="M19" i="50"/>
  <c r="L20" i="50"/>
  <c r="M20" i="50"/>
  <c r="K16" i="48"/>
  <c r="G18" i="48"/>
  <c r="G19" i="48"/>
  <c r="K19" i="48" s="1"/>
  <c r="L15" i="50"/>
  <c r="J15" i="50"/>
  <c r="M15" i="50"/>
  <c r="L21" i="50"/>
  <c r="M21" i="50"/>
  <c r="L22" i="50"/>
  <c r="M22" i="50"/>
  <c r="L24" i="50"/>
  <c r="J24" i="50"/>
  <c r="M24" i="50"/>
  <c r="AK13" i="50"/>
  <c r="AJ10" i="50"/>
  <c r="AL10" i="50"/>
  <c r="AM12" i="50"/>
  <c r="AJ12" i="50"/>
  <c r="AL12" i="50"/>
  <c r="AL25" i="50"/>
  <c r="AG30" i="50"/>
  <c r="AJ31" i="50"/>
  <c r="AJ33" i="50"/>
  <c r="AI39" i="50"/>
  <c r="K15" i="50"/>
  <c r="K16" i="50"/>
  <c r="K18" i="50"/>
  <c r="K19" i="50"/>
  <c r="K24" i="50"/>
  <c r="G17" i="50"/>
  <c r="AG29" i="50"/>
  <c r="J31" i="50"/>
  <c r="L33" i="50"/>
  <c r="AI19" i="50"/>
  <c r="AI21" i="50"/>
  <c r="AI23" i="50"/>
  <c r="AI32" i="50"/>
  <c r="AG10" i="50"/>
  <c r="AJ14" i="50"/>
  <c r="AL14" i="50"/>
  <c r="AG26" i="50"/>
  <c r="AG28" i="50"/>
  <c r="AG34" i="50"/>
  <c r="AK34" i="50" s="1"/>
  <c r="AI36" i="50"/>
  <c r="U37" i="50"/>
  <c r="L38" i="50"/>
  <c r="W32" i="50"/>
  <c r="X32" i="50" s="1"/>
  <c r="K31" i="50"/>
  <c r="I32" i="50"/>
  <c r="K33" i="50"/>
  <c r="G9" i="50"/>
  <c r="AG25" i="50"/>
  <c r="AJ26" i="50"/>
  <c r="AL26" i="50"/>
  <c r="AG31" i="50"/>
  <c r="AG33" i="50"/>
  <c r="AL34" i="50"/>
  <c r="L14" i="50"/>
  <c r="J14" i="50"/>
  <c r="AI20" i="50"/>
  <c r="AI22" i="50"/>
  <c r="I10" i="50"/>
  <c r="I11" i="50"/>
  <c r="K11" i="50" s="1"/>
  <c r="I12" i="50"/>
  <c r="K12" i="50" s="1"/>
  <c r="I13" i="50"/>
  <c r="I25" i="50"/>
  <c r="B42" i="58"/>
  <c r="B42" i="59"/>
  <c r="J40" i="61"/>
  <c r="J26" i="63"/>
  <c r="B42" i="63"/>
  <c r="F36" i="60"/>
  <c r="G36" i="60" s="1"/>
  <c r="J16" i="60"/>
  <c r="B42" i="60"/>
  <c r="I26" i="58"/>
  <c r="I36" i="58"/>
  <c r="J36" i="58" s="1"/>
  <c r="I8" i="59"/>
  <c r="J39" i="61"/>
  <c r="I26" i="62"/>
  <c r="J26" i="62" s="1"/>
  <c r="F31" i="62"/>
  <c r="G31" i="62" s="1"/>
  <c r="I36" i="61"/>
  <c r="J37" i="61"/>
  <c r="I31" i="63"/>
  <c r="J35" i="63"/>
  <c r="I16" i="58"/>
  <c r="I8" i="62"/>
  <c r="F26" i="62"/>
  <c r="G26" i="62" s="1"/>
  <c r="J28" i="62"/>
  <c r="J35" i="62"/>
  <c r="J26" i="61"/>
  <c r="I8" i="61"/>
  <c r="I40" i="61" s="1"/>
  <c r="J30" i="62"/>
  <c r="I36" i="62"/>
  <c r="D36" i="59"/>
  <c r="H31" i="60"/>
  <c r="I37" i="60"/>
  <c r="I36" i="60" s="1"/>
  <c r="C16" i="61"/>
  <c r="C36" i="61"/>
  <c r="B41" i="61"/>
  <c r="C16" i="62"/>
  <c r="H16" i="62"/>
  <c r="H41" i="62"/>
  <c r="C31" i="63"/>
  <c r="D31" i="63" s="1"/>
  <c r="H41" i="59"/>
  <c r="D36" i="60"/>
  <c r="B40" i="62"/>
  <c r="B41" i="62"/>
  <c r="I40" i="63"/>
  <c r="C26" i="58"/>
  <c r="C8" i="59"/>
  <c r="H16" i="59"/>
  <c r="C26" i="59"/>
  <c r="C31" i="59"/>
  <c r="F31" i="59" s="1"/>
  <c r="H36" i="60"/>
  <c r="J36" i="60" s="1"/>
  <c r="C8" i="62"/>
  <c r="C40" i="62" s="1"/>
  <c r="F26" i="63"/>
  <c r="H40" i="63"/>
  <c r="J40" i="63" s="1"/>
  <c r="H16" i="58"/>
  <c r="I40" i="60"/>
  <c r="J16" i="61"/>
  <c r="H36" i="63"/>
  <c r="M35" i="50" l="1"/>
  <c r="L31" i="50"/>
  <c r="J36" i="50"/>
  <c r="L27" i="50"/>
  <c r="J33" i="50"/>
  <c r="L40" i="50"/>
  <c r="AL30" i="50"/>
  <c r="K26" i="50"/>
  <c r="L29" i="50"/>
  <c r="J40" i="50"/>
  <c r="AM35" i="50"/>
  <c r="K29" i="21"/>
  <c r="AK31" i="50"/>
  <c r="K29" i="50"/>
  <c r="M37" i="50"/>
  <c r="AJ28" i="45"/>
  <c r="M34" i="50"/>
  <c r="J37" i="50"/>
  <c r="K37" i="50"/>
  <c r="J29" i="50"/>
  <c r="AM35" i="45"/>
  <c r="C42" i="60"/>
  <c r="D41" i="60"/>
  <c r="AI31" i="45"/>
  <c r="AK31" i="45" s="1"/>
  <c r="AJ34" i="21"/>
  <c r="AL34" i="21"/>
  <c r="AK15" i="50"/>
  <c r="F36" i="59"/>
  <c r="G36" i="59" s="1"/>
  <c r="K37" i="11"/>
  <c r="F16" i="62"/>
  <c r="G16" i="62" s="1"/>
  <c r="L36" i="50"/>
  <c r="AL35" i="45"/>
  <c r="G24" i="38"/>
  <c r="AJ30" i="21"/>
  <c r="I32" i="11"/>
  <c r="K32" i="11" s="1"/>
  <c r="AL14" i="21"/>
  <c r="W30" i="21"/>
  <c r="X30" i="21" s="1"/>
  <c r="C41" i="62"/>
  <c r="W22" i="21"/>
  <c r="X22" i="21" s="1"/>
  <c r="I32" i="13"/>
  <c r="L32" i="13" s="1"/>
  <c r="I21" i="21"/>
  <c r="K21" i="21" s="1"/>
  <c r="J36" i="59"/>
  <c r="J37" i="59"/>
  <c r="W24" i="13"/>
  <c r="X24" i="13" s="1"/>
  <c r="AK30" i="45"/>
  <c r="K37" i="13"/>
  <c r="I30" i="21"/>
  <c r="M30" i="21" s="1"/>
  <c r="W21" i="21"/>
  <c r="X21" i="21" s="1"/>
  <c r="AL15" i="50"/>
  <c r="M40" i="50"/>
  <c r="AM34" i="50"/>
  <c r="AJ15" i="50"/>
  <c r="AJ30" i="45"/>
  <c r="G23" i="38"/>
  <c r="G37" i="38"/>
  <c r="G33" i="38"/>
  <c r="K36" i="21"/>
  <c r="M35" i="13"/>
  <c r="AG29" i="11"/>
  <c r="AK29" i="11" s="1"/>
  <c r="I27" i="11"/>
  <c r="L27" i="11" s="1"/>
  <c r="AI14" i="11"/>
  <c r="AL14" i="11" s="1"/>
  <c r="J41" i="59"/>
  <c r="D41" i="62"/>
  <c r="M36" i="50"/>
  <c r="G40" i="38"/>
  <c r="W18" i="21"/>
  <c r="X18" i="21" s="1"/>
  <c r="I27" i="13"/>
  <c r="K27" i="13" s="1"/>
  <c r="AM29" i="45"/>
  <c r="AK29" i="45"/>
  <c r="M27" i="50"/>
  <c r="K27" i="50"/>
  <c r="AL28" i="50"/>
  <c r="AI18" i="21"/>
  <c r="U33" i="11"/>
  <c r="AG33" i="13"/>
  <c r="U29" i="21"/>
  <c r="Y29" i="21" s="1"/>
  <c r="AG40" i="48"/>
  <c r="U40" i="48"/>
  <c r="I36" i="63"/>
  <c r="F36" i="63" s="1"/>
  <c r="G36" i="63" s="1"/>
  <c r="J37" i="63"/>
  <c r="M30" i="50"/>
  <c r="K30" i="50"/>
  <c r="L30" i="50"/>
  <c r="U27" i="43"/>
  <c r="U10" i="48"/>
  <c r="AG10" i="48"/>
  <c r="G31" i="38"/>
  <c r="I19" i="21"/>
  <c r="J19" i="21" s="1"/>
  <c r="I12" i="21"/>
  <c r="J12" i="21" s="1"/>
  <c r="I12" i="48"/>
  <c r="K12" i="48" s="1"/>
  <c r="I40" i="48"/>
  <c r="K40" i="48" s="1"/>
  <c r="J31" i="60"/>
  <c r="H42" i="60"/>
  <c r="I42" i="58"/>
  <c r="I27" i="45"/>
  <c r="M27" i="45" s="1"/>
  <c r="I41" i="60"/>
  <c r="F41" i="60" s="1"/>
  <c r="G41" i="60" s="1"/>
  <c r="I42" i="60"/>
  <c r="J31" i="61"/>
  <c r="H41" i="61"/>
  <c r="H42" i="61" s="1"/>
  <c r="M39" i="50"/>
  <c r="L39" i="50"/>
  <c r="K39" i="50"/>
  <c r="J39" i="50"/>
  <c r="M28" i="50"/>
  <c r="L28" i="50"/>
  <c r="K28" i="50"/>
  <c r="U32" i="48"/>
  <c r="G29" i="38"/>
  <c r="AG11" i="50"/>
  <c r="W11" i="11"/>
  <c r="X11" i="11" s="1"/>
  <c r="F36" i="58"/>
  <c r="G36" i="58" s="1"/>
  <c r="D42" i="60"/>
  <c r="G13" i="38"/>
  <c r="I17" i="13"/>
  <c r="I17" i="11"/>
  <c r="L17" i="11" s="1"/>
  <c r="W33" i="21"/>
  <c r="X33" i="21" s="1"/>
  <c r="U36" i="13"/>
  <c r="AI19" i="13"/>
  <c r="W19" i="11"/>
  <c r="X19" i="11" s="1"/>
  <c r="U9" i="11"/>
  <c r="U9" i="13"/>
  <c r="AG23" i="43"/>
  <c r="AK23" i="43" s="1"/>
  <c r="AG28" i="43"/>
  <c r="W10" i="21"/>
  <c r="X10" i="21" s="1"/>
  <c r="AG30" i="13"/>
  <c r="U30" i="11"/>
  <c r="I41" i="61"/>
  <c r="K33" i="21"/>
  <c r="I40" i="58"/>
  <c r="AK33" i="45"/>
  <c r="K13" i="21"/>
  <c r="K38" i="21"/>
  <c r="U37" i="13"/>
  <c r="U28" i="11"/>
  <c r="Y28" i="11" s="1"/>
  <c r="AI23" i="13"/>
  <c r="AL23" i="13" s="1"/>
  <c r="U16" i="11"/>
  <c r="Y16" i="11" s="1"/>
  <c r="U41" i="43"/>
  <c r="AI24" i="13"/>
  <c r="I41" i="63"/>
  <c r="D16" i="62"/>
  <c r="AG25" i="43"/>
  <c r="AK25" i="43" s="1"/>
  <c r="AG10" i="43"/>
  <c r="AK10" i="43" s="1"/>
  <c r="AG17" i="43"/>
  <c r="J31" i="62"/>
  <c r="AG13" i="45"/>
  <c r="AK13" i="45" s="1"/>
  <c r="AG21" i="43"/>
  <c r="AK21" i="43" s="1"/>
  <c r="AG39" i="21"/>
  <c r="AI25" i="13"/>
  <c r="AL25" i="13" s="1"/>
  <c r="J38" i="50"/>
  <c r="K38" i="50"/>
  <c r="K30" i="21"/>
  <c r="AJ29" i="45"/>
  <c r="W27" i="45"/>
  <c r="X27" i="45" s="1"/>
  <c r="W33" i="11"/>
  <c r="X33" i="11" s="1"/>
  <c r="K32" i="13"/>
  <c r="G42" i="48"/>
  <c r="L26" i="50"/>
  <c r="J26" i="50"/>
  <c r="W26" i="11"/>
  <c r="X26" i="11" s="1"/>
  <c r="AI26" i="13"/>
  <c r="AJ26" i="13" s="1"/>
  <c r="K17" i="13"/>
  <c r="K23" i="48"/>
  <c r="I17" i="50"/>
  <c r="K17" i="50" s="1"/>
  <c r="K18" i="21"/>
  <c r="I32" i="45"/>
  <c r="J32" i="45" s="1"/>
  <c r="W32" i="45"/>
  <c r="X32" i="45" s="1"/>
  <c r="AI21" i="11"/>
  <c r="AJ21" i="11" s="1"/>
  <c r="AK13" i="21"/>
  <c r="K9" i="11"/>
  <c r="Y11" i="13"/>
  <c r="F26" i="59"/>
  <c r="C41" i="59"/>
  <c r="J36" i="62"/>
  <c r="F36" i="62"/>
  <c r="G36" i="62" s="1"/>
  <c r="C41" i="58"/>
  <c r="F26" i="58"/>
  <c r="G26" i="58" s="1"/>
  <c r="L13" i="50"/>
  <c r="J13" i="50"/>
  <c r="M13" i="50"/>
  <c r="K13" i="50"/>
  <c r="I42" i="50"/>
  <c r="AK25" i="50"/>
  <c r="AM25" i="50"/>
  <c r="AG9" i="50"/>
  <c r="U17" i="50"/>
  <c r="G17" i="48"/>
  <c r="AI27" i="50"/>
  <c r="L13" i="45"/>
  <c r="M13" i="45"/>
  <c r="M38" i="43"/>
  <c r="J38" i="43"/>
  <c r="L38" i="43"/>
  <c r="I34" i="48"/>
  <c r="M24" i="43"/>
  <c r="L24" i="43"/>
  <c r="I22" i="48"/>
  <c r="M12" i="43"/>
  <c r="J12" i="43"/>
  <c r="L12" i="43"/>
  <c r="K12" i="43"/>
  <c r="J18" i="45"/>
  <c r="L18" i="45"/>
  <c r="M18" i="45"/>
  <c r="K18" i="45"/>
  <c r="I28" i="48"/>
  <c r="AI23" i="43"/>
  <c r="M21" i="43"/>
  <c r="L21" i="43"/>
  <c r="M18" i="43"/>
  <c r="J18" i="43"/>
  <c r="L18" i="43"/>
  <c r="K18" i="43"/>
  <c r="I14" i="48"/>
  <c r="I10" i="48"/>
  <c r="G9" i="38"/>
  <c r="J20" i="21"/>
  <c r="L20" i="21"/>
  <c r="M20" i="21"/>
  <c r="AG21" i="21"/>
  <c r="AK21" i="21" s="1"/>
  <c r="J28" i="21"/>
  <c r="M28" i="21"/>
  <c r="L28" i="21"/>
  <c r="L25" i="50"/>
  <c r="M25" i="50"/>
  <c r="L10" i="50"/>
  <c r="J10" i="50"/>
  <c r="M10" i="50"/>
  <c r="AL20" i="50"/>
  <c r="AG32" i="50"/>
  <c r="AK32" i="50" s="1"/>
  <c r="AG18" i="50"/>
  <c r="I9" i="50"/>
  <c r="K9" i="50" s="1"/>
  <c r="AJ32" i="50"/>
  <c r="AL32" i="50"/>
  <c r="AM39" i="50"/>
  <c r="AJ39" i="50"/>
  <c r="AL39" i="50"/>
  <c r="AK39" i="50"/>
  <c r="J23" i="45"/>
  <c r="L23" i="45"/>
  <c r="M23" i="45"/>
  <c r="J19" i="45"/>
  <c r="L19" i="45"/>
  <c r="M19" i="45"/>
  <c r="AG28" i="45"/>
  <c r="M11" i="43"/>
  <c r="J11" i="43"/>
  <c r="L11" i="43"/>
  <c r="AL24" i="45"/>
  <c r="AL25" i="21"/>
  <c r="AJ25" i="21"/>
  <c r="W20" i="21"/>
  <c r="X20" i="21" s="1"/>
  <c r="AI20" i="21"/>
  <c r="G41" i="21"/>
  <c r="U36" i="21"/>
  <c r="L9" i="13"/>
  <c r="M9" i="13"/>
  <c r="J9" i="13"/>
  <c r="C42" i="62"/>
  <c r="J16" i="62"/>
  <c r="H42" i="62"/>
  <c r="H40" i="62"/>
  <c r="F36" i="61"/>
  <c r="G36" i="61" s="1"/>
  <c r="D36" i="61"/>
  <c r="AK33" i="50"/>
  <c r="AM33" i="50"/>
  <c r="AM36" i="50"/>
  <c r="AJ36" i="50"/>
  <c r="AL36" i="50"/>
  <c r="AK36" i="50"/>
  <c r="AK28" i="50"/>
  <c r="AM28" i="50"/>
  <c r="M35" i="43"/>
  <c r="J35" i="43"/>
  <c r="L35" i="43"/>
  <c r="K35" i="43"/>
  <c r="I31" i="48"/>
  <c r="U28" i="21"/>
  <c r="AG34" i="21"/>
  <c r="AG18" i="21"/>
  <c r="U11" i="21"/>
  <c r="L36" i="13"/>
  <c r="M36" i="13"/>
  <c r="J36" i="13"/>
  <c r="K36" i="13"/>
  <c r="AG38" i="13"/>
  <c r="X28" i="11"/>
  <c r="W38" i="21"/>
  <c r="X38" i="21" s="1"/>
  <c r="J34" i="21"/>
  <c r="M34" i="21"/>
  <c r="L34" i="21"/>
  <c r="L31" i="13"/>
  <c r="M31" i="13"/>
  <c r="L30" i="11"/>
  <c r="M30" i="11"/>
  <c r="J30" i="11"/>
  <c r="K30" i="11"/>
  <c r="C41" i="61"/>
  <c r="D41" i="61" s="1"/>
  <c r="F42" i="60"/>
  <c r="G42" i="60" s="1"/>
  <c r="K10" i="50"/>
  <c r="J31" i="63"/>
  <c r="I42" i="63"/>
  <c r="AK26" i="50"/>
  <c r="AM26" i="50"/>
  <c r="AK10" i="50"/>
  <c r="AM10" i="50"/>
  <c r="W27" i="50"/>
  <c r="X27" i="50" s="1"/>
  <c r="AM19" i="50"/>
  <c r="AJ19" i="50"/>
  <c r="AL19" i="50"/>
  <c r="AK19" i="50"/>
  <c r="G37" i="48"/>
  <c r="AK30" i="50"/>
  <c r="AM30" i="50"/>
  <c r="AM29" i="50"/>
  <c r="AJ29" i="50"/>
  <c r="AL29" i="50"/>
  <c r="U17" i="45"/>
  <c r="W9" i="45"/>
  <c r="X9" i="45" s="1"/>
  <c r="U39" i="48"/>
  <c r="U36" i="48"/>
  <c r="AG34" i="48"/>
  <c r="U31" i="48"/>
  <c r="AG29" i="48"/>
  <c r="U25" i="48"/>
  <c r="AG21" i="48"/>
  <c r="AG16" i="48"/>
  <c r="U14" i="48"/>
  <c r="AG12" i="48"/>
  <c r="M19" i="43"/>
  <c r="J19" i="43"/>
  <c r="L19" i="43"/>
  <c r="L15" i="48"/>
  <c r="M15" i="48"/>
  <c r="J15" i="48"/>
  <c r="K15" i="48"/>
  <c r="G43" i="43"/>
  <c r="U9" i="21"/>
  <c r="L35" i="11"/>
  <c r="M35" i="11"/>
  <c r="L16" i="11"/>
  <c r="M16" i="11"/>
  <c r="J16" i="11"/>
  <c r="K16" i="11"/>
  <c r="L13" i="11"/>
  <c r="M13" i="11"/>
  <c r="L12" i="11"/>
  <c r="M12" i="11"/>
  <c r="I42" i="13"/>
  <c r="I42" i="11"/>
  <c r="AJ26" i="11"/>
  <c r="AL26" i="11"/>
  <c r="AM40" i="45"/>
  <c r="K38" i="43"/>
  <c r="AG25" i="11"/>
  <c r="AK25" i="11" s="1"/>
  <c r="L10" i="21"/>
  <c r="M10" i="21"/>
  <c r="J10" i="21"/>
  <c r="L26" i="11"/>
  <c r="M26" i="11"/>
  <c r="J26" i="11"/>
  <c r="L25" i="13"/>
  <c r="M25" i="13"/>
  <c r="L22" i="11"/>
  <c r="M22" i="11"/>
  <c r="J22" i="11"/>
  <c r="L21" i="13"/>
  <c r="M21" i="13"/>
  <c r="J21" i="13"/>
  <c r="L19" i="11"/>
  <c r="M19" i="11"/>
  <c r="J19" i="11"/>
  <c r="L18" i="13"/>
  <c r="M18" i="13"/>
  <c r="J18" i="13"/>
  <c r="I32" i="21"/>
  <c r="M21" i="21"/>
  <c r="I17" i="21"/>
  <c r="L37" i="11"/>
  <c r="M37" i="11"/>
  <c r="J37" i="11"/>
  <c r="U24" i="13"/>
  <c r="AL13" i="11"/>
  <c r="AM13" i="11"/>
  <c r="AJ24" i="13"/>
  <c r="AL24" i="13"/>
  <c r="AI33" i="11"/>
  <c r="AL31" i="11"/>
  <c r="AM31" i="11"/>
  <c r="U32" i="11"/>
  <c r="K22" i="11"/>
  <c r="Y29" i="13"/>
  <c r="AG33" i="48"/>
  <c r="AG19" i="48"/>
  <c r="AG11" i="48"/>
  <c r="AL13" i="45"/>
  <c r="U9" i="45"/>
  <c r="I37" i="43"/>
  <c r="K37" i="43" s="1"/>
  <c r="M34" i="43"/>
  <c r="J34" i="43"/>
  <c r="L34" i="43"/>
  <c r="I30" i="48"/>
  <c r="AI24" i="43"/>
  <c r="M22" i="43"/>
  <c r="L22" i="43"/>
  <c r="I20" i="48"/>
  <c r="J20" i="45"/>
  <c r="L20" i="45"/>
  <c r="M20" i="45"/>
  <c r="M31" i="43"/>
  <c r="J31" i="43"/>
  <c r="L31" i="43"/>
  <c r="U17" i="43"/>
  <c r="I13" i="48"/>
  <c r="U32" i="43"/>
  <c r="M28" i="43"/>
  <c r="J28" i="43"/>
  <c r="L28" i="43"/>
  <c r="I25" i="48"/>
  <c r="AI21" i="43"/>
  <c r="I17" i="43"/>
  <c r="M14" i="43"/>
  <c r="L14" i="43"/>
  <c r="I9" i="43"/>
  <c r="K9" i="43" s="1"/>
  <c r="M15" i="43"/>
  <c r="J15" i="43"/>
  <c r="L15" i="43"/>
  <c r="AG20" i="45"/>
  <c r="AK20" i="45" s="1"/>
  <c r="I33" i="48"/>
  <c r="G17" i="38"/>
  <c r="G32" i="38"/>
  <c r="U22" i="21"/>
  <c r="U33" i="21"/>
  <c r="Y33" i="21" s="1"/>
  <c r="U13" i="21"/>
  <c r="Y13" i="21" s="1"/>
  <c r="AL29" i="21"/>
  <c r="AJ29" i="21"/>
  <c r="AL21" i="21"/>
  <c r="AJ21" i="21"/>
  <c r="AI16" i="21"/>
  <c r="L34" i="11"/>
  <c r="M34" i="11"/>
  <c r="G37" i="21"/>
  <c r="AG26" i="21"/>
  <c r="U34" i="21"/>
  <c r="Y34" i="21" s="1"/>
  <c r="L11" i="21"/>
  <c r="M11" i="21"/>
  <c r="J11" i="21"/>
  <c r="L31" i="11"/>
  <c r="M31" i="11"/>
  <c r="L14" i="13"/>
  <c r="M14" i="13"/>
  <c r="L10" i="13"/>
  <c r="M10" i="13"/>
  <c r="I27" i="21"/>
  <c r="AG36" i="13"/>
  <c r="L9" i="11"/>
  <c r="M9" i="11"/>
  <c r="J9" i="11"/>
  <c r="U30" i="21"/>
  <c r="Y30" i="21" s="1"/>
  <c r="U10" i="21"/>
  <c r="Y10" i="21" s="1"/>
  <c r="J39" i="21"/>
  <c r="M39" i="21"/>
  <c r="L39" i="21"/>
  <c r="J35" i="21"/>
  <c r="M35" i="21"/>
  <c r="L35" i="21"/>
  <c r="G42" i="13"/>
  <c r="G42" i="11"/>
  <c r="L25" i="11"/>
  <c r="M25" i="11"/>
  <c r="L21" i="11"/>
  <c r="M21" i="11"/>
  <c r="J21" i="11"/>
  <c r="L18" i="11"/>
  <c r="M18" i="11"/>
  <c r="J18" i="11"/>
  <c r="G41" i="13"/>
  <c r="G41" i="11"/>
  <c r="W28" i="13"/>
  <c r="X28" i="13" s="1"/>
  <c r="AL38" i="21"/>
  <c r="AJ38" i="21"/>
  <c r="M31" i="21"/>
  <c r="L31" i="21"/>
  <c r="M26" i="21"/>
  <c r="L26" i="21"/>
  <c r="AJ24" i="11"/>
  <c r="AL24" i="11"/>
  <c r="AI34" i="11"/>
  <c r="AJ22" i="13"/>
  <c r="AL22" i="13"/>
  <c r="U28" i="13"/>
  <c r="AJ16" i="11"/>
  <c r="AL16" i="11"/>
  <c r="AL12" i="11"/>
  <c r="AM12" i="11"/>
  <c r="AL26" i="13"/>
  <c r="K17" i="21"/>
  <c r="Y30" i="11"/>
  <c r="Y11" i="11"/>
  <c r="L14" i="45"/>
  <c r="M14" i="45"/>
  <c r="U38" i="48"/>
  <c r="AG30" i="48"/>
  <c r="AG23" i="48"/>
  <c r="AG13" i="48"/>
  <c r="AL19" i="45"/>
  <c r="AM19" i="45"/>
  <c r="AJ19" i="45"/>
  <c r="B42" i="61"/>
  <c r="I42" i="59"/>
  <c r="I40" i="59"/>
  <c r="L11" i="50"/>
  <c r="J11" i="50"/>
  <c r="M11" i="50"/>
  <c r="G41" i="50"/>
  <c r="L32" i="50"/>
  <c r="J32" i="50"/>
  <c r="M32" i="50"/>
  <c r="AG20" i="50"/>
  <c r="AK20" i="50" s="1"/>
  <c r="AM21" i="50"/>
  <c r="AL21" i="50"/>
  <c r="G9" i="48"/>
  <c r="U32" i="45"/>
  <c r="AL14" i="45"/>
  <c r="AM14" i="45"/>
  <c r="AG9" i="45"/>
  <c r="AG38" i="48"/>
  <c r="U35" i="48"/>
  <c r="U33" i="48"/>
  <c r="U30" i="48"/>
  <c r="U26" i="48"/>
  <c r="U23" i="48"/>
  <c r="U19" i="48"/>
  <c r="U15" i="48"/>
  <c r="U13" i="48"/>
  <c r="U11" i="48"/>
  <c r="L25" i="45"/>
  <c r="M25" i="45"/>
  <c r="J21" i="45"/>
  <c r="L21" i="45"/>
  <c r="M21" i="45"/>
  <c r="J15" i="45"/>
  <c r="L15" i="45"/>
  <c r="M15" i="45"/>
  <c r="J11" i="45"/>
  <c r="M11" i="45"/>
  <c r="L11" i="45"/>
  <c r="J22" i="45"/>
  <c r="L22" i="45"/>
  <c r="M22" i="45"/>
  <c r="M30" i="43"/>
  <c r="J30" i="43"/>
  <c r="L30" i="43"/>
  <c r="I26" i="48"/>
  <c r="AI22" i="43"/>
  <c r="M20" i="43"/>
  <c r="L20" i="43"/>
  <c r="L16" i="48"/>
  <c r="M16" i="48"/>
  <c r="J16" i="48"/>
  <c r="AL20" i="45"/>
  <c r="AJ20" i="45"/>
  <c r="J39" i="48"/>
  <c r="M39" i="48"/>
  <c r="L39" i="48"/>
  <c r="M13" i="43"/>
  <c r="J13" i="43"/>
  <c r="L13" i="43"/>
  <c r="G42" i="43"/>
  <c r="AL34" i="45"/>
  <c r="AM34" i="45"/>
  <c r="AG22" i="45"/>
  <c r="AK22" i="45" s="1"/>
  <c r="M40" i="43"/>
  <c r="J40" i="43"/>
  <c r="L40" i="43"/>
  <c r="J36" i="48"/>
  <c r="M36" i="48"/>
  <c r="L36" i="48"/>
  <c r="I27" i="43"/>
  <c r="M25" i="43"/>
  <c r="L25" i="43"/>
  <c r="L23" i="48"/>
  <c r="M23" i="48"/>
  <c r="J23" i="48"/>
  <c r="AI14" i="43"/>
  <c r="L10" i="43"/>
  <c r="M10" i="43"/>
  <c r="I29" i="48"/>
  <c r="M33" i="43"/>
  <c r="J33" i="43"/>
  <c r="L33" i="43"/>
  <c r="W40" i="21"/>
  <c r="X40" i="21" s="1"/>
  <c r="AI40" i="21"/>
  <c r="W36" i="21"/>
  <c r="X36" i="21" s="1"/>
  <c r="AI36" i="21"/>
  <c r="AI12" i="21"/>
  <c r="L38" i="11"/>
  <c r="M38" i="11"/>
  <c r="J38" i="11"/>
  <c r="U20" i="21"/>
  <c r="AI31" i="21"/>
  <c r="AI15" i="21"/>
  <c r="L39" i="11"/>
  <c r="M39" i="11"/>
  <c r="AG38" i="21"/>
  <c r="AK38" i="21" s="1"/>
  <c r="AG22" i="21"/>
  <c r="AG14" i="21"/>
  <c r="L40" i="13"/>
  <c r="M40" i="13"/>
  <c r="AG40" i="13"/>
  <c r="AK40" i="13" s="1"/>
  <c r="J22" i="21"/>
  <c r="M22" i="21"/>
  <c r="L22" i="21"/>
  <c r="J16" i="21"/>
  <c r="L16" i="21"/>
  <c r="M16" i="21"/>
  <c r="L29" i="13"/>
  <c r="M29" i="13"/>
  <c r="J29" i="13"/>
  <c r="L28" i="13"/>
  <c r="M28" i="13"/>
  <c r="J28" i="13"/>
  <c r="L15" i="13"/>
  <c r="M15" i="13"/>
  <c r="L14" i="11"/>
  <c r="M14" i="11"/>
  <c r="L11" i="13"/>
  <c r="M11" i="13"/>
  <c r="J11" i="13"/>
  <c r="L10" i="11"/>
  <c r="M10" i="11"/>
  <c r="AG23" i="13"/>
  <c r="AK23" i="13" s="1"/>
  <c r="AG25" i="21"/>
  <c r="AK25" i="21" s="1"/>
  <c r="M19" i="21"/>
  <c r="L15" i="21"/>
  <c r="M15" i="21"/>
  <c r="J15" i="21"/>
  <c r="J32" i="13"/>
  <c r="I41" i="13"/>
  <c r="I41" i="11"/>
  <c r="U14" i="21"/>
  <c r="Y14" i="21" s="1"/>
  <c r="L13" i="21"/>
  <c r="M13" i="21"/>
  <c r="J13" i="21"/>
  <c r="L33" i="13"/>
  <c r="M33" i="13"/>
  <c r="J33" i="13"/>
  <c r="L24" i="13"/>
  <c r="M24" i="13"/>
  <c r="J24" i="13"/>
  <c r="L23" i="13"/>
  <c r="M23" i="13"/>
  <c r="L20" i="13"/>
  <c r="M20" i="13"/>
  <c r="J20" i="13"/>
  <c r="AJ22" i="11"/>
  <c r="AL22" i="11"/>
  <c r="AJ18" i="11"/>
  <c r="AL18" i="11"/>
  <c r="AL15" i="11"/>
  <c r="AM15" i="11"/>
  <c r="AJ11" i="11"/>
  <c r="AL11" i="11"/>
  <c r="AM11" i="11"/>
  <c r="AJ29" i="11"/>
  <c r="AL29" i="11"/>
  <c r="AJ30" i="11"/>
  <c r="AL30" i="11"/>
  <c r="AJ18" i="13"/>
  <c r="AL18" i="13"/>
  <c r="I42" i="61"/>
  <c r="J37" i="60"/>
  <c r="I41" i="62"/>
  <c r="J41" i="62" s="1"/>
  <c r="AK29" i="50"/>
  <c r="K21" i="45"/>
  <c r="AM30" i="45"/>
  <c r="K28" i="21"/>
  <c r="K34" i="21"/>
  <c r="K21" i="13"/>
  <c r="K19" i="11"/>
  <c r="K19" i="21"/>
  <c r="K26" i="11"/>
  <c r="K18" i="11"/>
  <c r="Y29" i="11"/>
  <c r="Y16" i="13"/>
  <c r="J37" i="45"/>
  <c r="L37" i="45"/>
  <c r="M37" i="45"/>
  <c r="AG26" i="45"/>
  <c r="I9" i="45"/>
  <c r="K9" i="45" s="1"/>
  <c r="G42" i="45"/>
  <c r="AG35" i="48"/>
  <c r="AG26" i="48"/>
  <c r="AG15" i="48"/>
  <c r="AL23" i="45"/>
  <c r="AM23" i="45"/>
  <c r="AJ23" i="45"/>
  <c r="H42" i="58"/>
  <c r="J42" i="58" s="1"/>
  <c r="J16" i="58"/>
  <c r="H42" i="59"/>
  <c r="H40" i="59"/>
  <c r="J40" i="59" s="1"/>
  <c r="J16" i="59"/>
  <c r="D40" i="62"/>
  <c r="B42" i="62"/>
  <c r="D42" i="62" s="1"/>
  <c r="I42" i="62"/>
  <c r="I40" i="62"/>
  <c r="F40" i="62" s="1"/>
  <c r="G40" i="62" s="1"/>
  <c r="J26" i="58"/>
  <c r="I41" i="58"/>
  <c r="J41" i="58" s="1"/>
  <c r="G42" i="50"/>
  <c r="L12" i="50"/>
  <c r="J12" i="50"/>
  <c r="M12" i="50"/>
  <c r="U32" i="50"/>
  <c r="Y32" i="50" s="1"/>
  <c r="AL22" i="50"/>
  <c r="W17" i="50"/>
  <c r="X17" i="50" s="1"/>
  <c r="AG22" i="50"/>
  <c r="AK22" i="50" s="1"/>
  <c r="AG27" i="50"/>
  <c r="AM23" i="50"/>
  <c r="AL23" i="50"/>
  <c r="AG14" i="50"/>
  <c r="U37" i="45"/>
  <c r="J16" i="45"/>
  <c r="L16" i="45"/>
  <c r="M16" i="45"/>
  <c r="J12" i="45"/>
  <c r="L12" i="45"/>
  <c r="M12" i="45"/>
  <c r="M10" i="45"/>
  <c r="L10" i="45"/>
  <c r="AG39" i="48"/>
  <c r="AG36" i="48"/>
  <c r="U34" i="48"/>
  <c r="AG31" i="48"/>
  <c r="U29" i="48"/>
  <c r="AG25" i="48"/>
  <c r="U21" i="48"/>
  <c r="U16" i="48"/>
  <c r="AG14" i="48"/>
  <c r="U12" i="48"/>
  <c r="AL25" i="45"/>
  <c r="AM25" i="45"/>
  <c r="AL21" i="45"/>
  <c r="AM21" i="45"/>
  <c r="AJ21" i="45"/>
  <c r="AL33" i="45"/>
  <c r="AM33" i="45"/>
  <c r="AJ33" i="45"/>
  <c r="I17" i="45"/>
  <c r="AL22" i="45"/>
  <c r="AJ22" i="45"/>
  <c r="AG18" i="45"/>
  <c r="G41" i="45"/>
  <c r="I38" i="48"/>
  <c r="M26" i="43"/>
  <c r="J26" i="43"/>
  <c r="L26" i="43"/>
  <c r="L24" i="48"/>
  <c r="M24" i="48"/>
  <c r="J24" i="48"/>
  <c r="AI20" i="43"/>
  <c r="M16" i="43"/>
  <c r="J16" i="43"/>
  <c r="L16" i="43"/>
  <c r="L12" i="48"/>
  <c r="M12" i="48"/>
  <c r="AG24" i="45"/>
  <c r="AK24" i="45" s="1"/>
  <c r="M39" i="43"/>
  <c r="J39" i="43"/>
  <c r="L39" i="43"/>
  <c r="J35" i="48"/>
  <c r="M35" i="48"/>
  <c r="L35" i="48"/>
  <c r="M36" i="43"/>
  <c r="J36" i="43"/>
  <c r="L36" i="43"/>
  <c r="AI25" i="43"/>
  <c r="M23" i="43"/>
  <c r="L23" i="43"/>
  <c r="I21" i="48"/>
  <c r="I18" i="48"/>
  <c r="K18" i="48" s="1"/>
  <c r="M29" i="43"/>
  <c r="J29" i="43"/>
  <c r="L29" i="43"/>
  <c r="L19" i="48"/>
  <c r="M19" i="48"/>
  <c r="J19" i="48"/>
  <c r="AL31" i="45"/>
  <c r="I32" i="43"/>
  <c r="K32" i="43" s="1"/>
  <c r="W32" i="43"/>
  <c r="X32" i="43" s="1"/>
  <c r="U37" i="43"/>
  <c r="L11" i="48"/>
  <c r="M11" i="48"/>
  <c r="J11" i="48"/>
  <c r="L24" i="45"/>
  <c r="M24" i="45"/>
  <c r="G27" i="38"/>
  <c r="U26" i="21"/>
  <c r="Y26" i="21" s="1"/>
  <c r="U21" i="21"/>
  <c r="W24" i="21"/>
  <c r="X24" i="21" s="1"/>
  <c r="AI24" i="21"/>
  <c r="AM13" i="21"/>
  <c r="AJ13" i="21"/>
  <c r="AL13" i="21"/>
  <c r="L38" i="13"/>
  <c r="M38" i="13"/>
  <c r="J38" i="13"/>
  <c r="U40" i="21"/>
  <c r="Y40" i="21" s="1"/>
  <c r="AG35" i="21"/>
  <c r="U24" i="21"/>
  <c r="AI23" i="21"/>
  <c r="L39" i="13"/>
  <c r="M39" i="13"/>
  <c r="U39" i="21"/>
  <c r="AG30" i="21"/>
  <c r="AG10" i="21"/>
  <c r="L40" i="11"/>
  <c r="M40" i="11"/>
  <c r="L36" i="11"/>
  <c r="M36" i="11"/>
  <c r="J36" i="11"/>
  <c r="AG39" i="13"/>
  <c r="AK39" i="13" s="1"/>
  <c r="AG35" i="13"/>
  <c r="AK35" i="13" s="1"/>
  <c r="U27" i="21"/>
  <c r="J38" i="21"/>
  <c r="M38" i="21"/>
  <c r="L38" i="21"/>
  <c r="J29" i="21"/>
  <c r="M29" i="21"/>
  <c r="L29" i="21"/>
  <c r="J24" i="21"/>
  <c r="M24" i="21"/>
  <c r="L24" i="21"/>
  <c r="L30" i="13"/>
  <c r="M30" i="13"/>
  <c r="J30" i="13"/>
  <c r="L29" i="11"/>
  <c r="M29" i="11"/>
  <c r="J29" i="11"/>
  <c r="L28" i="11"/>
  <c r="M28" i="11"/>
  <c r="J28" i="11"/>
  <c r="L16" i="13"/>
  <c r="M16" i="13"/>
  <c r="J16" i="13"/>
  <c r="L15" i="11"/>
  <c r="M15" i="11"/>
  <c r="L13" i="13"/>
  <c r="M13" i="13"/>
  <c r="L12" i="13"/>
  <c r="M12" i="13"/>
  <c r="L11" i="11"/>
  <c r="M11" i="11"/>
  <c r="J11" i="11"/>
  <c r="AI10" i="21"/>
  <c r="J30" i="21"/>
  <c r="J23" i="21"/>
  <c r="M23" i="21"/>
  <c r="L23" i="21"/>
  <c r="L17" i="13"/>
  <c r="M17" i="13"/>
  <c r="J17" i="13"/>
  <c r="U18" i="21"/>
  <c r="AG29" i="21"/>
  <c r="AK29" i="21" s="1"/>
  <c r="AG23" i="11"/>
  <c r="AK23" i="11" s="1"/>
  <c r="J36" i="21"/>
  <c r="M36" i="21"/>
  <c r="L36" i="21"/>
  <c r="L33" i="11"/>
  <c r="M33" i="11"/>
  <c r="J33" i="11"/>
  <c r="L26" i="13"/>
  <c r="M26" i="13"/>
  <c r="J26" i="13"/>
  <c r="L24" i="11"/>
  <c r="M24" i="11"/>
  <c r="J24" i="11"/>
  <c r="L23" i="11"/>
  <c r="M23" i="11"/>
  <c r="L22" i="13"/>
  <c r="M22" i="13"/>
  <c r="J22" i="13"/>
  <c r="L20" i="11"/>
  <c r="M20" i="11"/>
  <c r="J20" i="11"/>
  <c r="L19" i="13"/>
  <c r="M19" i="13"/>
  <c r="J19" i="13"/>
  <c r="J40" i="21"/>
  <c r="M40" i="21"/>
  <c r="L40" i="21"/>
  <c r="J33" i="21"/>
  <c r="M33" i="21"/>
  <c r="L33" i="21"/>
  <c r="J25" i="21"/>
  <c r="M25" i="21"/>
  <c r="L25" i="21"/>
  <c r="J18" i="21"/>
  <c r="L18" i="21"/>
  <c r="M18" i="21"/>
  <c r="L14" i="21"/>
  <c r="M14" i="21"/>
  <c r="J14" i="21"/>
  <c r="U38" i="13"/>
  <c r="L37" i="13"/>
  <c r="M37" i="13"/>
  <c r="J37" i="13"/>
  <c r="AL23" i="11"/>
  <c r="AI28" i="11"/>
  <c r="J36" i="63"/>
  <c r="H42" i="63"/>
  <c r="J42" i="63" s="1"/>
  <c r="F31" i="63"/>
  <c r="G31" i="63" s="1"/>
  <c r="C41" i="63"/>
  <c r="H41" i="60"/>
  <c r="J41" i="60" s="1"/>
  <c r="H41" i="63"/>
  <c r="J41" i="63" s="1"/>
  <c r="K32" i="50"/>
  <c r="AM31" i="50"/>
  <c r="AK19" i="45"/>
  <c r="AM39" i="45"/>
  <c r="K31" i="43"/>
  <c r="K28" i="43"/>
  <c r="K15" i="43"/>
  <c r="K10" i="21"/>
  <c r="K20" i="21"/>
  <c r="K38" i="11"/>
  <c r="K11" i="13"/>
  <c r="K27" i="11"/>
  <c r="K9" i="13"/>
  <c r="K23" i="21"/>
  <c r="K29" i="11"/>
  <c r="K20" i="11"/>
  <c r="J27" i="11" l="1"/>
  <c r="L19" i="21"/>
  <c r="M27" i="11"/>
  <c r="J21" i="21"/>
  <c r="M12" i="21"/>
  <c r="L30" i="21"/>
  <c r="J32" i="11"/>
  <c r="M32" i="11"/>
  <c r="J27" i="13"/>
  <c r="L32" i="11"/>
  <c r="AM32" i="50"/>
  <c r="L40" i="48"/>
  <c r="L21" i="21"/>
  <c r="Y22" i="21"/>
  <c r="M32" i="13"/>
  <c r="M27" i="13"/>
  <c r="M40" i="48"/>
  <c r="J17" i="11"/>
  <c r="AJ31" i="45"/>
  <c r="K27" i="45"/>
  <c r="L27" i="13"/>
  <c r="J40" i="48"/>
  <c r="L27" i="45"/>
  <c r="Y21" i="21"/>
  <c r="AM31" i="45"/>
  <c r="AM29" i="11"/>
  <c r="K42" i="11"/>
  <c r="AJ19" i="13"/>
  <c r="AL19" i="13"/>
  <c r="AM20" i="45"/>
  <c r="I9" i="21"/>
  <c r="K9" i="21" s="1"/>
  <c r="U17" i="48"/>
  <c r="Y18" i="21"/>
  <c r="AM13" i="45"/>
  <c r="Y24" i="13"/>
  <c r="J41" i="61"/>
  <c r="E41" i="61"/>
  <c r="I42" i="45"/>
  <c r="K42" i="45" s="1"/>
  <c r="J42" i="61"/>
  <c r="J42" i="60"/>
  <c r="AI42" i="45"/>
  <c r="AJ42" i="45" s="1"/>
  <c r="AI27" i="45"/>
  <c r="AJ27" i="45" s="1"/>
  <c r="K42" i="50"/>
  <c r="AK27" i="50"/>
  <c r="J27" i="45"/>
  <c r="M17" i="11"/>
  <c r="AG37" i="11"/>
  <c r="J42" i="59"/>
  <c r="K17" i="11"/>
  <c r="K12" i="21"/>
  <c r="AG33" i="11"/>
  <c r="AK33" i="11" s="1"/>
  <c r="AG12" i="13"/>
  <c r="AK12" i="13" s="1"/>
  <c r="AG16" i="11"/>
  <c r="AG16" i="13"/>
  <c r="AG28" i="11"/>
  <c r="AM28" i="11" s="1"/>
  <c r="AG31" i="21"/>
  <c r="AK31" i="21" s="1"/>
  <c r="AG10" i="11"/>
  <c r="AK10" i="11" s="1"/>
  <c r="AI19" i="11"/>
  <c r="AI35" i="11"/>
  <c r="U33" i="13"/>
  <c r="U32" i="13"/>
  <c r="U37" i="11"/>
  <c r="U27" i="11"/>
  <c r="AG30" i="11"/>
  <c r="AG14" i="11"/>
  <c r="L12" i="21"/>
  <c r="AK28" i="11"/>
  <c r="AL21" i="11"/>
  <c r="J12" i="48"/>
  <c r="AM23" i="13"/>
  <c r="Y20" i="21"/>
  <c r="K42" i="13"/>
  <c r="AM21" i="21"/>
  <c r="W9" i="13"/>
  <c r="X9" i="13" s="1"/>
  <c r="AG9" i="43"/>
  <c r="AG27" i="43"/>
  <c r="AG42" i="43"/>
  <c r="AI36" i="45"/>
  <c r="AI25" i="11"/>
  <c r="AK11" i="50"/>
  <c r="AM11" i="50"/>
  <c r="AI40" i="50"/>
  <c r="I37" i="21"/>
  <c r="J37" i="21" s="1"/>
  <c r="AI38" i="45"/>
  <c r="Y38" i="21"/>
  <c r="Y33" i="11"/>
  <c r="W17" i="45"/>
  <c r="X17" i="45" s="1"/>
  <c r="W20" i="13"/>
  <c r="X20" i="13" s="1"/>
  <c r="W20" i="11"/>
  <c r="X20" i="11" s="1"/>
  <c r="W17" i="21"/>
  <c r="X17" i="21" s="1"/>
  <c r="M17" i="50"/>
  <c r="L17" i="50"/>
  <c r="J17" i="50"/>
  <c r="L32" i="45"/>
  <c r="M32" i="45"/>
  <c r="K32" i="45"/>
  <c r="Y32" i="45"/>
  <c r="AI21" i="13"/>
  <c r="AM23" i="11"/>
  <c r="AK10" i="21"/>
  <c r="AM22" i="50"/>
  <c r="Y28" i="13"/>
  <c r="K41" i="13"/>
  <c r="AG32" i="21"/>
  <c r="AG17" i="21"/>
  <c r="W9" i="43"/>
  <c r="AG9" i="21"/>
  <c r="I29" i="38"/>
  <c r="I35" i="38"/>
  <c r="I37" i="48"/>
  <c r="AG17" i="45"/>
  <c r="U28" i="48"/>
  <c r="AK26" i="45"/>
  <c r="AM26" i="45"/>
  <c r="U21" i="11"/>
  <c r="Y21" i="11" s="1"/>
  <c r="AK14" i="21"/>
  <c r="AM14" i="21"/>
  <c r="AG23" i="21"/>
  <c r="AK23" i="21" s="1"/>
  <c r="AJ12" i="21"/>
  <c r="AL12" i="21"/>
  <c r="AL36" i="21"/>
  <c r="AJ36" i="21"/>
  <c r="I23" i="38"/>
  <c r="AI21" i="38"/>
  <c r="AI35" i="38"/>
  <c r="I12" i="38"/>
  <c r="W18" i="48"/>
  <c r="X18" i="48" s="1"/>
  <c r="W17" i="48"/>
  <c r="X17" i="48" s="1"/>
  <c r="M27" i="43"/>
  <c r="J27" i="43"/>
  <c r="L27" i="43"/>
  <c r="K27" i="43"/>
  <c r="U42" i="43"/>
  <c r="L26" i="48"/>
  <c r="M26" i="48"/>
  <c r="J26" i="48"/>
  <c r="K26" i="48"/>
  <c r="AI34" i="43"/>
  <c r="AG9" i="48"/>
  <c r="E42" i="61"/>
  <c r="G42" i="21"/>
  <c r="G43" i="13"/>
  <c r="G43" i="11"/>
  <c r="J27" i="21"/>
  <c r="M27" i="21"/>
  <c r="L27" i="21"/>
  <c r="AI34" i="13"/>
  <c r="AK26" i="21"/>
  <c r="AM26" i="21"/>
  <c r="W32" i="21"/>
  <c r="X32" i="21" s="1"/>
  <c r="I21" i="38"/>
  <c r="W21" i="38"/>
  <c r="X21" i="38" s="1"/>
  <c r="I39" i="38"/>
  <c r="AI11" i="43"/>
  <c r="I32" i="48"/>
  <c r="AG27" i="45"/>
  <c r="AI12" i="43"/>
  <c r="U24" i="48"/>
  <c r="J32" i="21"/>
  <c r="M32" i="21"/>
  <c r="L32" i="21"/>
  <c r="K32" i="21"/>
  <c r="AI15" i="13"/>
  <c r="AG18" i="11"/>
  <c r="AG22" i="11"/>
  <c r="AI30" i="13"/>
  <c r="AI33" i="21"/>
  <c r="AI10" i="45"/>
  <c r="AI16" i="45"/>
  <c r="AI16" i="50"/>
  <c r="AG37" i="13"/>
  <c r="AI33" i="43"/>
  <c r="J31" i="48"/>
  <c r="M31" i="48"/>
  <c r="L31" i="48"/>
  <c r="K31" i="48"/>
  <c r="AL20" i="21"/>
  <c r="AJ20" i="21"/>
  <c r="I19" i="38"/>
  <c r="AI20" i="38"/>
  <c r="AI26" i="38"/>
  <c r="I40" i="38"/>
  <c r="AL42" i="45"/>
  <c r="I41" i="50"/>
  <c r="K41" i="50" s="1"/>
  <c r="AI24" i="50"/>
  <c r="I25" i="38"/>
  <c r="I9" i="48"/>
  <c r="K9" i="48" s="1"/>
  <c r="L14" i="48"/>
  <c r="M14" i="48"/>
  <c r="J14" i="48"/>
  <c r="K14" i="48"/>
  <c r="AI36" i="43"/>
  <c r="AM27" i="50"/>
  <c r="AJ27" i="50"/>
  <c r="AL27" i="50"/>
  <c r="AG41" i="50"/>
  <c r="Y9" i="45"/>
  <c r="F41" i="62"/>
  <c r="G41" i="62" s="1"/>
  <c r="AK18" i="21"/>
  <c r="L21" i="48"/>
  <c r="M21" i="48"/>
  <c r="J21" i="48"/>
  <c r="K21" i="48"/>
  <c r="W27" i="48"/>
  <c r="X27" i="48" s="1"/>
  <c r="W28" i="48"/>
  <c r="X28" i="48" s="1"/>
  <c r="AI40" i="43"/>
  <c r="U41" i="45"/>
  <c r="AI11" i="45"/>
  <c r="AI27" i="11"/>
  <c r="W33" i="13"/>
  <c r="AI14" i="13"/>
  <c r="AM10" i="21"/>
  <c r="AJ10" i="21"/>
  <c r="AL10" i="21"/>
  <c r="AL24" i="21"/>
  <c r="AJ24" i="21"/>
  <c r="AG28" i="21"/>
  <c r="G42" i="38"/>
  <c r="AI14" i="38"/>
  <c r="AL25" i="43"/>
  <c r="AM25" i="43"/>
  <c r="AI13" i="43"/>
  <c r="AG28" i="48"/>
  <c r="AG42" i="50"/>
  <c r="U19" i="13"/>
  <c r="Y19" i="13" s="1"/>
  <c r="AI13" i="13"/>
  <c r="AG21" i="11"/>
  <c r="L41" i="13"/>
  <c r="M41" i="13"/>
  <c r="J41" i="13"/>
  <c r="AK22" i="21"/>
  <c r="AM22" i="21"/>
  <c r="AG11" i="21"/>
  <c r="W15" i="21"/>
  <c r="AG24" i="21"/>
  <c r="AK24" i="21" s="1"/>
  <c r="I13" i="38"/>
  <c r="I30" i="38"/>
  <c r="AI19" i="38"/>
  <c r="AI30" i="38"/>
  <c r="W38" i="38"/>
  <c r="X38" i="38" s="1"/>
  <c r="AI40" i="38"/>
  <c r="AI15" i="43"/>
  <c r="AL14" i="43"/>
  <c r="AM14" i="43"/>
  <c r="I42" i="43"/>
  <c r="K42" i="43" s="1"/>
  <c r="AI38" i="43"/>
  <c r="U9" i="48"/>
  <c r="AI33" i="13"/>
  <c r="AK33" i="13" s="1"/>
  <c r="I41" i="21"/>
  <c r="AI31" i="13"/>
  <c r="AL18" i="21"/>
  <c r="AM18" i="21"/>
  <c r="AJ18" i="21"/>
  <c r="W16" i="21"/>
  <c r="AG40" i="21"/>
  <c r="AK40" i="21" s="1"/>
  <c r="I11" i="38"/>
  <c r="I10" i="38"/>
  <c r="J33" i="48"/>
  <c r="M33" i="48"/>
  <c r="L33" i="48"/>
  <c r="K33" i="48"/>
  <c r="AI19" i="43"/>
  <c r="AL21" i="43"/>
  <c r="AM21" i="43"/>
  <c r="AI18" i="45"/>
  <c r="AK18" i="45" s="1"/>
  <c r="AI17" i="45"/>
  <c r="AI35" i="43"/>
  <c r="L20" i="48"/>
  <c r="M20" i="48"/>
  <c r="J20" i="48"/>
  <c r="K20" i="48"/>
  <c r="AI24" i="48"/>
  <c r="W24" i="48"/>
  <c r="X24" i="48" s="1"/>
  <c r="AG24" i="48"/>
  <c r="U20" i="11"/>
  <c r="W19" i="21"/>
  <c r="AI29" i="43"/>
  <c r="U22" i="48"/>
  <c r="I18" i="38"/>
  <c r="I31" i="38"/>
  <c r="AI31" i="38"/>
  <c r="AI34" i="38"/>
  <c r="AI39" i="38"/>
  <c r="I20" i="38"/>
  <c r="L9" i="50"/>
  <c r="J9" i="50"/>
  <c r="M9" i="50"/>
  <c r="G41" i="38"/>
  <c r="AL23" i="43"/>
  <c r="AM23" i="43"/>
  <c r="J28" i="48"/>
  <c r="M28" i="48"/>
  <c r="L28" i="48"/>
  <c r="K28" i="48"/>
  <c r="AI16" i="43"/>
  <c r="L22" i="48"/>
  <c r="M22" i="48"/>
  <c r="J22" i="48"/>
  <c r="K22" i="48"/>
  <c r="L42" i="50"/>
  <c r="J42" i="50"/>
  <c r="M42" i="50"/>
  <c r="F41" i="59"/>
  <c r="G41" i="59" s="1"/>
  <c r="C42" i="59"/>
  <c r="D41" i="59"/>
  <c r="Y24" i="21"/>
  <c r="AM22" i="45"/>
  <c r="K41" i="11"/>
  <c r="K37" i="48"/>
  <c r="K27" i="21"/>
  <c r="Y36" i="21"/>
  <c r="AM25" i="21"/>
  <c r="W42" i="45"/>
  <c r="X42" i="45" s="1"/>
  <c r="Y17" i="50"/>
  <c r="AG32" i="13"/>
  <c r="AI29" i="13"/>
  <c r="AG34" i="13"/>
  <c r="AK34" i="13" s="1"/>
  <c r="AK30" i="21"/>
  <c r="AM30" i="21"/>
  <c r="AG20" i="21"/>
  <c r="AK20" i="21" s="1"/>
  <c r="M32" i="43"/>
  <c r="J32" i="43"/>
  <c r="L32" i="43"/>
  <c r="L18" i="48"/>
  <c r="M18" i="48"/>
  <c r="J18" i="48"/>
  <c r="AI20" i="48"/>
  <c r="W20" i="48"/>
  <c r="X20" i="48" s="1"/>
  <c r="J38" i="48"/>
  <c r="M38" i="48"/>
  <c r="L38" i="48"/>
  <c r="K38" i="48"/>
  <c r="G43" i="45"/>
  <c r="J17" i="45"/>
  <c r="L17" i="45"/>
  <c r="M17" i="45"/>
  <c r="AI15" i="45"/>
  <c r="U20" i="48"/>
  <c r="AK14" i="50"/>
  <c r="AM14" i="50"/>
  <c r="U42" i="45"/>
  <c r="I41" i="45"/>
  <c r="K41" i="45" s="1"/>
  <c r="U20" i="13"/>
  <c r="U21" i="13"/>
  <c r="Y21" i="13" s="1"/>
  <c r="W27" i="11"/>
  <c r="U19" i="11"/>
  <c r="Y19" i="11" s="1"/>
  <c r="U26" i="11"/>
  <c r="Y26" i="11" s="1"/>
  <c r="L41" i="11"/>
  <c r="M41" i="11"/>
  <c r="J41" i="11"/>
  <c r="AI35" i="13"/>
  <c r="AL15" i="21"/>
  <c r="AJ15" i="21"/>
  <c r="AL31" i="21"/>
  <c r="AL40" i="21"/>
  <c r="AJ40" i="21"/>
  <c r="I15" i="38"/>
  <c r="AI25" i="38"/>
  <c r="J29" i="48"/>
  <c r="M29" i="48"/>
  <c r="L29" i="48"/>
  <c r="K29" i="48"/>
  <c r="AI31" i="43"/>
  <c r="W22" i="48"/>
  <c r="X22" i="48" s="1"/>
  <c r="AI22" i="48"/>
  <c r="AG18" i="48"/>
  <c r="G43" i="50"/>
  <c r="U42" i="11"/>
  <c r="AI12" i="13"/>
  <c r="AI16" i="13"/>
  <c r="U24" i="11"/>
  <c r="Y24" i="11" s="1"/>
  <c r="AG32" i="11"/>
  <c r="I42" i="21"/>
  <c r="U37" i="21"/>
  <c r="AL16" i="21"/>
  <c r="AJ16" i="21"/>
  <c r="I14" i="38"/>
  <c r="W14" i="38"/>
  <c r="X14" i="38" s="1"/>
  <c r="I16" i="38"/>
  <c r="I28" i="38"/>
  <c r="W28" i="38"/>
  <c r="X28" i="38" s="1"/>
  <c r="I41" i="43"/>
  <c r="M17" i="43"/>
  <c r="J17" i="43"/>
  <c r="L17" i="43"/>
  <c r="K17" i="43"/>
  <c r="L25" i="48"/>
  <c r="M25" i="48"/>
  <c r="J25" i="48"/>
  <c r="K25" i="48"/>
  <c r="AL24" i="43"/>
  <c r="AM24" i="43"/>
  <c r="M37" i="43"/>
  <c r="J37" i="43"/>
  <c r="L37" i="43"/>
  <c r="AJ33" i="11"/>
  <c r="AL33" i="11"/>
  <c r="AG20" i="11"/>
  <c r="L42" i="13"/>
  <c r="M42" i="13"/>
  <c r="J42" i="13"/>
  <c r="AI12" i="45"/>
  <c r="C42" i="61"/>
  <c r="F42" i="61" s="1"/>
  <c r="F41" i="61"/>
  <c r="G41" i="61" s="1"/>
  <c r="U17" i="21"/>
  <c r="AG16" i="21"/>
  <c r="AK16" i="21" s="1"/>
  <c r="I33" i="38"/>
  <c r="W33" i="38"/>
  <c r="X33" i="38" s="1"/>
  <c r="AG22" i="48"/>
  <c r="I26" i="38"/>
  <c r="W26" i="38"/>
  <c r="X26" i="38" s="1"/>
  <c r="AI22" i="38"/>
  <c r="AI24" i="38"/>
  <c r="AI29" i="38"/>
  <c r="AK28" i="45"/>
  <c r="AM28" i="45"/>
  <c r="M42" i="45"/>
  <c r="U27" i="50"/>
  <c r="Y27" i="50" s="1"/>
  <c r="L10" i="48"/>
  <c r="M10" i="48"/>
  <c r="J10" i="48"/>
  <c r="K10" i="48"/>
  <c r="I27" i="48"/>
  <c r="AI26" i="43"/>
  <c r="J34" i="48"/>
  <c r="M34" i="48"/>
  <c r="L34" i="48"/>
  <c r="K34" i="48"/>
  <c r="AG43" i="45"/>
  <c r="F41" i="58"/>
  <c r="G41" i="58" s="1"/>
  <c r="C42" i="58"/>
  <c r="D41" i="58"/>
  <c r="AM38" i="21"/>
  <c r="AI15" i="38"/>
  <c r="AM29" i="21"/>
  <c r="Y32" i="43"/>
  <c r="J42" i="62"/>
  <c r="F42" i="62"/>
  <c r="G42" i="62" s="1"/>
  <c r="AL23" i="21"/>
  <c r="AM23" i="21"/>
  <c r="AJ23" i="21"/>
  <c r="I38" i="38"/>
  <c r="U26" i="13"/>
  <c r="Y26" i="13" s="1"/>
  <c r="U27" i="45"/>
  <c r="Y27" i="45" s="1"/>
  <c r="C42" i="63"/>
  <c r="F41" i="63"/>
  <c r="G41" i="63" s="1"/>
  <c r="D41" i="63"/>
  <c r="AJ28" i="11"/>
  <c r="AL28" i="11"/>
  <c r="AI40" i="11"/>
  <c r="AG19" i="21"/>
  <c r="W23" i="21"/>
  <c r="AI12" i="38"/>
  <c r="AI10" i="43"/>
  <c r="I17" i="48"/>
  <c r="K17" i="48" s="1"/>
  <c r="AI28" i="43"/>
  <c r="AL20" i="43"/>
  <c r="AM20" i="43"/>
  <c r="AI30" i="43"/>
  <c r="AG20" i="48"/>
  <c r="AI18" i="50"/>
  <c r="AI17" i="50"/>
  <c r="U42" i="50"/>
  <c r="J9" i="45"/>
  <c r="M9" i="45"/>
  <c r="L9" i="45"/>
  <c r="AG25" i="13"/>
  <c r="I36" i="38"/>
  <c r="AG19" i="11"/>
  <c r="AG26" i="11"/>
  <c r="AI28" i="13"/>
  <c r="AG37" i="21"/>
  <c r="W37" i="21"/>
  <c r="X37" i="21" s="1"/>
  <c r="W12" i="21"/>
  <c r="I22" i="38"/>
  <c r="AI16" i="38"/>
  <c r="AI23" i="38"/>
  <c r="AI18" i="43"/>
  <c r="AL22" i="43"/>
  <c r="AM22" i="43"/>
  <c r="AG37" i="48"/>
  <c r="U18" i="48"/>
  <c r="G41" i="48"/>
  <c r="AI38" i="50"/>
  <c r="AL34" i="11"/>
  <c r="AM34" i="11"/>
  <c r="AG24" i="11"/>
  <c r="AG15" i="21"/>
  <c r="AK15" i="21" s="1"/>
  <c r="AG12" i="21"/>
  <c r="AK12" i="21" s="1"/>
  <c r="AG36" i="21"/>
  <c r="AK36" i="21" s="1"/>
  <c r="AI11" i="38"/>
  <c r="AI13" i="38"/>
  <c r="L9" i="43"/>
  <c r="M9" i="43"/>
  <c r="J9" i="43"/>
  <c r="L13" i="48"/>
  <c r="M13" i="48"/>
  <c r="J13" i="48"/>
  <c r="K13" i="48"/>
  <c r="J30" i="48"/>
  <c r="M30" i="48"/>
  <c r="L30" i="48"/>
  <c r="K30" i="48"/>
  <c r="AG41" i="45"/>
  <c r="AG32" i="48"/>
  <c r="U22" i="13"/>
  <c r="Y22" i="13" s="1"/>
  <c r="J17" i="21"/>
  <c r="L17" i="21"/>
  <c r="M17" i="21"/>
  <c r="AI11" i="13"/>
  <c r="U18" i="11"/>
  <c r="Y18" i="11" s="1"/>
  <c r="U22" i="11"/>
  <c r="Y22" i="11" s="1"/>
  <c r="U32" i="21"/>
  <c r="L42" i="11"/>
  <c r="M42" i="11"/>
  <c r="J42" i="11"/>
  <c r="U37" i="48"/>
  <c r="AI39" i="11"/>
  <c r="U25" i="21"/>
  <c r="Y25" i="21" s="1"/>
  <c r="AK34" i="21"/>
  <c r="AM34" i="21"/>
  <c r="AI39" i="43"/>
  <c r="I34" i="38"/>
  <c r="W34" i="38"/>
  <c r="X34" i="38" s="1"/>
  <c r="I24" i="38"/>
  <c r="AG17" i="50"/>
  <c r="W42" i="50"/>
  <c r="X42" i="50" s="1"/>
  <c r="J40" i="62"/>
  <c r="AM24" i="45"/>
  <c r="AM20" i="50"/>
  <c r="K17" i="45"/>
  <c r="J9" i="21" l="1"/>
  <c r="M9" i="21"/>
  <c r="M37" i="21"/>
  <c r="L9" i="21"/>
  <c r="AM33" i="11"/>
  <c r="AK20" i="48"/>
  <c r="Y18" i="48"/>
  <c r="AM31" i="21"/>
  <c r="L42" i="45"/>
  <c r="AM27" i="45"/>
  <c r="AL27" i="45"/>
  <c r="J42" i="45"/>
  <c r="I43" i="11"/>
  <c r="J43" i="11" s="1"/>
  <c r="AK27" i="45"/>
  <c r="AM36" i="45"/>
  <c r="AL36" i="45"/>
  <c r="AJ36" i="45"/>
  <c r="AK36" i="45"/>
  <c r="AG27" i="11"/>
  <c r="AK27" i="11" s="1"/>
  <c r="AG41" i="43"/>
  <c r="AK30" i="11"/>
  <c r="AM30" i="11"/>
  <c r="AI36" i="13"/>
  <c r="AI36" i="11"/>
  <c r="AM40" i="21"/>
  <c r="W20" i="38"/>
  <c r="X20" i="38" s="1"/>
  <c r="I43" i="13"/>
  <c r="K43" i="13" s="1"/>
  <c r="AI32" i="45"/>
  <c r="U27" i="13"/>
  <c r="U42" i="13"/>
  <c r="AG14" i="13"/>
  <c r="AK14" i="13" s="1"/>
  <c r="AL35" i="11"/>
  <c r="AM35" i="11"/>
  <c r="AG28" i="13"/>
  <c r="AJ19" i="11"/>
  <c r="AL19" i="11"/>
  <c r="AG9" i="11"/>
  <c r="W36" i="11"/>
  <c r="AK40" i="50"/>
  <c r="AM40" i="50"/>
  <c r="AJ40" i="50"/>
  <c r="AL40" i="50"/>
  <c r="AM25" i="11"/>
  <c r="AL25" i="11"/>
  <c r="W24" i="38"/>
  <c r="X24" i="38" s="1"/>
  <c r="Y20" i="11"/>
  <c r="U30" i="13"/>
  <c r="Y30" i="13" s="1"/>
  <c r="AI10" i="11"/>
  <c r="AK14" i="11"/>
  <c r="AM14" i="11"/>
  <c r="AG10" i="13"/>
  <c r="AK10" i="13" s="1"/>
  <c r="AG9" i="13"/>
  <c r="AK16" i="11"/>
  <c r="AM16" i="11"/>
  <c r="W36" i="13"/>
  <c r="Y9" i="13"/>
  <c r="L37" i="21"/>
  <c r="K37" i="21"/>
  <c r="AJ38" i="45"/>
  <c r="AM38" i="45"/>
  <c r="AL38" i="45"/>
  <c r="AK38" i="45"/>
  <c r="W37" i="45"/>
  <c r="AI37" i="45"/>
  <c r="Y42" i="45"/>
  <c r="Y32" i="21"/>
  <c r="AK24" i="48"/>
  <c r="Y17" i="45"/>
  <c r="W22" i="38"/>
  <c r="X22" i="38" s="1"/>
  <c r="Y20" i="13"/>
  <c r="W17" i="13"/>
  <c r="X17" i="13" s="1"/>
  <c r="W41" i="13"/>
  <c r="X41" i="13" s="1"/>
  <c r="W17" i="11"/>
  <c r="X17" i="11" s="1"/>
  <c r="W41" i="11"/>
  <c r="X41" i="11" s="1"/>
  <c r="AI20" i="11"/>
  <c r="AM20" i="11" s="1"/>
  <c r="Y17" i="21"/>
  <c r="AK17" i="50"/>
  <c r="W42" i="43"/>
  <c r="X42" i="43" s="1"/>
  <c r="AL21" i="13"/>
  <c r="AJ21" i="13"/>
  <c r="W9" i="48"/>
  <c r="X9" i="48" s="1"/>
  <c r="Y20" i="48"/>
  <c r="W30" i="38"/>
  <c r="X30" i="38" s="1"/>
  <c r="W37" i="48"/>
  <c r="X37" i="48" s="1"/>
  <c r="AI32" i="21"/>
  <c r="AK32" i="21" s="1"/>
  <c r="AG41" i="48"/>
  <c r="W32" i="48"/>
  <c r="U43" i="11"/>
  <c r="AJ11" i="13"/>
  <c r="AL11" i="13"/>
  <c r="AM11" i="13"/>
  <c r="AK11" i="13"/>
  <c r="AG25" i="38"/>
  <c r="AK25" i="38" s="1"/>
  <c r="U35" i="38"/>
  <c r="M34" i="38"/>
  <c r="J34" i="38"/>
  <c r="L34" i="38"/>
  <c r="K34" i="38"/>
  <c r="AL13" i="38"/>
  <c r="AJ13" i="38"/>
  <c r="AG31" i="38"/>
  <c r="AK31" i="38" s="1"/>
  <c r="U25" i="38"/>
  <c r="AI38" i="13"/>
  <c r="AI37" i="50"/>
  <c r="AI17" i="43"/>
  <c r="AL23" i="38"/>
  <c r="AJ23" i="38"/>
  <c r="X12" i="21"/>
  <c r="Y12" i="21"/>
  <c r="W39" i="21"/>
  <c r="AL28" i="43"/>
  <c r="AM28" i="43"/>
  <c r="AJ28" i="43"/>
  <c r="AK28" i="43"/>
  <c r="AL10" i="43"/>
  <c r="AM10" i="43"/>
  <c r="AG13" i="38"/>
  <c r="AK13" i="38" s="1"/>
  <c r="AL12" i="38"/>
  <c r="AJ12" i="38"/>
  <c r="AG23" i="38"/>
  <c r="AK23" i="38" s="1"/>
  <c r="AG22" i="38"/>
  <c r="AK22" i="38" s="1"/>
  <c r="W27" i="43"/>
  <c r="AL22" i="38"/>
  <c r="AJ22" i="38"/>
  <c r="AM22" i="38"/>
  <c r="M41" i="43"/>
  <c r="J41" i="43"/>
  <c r="L41" i="43"/>
  <c r="K41" i="43"/>
  <c r="AG24" i="38"/>
  <c r="AK24" i="38" s="1"/>
  <c r="M16" i="38"/>
  <c r="J16" i="38"/>
  <c r="L16" i="38"/>
  <c r="K16" i="38"/>
  <c r="AG18" i="38"/>
  <c r="AM22" i="48"/>
  <c r="AJ22" i="48"/>
  <c r="AL22" i="48"/>
  <c r="AL25" i="38"/>
  <c r="AJ25" i="38"/>
  <c r="AM25" i="38"/>
  <c r="M15" i="38"/>
  <c r="J15" i="38"/>
  <c r="L15" i="38"/>
  <c r="K15" i="38"/>
  <c r="J41" i="45"/>
  <c r="L41" i="45"/>
  <c r="M41" i="45"/>
  <c r="U43" i="45"/>
  <c r="W40" i="48"/>
  <c r="AJ29" i="13"/>
  <c r="AL29" i="13"/>
  <c r="AM29" i="13"/>
  <c r="AK29" i="13"/>
  <c r="G43" i="38"/>
  <c r="W17" i="38"/>
  <c r="X17" i="38" s="1"/>
  <c r="M18" i="38"/>
  <c r="J18" i="38"/>
  <c r="L18" i="38"/>
  <c r="K18" i="38"/>
  <c r="M10" i="38"/>
  <c r="J10" i="38"/>
  <c r="L10" i="38"/>
  <c r="K10" i="38"/>
  <c r="M11" i="38"/>
  <c r="J11" i="38"/>
  <c r="L11" i="38"/>
  <c r="K11" i="38"/>
  <c r="J41" i="21"/>
  <c r="M41" i="21"/>
  <c r="L41" i="21"/>
  <c r="AJ33" i="13"/>
  <c r="AL33" i="13"/>
  <c r="AM33" i="13"/>
  <c r="AL38" i="43"/>
  <c r="AM38" i="43"/>
  <c r="AJ38" i="43"/>
  <c r="AK38" i="43"/>
  <c r="AG28" i="38"/>
  <c r="AL40" i="38"/>
  <c r="AJ40" i="38"/>
  <c r="U39" i="38"/>
  <c r="U10" i="38"/>
  <c r="M43" i="13"/>
  <c r="AL13" i="13"/>
  <c r="AM13" i="13"/>
  <c r="W30" i="48"/>
  <c r="AI10" i="48"/>
  <c r="U15" i="38"/>
  <c r="AG30" i="38"/>
  <c r="AK30" i="38" s="1"/>
  <c r="W11" i="21"/>
  <c r="X33" i="13"/>
  <c r="Y33" i="13"/>
  <c r="AJ27" i="11"/>
  <c r="AL27" i="11"/>
  <c r="AL11" i="45"/>
  <c r="AM11" i="45"/>
  <c r="AJ11" i="45"/>
  <c r="AK11" i="45"/>
  <c r="AL40" i="43"/>
  <c r="AM40" i="43"/>
  <c r="AJ40" i="43"/>
  <c r="AK40" i="43"/>
  <c r="AI26" i="48"/>
  <c r="W23" i="48"/>
  <c r="L41" i="50"/>
  <c r="J41" i="50"/>
  <c r="M41" i="50"/>
  <c r="M40" i="38"/>
  <c r="J40" i="38"/>
  <c r="L40" i="38"/>
  <c r="K40" i="38"/>
  <c r="AL26" i="38"/>
  <c r="AJ26" i="38"/>
  <c r="U36" i="38"/>
  <c r="AI9" i="45"/>
  <c r="AG29" i="38"/>
  <c r="AK29" i="38" s="1"/>
  <c r="AG17" i="11"/>
  <c r="W21" i="48"/>
  <c r="M39" i="38"/>
  <c r="J39" i="38"/>
  <c r="L39" i="38"/>
  <c r="K39" i="38"/>
  <c r="M21" i="38"/>
  <c r="J21" i="38"/>
  <c r="L21" i="38"/>
  <c r="K21" i="38"/>
  <c r="W35" i="21"/>
  <c r="AL34" i="43"/>
  <c r="AM34" i="43"/>
  <c r="AJ34" i="43"/>
  <c r="AK34" i="43"/>
  <c r="W31" i="48"/>
  <c r="W15" i="48"/>
  <c r="W27" i="38"/>
  <c r="X27" i="38" s="1"/>
  <c r="M23" i="38"/>
  <c r="J23" i="38"/>
  <c r="L23" i="38"/>
  <c r="K23" i="38"/>
  <c r="J37" i="48"/>
  <c r="M37" i="48"/>
  <c r="L37" i="48"/>
  <c r="M29" i="38"/>
  <c r="J29" i="38"/>
  <c r="L29" i="38"/>
  <c r="K29" i="38"/>
  <c r="Y37" i="48"/>
  <c r="Y42" i="50"/>
  <c r="Y37" i="21"/>
  <c r="W13" i="38"/>
  <c r="X13" i="38" s="1"/>
  <c r="AM24" i="21"/>
  <c r="K41" i="21"/>
  <c r="W25" i="38"/>
  <c r="X25" i="38" s="1"/>
  <c r="Y24" i="48"/>
  <c r="K42" i="21"/>
  <c r="AM36" i="21"/>
  <c r="AM12" i="21"/>
  <c r="Y28" i="48"/>
  <c r="W35" i="38"/>
  <c r="X35" i="38" s="1"/>
  <c r="AG35" i="38"/>
  <c r="AK35" i="38" s="1"/>
  <c r="AI36" i="38"/>
  <c r="U11" i="38"/>
  <c r="U41" i="21"/>
  <c r="W16" i="48"/>
  <c r="AG38" i="38"/>
  <c r="U41" i="50"/>
  <c r="U37" i="38"/>
  <c r="AI29" i="48"/>
  <c r="W12" i="48"/>
  <c r="AI19" i="48"/>
  <c r="AI11" i="48"/>
  <c r="U40" i="38"/>
  <c r="U31" i="38"/>
  <c r="AG33" i="38"/>
  <c r="AG24" i="13"/>
  <c r="U41" i="48"/>
  <c r="AG26" i="13"/>
  <c r="AG19" i="13"/>
  <c r="AM18" i="50"/>
  <c r="AJ18" i="50"/>
  <c r="AL18" i="50"/>
  <c r="AL30" i="43"/>
  <c r="AM30" i="43"/>
  <c r="AJ30" i="43"/>
  <c r="AK30" i="43"/>
  <c r="AI27" i="43"/>
  <c r="AI9" i="43"/>
  <c r="U13" i="38"/>
  <c r="U23" i="38"/>
  <c r="U22" i="38"/>
  <c r="M38" i="38"/>
  <c r="J38" i="38"/>
  <c r="L38" i="38"/>
  <c r="K38" i="38"/>
  <c r="W9" i="50"/>
  <c r="AI36" i="48"/>
  <c r="J27" i="48"/>
  <c r="M27" i="48"/>
  <c r="L27" i="48"/>
  <c r="K27" i="48"/>
  <c r="AL24" i="38"/>
  <c r="AJ24" i="38"/>
  <c r="AM24" i="38"/>
  <c r="AI28" i="21"/>
  <c r="AK28" i="21" s="1"/>
  <c r="I32" i="38"/>
  <c r="AG12" i="38"/>
  <c r="AK12" i="38" s="1"/>
  <c r="AL12" i="45"/>
  <c r="AM12" i="45"/>
  <c r="AJ12" i="45"/>
  <c r="AK12" i="45"/>
  <c r="I43" i="43"/>
  <c r="U24" i="38"/>
  <c r="Y24" i="38" s="1"/>
  <c r="U18" i="38"/>
  <c r="AI38" i="11"/>
  <c r="AG42" i="11"/>
  <c r="AJ16" i="13"/>
  <c r="AL16" i="13"/>
  <c r="AM16" i="13"/>
  <c r="AK16" i="13"/>
  <c r="W38" i="48"/>
  <c r="AI34" i="48"/>
  <c r="AL31" i="43"/>
  <c r="AM31" i="43"/>
  <c r="AJ31" i="43"/>
  <c r="AK31" i="43"/>
  <c r="U42" i="48"/>
  <c r="X27" i="11"/>
  <c r="Y27" i="11"/>
  <c r="AM20" i="48"/>
  <c r="AJ20" i="48"/>
  <c r="AL20" i="48"/>
  <c r="F42" i="59"/>
  <c r="G42" i="59" s="1"/>
  <c r="D42" i="59"/>
  <c r="AL34" i="38"/>
  <c r="AJ34" i="38"/>
  <c r="M31" i="38"/>
  <c r="J31" i="38"/>
  <c r="L31" i="38"/>
  <c r="K31" i="38"/>
  <c r="W33" i="48"/>
  <c r="AM24" i="48"/>
  <c r="AJ24" i="48"/>
  <c r="AL24" i="48"/>
  <c r="AL18" i="45"/>
  <c r="AM18" i="45"/>
  <c r="AJ18" i="45"/>
  <c r="AL19" i="43"/>
  <c r="AM19" i="43"/>
  <c r="AJ19" i="43"/>
  <c r="AK19" i="43"/>
  <c r="I43" i="21"/>
  <c r="AI37" i="43"/>
  <c r="AL30" i="38"/>
  <c r="AJ30" i="38"/>
  <c r="AL19" i="38"/>
  <c r="AJ19" i="38"/>
  <c r="AG21" i="13"/>
  <c r="W41" i="48"/>
  <c r="X41" i="48" s="1"/>
  <c r="AL14" i="38"/>
  <c r="AJ14" i="38"/>
  <c r="U30" i="38"/>
  <c r="AI28" i="48"/>
  <c r="AK28" i="48" s="1"/>
  <c r="AG43" i="50"/>
  <c r="W26" i="48"/>
  <c r="AI23" i="48"/>
  <c r="L9" i="48"/>
  <c r="M9" i="48"/>
  <c r="J9" i="48"/>
  <c r="AM24" i="50"/>
  <c r="AJ24" i="50"/>
  <c r="AL24" i="50"/>
  <c r="AK24" i="50"/>
  <c r="M19" i="38"/>
  <c r="J19" i="38"/>
  <c r="L19" i="38"/>
  <c r="K19" i="38"/>
  <c r="AL33" i="43"/>
  <c r="AM33" i="43"/>
  <c r="AJ33" i="43"/>
  <c r="AK33" i="43"/>
  <c r="AI9" i="50"/>
  <c r="AL16" i="45"/>
  <c r="AM16" i="45"/>
  <c r="AJ16" i="45"/>
  <c r="AK16" i="45"/>
  <c r="U29" i="38"/>
  <c r="AG22" i="13"/>
  <c r="AG18" i="13"/>
  <c r="AK18" i="11"/>
  <c r="AM18" i="11"/>
  <c r="AI21" i="48"/>
  <c r="AL11" i="43"/>
  <c r="AM11" i="43"/>
  <c r="AJ11" i="43"/>
  <c r="AK11" i="43"/>
  <c r="AG20" i="38"/>
  <c r="AK20" i="38" s="1"/>
  <c r="AI31" i="48"/>
  <c r="AI14" i="48"/>
  <c r="M12" i="38"/>
  <c r="J12" i="38"/>
  <c r="L12" i="38"/>
  <c r="K12" i="38"/>
  <c r="AG41" i="21"/>
  <c r="Y17" i="48"/>
  <c r="AK22" i="48"/>
  <c r="W16" i="38"/>
  <c r="X16" i="38" s="1"/>
  <c r="W15" i="38"/>
  <c r="X15" i="38" s="1"/>
  <c r="AM15" i="21"/>
  <c r="AK18" i="50"/>
  <c r="W18" i="38"/>
  <c r="X18" i="38" s="1"/>
  <c r="Y22" i="48"/>
  <c r="W10" i="38"/>
  <c r="X10" i="38" s="1"/>
  <c r="W11" i="38"/>
  <c r="X11" i="38" s="1"/>
  <c r="W40" i="38"/>
  <c r="X40" i="38" s="1"/>
  <c r="AM20" i="21"/>
  <c r="W39" i="38"/>
  <c r="X39" i="38" s="1"/>
  <c r="D42" i="61"/>
  <c r="W23" i="38"/>
  <c r="X23" i="38" s="1"/>
  <c r="W29" i="38"/>
  <c r="X29" i="38" s="1"/>
  <c r="AI16" i="48"/>
  <c r="AL39" i="11"/>
  <c r="AM39" i="11"/>
  <c r="AI12" i="48"/>
  <c r="AG40" i="38"/>
  <c r="AK40" i="38" s="1"/>
  <c r="W37" i="43"/>
  <c r="M24" i="38"/>
  <c r="J24" i="38"/>
  <c r="L24" i="38"/>
  <c r="K24" i="38"/>
  <c r="U38" i="38"/>
  <c r="Y38" i="38" s="1"/>
  <c r="AL39" i="43"/>
  <c r="AM39" i="43"/>
  <c r="AJ39" i="43"/>
  <c r="AK39" i="43"/>
  <c r="W29" i="48"/>
  <c r="W35" i="48"/>
  <c r="W19" i="48"/>
  <c r="W11" i="48"/>
  <c r="AL11" i="38"/>
  <c r="AJ11" i="38"/>
  <c r="AG11" i="38"/>
  <c r="AK11" i="38" s="1"/>
  <c r="U32" i="38"/>
  <c r="AK24" i="11"/>
  <c r="AM24" i="11"/>
  <c r="AM38" i="50"/>
  <c r="AJ38" i="50"/>
  <c r="AL38" i="50"/>
  <c r="AK38" i="50"/>
  <c r="AL16" i="38"/>
  <c r="AJ16" i="38"/>
  <c r="AG21" i="38"/>
  <c r="AK21" i="38" s="1"/>
  <c r="AJ28" i="13"/>
  <c r="AL28" i="13"/>
  <c r="AM28" i="13"/>
  <c r="AK28" i="13"/>
  <c r="AK26" i="11"/>
  <c r="AM26" i="11"/>
  <c r="M36" i="38"/>
  <c r="J36" i="38"/>
  <c r="L36" i="38"/>
  <c r="K36" i="38"/>
  <c r="AM17" i="50"/>
  <c r="AJ17" i="50"/>
  <c r="AL17" i="50"/>
  <c r="L17" i="48"/>
  <c r="M17" i="48"/>
  <c r="J17" i="48"/>
  <c r="I37" i="38"/>
  <c r="F42" i="58"/>
  <c r="G42" i="58" s="1"/>
  <c r="D42" i="58"/>
  <c r="W36" i="48"/>
  <c r="I42" i="48"/>
  <c r="U12" i="38"/>
  <c r="M28" i="38"/>
  <c r="J28" i="38"/>
  <c r="L28" i="38"/>
  <c r="K28" i="38"/>
  <c r="AG34" i="38"/>
  <c r="AK34" i="38" s="1"/>
  <c r="J42" i="21"/>
  <c r="M42" i="21"/>
  <c r="L42" i="21"/>
  <c r="W34" i="48"/>
  <c r="AL35" i="13"/>
  <c r="AM35" i="13"/>
  <c r="U27" i="48"/>
  <c r="Y27" i="48" s="1"/>
  <c r="G43" i="21"/>
  <c r="I17" i="38"/>
  <c r="W42" i="21"/>
  <c r="X42" i="21" s="1"/>
  <c r="W39" i="48"/>
  <c r="AL17" i="45"/>
  <c r="AM17" i="45"/>
  <c r="AJ17" i="45"/>
  <c r="I9" i="38"/>
  <c r="W9" i="38"/>
  <c r="X9" i="38" s="1"/>
  <c r="AG19" i="38"/>
  <c r="AK19" i="38" s="1"/>
  <c r="AI32" i="13"/>
  <c r="U28" i="38"/>
  <c r="Y28" i="38" s="1"/>
  <c r="AG16" i="38"/>
  <c r="AK16" i="38" s="1"/>
  <c r="AG10" i="38"/>
  <c r="X15" i="21"/>
  <c r="Y15" i="21"/>
  <c r="AK21" i="11"/>
  <c r="AM21" i="11"/>
  <c r="AG27" i="48"/>
  <c r="W10" i="48"/>
  <c r="AG14" i="38"/>
  <c r="AK14" i="38" s="1"/>
  <c r="U18" i="13"/>
  <c r="Y18" i="13" s="1"/>
  <c r="W13" i="48"/>
  <c r="AL36" i="43"/>
  <c r="AM36" i="43"/>
  <c r="AJ36" i="43"/>
  <c r="AK36" i="43"/>
  <c r="I41" i="48"/>
  <c r="K41" i="48" s="1"/>
  <c r="I43" i="50"/>
  <c r="AL20" i="38"/>
  <c r="AJ20" i="38"/>
  <c r="AI32" i="43"/>
  <c r="AI39" i="13"/>
  <c r="AJ30" i="13"/>
  <c r="AL30" i="13"/>
  <c r="AM30" i="13"/>
  <c r="AK30" i="13"/>
  <c r="AK22" i="11"/>
  <c r="AM22" i="11"/>
  <c r="AL12" i="43"/>
  <c r="AM12" i="43"/>
  <c r="AJ12" i="43"/>
  <c r="AK12" i="43"/>
  <c r="U20" i="38"/>
  <c r="AG26" i="38"/>
  <c r="AK26" i="38" s="1"/>
  <c r="W38" i="13"/>
  <c r="W14" i="48"/>
  <c r="AL21" i="38"/>
  <c r="AJ21" i="38"/>
  <c r="AM21" i="38"/>
  <c r="W25" i="48"/>
  <c r="AI40" i="13"/>
  <c r="X9" i="43"/>
  <c r="Y9" i="43"/>
  <c r="W31" i="38"/>
  <c r="X31" i="38" s="1"/>
  <c r="W19" i="38"/>
  <c r="X19" i="38" s="1"/>
  <c r="G42" i="61"/>
  <c r="W12" i="38"/>
  <c r="X12" i="38" s="1"/>
  <c r="AK17" i="45"/>
  <c r="W17" i="43"/>
  <c r="AI35" i="48"/>
  <c r="U33" i="38"/>
  <c r="Y33" i="38" s="1"/>
  <c r="G43" i="48"/>
  <c r="AL18" i="43"/>
  <c r="AM18" i="43"/>
  <c r="AJ18" i="43"/>
  <c r="AK18" i="43"/>
  <c r="M22" i="38"/>
  <c r="J22" i="38"/>
  <c r="L22" i="38"/>
  <c r="K22" i="38"/>
  <c r="U21" i="38"/>
  <c r="Y21" i="38" s="1"/>
  <c r="AI27" i="13"/>
  <c r="AK19" i="11"/>
  <c r="AM19" i="11"/>
  <c r="AK25" i="13"/>
  <c r="AM25" i="13"/>
  <c r="X23" i="21"/>
  <c r="Y23" i="21"/>
  <c r="AL40" i="11"/>
  <c r="AM40" i="11"/>
  <c r="F42" i="63"/>
  <c r="G42" i="63" s="1"/>
  <c r="D42" i="63"/>
  <c r="AI11" i="21"/>
  <c r="AK11" i="21" s="1"/>
  <c r="U43" i="43"/>
  <c r="AL15" i="38"/>
  <c r="AJ15" i="38"/>
  <c r="AL26" i="43"/>
  <c r="AM26" i="43"/>
  <c r="AJ26" i="43"/>
  <c r="AK26" i="43"/>
  <c r="AL29" i="38"/>
  <c r="AJ29" i="38"/>
  <c r="M26" i="38"/>
  <c r="J26" i="38"/>
  <c r="L26" i="38"/>
  <c r="K26" i="38"/>
  <c r="M33" i="38"/>
  <c r="J33" i="38"/>
  <c r="L33" i="38"/>
  <c r="K33" i="38"/>
  <c r="AI19" i="21"/>
  <c r="AG20" i="13"/>
  <c r="AG42" i="45"/>
  <c r="I27" i="38"/>
  <c r="U34" i="38"/>
  <c r="Y34" i="38" s="1"/>
  <c r="U17" i="38"/>
  <c r="M14" i="38"/>
  <c r="J14" i="38"/>
  <c r="L14" i="38"/>
  <c r="K14" i="38"/>
  <c r="W38" i="11"/>
  <c r="AL12" i="13"/>
  <c r="AM12" i="13"/>
  <c r="W37" i="50"/>
  <c r="U43" i="50"/>
  <c r="AG17" i="48"/>
  <c r="AI38" i="48"/>
  <c r="I43" i="45"/>
  <c r="K43" i="45" s="1"/>
  <c r="AL15" i="45"/>
  <c r="AM15" i="45"/>
  <c r="AJ15" i="45"/>
  <c r="AK15" i="45"/>
  <c r="AI40" i="48"/>
  <c r="AL16" i="43"/>
  <c r="AM16" i="43"/>
  <c r="AJ16" i="43"/>
  <c r="AK16" i="43"/>
  <c r="M20" i="38"/>
  <c r="J20" i="38"/>
  <c r="L20" i="38"/>
  <c r="K20" i="38"/>
  <c r="AL39" i="38"/>
  <c r="AJ39" i="38"/>
  <c r="AL31" i="38"/>
  <c r="AJ31" i="38"/>
  <c r="AM31" i="38"/>
  <c r="W28" i="21"/>
  <c r="AI39" i="48"/>
  <c r="AI33" i="48"/>
  <c r="AL29" i="43"/>
  <c r="AM29" i="43"/>
  <c r="AJ29" i="43"/>
  <c r="AK29" i="43"/>
  <c r="X19" i="21"/>
  <c r="Y19" i="21"/>
  <c r="U17" i="11"/>
  <c r="Y17" i="11" s="1"/>
  <c r="AL35" i="43"/>
  <c r="AM35" i="43"/>
  <c r="AJ35" i="43"/>
  <c r="AK35" i="43"/>
  <c r="U19" i="38"/>
  <c r="Y19" i="38" s="1"/>
  <c r="X16" i="21"/>
  <c r="Y16" i="21"/>
  <c r="AI35" i="21"/>
  <c r="AL31" i="13"/>
  <c r="AM31" i="13"/>
  <c r="M42" i="43"/>
  <c r="J42" i="43"/>
  <c r="L42" i="43"/>
  <c r="AL15" i="43"/>
  <c r="AM15" i="43"/>
  <c r="AJ15" i="43"/>
  <c r="AK15" i="43"/>
  <c r="U16" i="38"/>
  <c r="Y16" i="38" s="1"/>
  <c r="AG39" i="38"/>
  <c r="AK39" i="38" s="1"/>
  <c r="M30" i="38"/>
  <c r="J30" i="38"/>
  <c r="L30" i="38"/>
  <c r="K30" i="38"/>
  <c r="M13" i="38"/>
  <c r="J13" i="38"/>
  <c r="L13" i="38"/>
  <c r="K13" i="38"/>
  <c r="AI30" i="48"/>
  <c r="AL13" i="43"/>
  <c r="AM13" i="43"/>
  <c r="AJ13" i="43"/>
  <c r="AK13" i="43"/>
  <c r="AG15" i="38"/>
  <c r="AK15" i="38" s="1"/>
  <c r="U14" i="38"/>
  <c r="Y14" i="38" s="1"/>
  <c r="AG27" i="21"/>
  <c r="AL14" i="13"/>
  <c r="AI13" i="48"/>
  <c r="M25" i="38"/>
  <c r="J25" i="38"/>
  <c r="L25" i="38"/>
  <c r="K25" i="38"/>
  <c r="AG36" i="38"/>
  <c r="AM16" i="50"/>
  <c r="AJ16" i="50"/>
  <c r="AL16" i="50"/>
  <c r="AK16" i="50"/>
  <c r="AL10" i="45"/>
  <c r="AM10" i="45"/>
  <c r="AL33" i="21"/>
  <c r="AM33" i="21"/>
  <c r="AJ33" i="21"/>
  <c r="AK33" i="21"/>
  <c r="AL15" i="13"/>
  <c r="AM15" i="13"/>
  <c r="J32" i="48"/>
  <c r="M32" i="48"/>
  <c r="L32" i="48"/>
  <c r="K32" i="48"/>
  <c r="U26" i="38"/>
  <c r="Y26" i="38" s="1"/>
  <c r="AL34" i="13"/>
  <c r="AM34" i="13"/>
  <c r="W27" i="13"/>
  <c r="U42" i="21"/>
  <c r="AI18" i="48"/>
  <c r="AK18" i="48" s="1"/>
  <c r="AI17" i="48"/>
  <c r="AI15" i="48"/>
  <c r="AL35" i="38"/>
  <c r="AJ35" i="38"/>
  <c r="AM35" i="38"/>
  <c r="AI39" i="21"/>
  <c r="AI25" i="48"/>
  <c r="M35" i="38"/>
  <c r="J35" i="38"/>
  <c r="L35" i="38"/>
  <c r="K35" i="38"/>
  <c r="W36" i="38"/>
  <c r="X36" i="38" s="1"/>
  <c r="AM16" i="21"/>
  <c r="AK32" i="13"/>
  <c r="W41" i="50"/>
  <c r="X41" i="50" s="1"/>
  <c r="J43" i="13" l="1"/>
  <c r="AM30" i="38"/>
  <c r="M43" i="11"/>
  <c r="K43" i="11"/>
  <c r="L43" i="11"/>
  <c r="AM20" i="38"/>
  <c r="AM14" i="13"/>
  <c r="AM27" i="11"/>
  <c r="AM29" i="38"/>
  <c r="W32" i="11"/>
  <c r="W32" i="38"/>
  <c r="X32" i="38" s="1"/>
  <c r="AI9" i="13"/>
  <c r="AL9" i="13" s="1"/>
  <c r="AI10" i="13"/>
  <c r="W9" i="11"/>
  <c r="X36" i="13"/>
  <c r="Y36" i="13"/>
  <c r="AI9" i="11"/>
  <c r="AK9" i="11" s="1"/>
  <c r="AG27" i="13"/>
  <c r="AK27" i="13" s="1"/>
  <c r="AG42" i="13"/>
  <c r="Y13" i="38"/>
  <c r="L43" i="13"/>
  <c r="X36" i="11"/>
  <c r="Y36" i="11"/>
  <c r="AI32" i="11"/>
  <c r="AL36" i="13"/>
  <c r="AJ36" i="13"/>
  <c r="AM36" i="13"/>
  <c r="AK36" i="13"/>
  <c r="AG43" i="43"/>
  <c r="Y20" i="38"/>
  <c r="W41" i="43"/>
  <c r="Y41" i="43" s="1"/>
  <c r="AL10" i="11"/>
  <c r="AM10" i="11"/>
  <c r="W32" i="13"/>
  <c r="AK32" i="45"/>
  <c r="AJ32" i="45"/>
  <c r="AL32" i="45"/>
  <c r="AM32" i="45"/>
  <c r="AJ36" i="11"/>
  <c r="AK36" i="11"/>
  <c r="AL36" i="11"/>
  <c r="AM36" i="11"/>
  <c r="AM39" i="38"/>
  <c r="AJ37" i="45"/>
  <c r="AL37" i="45"/>
  <c r="AM37" i="45"/>
  <c r="AK37" i="45"/>
  <c r="X37" i="45"/>
  <c r="Y37" i="45"/>
  <c r="Y30" i="38"/>
  <c r="K43" i="21"/>
  <c r="Y22" i="38"/>
  <c r="AI20" i="13"/>
  <c r="AM20" i="13" s="1"/>
  <c r="AJ20" i="11"/>
  <c r="AL20" i="11"/>
  <c r="AI17" i="11"/>
  <c r="AM17" i="11" s="1"/>
  <c r="AK20" i="11"/>
  <c r="Y42" i="43"/>
  <c r="Y42" i="21"/>
  <c r="AK36" i="38"/>
  <c r="Y9" i="48"/>
  <c r="Y17" i="38"/>
  <c r="AK17" i="48"/>
  <c r="W37" i="38"/>
  <c r="X37" i="38" s="1"/>
  <c r="AG43" i="21"/>
  <c r="W42" i="48"/>
  <c r="X42" i="48" s="1"/>
  <c r="U41" i="13"/>
  <c r="Y41" i="13" s="1"/>
  <c r="AM25" i="48"/>
  <c r="AJ25" i="48"/>
  <c r="AL25" i="48"/>
  <c r="AK25" i="48"/>
  <c r="AL39" i="21"/>
  <c r="AM39" i="21"/>
  <c r="AJ39" i="21"/>
  <c r="AK39" i="21"/>
  <c r="AM17" i="48"/>
  <c r="AJ17" i="48"/>
  <c r="AL17" i="48"/>
  <c r="X27" i="13"/>
  <c r="Y27" i="13"/>
  <c r="U17" i="13"/>
  <c r="Y17" i="13" s="1"/>
  <c r="AL35" i="21"/>
  <c r="AM35" i="21"/>
  <c r="AJ35" i="21"/>
  <c r="AK35" i="21"/>
  <c r="AI32" i="48"/>
  <c r="M27" i="38"/>
  <c r="J27" i="38"/>
  <c r="L27" i="38"/>
  <c r="K27" i="38"/>
  <c r="AL19" i="21"/>
  <c r="AM19" i="21"/>
  <c r="AJ19" i="21"/>
  <c r="U43" i="48"/>
  <c r="AL40" i="13"/>
  <c r="AM40" i="13"/>
  <c r="X13" i="48"/>
  <c r="Y13" i="48"/>
  <c r="W27" i="21"/>
  <c r="M17" i="38"/>
  <c r="J17" i="38"/>
  <c r="L17" i="38"/>
  <c r="K17" i="38"/>
  <c r="U43" i="21"/>
  <c r="W37" i="11"/>
  <c r="X36" i="48"/>
  <c r="Y36" i="48"/>
  <c r="M37" i="38"/>
  <c r="J37" i="38"/>
  <c r="L37" i="38"/>
  <c r="K37" i="38"/>
  <c r="AM9" i="50"/>
  <c r="AJ9" i="50"/>
  <c r="AL9" i="50"/>
  <c r="AK9" i="50"/>
  <c r="AM23" i="48"/>
  <c r="AJ23" i="48"/>
  <c r="AL23" i="48"/>
  <c r="AK23" i="48"/>
  <c r="AK21" i="13"/>
  <c r="AM21" i="13"/>
  <c r="M43" i="43"/>
  <c r="J43" i="43"/>
  <c r="L43" i="43"/>
  <c r="K43" i="43"/>
  <c r="AL28" i="21"/>
  <c r="AM28" i="21"/>
  <c r="AJ28" i="21"/>
  <c r="AI42" i="43"/>
  <c r="AK26" i="13"/>
  <c r="AM26" i="13"/>
  <c r="AK24" i="13"/>
  <c r="AM24" i="13"/>
  <c r="AM19" i="48"/>
  <c r="AJ19" i="48"/>
  <c r="AL19" i="48"/>
  <c r="AK19" i="48"/>
  <c r="X16" i="48"/>
  <c r="Y16" i="48"/>
  <c r="AM10" i="48"/>
  <c r="AJ10" i="48"/>
  <c r="AL10" i="48"/>
  <c r="AK10" i="48"/>
  <c r="AI17" i="38"/>
  <c r="AI18" i="38"/>
  <c r="AK18" i="38" s="1"/>
  <c r="X39" i="21"/>
  <c r="Y39" i="21"/>
  <c r="AI42" i="50"/>
  <c r="X32" i="48"/>
  <c r="Y32" i="48"/>
  <c r="AL32" i="21"/>
  <c r="AM32" i="21"/>
  <c r="AJ32" i="21"/>
  <c r="AM16" i="38"/>
  <c r="AK19" i="21"/>
  <c r="AM19" i="38"/>
  <c r="Y40" i="38"/>
  <c r="Y41" i="50"/>
  <c r="Y11" i="38"/>
  <c r="Y36" i="38"/>
  <c r="AM26" i="38"/>
  <c r="W41" i="38"/>
  <c r="X41" i="38" s="1"/>
  <c r="Y25" i="38"/>
  <c r="AM13" i="38"/>
  <c r="Y35" i="38"/>
  <c r="AI37" i="38"/>
  <c r="AI38" i="38"/>
  <c r="AK38" i="38" s="1"/>
  <c r="AL39" i="48"/>
  <c r="AJ39" i="48"/>
  <c r="AM39" i="48"/>
  <c r="AK39" i="48"/>
  <c r="AL40" i="48"/>
  <c r="AJ40" i="48"/>
  <c r="AM40" i="48"/>
  <c r="AK40" i="48"/>
  <c r="I42" i="38"/>
  <c r="AI17" i="21"/>
  <c r="AJ27" i="13"/>
  <c r="AL27" i="13"/>
  <c r="X14" i="48"/>
  <c r="Y14" i="48"/>
  <c r="X38" i="13"/>
  <c r="Y38" i="13"/>
  <c r="AL32" i="43"/>
  <c r="AM32" i="43"/>
  <c r="AJ32" i="43"/>
  <c r="AK32" i="43"/>
  <c r="W43" i="50"/>
  <c r="X43" i="50" s="1"/>
  <c r="X10" i="48"/>
  <c r="Y10" i="48"/>
  <c r="AJ32" i="13"/>
  <c r="AL32" i="13"/>
  <c r="AM32" i="13"/>
  <c r="M9" i="38"/>
  <c r="J9" i="38"/>
  <c r="L9" i="38"/>
  <c r="K9" i="38"/>
  <c r="X39" i="48"/>
  <c r="Y39" i="48"/>
  <c r="X19" i="48"/>
  <c r="Y19" i="48"/>
  <c r="X29" i="48"/>
  <c r="Y29" i="48"/>
  <c r="AM12" i="48"/>
  <c r="AJ12" i="48"/>
  <c r="AL12" i="48"/>
  <c r="AK12" i="48"/>
  <c r="AM16" i="48"/>
  <c r="AJ16" i="48"/>
  <c r="AL16" i="48"/>
  <c r="AK16" i="48"/>
  <c r="AL31" i="48"/>
  <c r="AJ31" i="48"/>
  <c r="AM31" i="48"/>
  <c r="AK31" i="48"/>
  <c r="AI41" i="50"/>
  <c r="AL28" i="48"/>
  <c r="AJ28" i="48"/>
  <c r="AM28" i="48"/>
  <c r="U42" i="38"/>
  <c r="AL37" i="43"/>
  <c r="AM37" i="43"/>
  <c r="AJ37" i="43"/>
  <c r="AK37" i="43"/>
  <c r="AL34" i="48"/>
  <c r="AJ34" i="48"/>
  <c r="AM34" i="48"/>
  <c r="AK34" i="48"/>
  <c r="AI37" i="11"/>
  <c r="W43" i="43"/>
  <c r="X43" i="43" s="1"/>
  <c r="AI27" i="21"/>
  <c r="AK27" i="21" s="1"/>
  <c r="AI42" i="21"/>
  <c r="X9" i="50"/>
  <c r="Y9" i="50"/>
  <c r="AI28" i="38"/>
  <c r="X31" i="48"/>
  <c r="Y31" i="48"/>
  <c r="X35" i="21"/>
  <c r="Y35" i="21"/>
  <c r="AG41" i="11"/>
  <c r="X23" i="48"/>
  <c r="Y23" i="48"/>
  <c r="AI9" i="48"/>
  <c r="X40" i="48"/>
  <c r="Y40" i="48"/>
  <c r="AI33" i="38"/>
  <c r="AK33" i="38" s="1"/>
  <c r="AG17" i="38"/>
  <c r="X27" i="43"/>
  <c r="Y27" i="43"/>
  <c r="AL17" i="43"/>
  <c r="AM17" i="43"/>
  <c r="AJ17" i="43"/>
  <c r="AK17" i="43"/>
  <c r="W37" i="13"/>
  <c r="Y12" i="38"/>
  <c r="AM34" i="38"/>
  <c r="Y10" i="38"/>
  <c r="AM12" i="38"/>
  <c r="AM23" i="38"/>
  <c r="AM15" i="48"/>
  <c r="AJ15" i="48"/>
  <c r="AL15" i="48"/>
  <c r="AK15" i="48"/>
  <c r="W9" i="21"/>
  <c r="W43" i="45"/>
  <c r="X43" i="45" s="1"/>
  <c r="AL38" i="48"/>
  <c r="AJ38" i="48"/>
  <c r="AM38" i="48"/>
  <c r="AK38" i="48"/>
  <c r="X37" i="50"/>
  <c r="Y37" i="50"/>
  <c r="X38" i="11"/>
  <c r="Y38" i="11"/>
  <c r="AK42" i="45"/>
  <c r="AM42" i="45"/>
  <c r="AM11" i="21"/>
  <c r="AJ11" i="21"/>
  <c r="AL11" i="21"/>
  <c r="AI42" i="13"/>
  <c r="AL35" i="48"/>
  <c r="AJ35" i="48"/>
  <c r="AM35" i="48"/>
  <c r="AK35" i="48"/>
  <c r="X17" i="43"/>
  <c r="Y17" i="43"/>
  <c r="X25" i="48"/>
  <c r="Y25" i="48"/>
  <c r="L43" i="50"/>
  <c r="J43" i="50"/>
  <c r="M43" i="50"/>
  <c r="J41" i="48"/>
  <c r="M41" i="48"/>
  <c r="L41" i="48"/>
  <c r="AG9" i="38"/>
  <c r="I41" i="38"/>
  <c r="X34" i="48"/>
  <c r="Y34" i="48"/>
  <c r="J42" i="48"/>
  <c r="M42" i="48"/>
  <c r="L42" i="48"/>
  <c r="K42" i="48"/>
  <c r="X37" i="43"/>
  <c r="Y37" i="43"/>
  <c r="AK18" i="13"/>
  <c r="AM18" i="13"/>
  <c r="X26" i="48"/>
  <c r="Y26" i="48"/>
  <c r="AI27" i="48"/>
  <c r="AK27" i="48" s="1"/>
  <c r="AI42" i="48"/>
  <c r="U27" i="38"/>
  <c r="Y27" i="38" s="1"/>
  <c r="J43" i="21"/>
  <c r="M43" i="21"/>
  <c r="L43" i="21"/>
  <c r="X33" i="48"/>
  <c r="Y33" i="48"/>
  <c r="AJ38" i="11"/>
  <c r="AL38" i="11"/>
  <c r="AM38" i="11"/>
  <c r="AK38" i="11"/>
  <c r="M32" i="38"/>
  <c r="J32" i="38"/>
  <c r="L32" i="38"/>
  <c r="K32" i="38"/>
  <c r="AI41" i="43"/>
  <c r="AG32" i="38"/>
  <c r="AM11" i="48"/>
  <c r="AJ11" i="48"/>
  <c r="AL11" i="48"/>
  <c r="AK11" i="48"/>
  <c r="X12" i="48"/>
  <c r="Y12" i="48"/>
  <c r="AL29" i="48"/>
  <c r="AJ29" i="48"/>
  <c r="AM29" i="48"/>
  <c r="AK29" i="48"/>
  <c r="AL36" i="38"/>
  <c r="AJ36" i="38"/>
  <c r="AM36" i="38"/>
  <c r="AG43" i="11"/>
  <c r="AL9" i="45"/>
  <c r="AM9" i="45"/>
  <c r="AJ9" i="45"/>
  <c r="AK9" i="45"/>
  <c r="X11" i="21"/>
  <c r="Y11" i="21"/>
  <c r="X30" i="48"/>
  <c r="Y30" i="48"/>
  <c r="AG27" i="38"/>
  <c r="AM37" i="50"/>
  <c r="AJ37" i="50"/>
  <c r="AL37" i="50"/>
  <c r="AK37" i="50"/>
  <c r="AI37" i="13"/>
  <c r="W42" i="13"/>
  <c r="AM15" i="38"/>
  <c r="AM14" i="38"/>
  <c r="Y31" i="38"/>
  <c r="Y15" i="38"/>
  <c r="AM40" i="38"/>
  <c r="AI37" i="21"/>
  <c r="U43" i="13"/>
  <c r="AM18" i="48"/>
  <c r="AJ18" i="48"/>
  <c r="AL18" i="48"/>
  <c r="AM13" i="48"/>
  <c r="AJ13" i="48"/>
  <c r="AL13" i="48"/>
  <c r="AK13" i="48"/>
  <c r="AG42" i="21"/>
  <c r="AL30" i="48"/>
  <c r="AJ30" i="48"/>
  <c r="AM30" i="48"/>
  <c r="AK30" i="48"/>
  <c r="U9" i="38"/>
  <c r="Y9" i="38" s="1"/>
  <c r="AL33" i="48"/>
  <c r="AJ33" i="48"/>
  <c r="AM33" i="48"/>
  <c r="AK33" i="48"/>
  <c r="X28" i="21"/>
  <c r="Y28" i="21"/>
  <c r="J43" i="45"/>
  <c r="L43" i="45"/>
  <c r="M43" i="45"/>
  <c r="AI37" i="48"/>
  <c r="AI9" i="21"/>
  <c r="W41" i="45"/>
  <c r="AL39" i="13"/>
  <c r="AM39" i="13"/>
  <c r="I43" i="48"/>
  <c r="AG42" i="48"/>
  <c r="X11" i="48"/>
  <c r="Y11" i="48"/>
  <c r="X35" i="48"/>
  <c r="Y35" i="48"/>
  <c r="AI41" i="45"/>
  <c r="AI43" i="45"/>
  <c r="AM14" i="48"/>
  <c r="AJ14" i="48"/>
  <c r="AL14" i="48"/>
  <c r="AK14" i="48"/>
  <c r="AM21" i="48"/>
  <c r="AJ21" i="48"/>
  <c r="AL21" i="48"/>
  <c r="AK21" i="48"/>
  <c r="AG17" i="13"/>
  <c r="AK22" i="13"/>
  <c r="AM22" i="13"/>
  <c r="X38" i="48"/>
  <c r="Y38" i="48"/>
  <c r="AL36" i="48"/>
  <c r="AJ36" i="48"/>
  <c r="AM36" i="48"/>
  <c r="AK36" i="48"/>
  <c r="AJ9" i="43"/>
  <c r="AL9" i="43"/>
  <c r="AM9" i="43"/>
  <c r="AK9" i="43"/>
  <c r="AL27" i="43"/>
  <c r="AM27" i="43"/>
  <c r="AJ27" i="43"/>
  <c r="AK27" i="43"/>
  <c r="AK19" i="13"/>
  <c r="AM19" i="13"/>
  <c r="AG37" i="38"/>
  <c r="X15" i="48"/>
  <c r="Y15" i="48"/>
  <c r="X21" i="48"/>
  <c r="Y21" i="48"/>
  <c r="AL26" i="48"/>
  <c r="AJ26" i="48"/>
  <c r="AM26" i="48"/>
  <c r="AK26" i="48"/>
  <c r="U41" i="11"/>
  <c r="Y41" i="11" s="1"/>
  <c r="AI10" i="38"/>
  <c r="AJ38" i="13"/>
  <c r="AL38" i="13"/>
  <c r="AM38" i="13"/>
  <c r="AK38" i="13"/>
  <c r="W43" i="13"/>
  <c r="X43" i="13" s="1"/>
  <c r="AM11" i="38"/>
  <c r="K43" i="50"/>
  <c r="Y29" i="38"/>
  <c r="Y18" i="38"/>
  <c r="Y23" i="38"/>
  <c r="Y41" i="48"/>
  <c r="Y39" i="38"/>
  <c r="AJ9" i="13" l="1"/>
  <c r="AK42" i="13"/>
  <c r="X41" i="43"/>
  <c r="Y32" i="38"/>
  <c r="X32" i="11"/>
  <c r="Y32" i="11"/>
  <c r="AK9" i="13"/>
  <c r="AM9" i="11"/>
  <c r="AL9" i="11"/>
  <c r="AJ9" i="11"/>
  <c r="AM27" i="13"/>
  <c r="AM9" i="13"/>
  <c r="AL32" i="11"/>
  <c r="AK32" i="11"/>
  <c r="AM32" i="11"/>
  <c r="AJ32" i="11"/>
  <c r="Y9" i="11"/>
  <c r="X9" i="11"/>
  <c r="X32" i="13"/>
  <c r="Y32" i="13"/>
  <c r="AL10" i="13"/>
  <c r="AM10" i="13"/>
  <c r="Y37" i="38"/>
  <c r="AK37" i="38"/>
  <c r="Y42" i="48"/>
  <c r="Y43" i="50"/>
  <c r="AK17" i="38"/>
  <c r="AK17" i="11"/>
  <c r="AI41" i="11"/>
  <c r="AJ20" i="13"/>
  <c r="AL20" i="13"/>
  <c r="AI17" i="13"/>
  <c r="AM17" i="13" s="1"/>
  <c r="AI41" i="13"/>
  <c r="AL41" i="13" s="1"/>
  <c r="AL17" i="11"/>
  <c r="AJ17" i="11"/>
  <c r="AK20" i="13"/>
  <c r="AK42" i="21"/>
  <c r="AK42" i="48"/>
  <c r="Y43" i="43"/>
  <c r="W42" i="38"/>
  <c r="X42" i="38" s="1"/>
  <c r="AL10" i="38"/>
  <c r="AJ10" i="38"/>
  <c r="AM10" i="38"/>
  <c r="AG41" i="13"/>
  <c r="AL43" i="45"/>
  <c r="AM43" i="45"/>
  <c r="AJ43" i="45"/>
  <c r="AK43" i="45"/>
  <c r="AL41" i="45"/>
  <c r="AM41" i="45"/>
  <c r="AJ41" i="45"/>
  <c r="AK41" i="45"/>
  <c r="J43" i="48"/>
  <c r="M43" i="48"/>
  <c r="L43" i="48"/>
  <c r="AI41" i="21"/>
  <c r="X42" i="13"/>
  <c r="Y42" i="13"/>
  <c r="AG42" i="38"/>
  <c r="AL27" i="48"/>
  <c r="AJ27" i="48"/>
  <c r="AM27" i="48"/>
  <c r="AM9" i="48"/>
  <c r="AJ9" i="48"/>
  <c r="AL9" i="48"/>
  <c r="AK9" i="48"/>
  <c r="AM41" i="50"/>
  <c r="AJ41" i="50"/>
  <c r="AL41" i="50"/>
  <c r="AK41" i="50"/>
  <c r="X27" i="21"/>
  <c r="Y27" i="21"/>
  <c r="W41" i="21"/>
  <c r="AK10" i="38"/>
  <c r="AG43" i="13"/>
  <c r="AL37" i="21"/>
  <c r="AM37" i="21"/>
  <c r="AJ37" i="21"/>
  <c r="AK37" i="21"/>
  <c r="AJ37" i="13"/>
  <c r="AL37" i="13"/>
  <c r="AM37" i="13"/>
  <c r="AK37" i="13"/>
  <c r="AL42" i="48"/>
  <c r="AJ42" i="48"/>
  <c r="AM42" i="48"/>
  <c r="M41" i="38"/>
  <c r="J41" i="38"/>
  <c r="L41" i="38"/>
  <c r="K41" i="38"/>
  <c r="X37" i="13"/>
  <c r="Y37" i="13"/>
  <c r="AI32" i="38"/>
  <c r="AK32" i="38" s="1"/>
  <c r="AI41" i="48"/>
  <c r="AL27" i="21"/>
  <c r="AM27" i="21"/>
  <c r="AJ27" i="21"/>
  <c r="AI43" i="50"/>
  <c r="AM42" i="50"/>
  <c r="AJ42" i="50"/>
  <c r="AL42" i="50"/>
  <c r="AK42" i="50"/>
  <c r="AL17" i="38"/>
  <c r="AJ17" i="38"/>
  <c r="AM17" i="38"/>
  <c r="AL32" i="48"/>
  <c r="AJ32" i="48"/>
  <c r="AM32" i="48"/>
  <c r="AK32" i="48"/>
  <c r="AG43" i="48"/>
  <c r="AL41" i="43"/>
  <c r="AM41" i="43"/>
  <c r="AJ41" i="43"/>
  <c r="AK41" i="43"/>
  <c r="AJ42" i="13"/>
  <c r="AL42" i="13"/>
  <c r="AM42" i="13"/>
  <c r="U43" i="38"/>
  <c r="X9" i="21"/>
  <c r="Y9" i="21"/>
  <c r="AL33" i="38"/>
  <c r="AJ33" i="38"/>
  <c r="AM33" i="38"/>
  <c r="AI27" i="38"/>
  <c r="AK27" i="38" s="1"/>
  <c r="AL42" i="21"/>
  <c r="AM42" i="21"/>
  <c r="AJ42" i="21"/>
  <c r="AI42" i="11"/>
  <c r="AL17" i="21"/>
  <c r="AM17" i="21"/>
  <c r="AJ17" i="21"/>
  <c r="AK17" i="21"/>
  <c r="AL37" i="38"/>
  <c r="AJ37" i="38"/>
  <c r="AM37" i="38"/>
  <c r="AL18" i="38"/>
  <c r="AJ18" i="38"/>
  <c r="AM18" i="38"/>
  <c r="AL42" i="43"/>
  <c r="AM42" i="43"/>
  <c r="AJ42" i="43"/>
  <c r="AK42" i="43"/>
  <c r="X37" i="11"/>
  <c r="Y37" i="11"/>
  <c r="AI9" i="38"/>
  <c r="W43" i="48"/>
  <c r="X43" i="48" s="1"/>
  <c r="X41" i="45"/>
  <c r="Y41" i="45"/>
  <c r="AM9" i="21"/>
  <c r="AJ9" i="21"/>
  <c r="AL9" i="21"/>
  <c r="AK9" i="21"/>
  <c r="AL37" i="48"/>
  <c r="AJ37" i="48"/>
  <c r="AM37" i="48"/>
  <c r="AK37" i="48"/>
  <c r="AI43" i="43"/>
  <c r="W42" i="11"/>
  <c r="I43" i="38"/>
  <c r="AG41" i="38"/>
  <c r="U41" i="38"/>
  <c r="Y41" i="38" s="1"/>
  <c r="AL28" i="38"/>
  <c r="AJ28" i="38"/>
  <c r="AM28" i="38"/>
  <c r="AI43" i="11"/>
  <c r="AJ37" i="11"/>
  <c r="AL37" i="11"/>
  <c r="AM37" i="11"/>
  <c r="AK37" i="11"/>
  <c r="W43" i="11"/>
  <c r="M42" i="38"/>
  <c r="J42" i="38"/>
  <c r="L42" i="38"/>
  <c r="K42" i="38"/>
  <c r="AL38" i="38"/>
  <c r="AJ38" i="38"/>
  <c r="AM38" i="38"/>
  <c r="W43" i="21"/>
  <c r="X43" i="21" s="1"/>
  <c r="Y43" i="13"/>
  <c r="K43" i="48"/>
  <c r="Y43" i="45"/>
  <c r="AK28" i="38"/>
  <c r="AM41" i="13" l="1"/>
  <c r="Y42" i="38"/>
  <c r="AJ41" i="13"/>
  <c r="AL17" i="13"/>
  <c r="AJ17" i="13"/>
  <c r="AM41" i="11"/>
  <c r="AL41" i="11"/>
  <c r="AJ41" i="11"/>
  <c r="AK17" i="13"/>
  <c r="AI43" i="13"/>
  <c r="AK41" i="13"/>
  <c r="AK41" i="11"/>
  <c r="X42" i="11"/>
  <c r="Y42" i="11"/>
  <c r="AJ42" i="11"/>
  <c r="AL42" i="11"/>
  <c r="AM42" i="11"/>
  <c r="AK42" i="11"/>
  <c r="AL32" i="38"/>
  <c r="AJ32" i="38"/>
  <c r="AM32" i="38"/>
  <c r="X41" i="21"/>
  <c r="Y41" i="21"/>
  <c r="X43" i="11"/>
  <c r="Y43" i="11"/>
  <c r="AL9" i="38"/>
  <c r="AJ9" i="38"/>
  <c r="AM9" i="38"/>
  <c r="AI42" i="38"/>
  <c r="AK42" i="38" s="1"/>
  <c r="AM43" i="50"/>
  <c r="AJ43" i="50"/>
  <c r="AL43" i="50"/>
  <c r="AK43" i="50"/>
  <c r="AL41" i="21"/>
  <c r="AM41" i="21"/>
  <c r="AJ41" i="21"/>
  <c r="AK41" i="21"/>
  <c r="Y43" i="21"/>
  <c r="AK9" i="38"/>
  <c r="M43" i="38"/>
  <c r="J43" i="38"/>
  <c r="L43" i="38"/>
  <c r="K43" i="38"/>
  <c r="AL43" i="43"/>
  <c r="AM43" i="43"/>
  <c r="AJ43" i="43"/>
  <c r="AK43" i="43"/>
  <c r="AI41" i="38"/>
  <c r="AL27" i="38"/>
  <c r="AJ27" i="38"/>
  <c r="AM27" i="38"/>
  <c r="AL41" i="48"/>
  <c r="AJ41" i="48"/>
  <c r="AM41" i="48"/>
  <c r="AK41" i="48"/>
  <c r="AI43" i="21"/>
  <c r="AJ43" i="11"/>
  <c r="AL43" i="11"/>
  <c r="AM43" i="11"/>
  <c r="AG43" i="38"/>
  <c r="W43" i="38"/>
  <c r="X43" i="38" s="1"/>
  <c r="AI43" i="48"/>
  <c r="AK43" i="11"/>
  <c r="Y43" i="48"/>
  <c r="AL43" i="13" l="1"/>
  <c r="AJ43" i="13"/>
  <c r="AM43" i="13"/>
  <c r="AK43" i="13"/>
  <c r="AL43" i="48"/>
  <c r="AJ43" i="48"/>
  <c r="AM43" i="48"/>
  <c r="AL41" i="38"/>
  <c r="AJ41" i="38"/>
  <c r="AM41" i="38"/>
  <c r="AL42" i="38"/>
  <c r="AJ42" i="38"/>
  <c r="AM42" i="38"/>
  <c r="AK43" i="48"/>
  <c r="AL43" i="21"/>
  <c r="AM43" i="21"/>
  <c r="AJ43" i="21"/>
  <c r="AK43" i="21"/>
  <c r="Y43" i="38"/>
  <c r="AK41" i="38"/>
  <c r="AI43" i="38"/>
  <c r="AK43" i="38" s="1"/>
  <c r="AL43" i="38" l="1"/>
  <c r="AJ43" i="38"/>
  <c r="AM43" i="38"/>
</calcChain>
</file>

<file path=xl/sharedStrings.xml><?xml version="1.0" encoding="utf-8"?>
<sst xmlns="http://schemas.openxmlformats.org/spreadsheetml/2006/main" count="1869" uniqueCount="130">
  <si>
    <t>2020</t>
  </si>
  <si>
    <t>Fonte: Conab.</t>
  </si>
  <si>
    <t>Nota: Estimativa em maio/2022.</t>
  </si>
  <si>
    <t>PRODUTO</t>
  </si>
  <si>
    <t>Percentual</t>
  </si>
  <si>
    <t>Absoluta</t>
  </si>
  <si>
    <t>ALGODÃO</t>
  </si>
  <si>
    <t>ARROZ</t>
  </si>
  <si>
    <t>FEIJÃO TOTAL</t>
  </si>
  <si>
    <t>TRIGO</t>
  </si>
  <si>
    <t>BRASIL</t>
  </si>
  <si>
    <t>ALGODÃO EM PLUMA</t>
  </si>
  <si>
    <t>REGIÃO/UF</t>
  </si>
  <si>
    <t>ÁREA (Em mil ha)</t>
  </si>
  <si>
    <t>PRODUTIVIDADE (Em kg/ha)</t>
  </si>
  <si>
    <t>PRODUÇÃO (Em mil t)</t>
  </si>
  <si>
    <t>VAR. %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</si>
  <si>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</si>
  <si>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</si>
  <si>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</si>
  <si>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</si>
  <si>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</si>
  <si>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</si>
  <si>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</si>
  <si>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</si>
  <si>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</si>
  <si>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</si>
  <si>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</si>
  <si>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</si>
  <si>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</si>
  <si>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</si>
  <si>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</si>
  <si>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</si>
  <si>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</si>
  <si>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</si>
  <si>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</si>
  <si>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</si>
  <si>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</si>
  <si>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</si>
  <si>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</si>
  <si>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</si>
  <si>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</si>
  <si>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</si>
  <si>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</si>
  <si>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</si>
  <si>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</si>
  <si>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</si>
  <si>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</si>
  <si>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</si>
  <si>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</si>
  <si>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</si>
  <si>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</si>
  <si>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</si>
  <si>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</si>
  <si>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</si>
  <si>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</si>
  <si>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</si>
  <si>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</si>
  <si>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</si>
  <si>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</si>
  <si>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CAROÇO DE ALGODÃO</t>
  </si>
  <si>
    <t>(g)</t>
  </si>
  <si>
    <t>(h)</t>
  </si>
  <si>
    <t>(h/g)</t>
  </si>
  <si>
    <t>EVOLUÇÃO DE ÁREA</t>
  </si>
  <si>
    <t>EVOLUÇÃO DE PRODUTIVIDADE</t>
  </si>
  <si>
    <t>EVOLUÇÃO DE PRODUÇÃO</t>
  </si>
  <si>
    <t>SAFRAS 2013/14 E 2019/20</t>
  </si>
  <si>
    <t>ÁREA (Em mil hectares)</t>
  </si>
  <si>
    <t>PRODUÇÃO (Em kg/ha)</t>
  </si>
  <si>
    <t>Safra 13/14</t>
  </si>
  <si>
    <t>Safra 14/15</t>
  </si>
  <si>
    <t>Safra 15/16</t>
  </si>
  <si>
    <t>Safra 16/17</t>
  </si>
  <si>
    <t>Safra 17/18</t>
  </si>
  <si>
    <t>Safra 18/19</t>
  </si>
  <si>
    <t>Safra 19/20</t>
  </si>
  <si>
    <t>Nov/2020</t>
  </si>
  <si>
    <t>Dez/2020</t>
  </si>
  <si>
    <t>(h/f)</t>
  </si>
  <si>
    <t>(h-g)</t>
  </si>
  <si>
    <t>(h-f)</t>
  </si>
  <si>
    <t xml:space="preserve">BALANÇO DE OFERTA E DEMANDA </t>
  </si>
  <si>
    <t xml:space="preserve">                              Em 1.000 toneladas</t>
  </si>
  <si>
    <t>SAFRA</t>
  </si>
  <si>
    <t>ESTOQUE
INICIAL</t>
  </si>
  <si>
    <t>PRODUÇÃO</t>
  </si>
  <si>
    <t>IMPORTAÇÃO</t>
  </si>
  <si>
    <t>SUPRIMENTO</t>
  </si>
  <si>
    <t>CONSUMO</t>
  </si>
  <si>
    <t>EXPORTAÇÃO</t>
  </si>
  <si>
    <t>ESTOQUE
FINAL</t>
  </si>
  <si>
    <t>2015/16</t>
  </si>
  <si>
    <t>2016/17</t>
  </si>
  <si>
    <t>2017/18</t>
  </si>
  <si>
    <t>2018/19</t>
  </si>
  <si>
    <t>2019/20</t>
  </si>
  <si>
    <t>2020/21</t>
  </si>
  <si>
    <t>2021/22</t>
  </si>
  <si>
    <t>ARROZ EM CASCA</t>
  </si>
  <si>
    <t>FEIJÃO</t>
  </si>
  <si>
    <t>MILHO</t>
  </si>
  <si>
    <t>2021*</t>
  </si>
  <si>
    <t>2022**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</si>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</sst>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_-;\-* #,##0.00_-;_-* \-??_-;_-@_-"/>
    <numFmt numFmtId="165" formatCode="#,##0.0"/>
    <numFmt numFmtId="166" formatCode="_(* #,##0.0_);_(* \(#,##0.0\);_(* \-?_);_(@_)"/>
    <numFmt numFmtId="167" formatCode="_(* #,##0_);_(* \(#,##0\);_(* \-_);_(@_)"/>
    <numFmt numFmtId="168" formatCode="_(* #,##0_);_(* \(#,##0\);_(* \-?_);_(@_)"/>
  </numFmts>
  <fonts count="26" x14ac:knownFonts="1">
    <font>
      <sz val="10"/>
      <color indexed="64"/>
      <name val="Arial"/>
    </font>
    <font>
      <b/>
      <sz val="11"/>
      <color indexed="63"/>
      <name val="Calibri"/>
      <family val="2"/>
    </font>
    <font>
      <sz val="11"/>
      <color indexed="2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rgb="FF465866"/>
      <name val="Arial"/>
      <family val="2"/>
    </font>
    <font>
      <b/>
      <sz val="10"/>
      <color rgb="FF465866"/>
      <name val="Arial"/>
      <family val="2"/>
    </font>
    <font>
      <sz val="9"/>
      <name val="Arial"/>
      <family val="2"/>
    </font>
    <font>
      <sz val="10"/>
      <color theme="3" tint="-0.24994659260841701"/>
      <name val="Arial"/>
      <family val="2"/>
    </font>
    <font>
      <sz val="12"/>
      <name val="Arial"/>
      <family val="2"/>
    </font>
    <font>
      <sz val="10"/>
      <color indexed="30"/>
      <name val="Arial"/>
      <family val="2"/>
    </font>
    <font>
      <b/>
      <sz val="11"/>
      <color indexed="2"/>
      <name val="Arial"/>
      <family val="2"/>
    </font>
    <font>
      <b/>
      <sz val="9"/>
      <name val="Arial"/>
      <family val="2"/>
    </font>
    <font>
      <sz val="9"/>
      <color indexed="2"/>
      <name val="Arial"/>
      <family val="2"/>
    </font>
    <font>
      <b/>
      <sz val="9"/>
      <color indexed="3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2"/>
      <color rgb="FF465866"/>
      <name val="Arial"/>
      <family val="2"/>
    </font>
    <font>
      <sz val="12"/>
      <color indexed="64"/>
      <name val="Arial"/>
      <family val="2"/>
    </font>
    <font>
      <sz val="10"/>
      <color indexed="6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rgb="FF4BC1EF"/>
        <bgColor indexed="64"/>
      </patternFill>
    </fill>
    <fill>
      <patternFill patternType="solid">
        <fgColor theme="0" tint="-4.9958800012207406E-2"/>
        <bgColor indexed="26"/>
      </patternFill>
    </fill>
    <fill>
      <patternFill patternType="solid">
        <fgColor rgb="FF63B985"/>
        <bgColor indexed="64"/>
      </patternFill>
    </fill>
    <fill>
      <patternFill patternType="solid">
        <fgColor rgb="FFF1860F"/>
        <bgColor indexed="64"/>
      </patternFill>
    </fill>
    <fill>
      <patternFill patternType="solid">
        <fgColor rgb="FFFCBD0F"/>
        <bgColor indexed="64"/>
      </patternFill>
    </fill>
    <fill>
      <patternFill patternType="solid">
        <fgColor rgb="FFEC6664"/>
        <bgColor indexed="64"/>
      </patternFill>
    </fill>
    <fill>
      <patternFill patternType="solid">
        <fgColor rgb="FF1D71B8"/>
        <bgColor indexed="64"/>
      </patternFill>
    </fill>
    <fill>
      <patternFill patternType="solid">
        <fgColor rgb="FF1D71B8"/>
        <bgColor indexed="26"/>
      </patternFill>
    </fill>
    <fill>
      <patternFill patternType="solid">
        <fgColor theme="0"/>
      </patternFill>
    </fill>
    <fill>
      <patternFill patternType="solid">
        <fgColor theme="0" tint="-0.24994659260841701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EDEDED"/>
      </left>
      <right style="thin">
        <color rgb="FFEDEDED"/>
      </right>
      <top/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rgb="FFDADADA"/>
      </right>
      <top style="thin">
        <color rgb="FFDADADA"/>
      </top>
      <bottom style="thin">
        <color rgb="FFDADADA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 tint="-0.14996795556505021"/>
      </bottom>
      <diagonal/>
    </border>
    <border>
      <left/>
      <right style="thin">
        <color theme="1"/>
      </right>
      <top style="thin">
        <color theme="1"/>
      </top>
      <bottom style="thin">
        <color theme="1" tint="-0.14996795556505021"/>
      </bottom>
      <diagonal/>
    </border>
    <border>
      <left style="thin">
        <color theme="1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</borders>
  <cellStyleXfs count="12">
    <xf numFmtId="0" fontId="0" fillId="0" borderId="1"/>
    <xf numFmtId="0" fontId="25" fillId="2" borderId="2"/>
    <xf numFmtId="0" fontId="1" fillId="3" borderId="3"/>
    <xf numFmtId="0" fontId="3" fillId="0" borderId="1"/>
    <xf numFmtId="43" fontId="4" fillId="0" borderId="1"/>
    <xf numFmtId="43" fontId="4" fillId="0" borderId="1"/>
    <xf numFmtId="164" fontId="25" fillId="0" borderId="1"/>
    <xf numFmtId="164" fontId="25" fillId="0" borderId="1"/>
    <xf numFmtId="43" fontId="4" fillId="0" borderId="1"/>
    <xf numFmtId="43" fontId="4" fillId="0" borderId="1"/>
    <xf numFmtId="164" fontId="25" fillId="0" borderId="1"/>
    <xf numFmtId="164" fontId="25" fillId="0" borderId="1"/>
  </cellStyleXfs>
  <cellXfs count="236">
    <xf numFmtId="0" fontId="0" fillId="0" borderId="1" xfId="0" applyBorder="1"/>
    <xf numFmtId="165" fontId="0" fillId="0" borderId="1" xfId="0" applyNumberForma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vertical="center"/>
    </xf>
    <xf numFmtId="166" fontId="9" fillId="5" borderId="4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vertical="center"/>
    </xf>
    <xf numFmtId="167" fontId="8" fillId="0" borderId="2" xfId="0" applyNumberFormat="1" applyFont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168" fontId="8" fillId="0" borderId="2" xfId="0" applyNumberFormat="1" applyFont="1" applyBorder="1" applyAlignment="1">
      <alignment vertical="center"/>
    </xf>
    <xf numFmtId="166" fontId="8" fillId="0" borderId="5" xfId="0" applyNumberFormat="1" applyFont="1" applyBorder="1" applyAlignment="1">
      <alignment vertical="center"/>
    </xf>
    <xf numFmtId="167" fontId="9" fillId="5" borderId="5" xfId="0" applyNumberFormat="1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6" fontId="8" fillId="4" borderId="2" xfId="0" applyNumberFormat="1" applyFont="1" applyFill="1" applyBorder="1" applyAlignment="1">
      <alignment vertical="center"/>
    </xf>
    <xf numFmtId="166" fontId="0" fillId="4" borderId="1" xfId="0" applyNumberFormat="1" applyFill="1" applyBorder="1" applyAlignment="1">
      <alignment vertical="center"/>
    </xf>
    <xf numFmtId="165" fontId="9" fillId="4" borderId="2" xfId="0" applyNumberFormat="1" applyFont="1" applyFill="1" applyBorder="1" applyAlignment="1">
      <alignment vertical="center"/>
    </xf>
    <xf numFmtId="165" fontId="8" fillId="0" borderId="2" xfId="0" applyNumberFormat="1" applyFont="1" applyBorder="1" applyAlignment="1">
      <alignment horizontal="left" vertical="center" indent="1"/>
    </xf>
    <xf numFmtId="166" fontId="9" fillId="5" borderId="5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vertical="center"/>
    </xf>
    <xf numFmtId="166" fontId="5" fillId="7" borderId="5" xfId="0" applyNumberFormat="1" applyFont="1" applyFill="1" applyBorder="1" applyAlignment="1">
      <alignment horizontal="center" vertical="center"/>
    </xf>
    <xf numFmtId="166" fontId="4" fillId="7" borderId="5" xfId="0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7" fillId="8" borderId="5" xfId="0" applyNumberFormat="1" applyFont="1" applyFill="1" applyBorder="1" applyAlignment="1">
      <alignment horizontal="center" vertical="center"/>
    </xf>
    <xf numFmtId="165" fontId="7" fillId="8" borderId="6" xfId="0" applyNumberFormat="1" applyFont="1" applyFill="1" applyBorder="1" applyAlignment="1">
      <alignment horizontal="center" vertical="center"/>
    </xf>
    <xf numFmtId="166" fontId="9" fillId="4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5" fontId="9" fillId="5" borderId="4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9" fontId="7" fillId="8" borderId="5" xfId="0" applyNumberFormat="1" applyFont="1" applyFill="1" applyBorder="1" applyAlignment="1">
      <alignment horizontal="center" vertical="center" wrapText="1"/>
    </xf>
    <xf numFmtId="165" fontId="7" fillId="8" borderId="6" xfId="0" applyNumberFormat="1" applyFont="1" applyFill="1" applyBorder="1" applyAlignment="1">
      <alignment horizontal="center" vertical="center" wrapText="1"/>
    </xf>
    <xf numFmtId="168" fontId="9" fillId="4" borderId="1" xfId="0" applyNumberFormat="1" applyFont="1" applyFill="1" applyBorder="1" applyAlignment="1">
      <alignment horizontal="center" vertical="center"/>
    </xf>
    <xf numFmtId="168" fontId="9" fillId="4" borderId="2" xfId="0" applyNumberFormat="1" applyFont="1" applyFill="1" applyBorder="1" applyAlignment="1">
      <alignment horizontal="center" vertical="center"/>
    </xf>
    <xf numFmtId="166" fontId="9" fillId="4" borderId="1" xfId="0" applyNumberFormat="1" applyFont="1" applyFill="1" applyBorder="1" applyAlignment="1">
      <alignment horizontal="center" vertical="center"/>
    </xf>
    <xf numFmtId="168" fontId="9" fillId="4" borderId="1" xfId="0" applyNumberFormat="1" applyFont="1" applyFill="1" applyBorder="1" applyAlignment="1">
      <alignment vertical="center"/>
    </xf>
    <xf numFmtId="168" fontId="8" fillId="0" borderId="2" xfId="0" applyNumberFormat="1" applyFont="1" applyBorder="1" applyAlignment="1">
      <alignment horizontal="center" vertical="center"/>
    </xf>
    <xf numFmtId="166" fontId="8" fillId="4" borderId="1" xfId="0" applyNumberFormat="1" applyFont="1" applyFill="1" applyBorder="1" applyAlignment="1">
      <alignment vertical="center"/>
    </xf>
    <xf numFmtId="166" fontId="9" fillId="4" borderId="1" xfId="0" applyNumberFormat="1" applyFont="1" applyFill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168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5" fontId="9" fillId="4" borderId="8" xfId="0" applyNumberFormat="1" applyFont="1" applyFill="1" applyBorder="1" applyAlignment="1">
      <alignment vertical="center"/>
    </xf>
    <xf numFmtId="166" fontId="9" fillId="4" borderId="8" xfId="0" applyNumberFormat="1" applyFont="1" applyFill="1" applyBorder="1" applyAlignment="1">
      <alignment horizontal="center" vertical="center"/>
    </xf>
    <xf numFmtId="168" fontId="9" fillId="4" borderId="8" xfId="0" applyNumberFormat="1" applyFont="1" applyFill="1" applyBorder="1" applyAlignment="1">
      <alignment horizontal="center" vertical="center"/>
    </xf>
    <xf numFmtId="165" fontId="9" fillId="5" borderId="5" xfId="0" applyNumberFormat="1" applyFont="1" applyFill="1" applyBorder="1" applyAlignment="1">
      <alignment vertical="center"/>
    </xf>
    <xf numFmtId="168" fontId="9" fillId="5" borderId="5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vertical="center"/>
    </xf>
    <xf numFmtId="166" fontId="9" fillId="5" borderId="2" xfId="0" applyNumberFormat="1" applyFont="1" applyFill="1" applyBorder="1" applyAlignment="1">
      <alignment horizontal="center" vertical="center"/>
    </xf>
    <xf numFmtId="168" fontId="9" fillId="5" borderId="2" xfId="0" applyNumberFormat="1" applyFont="1" applyFill="1" applyBorder="1" applyAlignment="1">
      <alignment horizontal="center" vertical="center"/>
    </xf>
    <xf numFmtId="165" fontId="9" fillId="5" borderId="8" xfId="0" applyNumberFormat="1" applyFont="1" applyFill="1" applyBorder="1" applyAlignment="1">
      <alignment vertical="center"/>
    </xf>
    <xf numFmtId="166" fontId="9" fillId="5" borderId="8" xfId="0" applyNumberFormat="1" applyFont="1" applyFill="1" applyBorder="1" applyAlignment="1">
      <alignment horizontal="center" vertical="center"/>
    </xf>
    <xf numFmtId="168" fontId="9" fillId="5" borderId="8" xfId="0" applyNumberFormat="1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vertical="center"/>
    </xf>
    <xf numFmtId="165" fontId="10" fillId="7" borderId="1" xfId="0" applyNumberFormat="1" applyFont="1" applyFill="1" applyBorder="1" applyAlignment="1">
      <alignment vertical="center"/>
    </xf>
    <xf numFmtId="3" fontId="5" fillId="7" borderId="1" xfId="0" applyNumberFormat="1" applyFont="1" applyFill="1" applyBorder="1" applyAlignment="1">
      <alignment vertical="center"/>
    </xf>
    <xf numFmtId="165" fontId="5" fillId="7" borderId="1" xfId="0" applyNumberFormat="1" applyFont="1" applyFill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166" fontId="5" fillId="7" borderId="4" xfId="0" applyNumberFormat="1" applyFont="1" applyFill="1" applyBorder="1" applyAlignment="1">
      <alignment horizontal="center" vertical="center"/>
    </xf>
    <xf numFmtId="167" fontId="5" fillId="7" borderId="4" xfId="0" applyNumberFormat="1" applyFont="1" applyFill="1" applyBorder="1" applyAlignment="1">
      <alignment horizontal="center" vertical="center"/>
    </xf>
    <xf numFmtId="166" fontId="4" fillId="7" borderId="5" xfId="0" applyNumberFormat="1" applyFont="1" applyFill="1" applyBorder="1" applyAlignment="1">
      <alignment horizontal="center" vertical="center"/>
    </xf>
    <xf numFmtId="166" fontId="4" fillId="7" borderId="6" xfId="0" applyNumberFormat="1" applyFont="1" applyFill="1" applyBorder="1" applyAlignment="1">
      <alignment vertical="center"/>
    </xf>
    <xf numFmtId="166" fontId="4" fillId="7" borderId="6" xfId="0" applyNumberFormat="1" applyFont="1" applyFill="1" applyBorder="1" applyAlignment="1">
      <alignment horizontal="center" vertical="center"/>
    </xf>
    <xf numFmtId="166" fontId="9" fillId="7" borderId="2" xfId="0" applyNumberFormat="1" applyFont="1" applyFill="1" applyBorder="1" applyAlignment="1">
      <alignment horizontal="center" vertical="center"/>
    </xf>
    <xf numFmtId="166" fontId="8" fillId="7" borderId="2" xfId="0" applyNumberFormat="1" applyFont="1" applyFill="1" applyBorder="1" applyAlignment="1">
      <alignment vertical="center"/>
    </xf>
    <xf numFmtId="167" fontId="9" fillId="5" borderId="2" xfId="0" applyNumberFormat="1" applyFont="1" applyFill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vertical="center"/>
    </xf>
    <xf numFmtId="167" fontId="9" fillId="5" borderId="8" xfId="0" applyNumberFormat="1" applyFont="1" applyFill="1" applyBorder="1" applyAlignment="1">
      <alignment horizontal="center" vertical="center"/>
    </xf>
    <xf numFmtId="165" fontId="7" fillId="10" borderId="5" xfId="0" applyNumberFormat="1" applyFont="1" applyFill="1" applyBorder="1" applyAlignment="1">
      <alignment horizontal="center" vertical="center"/>
    </xf>
    <xf numFmtId="165" fontId="7" fillId="10" borderId="6" xfId="0" applyNumberFormat="1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/>
    </xf>
    <xf numFmtId="49" fontId="7" fillId="10" borderId="5" xfId="0" applyNumberFormat="1" applyFont="1" applyFill="1" applyBorder="1" applyAlignment="1">
      <alignment horizontal="center" vertical="center" wrapText="1"/>
    </xf>
    <xf numFmtId="165" fontId="7" fillId="10" borderId="6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indent="1"/>
    </xf>
    <xf numFmtId="165" fontId="5" fillId="0" borderId="5" xfId="0" applyNumberFormat="1" applyFont="1" applyBorder="1" applyAlignment="1">
      <alignment vertical="center"/>
    </xf>
    <xf numFmtId="167" fontId="5" fillId="7" borderId="5" xfId="0" applyNumberFormat="1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left" vertical="center" indent="1"/>
    </xf>
    <xf numFmtId="165" fontId="7" fillId="11" borderId="5" xfId="0" applyNumberFormat="1" applyFont="1" applyFill="1" applyBorder="1" applyAlignment="1">
      <alignment horizontal="center" vertical="center"/>
    </xf>
    <xf numFmtId="165" fontId="7" fillId="11" borderId="6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left" vertical="center" indent="1"/>
    </xf>
    <xf numFmtId="165" fontId="0" fillId="0" borderId="6" xfId="0" applyNumberFormat="1" applyBorder="1" applyAlignment="1">
      <alignment horizontal="left" vertical="center" indent="1"/>
    </xf>
    <xf numFmtId="49" fontId="7" fillId="11" borderId="5" xfId="0" applyNumberFormat="1" applyFont="1" applyFill="1" applyBorder="1" applyAlignment="1">
      <alignment horizontal="center" vertical="center" wrapText="1"/>
    </xf>
    <xf numFmtId="165" fontId="7" fillId="11" borderId="6" xfId="0" applyNumberFormat="1" applyFont="1" applyFill="1" applyBorder="1" applyAlignment="1">
      <alignment horizontal="center" vertical="center" wrapText="1"/>
    </xf>
    <xf numFmtId="165" fontId="7" fillId="11" borderId="5" xfId="0" applyNumberFormat="1" applyFont="1" applyFill="1" applyBorder="1" applyAlignment="1">
      <alignment horizontal="center" vertical="center" wrapText="1"/>
    </xf>
    <xf numFmtId="168" fontId="9" fillId="5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Border="1" applyAlignment="1">
      <alignment horizontal="left" vertical="center" indent="1"/>
    </xf>
    <xf numFmtId="168" fontId="8" fillId="0" borderId="5" xfId="0" applyNumberFormat="1" applyFont="1" applyBorder="1" applyAlignment="1">
      <alignment vertical="center"/>
    </xf>
    <xf numFmtId="168" fontId="8" fillId="0" borderId="5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165" fontId="8" fillId="4" borderId="2" xfId="0" applyNumberFormat="1" applyFont="1" applyFill="1" applyBorder="1" applyAlignment="1">
      <alignment horizontal="left" vertical="center" indent="1"/>
    </xf>
    <xf numFmtId="166" fontId="8" fillId="4" borderId="2" xfId="0" applyNumberFormat="1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left" vertical="center" indent="1"/>
    </xf>
    <xf numFmtId="168" fontId="8" fillId="0" borderId="6" xfId="0" applyNumberFormat="1" applyFont="1" applyBorder="1" applyAlignment="1">
      <alignment vertical="center"/>
    </xf>
    <xf numFmtId="168" fontId="8" fillId="0" borderId="6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165" fontId="7" fillId="12" borderId="5" xfId="0" applyNumberFormat="1" applyFont="1" applyFill="1" applyBorder="1" applyAlignment="1">
      <alignment horizontal="center" vertical="center"/>
    </xf>
    <xf numFmtId="165" fontId="7" fillId="12" borderId="6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9" fontId="7" fillId="12" borderId="5" xfId="0" applyNumberFormat="1" applyFont="1" applyFill="1" applyBorder="1" applyAlignment="1">
      <alignment horizontal="center" vertical="center" wrapText="1"/>
    </xf>
    <xf numFmtId="165" fontId="7" fillId="12" borderId="6" xfId="0" applyNumberFormat="1" applyFont="1" applyFill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/>
    </xf>
    <xf numFmtId="165" fontId="8" fillId="4" borderId="1" xfId="0" applyNumberFormat="1" applyFont="1" applyFill="1" applyBorder="1" applyAlignment="1">
      <alignment vertical="center"/>
    </xf>
    <xf numFmtId="168" fontId="9" fillId="0" borderId="1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166" fontId="9" fillId="5" borderId="7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vertical="center"/>
    </xf>
    <xf numFmtId="166" fontId="5" fillId="5" borderId="2" xfId="0" applyNumberFormat="1" applyFont="1" applyFill="1" applyBorder="1" applyAlignment="1">
      <alignment horizontal="center" vertical="center"/>
    </xf>
    <xf numFmtId="168" fontId="5" fillId="4" borderId="1" xfId="0" applyNumberFormat="1" applyFont="1" applyFill="1" applyBorder="1" applyAlignment="1">
      <alignment horizontal="center" vertical="center"/>
    </xf>
    <xf numFmtId="168" fontId="5" fillId="5" borderId="2" xfId="0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left" vertical="center" indent="1"/>
    </xf>
    <xf numFmtId="166" fontId="0" fillId="0" borderId="2" xfId="0" applyNumberFormat="1" applyBorder="1" applyAlignment="1">
      <alignment horizontal="center" vertical="center"/>
    </xf>
    <xf numFmtId="168" fontId="5" fillId="4" borderId="1" xfId="0" applyNumberFormat="1" applyFont="1" applyFill="1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2" xfId="0" applyNumberFormat="1" applyBorder="1" applyAlignment="1">
      <alignment horizontal="center" vertical="center"/>
    </xf>
    <xf numFmtId="165" fontId="5" fillId="5" borderId="4" xfId="0" applyNumberFormat="1" applyFont="1" applyFill="1" applyBorder="1" applyAlignment="1">
      <alignment vertical="center"/>
    </xf>
    <xf numFmtId="166" fontId="5" fillId="5" borderId="4" xfId="0" applyNumberFormat="1" applyFont="1" applyFill="1" applyBorder="1" applyAlignment="1">
      <alignment horizontal="center" vertical="center"/>
    </xf>
    <xf numFmtId="168" fontId="5" fillId="5" borderId="4" xfId="0" applyNumberFormat="1" applyFont="1" applyFill="1" applyBorder="1" applyAlignment="1">
      <alignment horizontal="center" vertical="center"/>
    </xf>
    <xf numFmtId="165" fontId="7" fillId="13" borderId="5" xfId="0" applyNumberFormat="1" applyFont="1" applyFill="1" applyBorder="1" applyAlignment="1">
      <alignment horizontal="center" vertical="center"/>
    </xf>
    <xf numFmtId="165" fontId="7" fillId="13" borderId="6" xfId="0" applyNumberFormat="1" applyFont="1" applyFill="1" applyBorder="1" applyAlignment="1">
      <alignment horizontal="center" vertical="center"/>
    </xf>
    <xf numFmtId="49" fontId="7" fillId="13" borderId="5" xfId="0" applyNumberFormat="1" applyFont="1" applyFill="1" applyBorder="1" applyAlignment="1">
      <alignment horizontal="center" vertical="center" wrapText="1"/>
    </xf>
    <xf numFmtId="165" fontId="7" fillId="13" borderId="6" xfId="0" applyNumberFormat="1" applyFont="1" applyFill="1" applyBorder="1" applyAlignment="1">
      <alignment horizontal="center" vertical="center" wrapText="1"/>
    </xf>
    <xf numFmtId="165" fontId="7" fillId="13" borderId="5" xfId="0" applyNumberFormat="1" applyFont="1" applyFill="1" applyBorder="1" applyAlignment="1">
      <alignment horizontal="center" vertical="center" wrapText="1"/>
    </xf>
    <xf numFmtId="165" fontId="7" fillId="14" borderId="5" xfId="0" applyNumberFormat="1" applyFont="1" applyFill="1" applyBorder="1" applyAlignment="1">
      <alignment horizontal="center" vertical="center"/>
    </xf>
    <xf numFmtId="167" fontId="4" fillId="7" borderId="5" xfId="0" applyNumberFormat="1" applyFont="1" applyFill="1" applyBorder="1" applyAlignment="1">
      <alignment horizontal="center" vertical="center"/>
    </xf>
    <xf numFmtId="167" fontId="4" fillId="7" borderId="6" xfId="0" applyNumberFormat="1" applyFont="1" applyFill="1" applyBorder="1" applyAlignment="1">
      <alignment horizontal="center" vertical="center"/>
    </xf>
    <xf numFmtId="4" fontId="10" fillId="7" borderId="1" xfId="0" applyNumberFormat="1" applyFont="1" applyFill="1" applyBorder="1" applyAlignment="1">
      <alignment vertical="center"/>
    </xf>
    <xf numFmtId="3" fontId="15" fillId="7" borderId="1" xfId="0" applyNumberFormat="1" applyFont="1" applyFill="1" applyBorder="1" applyAlignment="1">
      <alignment vertical="center"/>
    </xf>
    <xf numFmtId="165" fontId="15" fillId="7" borderId="1" xfId="0" applyNumberFormat="1" applyFont="1" applyFill="1" applyBorder="1" applyAlignment="1">
      <alignment vertical="center"/>
    </xf>
    <xf numFmtId="3" fontId="10" fillId="7" borderId="1" xfId="0" applyNumberFormat="1" applyFont="1" applyFill="1" applyBorder="1" applyAlignment="1">
      <alignment vertical="center"/>
    </xf>
    <xf numFmtId="165" fontId="7" fillId="15" borderId="5" xfId="0" applyNumberFormat="1" applyFont="1" applyFill="1" applyBorder="1" applyAlignment="1">
      <alignment horizontal="center" vertical="center"/>
    </xf>
    <xf numFmtId="165" fontId="4" fillId="7" borderId="5" xfId="0" applyNumberFormat="1" applyFont="1" applyFill="1" applyBorder="1" applyAlignment="1">
      <alignment vertical="center"/>
    </xf>
    <xf numFmtId="165" fontId="16" fillId="7" borderId="1" xfId="0" applyNumberFormat="1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vertical="center"/>
    </xf>
    <xf numFmtId="167" fontId="5" fillId="7" borderId="6" xfId="0" applyNumberFormat="1" applyFont="1" applyFill="1" applyBorder="1" applyAlignment="1">
      <alignment horizontal="center" vertical="center"/>
    </xf>
    <xf numFmtId="165" fontId="16" fillId="7" borderId="1" xfId="0" applyNumberFormat="1" applyFont="1" applyFill="1" applyBorder="1" applyAlignment="1">
      <alignment vertical="center"/>
    </xf>
    <xf numFmtId="166" fontId="0" fillId="7" borderId="5" xfId="0" applyNumberFormat="1" applyFill="1" applyBorder="1" applyAlignment="1">
      <alignment vertical="center"/>
    </xf>
    <xf numFmtId="167" fontId="0" fillId="7" borderId="5" xfId="0" applyNumberFormat="1" applyFill="1" applyBorder="1" applyAlignment="1">
      <alignment horizontal="center" vertical="center"/>
    </xf>
    <xf numFmtId="166" fontId="0" fillId="7" borderId="5" xfId="0" applyNumberFormat="1" applyFill="1" applyBorder="1" applyAlignment="1">
      <alignment horizontal="center" vertical="center"/>
    </xf>
    <xf numFmtId="166" fontId="0" fillId="7" borderId="6" xfId="0" applyNumberFormat="1" applyFill="1" applyBorder="1" applyAlignment="1">
      <alignment vertical="center"/>
    </xf>
    <xf numFmtId="167" fontId="0" fillId="7" borderId="6" xfId="0" applyNumberFormat="1" applyFill="1" applyBorder="1" applyAlignment="1">
      <alignment horizontal="center" vertical="center"/>
    </xf>
    <xf numFmtId="166" fontId="0" fillId="7" borderId="6" xfId="0" applyNumberFormat="1" applyFill="1" applyBorder="1" applyAlignment="1">
      <alignment horizontal="center" vertical="center"/>
    </xf>
    <xf numFmtId="166" fontId="9" fillId="9" borderId="2" xfId="0" applyNumberFormat="1" applyFont="1" applyFill="1" applyBorder="1" applyAlignment="1">
      <alignment horizontal="center" vertical="center"/>
    </xf>
    <xf numFmtId="167" fontId="9" fillId="9" borderId="2" xfId="0" applyNumberFormat="1" applyFont="1" applyFill="1" applyBorder="1" applyAlignment="1">
      <alignment horizontal="center" vertical="center"/>
    </xf>
    <xf numFmtId="167" fontId="8" fillId="7" borderId="2" xfId="0" applyNumberFormat="1" applyFont="1" applyFill="1" applyBorder="1" applyAlignment="1">
      <alignment vertical="center"/>
    </xf>
    <xf numFmtId="166" fontId="8" fillId="7" borderId="2" xfId="0" applyNumberFormat="1" applyFont="1" applyFill="1" applyBorder="1" applyAlignment="1">
      <alignment horizontal="center" vertical="center"/>
    </xf>
    <xf numFmtId="165" fontId="8" fillId="16" borderId="2" xfId="0" applyNumberFormat="1" applyFont="1" applyFill="1" applyBorder="1" applyAlignment="1">
      <alignment horizontal="left" vertical="center" indent="1"/>
    </xf>
    <xf numFmtId="167" fontId="9" fillId="7" borderId="2" xfId="0" applyNumberFormat="1" applyFont="1" applyFill="1" applyBorder="1" applyAlignment="1">
      <alignment horizontal="center" vertical="center"/>
    </xf>
    <xf numFmtId="166" fontId="9" fillId="9" borderId="8" xfId="0" applyNumberFormat="1" applyFont="1" applyFill="1" applyBorder="1" applyAlignment="1">
      <alignment horizontal="center" vertical="center"/>
    </xf>
    <xf numFmtId="167" fontId="9" fillId="9" borderId="8" xfId="0" applyNumberFormat="1" applyFont="1" applyFill="1" applyBorder="1" applyAlignment="1">
      <alignment horizontal="center" vertical="center"/>
    </xf>
    <xf numFmtId="165" fontId="9" fillId="9" borderId="5" xfId="0" applyNumberFormat="1" applyFont="1" applyFill="1" applyBorder="1" applyAlignment="1">
      <alignment vertical="center"/>
    </xf>
    <xf numFmtId="166" fontId="9" fillId="9" borderId="5" xfId="0" applyNumberFormat="1" applyFont="1" applyFill="1" applyBorder="1" applyAlignment="1">
      <alignment horizontal="center" vertical="center"/>
    </xf>
    <xf numFmtId="167" fontId="9" fillId="9" borderId="5" xfId="0" applyNumberFormat="1" applyFont="1" applyFill="1" applyBorder="1" applyAlignment="1">
      <alignment horizontal="center" vertical="center"/>
    </xf>
    <xf numFmtId="166" fontId="9" fillId="9" borderId="2" xfId="0" applyNumberFormat="1" applyFont="1" applyFill="1" applyBorder="1" applyAlignment="1">
      <alignment vertical="center"/>
    </xf>
    <xf numFmtId="165" fontId="13" fillId="0" borderId="1" xfId="0" applyNumberFormat="1" applyFont="1" applyBorder="1" applyAlignment="1">
      <alignment horizontal="center" vertical="center"/>
    </xf>
    <xf numFmtId="165" fontId="13" fillId="7" borderId="1" xfId="0" applyNumberFormat="1" applyFont="1" applyFill="1" applyBorder="1" applyAlignment="1">
      <alignment vertical="center"/>
    </xf>
    <xf numFmtId="165" fontId="17" fillId="7" borderId="1" xfId="0" applyNumberFormat="1" applyFont="1" applyFill="1" applyBorder="1" applyAlignment="1">
      <alignment vertical="center"/>
    </xf>
    <xf numFmtId="3" fontId="10" fillId="7" borderId="1" xfId="0" applyNumberFormat="1" applyFont="1" applyFill="1" applyBorder="1" applyAlignment="1">
      <alignment horizontal="center" vertical="center"/>
    </xf>
    <xf numFmtId="3" fontId="18" fillId="7" borderId="1" xfId="0" applyNumberFormat="1" applyFont="1" applyFill="1" applyBorder="1" applyAlignment="1">
      <alignment vertical="center"/>
    </xf>
    <xf numFmtId="3" fontId="17" fillId="7" borderId="1" xfId="0" applyNumberFormat="1" applyFont="1" applyFill="1" applyBorder="1" applyAlignment="1">
      <alignment vertical="center"/>
    </xf>
    <xf numFmtId="165" fontId="19" fillId="0" borderId="1" xfId="2" applyNumberFormat="1" applyFont="1" applyFill="1" applyBorder="1" applyAlignment="1">
      <alignment vertical="center"/>
    </xf>
    <xf numFmtId="165" fontId="11" fillId="7" borderId="2" xfId="2" applyNumberFormat="1" applyFont="1" applyFill="1" applyBorder="1" applyAlignment="1">
      <alignment horizontal="right" vertical="center"/>
    </xf>
    <xf numFmtId="165" fontId="11" fillId="0" borderId="2" xfId="2" applyNumberFormat="1" applyFont="1" applyFill="1" applyBorder="1" applyAlignment="1">
      <alignment vertical="center"/>
    </xf>
    <xf numFmtId="165" fontId="11" fillId="7" borderId="2" xfId="2" applyNumberFormat="1" applyFont="1" applyFill="1" applyBorder="1" applyAlignment="1">
      <alignment vertical="center"/>
    </xf>
    <xf numFmtId="165" fontId="11" fillId="7" borderId="2" xfId="3" applyNumberFormat="1" applyFont="1" applyFill="1" applyBorder="1" applyAlignment="1">
      <alignment horizontal="right" vertical="center"/>
    </xf>
    <xf numFmtId="165" fontId="11" fillId="0" borderId="2" xfId="3" applyNumberFormat="1" applyFont="1" applyBorder="1" applyAlignment="1">
      <alignment horizontal="right" vertical="center"/>
    </xf>
    <xf numFmtId="165" fontId="14" fillId="0" borderId="1" xfId="2" applyNumberFormat="1" applyFont="1" applyFill="1" applyBorder="1" applyAlignment="1">
      <alignment vertical="center"/>
    </xf>
    <xf numFmtId="165" fontId="21" fillId="0" borderId="1" xfId="2" applyNumberFormat="1" applyFont="1" applyFill="1" applyBorder="1" applyAlignment="1">
      <alignment vertical="center"/>
    </xf>
    <xf numFmtId="165" fontId="21" fillId="0" borderId="1" xfId="2" applyNumberFormat="1" applyFont="1" applyFill="1" applyBorder="1" applyAlignment="1">
      <alignment vertical="center" wrapText="1"/>
    </xf>
    <xf numFmtId="165" fontId="21" fillId="0" borderId="1" xfId="2" applyNumberFormat="1" applyFont="1" applyFill="1" applyBorder="1" applyAlignment="1">
      <alignment horizontal="left" vertical="center" wrapText="1"/>
    </xf>
    <xf numFmtId="165" fontId="8" fillId="4" borderId="2" xfId="2" applyNumberFormat="1" applyFont="1" applyFill="1" applyBorder="1" applyAlignment="1">
      <alignment horizontal="right" vertical="center"/>
    </xf>
    <xf numFmtId="165" fontId="8" fillId="4" borderId="2" xfId="3" applyNumberFormat="1" applyFont="1" applyFill="1" applyBorder="1" applyAlignment="1">
      <alignment horizontal="right" vertical="center"/>
    </xf>
    <xf numFmtId="165" fontId="8" fillId="4" borderId="2" xfId="2" applyNumberFormat="1" applyFont="1" applyFill="1" applyBorder="1" applyAlignment="1">
      <alignment vertical="center"/>
    </xf>
    <xf numFmtId="165" fontId="5" fillId="0" borderId="1" xfId="2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vertical="center"/>
    </xf>
    <xf numFmtId="49" fontId="23" fillId="17" borderId="2" xfId="2" applyNumberFormat="1" applyFont="1" applyFill="1" applyBorder="1" applyAlignment="1">
      <alignment horizontal="center" vertical="center"/>
    </xf>
    <xf numFmtId="1" fontId="12" fillId="4" borderId="1" xfId="9" applyNumberFormat="1" applyFont="1" applyFill="1" applyBorder="1" applyAlignment="1">
      <alignment horizontal="left" indent="3"/>
    </xf>
    <xf numFmtId="3" fontId="12" fillId="7" borderId="1" xfId="7" applyNumberFormat="1" applyFont="1" applyFill="1" applyBorder="1" applyAlignment="1">
      <alignment horizontal="right"/>
    </xf>
    <xf numFmtId="3" fontId="24" fillId="7" borderId="1" xfId="0" applyNumberFormat="1" applyFont="1" applyFill="1" applyBorder="1"/>
    <xf numFmtId="1" fontId="12" fillId="4" borderId="11" xfId="9" applyNumberFormat="1" applyFont="1" applyFill="1" applyBorder="1" applyAlignment="1">
      <alignment horizontal="left" indent="3"/>
    </xf>
    <xf numFmtId="3" fontId="12" fillId="7" borderId="11" xfId="7" applyNumberFormat="1" applyFont="1" applyFill="1" applyBorder="1" applyAlignment="1">
      <alignment horizontal="right"/>
    </xf>
    <xf numFmtId="165" fontId="11" fillId="7" borderId="16" xfId="2" applyNumberFormat="1" applyFont="1" applyFill="1" applyBorder="1" applyAlignment="1">
      <alignment horizontal="right" vertical="center"/>
    </xf>
    <xf numFmtId="165" fontId="11" fillId="7" borderId="16" xfId="3" applyNumberFormat="1" applyFont="1" applyFill="1" applyBorder="1" applyAlignment="1">
      <alignment horizontal="right" vertical="center"/>
    </xf>
    <xf numFmtId="165" fontId="11" fillId="0" borderId="16" xfId="3" applyNumberFormat="1" applyFont="1" applyBorder="1" applyAlignment="1">
      <alignment horizontal="right" vertical="center"/>
    </xf>
    <xf numFmtId="165" fontId="11" fillId="0" borderId="16" xfId="2" applyNumberFormat="1" applyFont="1" applyFill="1" applyBorder="1" applyAlignment="1">
      <alignment vertical="center"/>
    </xf>
    <xf numFmtId="165" fontId="11" fillId="0" borderId="16" xfId="2" applyNumberFormat="1" applyFont="1" applyFill="1" applyBorder="1" applyAlignment="1">
      <alignment horizontal="right" vertical="center"/>
    </xf>
    <xf numFmtId="17" fontId="11" fillId="0" borderId="9" xfId="2" applyNumberFormat="1" applyFont="1" applyFill="1" applyBorder="1" applyAlignment="1">
      <alignment horizontal="center" vertical="center"/>
    </xf>
    <xf numFmtId="165" fontId="19" fillId="0" borderId="20" xfId="2" applyNumberFormat="1" applyFont="1" applyFill="1" applyBorder="1" applyAlignment="1">
      <alignment vertical="center"/>
    </xf>
    <xf numFmtId="165" fontId="20" fillId="6" borderId="21" xfId="2" applyNumberFormat="1" applyFont="1" applyFill="1" applyBorder="1" applyAlignment="1">
      <alignment horizontal="center" vertical="center" wrapText="1"/>
    </xf>
    <xf numFmtId="165" fontId="20" fillId="6" borderId="22" xfId="2" applyNumberFormat="1" applyFont="1" applyFill="1" applyBorder="1" applyAlignment="1">
      <alignment horizontal="center" vertical="center" wrapText="1"/>
    </xf>
    <xf numFmtId="165" fontId="20" fillId="6" borderId="21" xfId="2" applyNumberFormat="1" applyFont="1" applyFill="1" applyBorder="1" applyAlignment="1">
      <alignment horizontal="center" vertical="center"/>
    </xf>
    <xf numFmtId="165" fontId="20" fillId="6" borderId="22" xfId="2" applyNumberFormat="1" applyFont="1" applyFill="1" applyBorder="1" applyAlignment="1">
      <alignment horizontal="center" vertical="center"/>
    </xf>
    <xf numFmtId="165" fontId="20" fillId="6" borderId="23" xfId="2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7" fillId="8" borderId="5" xfId="0" applyNumberFormat="1" applyFont="1" applyFill="1" applyBorder="1" applyAlignment="1">
      <alignment horizontal="center" vertical="center"/>
    </xf>
    <xf numFmtId="165" fontId="7" fillId="8" borderId="6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7" fillId="8" borderId="5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165" fontId="7" fillId="10" borderId="5" xfId="0" applyNumberFormat="1" applyFont="1" applyFill="1" applyBorder="1" applyAlignment="1">
      <alignment horizontal="center" vertical="center"/>
    </xf>
    <xf numFmtId="165" fontId="7" fillId="10" borderId="6" xfId="0" applyNumberFormat="1" applyFont="1" applyFill="1" applyBorder="1" applyAlignment="1">
      <alignment horizontal="center" vertical="center"/>
    </xf>
    <xf numFmtId="4" fontId="7" fillId="10" borderId="5" xfId="0" applyNumberFormat="1" applyFont="1" applyFill="1" applyBorder="1" applyAlignment="1">
      <alignment horizontal="center" vertical="center"/>
    </xf>
    <xf numFmtId="165" fontId="7" fillId="11" borderId="5" xfId="0" applyNumberFormat="1" applyFont="1" applyFill="1" applyBorder="1" applyAlignment="1">
      <alignment horizontal="center" vertical="center"/>
    </xf>
    <xf numFmtId="165" fontId="7" fillId="11" borderId="6" xfId="0" applyNumberFormat="1" applyFont="1" applyFill="1" applyBorder="1" applyAlignment="1">
      <alignment horizontal="center" vertical="center"/>
    </xf>
    <xf numFmtId="4" fontId="7" fillId="11" borderId="5" xfId="0" applyNumberFormat="1" applyFont="1" applyFill="1" applyBorder="1" applyAlignment="1">
      <alignment horizontal="center" vertical="center"/>
    </xf>
    <xf numFmtId="165" fontId="7" fillId="12" borderId="5" xfId="0" applyNumberFormat="1" applyFont="1" applyFill="1" applyBorder="1" applyAlignment="1">
      <alignment horizontal="center" vertical="center"/>
    </xf>
    <xf numFmtId="165" fontId="7" fillId="12" borderId="6" xfId="0" applyNumberFormat="1" applyFont="1" applyFill="1" applyBorder="1" applyAlignment="1">
      <alignment horizontal="center" vertical="center"/>
    </xf>
    <xf numFmtId="4" fontId="7" fillId="12" borderId="5" xfId="0" applyNumberFormat="1" applyFont="1" applyFill="1" applyBorder="1" applyAlignment="1">
      <alignment horizontal="center" vertical="center"/>
    </xf>
    <xf numFmtId="165" fontId="7" fillId="13" borderId="5" xfId="0" applyNumberFormat="1" applyFont="1" applyFill="1" applyBorder="1" applyAlignment="1">
      <alignment horizontal="center" vertical="center"/>
    </xf>
    <xf numFmtId="165" fontId="7" fillId="13" borderId="6" xfId="0" applyNumberFormat="1" applyFont="1" applyFill="1" applyBorder="1" applyAlignment="1">
      <alignment horizontal="center" vertical="center"/>
    </xf>
    <xf numFmtId="4" fontId="7" fillId="13" borderId="5" xfId="0" applyNumberFormat="1" applyFont="1" applyFill="1" applyBorder="1" applyAlignment="1">
      <alignment horizontal="center" vertical="center"/>
    </xf>
    <xf numFmtId="165" fontId="7" fillId="14" borderId="5" xfId="0" applyNumberFormat="1" applyFont="1" applyFill="1" applyBorder="1" applyAlignment="1">
      <alignment horizontal="center" vertical="center"/>
    </xf>
    <xf numFmtId="4" fontId="7" fillId="14" borderId="5" xfId="0" applyNumberFormat="1" applyFont="1" applyFill="1" applyBorder="1" applyAlignment="1">
      <alignment horizontal="center" vertical="center"/>
    </xf>
    <xf numFmtId="165" fontId="7" fillId="15" borderId="5" xfId="0" applyNumberFormat="1" applyFont="1" applyFill="1" applyBorder="1" applyAlignment="1">
      <alignment horizontal="center" vertical="center"/>
    </xf>
    <xf numFmtId="4" fontId="7" fillId="15" borderId="5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/>
    </xf>
    <xf numFmtId="165" fontId="11" fillId="0" borderId="19" xfId="2" applyNumberFormat="1" applyFont="1" applyFill="1" applyBorder="1" applyAlignment="1">
      <alignment horizontal="center" vertical="center" wrapText="1"/>
    </xf>
    <xf numFmtId="165" fontId="11" fillId="0" borderId="17" xfId="2" applyNumberFormat="1" applyFont="1" applyFill="1" applyBorder="1" applyAlignment="1">
      <alignment horizontal="center" vertical="center" wrapText="1"/>
    </xf>
    <xf numFmtId="165" fontId="11" fillId="0" borderId="18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49" fontId="11" fillId="0" borderId="9" xfId="2" applyNumberFormat="1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right" vertical="center"/>
    </xf>
    <xf numFmtId="165" fontId="11" fillId="4" borderId="17" xfId="2" applyNumberFormat="1" applyFont="1" applyFill="1" applyBorder="1" applyAlignment="1">
      <alignment horizontal="center" vertical="center" wrapText="1"/>
    </xf>
    <xf numFmtId="165" fontId="11" fillId="4" borderId="18" xfId="2" applyNumberFormat="1" applyFont="1" applyFill="1" applyBorder="1" applyAlignment="1">
      <alignment horizontal="center" vertical="center" wrapText="1"/>
    </xf>
    <xf numFmtId="165" fontId="11" fillId="7" borderId="9" xfId="2" applyNumberFormat="1" applyFont="1" applyFill="1" applyBorder="1" applyAlignment="1">
      <alignment horizontal="center" vertical="center"/>
    </xf>
    <xf numFmtId="49" fontId="11" fillId="4" borderId="9" xfId="2" applyNumberFormat="1" applyFont="1" applyFill="1" applyBorder="1" applyAlignment="1">
      <alignment horizontal="center" vertical="center"/>
    </xf>
    <xf numFmtId="0" fontId="11" fillId="4" borderId="9" xfId="2" applyFont="1" applyFill="1" applyBorder="1" applyAlignment="1">
      <alignment horizontal="center" vertical="center"/>
    </xf>
    <xf numFmtId="165" fontId="20" fillId="6" borderId="22" xfId="2" applyNumberFormat="1" applyFont="1" applyFill="1" applyBorder="1" applyAlignment="1">
      <alignment horizontal="center" vertical="center"/>
    </xf>
    <xf numFmtId="165" fontId="22" fillId="6" borderId="10" xfId="2" applyNumberFormat="1" applyFont="1" applyFill="1" applyBorder="1" applyAlignment="1">
      <alignment horizontal="center" vertical="center" wrapText="1"/>
    </xf>
    <xf numFmtId="165" fontId="22" fillId="6" borderId="14" xfId="2" applyNumberFormat="1" applyFont="1" applyFill="1" applyBorder="1" applyAlignment="1">
      <alignment horizontal="center" vertical="center" wrapText="1"/>
    </xf>
    <xf numFmtId="165" fontId="22" fillId="6" borderId="12" xfId="2" applyNumberFormat="1" applyFont="1" applyFill="1" applyBorder="1" applyAlignment="1">
      <alignment horizontal="center" vertical="center"/>
    </xf>
    <xf numFmtId="165" fontId="22" fillId="6" borderId="13" xfId="2" applyNumberFormat="1" applyFont="1" applyFill="1" applyBorder="1" applyAlignment="1">
      <alignment horizontal="center" vertical="center"/>
    </xf>
    <xf numFmtId="1" fontId="6" fillId="17" borderId="1" xfId="9" applyNumberFormat="1" applyFont="1" applyFill="1" applyBorder="1" applyAlignment="1">
      <alignment horizontal="left" vertical="center"/>
    </xf>
  </cellXfs>
  <cellStyles count="12">
    <cellStyle name="Excel_BuiltIn_Nota 1" xfId="1"/>
    <cellStyle name="Excel_BuiltIn_Saída 1" xfId="2"/>
    <cellStyle name="Hiperlink" xfId="3" builtinId="8"/>
    <cellStyle name="Normal" xfId="0" builtinId="0"/>
    <cellStyle name="Vírgula 2" xfId="4"/>
    <cellStyle name="Vírgula 2 2" xfId="5"/>
    <cellStyle name="Vírgula 2 2 2" xfId="6"/>
    <cellStyle name="Vírgula 2 3" xfId="7"/>
    <cellStyle name="Vírgula 6" xfId="8"/>
    <cellStyle name="Vírgula 6 2" xfId="9"/>
    <cellStyle name="Vírgula 6 2 2" xfId="10"/>
    <cellStyle name="Vírgula 6 3" xfId="11"/>
  </cellStyles>
  <dxfs count="0"/>
  <tableStyles count="0" defaultTableStyle="TableStyleMedium2" defaultPivotStyle="PivotStyleLight16"/>
  <colors>
    <mruColors>
      <color rgb="FFD5FFE8"/>
      <color rgb="FFFECEC6"/>
      <color rgb="FFE1FFE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Principal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4.png"/><Relationship Id="rId4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4.png"/><Relationship Id="rId4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4.png"/><Relationship Id="rId4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4.png"/><Relationship Id="rId4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4.png"/><Relationship Id="rId4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Principal!A1"/><Relationship Id="rId5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8.png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2.png"/><Relationship Id="rId4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4.png"/><Relationship Id="rId4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56517</xdr:rowOff>
    </xdr:from>
    <xdr:to>
      <xdr:col>13</xdr:col>
      <xdr:colOff>0</xdr:colOff>
      <xdr:row>4</xdr:row>
      <xdr:rowOff>0</xdr:rowOff>
    </xdr:to>
    <xdr:grpSp>
      <xdr:nvGrpSpPr>
        <xdr:cNvPr id="65" name="Grupo 64">
          <a:extLst>
            <a:ext uri="{FF2B5EF4-FFF2-40B4-BE49-F238E27FC236}">
              <a16:creationId xmlns="" xmlns:a16="http://schemas.microsoft.com/office/drawing/2014/main" id="{00000000-0008-0000-0A00-000041000000}"/>
            </a:ext>
          </a:extLst>
        </xdr:cNvPr>
        <xdr:cNvGrpSpPr/>
      </xdr:nvGrpSpPr>
      <xdr:grpSpPr bwMode="auto">
        <a:xfrm>
          <a:off x="0" y="56517"/>
          <a:ext cx="10234083" cy="980650"/>
          <a:chOff x="1" y="508000"/>
          <a:chExt cx="10128250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10128250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A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2370667" y="613833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A00-000007000000}"/>
              </a:ext>
            </a:extLst>
          </xdr:cNvPr>
          <xdr:cNvSpPr>
            <a:spLocks/>
          </xdr:cNvSpPr>
        </xdr:nvSpPr>
        <xdr:spPr bwMode="auto">
          <a:xfrm>
            <a:off x="3316414" y="670816"/>
            <a:ext cx="5945047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em pluma – Safras 2013/14 e 2019/20</a:t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Evolução de área</a:t>
            </a:r>
            <a:endParaRPr/>
          </a:p>
        </xdr:txBody>
      </xdr:sp>
    </xdr:grpSp>
    <xdr:clientData/>
  </xdr:twoCellAnchor>
  <xdr:twoCellAnchor editAs="oneCell">
    <xdr:from>
      <xdr:col>14</xdr:col>
      <xdr:colOff>9878</xdr:colOff>
      <xdr:row>0</xdr:row>
      <xdr:rowOff>56517</xdr:rowOff>
    </xdr:from>
    <xdr:to>
      <xdr:col>25</xdr:col>
      <xdr:colOff>331254</xdr:colOff>
      <xdr:row>4</xdr:row>
      <xdr:rowOff>0</xdr:rowOff>
    </xdr:to>
    <xdr:grpSp>
      <xdr:nvGrpSpPr>
        <xdr:cNvPr id="61" name="Grupo 60">
          <a:extLst>
            <a:ext uri="{FF2B5EF4-FFF2-40B4-BE49-F238E27FC236}">
              <a16:creationId xmlns="" xmlns:a16="http://schemas.microsoft.com/office/drawing/2014/main" id="{00000000-0008-0000-0A00-00003D000000}"/>
            </a:ext>
          </a:extLst>
        </xdr:cNvPr>
        <xdr:cNvGrpSpPr/>
      </xdr:nvGrpSpPr>
      <xdr:grpSpPr bwMode="auto">
        <a:xfrm>
          <a:off x="10826045" y="56517"/>
          <a:ext cx="8724542" cy="980650"/>
          <a:chOff x="1" y="508000"/>
          <a:chExt cx="8705047" cy="986473"/>
        </a:xfrm>
      </xdr:grpSpPr>
      <xdr:pic>
        <xdr:nvPicPr>
          <xdr:cNvPr id="8" name="Imagem 7">
            <a:extLst>
              <a:ext uri="{FF2B5EF4-FFF2-40B4-BE49-F238E27FC236}">
                <a16:creationId xmlns="" xmlns:a16="http://schemas.microsoft.com/office/drawing/2014/main" id="{00000000-0008-0000-0A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8392583" cy="965306"/>
          </a:xfrm>
          <a:prstGeom prst="rect">
            <a:avLst/>
          </a:prstGeom>
          <a:noFill/>
        </xdr:spPr>
      </xdr:pic>
      <xdr:pic>
        <xdr:nvPicPr>
          <xdr:cNvPr id="9" name="Image 2_1">
            <a:extLst>
              <a:ext uri="{FF2B5EF4-FFF2-40B4-BE49-F238E27FC236}">
                <a16:creationId xmlns="" xmlns:a16="http://schemas.microsoft.com/office/drawing/2014/main" id="{00000000-0008-0000-0A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10" name="Imagem 9">
            <a:extLst>
              <a:ext uri="{FF2B5EF4-FFF2-40B4-BE49-F238E27FC236}">
                <a16:creationId xmlns="" xmlns:a16="http://schemas.microsoft.com/office/drawing/2014/main" id="{00000000-0008-0000-0A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799167" y="656165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11" name="Text 4">
            <a:extLst>
              <a:ext uri="{FF2B5EF4-FFF2-40B4-BE49-F238E27FC236}">
                <a16:creationId xmlns="" xmlns:a16="http://schemas.microsoft.com/office/drawing/2014/main" id="{00000000-0008-0000-0A00-00000B000000}"/>
              </a:ext>
            </a:extLst>
          </xdr:cNvPr>
          <xdr:cNvSpPr>
            <a:spLocks/>
          </xdr:cNvSpPr>
        </xdr:nvSpPr>
        <xdr:spPr bwMode="auto">
          <a:xfrm>
            <a:off x="2749464" y="642084"/>
            <a:ext cx="5955584" cy="804502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em pluma – Safras 2013/14 e 2019/20</a:t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Evolução de produtividade</a:t>
            </a:r>
            <a:endParaRPr/>
          </a:p>
        </xdr:txBody>
      </xdr:sp>
    </xdr:grpSp>
    <xdr:clientData/>
  </xdr:twoCellAnchor>
  <xdr:twoCellAnchor editAs="oneCell">
    <xdr:from>
      <xdr:col>26</xdr:col>
      <xdr:colOff>9004</xdr:colOff>
      <xdr:row>0</xdr:row>
      <xdr:rowOff>56517</xdr:rowOff>
    </xdr:from>
    <xdr:to>
      <xdr:col>39</xdr:col>
      <xdr:colOff>9915</xdr:colOff>
      <xdr:row>4</xdr:row>
      <xdr:rowOff>0</xdr:rowOff>
    </xdr:to>
    <xdr:grpSp>
      <xdr:nvGrpSpPr>
        <xdr:cNvPr id="50" name="Grupo 49">
          <a:extLst>
            <a:ext uri="{FF2B5EF4-FFF2-40B4-BE49-F238E27FC236}">
              <a16:creationId xmlns="" xmlns:a16="http://schemas.microsoft.com/office/drawing/2014/main" id="{00000000-0008-0000-0A00-000032000000}"/>
            </a:ext>
          </a:extLst>
        </xdr:cNvPr>
        <xdr:cNvGrpSpPr/>
      </xdr:nvGrpSpPr>
      <xdr:grpSpPr bwMode="auto">
        <a:xfrm>
          <a:off x="19757504" y="56517"/>
          <a:ext cx="9959828" cy="980650"/>
          <a:chOff x="1" y="508000"/>
          <a:chExt cx="9958916" cy="986473"/>
        </a:xfrm>
      </xdr:grpSpPr>
      <xdr:pic>
        <xdr:nvPicPr>
          <xdr:cNvPr id="12" name="Imagem 12">
            <a:extLst>
              <a:ext uri="{FF2B5EF4-FFF2-40B4-BE49-F238E27FC236}">
                <a16:creationId xmlns="" xmlns:a16="http://schemas.microsoft.com/office/drawing/2014/main" id="{00000000-0008-0000-0A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9958916" cy="965306"/>
          </a:xfrm>
          <a:prstGeom prst="rect">
            <a:avLst/>
          </a:prstGeom>
          <a:noFill/>
        </xdr:spPr>
      </xdr:pic>
      <xdr:pic>
        <xdr:nvPicPr>
          <xdr:cNvPr id="13" name="Image 2_1">
            <a:extLst>
              <a:ext uri="{FF2B5EF4-FFF2-40B4-BE49-F238E27FC236}">
                <a16:creationId xmlns="" xmlns:a16="http://schemas.microsoft.com/office/drawing/2014/main" id="{00000000-0008-0000-0A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14" name="Imagem 14">
            <a:extLst>
              <a:ext uri="{FF2B5EF4-FFF2-40B4-BE49-F238E27FC236}">
                <a16:creationId xmlns="" xmlns:a16="http://schemas.microsoft.com/office/drawing/2014/main" id="{00000000-0008-0000-0A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2286001" y="624416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15" name="Text 4">
            <a:extLst>
              <a:ext uri="{FF2B5EF4-FFF2-40B4-BE49-F238E27FC236}">
                <a16:creationId xmlns="" xmlns:a16="http://schemas.microsoft.com/office/drawing/2014/main" id="{00000000-0008-0000-0A00-00000F000000}"/>
              </a:ext>
            </a:extLst>
          </xdr:cNvPr>
          <xdr:cNvSpPr>
            <a:spLocks/>
          </xdr:cNvSpPr>
        </xdr:nvSpPr>
        <xdr:spPr bwMode="auto">
          <a:xfrm>
            <a:off x="3237125" y="642084"/>
            <a:ext cx="5950596" cy="804502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em pluma – Safras 2013/14 e 2019/20</a:t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Evolução de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219335</xdr:colOff>
      <xdr:row>45</xdr:row>
      <xdr:rowOff>200426</xdr:rowOff>
    </xdr:from>
    <xdr:to>
      <xdr:col>1</xdr:col>
      <xdr:colOff>263704</xdr:colOff>
      <xdr:row>47</xdr:row>
      <xdr:rowOff>123646</xdr:rowOff>
    </xdr:to>
    <xdr:sp macro="" textlink="">
      <xdr:nvSpPr>
        <xdr:cNvPr id="16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9794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3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488230</xdr:colOff>
      <xdr:row>0</xdr:row>
      <xdr:rowOff>104700</xdr:rowOff>
    </xdr:from>
    <xdr:to>
      <xdr:col>11</xdr:col>
      <xdr:colOff>722551</xdr:colOff>
      <xdr:row>3</xdr:row>
      <xdr:rowOff>114537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3A00-000005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Canola – Safras 2019 e 2020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3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224524</xdr:colOff>
      <xdr:row>0</xdr:row>
      <xdr:rowOff>95324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3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127331</xdr:colOff>
      <xdr:row>51</xdr:row>
      <xdr:rowOff>37951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3A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</a:t>
          </a:r>
          <a:r>
            <a:rPr sz="1100" b="0" i="0">
              <a:solidFill>
                <a:srgbClr val="0066CC"/>
              </a:solidFill>
              <a:latin typeface="Arial"/>
              <a:ea typeface="Arial"/>
              <a:cs typeface="Arial"/>
            </a:rPr>
            <a:t> </a:t>
          </a: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Principal</a:t>
          </a:r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38472</xdr:rowOff>
    </xdr:from>
    <xdr:to>
      <xdr:col>10</xdr:col>
      <xdr:colOff>9794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3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488230</xdr:colOff>
      <xdr:row>0</xdr:row>
      <xdr:rowOff>143395</xdr:rowOff>
    </xdr:from>
    <xdr:to>
      <xdr:col>11</xdr:col>
      <xdr:colOff>722551</xdr:colOff>
      <xdr:row>3</xdr:row>
      <xdr:rowOff>143172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3B00-000005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Centeio – Safras 2019 e 2020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3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224524</xdr:colOff>
      <xdr:row>0</xdr:row>
      <xdr:rowOff>132902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3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127331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3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38472</xdr:rowOff>
    </xdr:from>
    <xdr:to>
      <xdr:col>10</xdr:col>
      <xdr:colOff>9765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3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488230</xdr:colOff>
      <xdr:row>0</xdr:row>
      <xdr:rowOff>143395</xdr:rowOff>
    </xdr:from>
    <xdr:to>
      <xdr:col>12</xdr:col>
      <xdr:colOff>161701</xdr:colOff>
      <xdr:row>3</xdr:row>
      <xdr:rowOff>143172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3C00-000005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Cevada – Safras 2019 e 2020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3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224524</xdr:colOff>
      <xdr:row>0</xdr:row>
      <xdr:rowOff>132902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3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117537</xdr:colOff>
      <xdr:row>51</xdr:row>
      <xdr:rowOff>9673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3C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37504</xdr:rowOff>
    </xdr:from>
    <xdr:to>
      <xdr:col>10</xdr:col>
      <xdr:colOff>9635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3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488230</xdr:colOff>
      <xdr:row>0</xdr:row>
      <xdr:rowOff>142875</xdr:rowOff>
    </xdr:from>
    <xdr:to>
      <xdr:col>12</xdr:col>
      <xdr:colOff>20463</xdr:colOff>
      <xdr:row>3</xdr:row>
      <xdr:rowOff>114537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3D00-000005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Trigo – Safras 2019 e 2020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37504</xdr:rowOff>
    </xdr:from>
    <xdr:to>
      <xdr:col>1</xdr:col>
      <xdr:colOff>342062</xdr:colOff>
      <xdr:row>3</xdr:row>
      <xdr:rowOff>114537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3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224524</xdr:colOff>
      <xdr:row>0</xdr:row>
      <xdr:rowOff>133945</xdr:rowOff>
    </xdr:from>
    <xdr:to>
      <xdr:col>2</xdr:col>
      <xdr:colOff>155962</xdr:colOff>
      <xdr:row>3</xdr:row>
      <xdr:rowOff>37921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3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51</xdr:row>
      <xdr:rowOff>19347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3D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94803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3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351857</xdr:colOff>
      <xdr:row>0</xdr:row>
      <xdr:rowOff>199280</xdr:rowOff>
    </xdr:from>
    <xdr:to>
      <xdr:col>11</xdr:col>
      <xdr:colOff>419508</xdr:colOff>
      <xdr:row>3</xdr:row>
      <xdr:rowOff>123824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3E00-000005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Triticale – Safras 2019 e 2020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94803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3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224524</xdr:colOff>
      <xdr:row>0</xdr:row>
      <xdr:rowOff>189607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3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117537</xdr:colOff>
      <xdr:row>51</xdr:row>
      <xdr:rowOff>28276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3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28649</xdr:rowOff>
    </xdr:from>
    <xdr:to>
      <xdr:col>10</xdr:col>
      <xdr:colOff>4650</xdr:colOff>
      <xdr:row>3</xdr:row>
      <xdr:rowOff>171152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3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211987</xdr:colOff>
      <xdr:row>3</xdr:row>
      <xdr:rowOff>66972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3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538273</xdr:colOff>
      <xdr:row>3</xdr:row>
      <xdr:rowOff>37951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3F00-000006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1219199</xdr:colOff>
      <xdr:row>55</xdr:row>
      <xdr:rowOff>38174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F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3</xdr:col>
      <xdr:colOff>0</xdr:colOff>
      <xdr:row>3</xdr:row>
      <xdr:rowOff>171152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4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4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1119893</xdr:colOff>
      <xdr:row>0</xdr:row>
      <xdr:rowOff>47066</xdr:rowOff>
    </xdr:from>
    <xdr:to>
      <xdr:col>2</xdr:col>
      <xdr:colOff>827028</xdr:colOff>
      <xdr:row>3</xdr:row>
      <xdr:rowOff>104923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4000-000006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7" name="Retângulo de cantos arredondados 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40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1233300</xdr:colOff>
      <xdr:row>35</xdr:row>
      <xdr:rowOff>38174</xdr:rowOff>
    </xdr:to>
    <xdr:sp macro="" textlink="">
      <xdr:nvSpPr>
        <xdr:cNvPr id="8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4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9822</xdr:rowOff>
    </xdr:from>
    <xdr:to>
      <xdr:col>12</xdr:col>
      <xdr:colOff>685800</xdr:colOff>
      <xdr:row>3</xdr:row>
      <xdr:rowOff>191154</xdr:rowOff>
    </xdr:to>
    <xdr:grpSp>
      <xdr:nvGrpSpPr>
        <xdr:cNvPr id="75193552" name="Grupo 75193551">
          <a:extLst>
            <a:ext uri="{FF2B5EF4-FFF2-40B4-BE49-F238E27FC236}">
              <a16:creationId xmlns="" xmlns:a16="http://schemas.microsoft.com/office/drawing/2014/main" id="{00000000-0008-0000-0C00-0000D05C7B04}"/>
            </a:ext>
          </a:extLst>
        </xdr:cNvPr>
        <xdr:cNvGrpSpPr/>
      </xdr:nvGrpSpPr>
      <xdr:grpSpPr bwMode="auto">
        <a:xfrm>
          <a:off x="0" y="9822"/>
          <a:ext cx="10223500" cy="985665"/>
          <a:chOff x="1" y="508000"/>
          <a:chExt cx="10116693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C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10116693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C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0C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/>
        </xdr:blipFill>
        <xdr:spPr bwMode="auto">
          <a:xfrm>
            <a:off x="2328255" y="603109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C00-000007000000}"/>
              </a:ext>
            </a:extLst>
          </xdr:cNvPr>
          <xdr:cNvSpPr>
            <a:spLocks/>
          </xdr:cNvSpPr>
        </xdr:nvSpPr>
        <xdr:spPr bwMode="auto">
          <a:xfrm>
            <a:off x="3334553" y="661239"/>
            <a:ext cx="5953212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Caroço de algodão – Safras 2013/14 e 2019/20</a:t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1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1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4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Evolução de área</a:t>
            </a:r>
            <a:endParaRPr/>
          </a:p>
        </xdr:txBody>
      </xdr:sp>
    </xdr:grpSp>
    <xdr:clientData/>
  </xdr:twoCellAnchor>
  <xdr:twoCellAnchor editAs="oneCell">
    <xdr:from>
      <xdr:col>14</xdr:col>
      <xdr:colOff>18658</xdr:colOff>
      <xdr:row>0</xdr:row>
      <xdr:rowOff>19645</xdr:rowOff>
    </xdr:from>
    <xdr:to>
      <xdr:col>25</xdr:col>
      <xdr:colOff>10250</xdr:colOff>
      <xdr:row>4</xdr:row>
      <xdr:rowOff>0</xdr:rowOff>
    </xdr:to>
    <xdr:grpSp>
      <xdr:nvGrpSpPr>
        <xdr:cNvPr id="115" name="Grupo 114">
          <a:extLst>
            <a:ext uri="{FF2B5EF4-FFF2-40B4-BE49-F238E27FC236}">
              <a16:creationId xmlns="" xmlns:a16="http://schemas.microsoft.com/office/drawing/2014/main" id="{00000000-0008-0000-0C00-000073000000}"/>
            </a:ext>
          </a:extLst>
        </xdr:cNvPr>
        <xdr:cNvGrpSpPr/>
      </xdr:nvGrpSpPr>
      <xdr:grpSpPr bwMode="auto">
        <a:xfrm>
          <a:off x="10824241" y="19645"/>
          <a:ext cx="8669926" cy="975188"/>
          <a:chOff x="1" y="508000"/>
          <a:chExt cx="8673267" cy="986473"/>
        </a:xfrm>
      </xdr:grpSpPr>
      <xdr:pic>
        <xdr:nvPicPr>
          <xdr:cNvPr id="8" name="Imagem 7">
            <a:extLst>
              <a:ext uri="{FF2B5EF4-FFF2-40B4-BE49-F238E27FC236}">
                <a16:creationId xmlns="" xmlns:a16="http://schemas.microsoft.com/office/drawing/2014/main" id="{00000000-0008-0000-0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8673267" cy="965306"/>
          </a:xfrm>
          <a:prstGeom prst="rect">
            <a:avLst/>
          </a:prstGeom>
          <a:noFill/>
        </xdr:spPr>
      </xdr:pic>
      <xdr:pic>
        <xdr:nvPicPr>
          <xdr:cNvPr id="9" name="Image 2_1">
            <a:extLst>
              <a:ext uri="{FF2B5EF4-FFF2-40B4-BE49-F238E27FC236}">
                <a16:creationId xmlns="" xmlns:a16="http://schemas.microsoft.com/office/drawing/2014/main" id="{00000000-0008-0000-0C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10" name="Imagem 9">
            <a:extLst>
              <a:ext uri="{FF2B5EF4-FFF2-40B4-BE49-F238E27FC236}">
                <a16:creationId xmlns="" xmlns:a16="http://schemas.microsoft.com/office/drawing/2014/main" id="{00000000-0008-0000-0C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/>
        </xdr:blipFill>
        <xdr:spPr bwMode="auto">
          <a:xfrm>
            <a:off x="1904962" y="624416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11" name="Text 4">
            <a:extLst>
              <a:ext uri="{FF2B5EF4-FFF2-40B4-BE49-F238E27FC236}">
                <a16:creationId xmlns="" xmlns:a16="http://schemas.microsoft.com/office/drawing/2014/main" id="{00000000-0008-0000-0C00-00000B000000}"/>
              </a:ext>
            </a:extLst>
          </xdr:cNvPr>
          <xdr:cNvSpPr>
            <a:spLocks/>
          </xdr:cNvSpPr>
        </xdr:nvSpPr>
        <xdr:spPr bwMode="auto">
          <a:xfrm>
            <a:off x="3332211" y="662741"/>
            <a:ext cx="4950712" cy="793047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Caroço de algodão – Safras 2013/14 e 2019/20</a:t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1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1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4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Evolução de produtividade</a:t>
            </a:r>
            <a:endParaRPr/>
          </a:p>
        </xdr:txBody>
      </xdr:sp>
    </xdr:grpSp>
    <xdr:clientData/>
  </xdr:twoCellAnchor>
  <xdr:twoCellAnchor editAs="oneCell">
    <xdr:from>
      <xdr:col>25</xdr:col>
      <xdr:colOff>562700</xdr:colOff>
      <xdr:row>0</xdr:row>
      <xdr:rowOff>0</xdr:rowOff>
    </xdr:from>
    <xdr:to>
      <xdr:col>38</xdr:col>
      <xdr:colOff>781050</xdr:colOff>
      <xdr:row>3</xdr:row>
      <xdr:rowOff>171807</xdr:rowOff>
    </xdr:to>
    <xdr:grpSp>
      <xdr:nvGrpSpPr>
        <xdr:cNvPr id="34" name="Grupo 33">
          <a:extLst>
            <a:ext uri="{FF2B5EF4-FFF2-40B4-BE49-F238E27FC236}">
              <a16:creationId xmlns="" xmlns:a16="http://schemas.microsoft.com/office/drawing/2014/main" id="{00000000-0008-0000-0C00-000022000000}"/>
            </a:ext>
          </a:extLst>
        </xdr:cNvPr>
        <xdr:cNvGrpSpPr/>
      </xdr:nvGrpSpPr>
      <xdr:grpSpPr bwMode="auto">
        <a:xfrm>
          <a:off x="20008517" y="0"/>
          <a:ext cx="10280983" cy="976140"/>
          <a:chOff x="0" y="508000"/>
          <a:chExt cx="10275429" cy="986473"/>
        </a:xfrm>
      </xdr:grpSpPr>
      <xdr:pic>
        <xdr:nvPicPr>
          <xdr:cNvPr id="12" name="Imagem 12">
            <a:extLst>
              <a:ext uri="{FF2B5EF4-FFF2-40B4-BE49-F238E27FC236}">
                <a16:creationId xmlns="" xmlns:a16="http://schemas.microsoft.com/office/drawing/2014/main" id="{00000000-0008-0000-0C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529167"/>
            <a:ext cx="10275429" cy="965306"/>
          </a:xfrm>
          <a:prstGeom prst="rect">
            <a:avLst/>
          </a:prstGeom>
          <a:noFill/>
        </xdr:spPr>
      </xdr:pic>
      <xdr:pic>
        <xdr:nvPicPr>
          <xdr:cNvPr id="13" name="Image 2_1">
            <a:extLst>
              <a:ext uri="{FF2B5EF4-FFF2-40B4-BE49-F238E27FC236}">
                <a16:creationId xmlns="" xmlns:a16="http://schemas.microsoft.com/office/drawing/2014/main" id="{00000000-0008-0000-0C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14" name="Imagem 14">
            <a:extLst>
              <a:ext uri="{FF2B5EF4-FFF2-40B4-BE49-F238E27FC236}">
                <a16:creationId xmlns="" xmlns:a16="http://schemas.microsoft.com/office/drawing/2014/main" id="{00000000-0008-0000-0C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tretch/>
        </xdr:blipFill>
        <xdr:spPr bwMode="auto">
          <a:xfrm>
            <a:off x="2328255" y="603109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15" name="Text 4">
            <a:extLst>
              <a:ext uri="{FF2B5EF4-FFF2-40B4-BE49-F238E27FC236}">
                <a16:creationId xmlns="" xmlns:a16="http://schemas.microsoft.com/office/drawing/2014/main" id="{00000000-0008-0000-0C00-00000F000000}"/>
              </a:ext>
            </a:extLst>
          </xdr:cNvPr>
          <xdr:cNvSpPr>
            <a:spLocks/>
          </xdr:cNvSpPr>
        </xdr:nvSpPr>
        <xdr:spPr bwMode="auto">
          <a:xfrm>
            <a:off x="3333086" y="662741"/>
            <a:ext cx="5951940" cy="793047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Caroço de algodão – Safras 2013/14 e 2019/20</a:t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1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1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4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Evolução de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181560</xdr:colOff>
      <xdr:row>45</xdr:row>
      <xdr:rowOff>181481</xdr:rowOff>
    </xdr:from>
    <xdr:to>
      <xdr:col>1</xdr:col>
      <xdr:colOff>419667</xdr:colOff>
      <xdr:row>47</xdr:row>
      <xdr:rowOff>95726</xdr:rowOff>
    </xdr:to>
    <xdr:sp macro="" textlink="">
      <xdr:nvSpPr>
        <xdr:cNvPr id="16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C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3</xdr:row>
      <xdr:rowOff>181094</xdr:rowOff>
    </xdr:to>
    <xdr:grpSp>
      <xdr:nvGrpSpPr>
        <xdr:cNvPr id="75547536" name="Grupo 75547535">
          <a:extLst>
            <a:ext uri="{FF2B5EF4-FFF2-40B4-BE49-F238E27FC236}">
              <a16:creationId xmlns="" xmlns:a16="http://schemas.microsoft.com/office/drawing/2014/main" id="{00000000-0008-0000-1400-000090C38004}"/>
            </a:ext>
          </a:extLst>
        </xdr:cNvPr>
        <xdr:cNvGrpSpPr/>
      </xdr:nvGrpSpPr>
      <xdr:grpSpPr bwMode="auto">
        <a:xfrm>
          <a:off x="0" y="0"/>
          <a:ext cx="10329333" cy="985427"/>
          <a:chOff x="0" y="52917"/>
          <a:chExt cx="10117667" cy="986473"/>
        </a:xfrm>
      </xdr:grpSpPr>
      <xdr:pic>
        <xdr:nvPicPr>
          <xdr:cNvPr id="4" name="Imagem 4">
            <a:extLst>
              <a:ext uri="{FF2B5EF4-FFF2-40B4-BE49-F238E27FC236}">
                <a16:creationId xmlns="" xmlns:a16="http://schemas.microsoft.com/office/drawing/2014/main" id="{00000000-0008-0000-1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74084"/>
            <a:ext cx="10117667" cy="965306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1400-000005000000}"/>
              </a:ext>
            </a:extLst>
          </xdr:cNvPr>
          <xdr:cNvSpPr>
            <a:spLocks/>
          </xdr:cNvSpPr>
        </xdr:nvSpPr>
        <xdr:spPr bwMode="auto">
          <a:xfrm>
            <a:off x="3273089" y="225309"/>
            <a:ext cx="5958700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Arroz  – Safras 2013/14 e 2019/20</a:t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Evolução de área</a:t>
            </a:r>
            <a:endParaRPr/>
          </a:p>
        </xdr:txBody>
      </xdr:sp>
      <xdr:pic>
        <xdr:nvPicPr>
          <xdr:cNvPr id="6" name="Imagem 6">
            <a:extLst>
              <a:ext uri="{FF2B5EF4-FFF2-40B4-BE49-F238E27FC236}">
                <a16:creationId xmlns="" xmlns:a16="http://schemas.microsoft.com/office/drawing/2014/main" id="{00000000-0008-0000-14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/>
        </xdr:blipFill>
        <xdr:spPr bwMode="auto">
          <a:xfrm>
            <a:off x="2358892" y="232834"/>
            <a:ext cx="638312" cy="645582"/>
          </a:xfrm>
          <a:prstGeom prst="rect">
            <a:avLst/>
          </a:prstGeom>
          <a:noFill/>
        </xdr:spPr>
      </xdr:pic>
      <xdr:pic>
        <xdr:nvPicPr>
          <xdr:cNvPr id="7" name="Image 2_1">
            <a:extLst>
              <a:ext uri="{FF2B5EF4-FFF2-40B4-BE49-F238E27FC236}">
                <a16:creationId xmlns="" xmlns:a16="http://schemas.microsoft.com/office/drawing/2014/main" id="{00000000-0008-0000-1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52917"/>
            <a:ext cx="1615717" cy="905338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14</xdr:col>
      <xdr:colOff>18658</xdr:colOff>
      <xdr:row>0</xdr:row>
      <xdr:rowOff>0</xdr:rowOff>
    </xdr:from>
    <xdr:to>
      <xdr:col>26</xdr:col>
      <xdr:colOff>238608</xdr:colOff>
      <xdr:row>3</xdr:row>
      <xdr:rowOff>181094</xdr:rowOff>
    </xdr:to>
    <xdr:grpSp>
      <xdr:nvGrpSpPr>
        <xdr:cNvPr id="46" name="Grupo 45">
          <a:extLst>
            <a:ext uri="{FF2B5EF4-FFF2-40B4-BE49-F238E27FC236}">
              <a16:creationId xmlns="" xmlns:a16="http://schemas.microsoft.com/office/drawing/2014/main" id="{00000000-0008-0000-1400-00002E000000}"/>
            </a:ext>
          </a:extLst>
        </xdr:cNvPr>
        <xdr:cNvGrpSpPr/>
      </xdr:nvGrpSpPr>
      <xdr:grpSpPr bwMode="auto">
        <a:xfrm>
          <a:off x="10930075" y="0"/>
          <a:ext cx="9427450" cy="985427"/>
          <a:chOff x="0" y="52917"/>
          <a:chExt cx="9235162" cy="986473"/>
        </a:xfrm>
      </xdr:grpSpPr>
      <xdr:pic>
        <xdr:nvPicPr>
          <xdr:cNvPr id="8" name="Imagem 9">
            <a:extLst>
              <a:ext uri="{FF2B5EF4-FFF2-40B4-BE49-F238E27FC236}">
                <a16:creationId xmlns="" xmlns:a16="http://schemas.microsoft.com/office/drawing/2014/main" id="{00000000-0008-0000-1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74084"/>
            <a:ext cx="8485985" cy="965306"/>
          </a:xfrm>
          <a:prstGeom prst="rect">
            <a:avLst/>
          </a:prstGeom>
          <a:noFill/>
        </xdr:spPr>
      </xdr:pic>
      <xdr:sp macro="" textlink="">
        <xdr:nvSpPr>
          <xdr:cNvPr id="9" name="Text 4">
            <a:extLst>
              <a:ext uri="{FF2B5EF4-FFF2-40B4-BE49-F238E27FC236}">
                <a16:creationId xmlns="" xmlns:a16="http://schemas.microsoft.com/office/drawing/2014/main" id="{00000000-0008-0000-1400-000009000000}"/>
              </a:ext>
            </a:extLst>
          </xdr:cNvPr>
          <xdr:cNvSpPr>
            <a:spLocks/>
          </xdr:cNvSpPr>
        </xdr:nvSpPr>
        <xdr:spPr bwMode="auto">
          <a:xfrm>
            <a:off x="3274285" y="225309"/>
            <a:ext cx="5960877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Arroz  – Safras 2013/14 e 2019/20</a:t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Evolução de produtividade</a:t>
            </a:r>
            <a:endParaRPr/>
          </a:p>
        </xdr:txBody>
      </xdr:sp>
      <xdr:pic>
        <xdr:nvPicPr>
          <xdr:cNvPr id="10" name="Imagem 11">
            <a:extLst>
              <a:ext uri="{FF2B5EF4-FFF2-40B4-BE49-F238E27FC236}">
                <a16:creationId xmlns="" xmlns:a16="http://schemas.microsoft.com/office/drawing/2014/main" id="{00000000-0008-0000-14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/>
        </xdr:blipFill>
        <xdr:spPr bwMode="auto">
          <a:xfrm>
            <a:off x="1892401" y="232834"/>
            <a:ext cx="638312" cy="645582"/>
          </a:xfrm>
          <a:prstGeom prst="rect">
            <a:avLst/>
          </a:prstGeom>
          <a:noFill/>
        </xdr:spPr>
      </xdr:pic>
      <xdr:pic>
        <xdr:nvPicPr>
          <xdr:cNvPr id="11" name="Image 2_1">
            <a:extLst>
              <a:ext uri="{FF2B5EF4-FFF2-40B4-BE49-F238E27FC236}">
                <a16:creationId xmlns="" xmlns:a16="http://schemas.microsoft.com/office/drawing/2014/main" id="{00000000-0008-0000-14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52917"/>
            <a:ext cx="1615717" cy="905338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26</xdr:col>
      <xdr:colOff>9004</xdr:colOff>
      <xdr:row>0</xdr:row>
      <xdr:rowOff>0</xdr:rowOff>
    </xdr:from>
    <xdr:to>
      <xdr:col>39</xdr:col>
      <xdr:colOff>0</xdr:colOff>
      <xdr:row>3</xdr:row>
      <xdr:rowOff>181094</xdr:rowOff>
    </xdr:to>
    <xdr:grpSp>
      <xdr:nvGrpSpPr>
        <xdr:cNvPr id="50" name="Grupo 49">
          <a:extLst>
            <a:ext uri="{FF2B5EF4-FFF2-40B4-BE49-F238E27FC236}">
              <a16:creationId xmlns="" xmlns:a16="http://schemas.microsoft.com/office/drawing/2014/main" id="{00000000-0008-0000-1400-000032000000}"/>
            </a:ext>
          </a:extLst>
        </xdr:cNvPr>
        <xdr:cNvGrpSpPr/>
      </xdr:nvGrpSpPr>
      <xdr:grpSpPr bwMode="auto">
        <a:xfrm>
          <a:off x="20127921" y="0"/>
          <a:ext cx="10267412" cy="985427"/>
          <a:chOff x="0" y="52917"/>
          <a:chExt cx="10055470" cy="986473"/>
        </a:xfrm>
      </xdr:grpSpPr>
      <xdr:pic>
        <xdr:nvPicPr>
          <xdr:cNvPr id="12" name="Imagem 14">
            <a:extLst>
              <a:ext uri="{FF2B5EF4-FFF2-40B4-BE49-F238E27FC236}">
                <a16:creationId xmlns="" xmlns:a16="http://schemas.microsoft.com/office/drawing/2014/main" id="{00000000-0008-0000-14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74084"/>
            <a:ext cx="10055469" cy="965306"/>
          </a:xfrm>
          <a:prstGeom prst="rect">
            <a:avLst/>
          </a:prstGeom>
          <a:noFill/>
        </xdr:spPr>
      </xdr:pic>
      <xdr:sp macro="" textlink="">
        <xdr:nvSpPr>
          <xdr:cNvPr id="13" name="Text 4">
            <a:extLst>
              <a:ext uri="{FF2B5EF4-FFF2-40B4-BE49-F238E27FC236}">
                <a16:creationId xmlns="" xmlns:a16="http://schemas.microsoft.com/office/drawing/2014/main" id="{00000000-0008-0000-1400-00000D000000}"/>
              </a:ext>
            </a:extLst>
          </xdr:cNvPr>
          <xdr:cNvSpPr>
            <a:spLocks/>
          </xdr:cNvSpPr>
        </xdr:nvSpPr>
        <xdr:spPr bwMode="auto">
          <a:xfrm>
            <a:off x="3274091" y="225309"/>
            <a:ext cx="5960524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Arroz  – Safras 2013/14 e 2019/20</a:t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Evolução de produção</a:t>
            </a:r>
            <a:endParaRPr/>
          </a:p>
        </xdr:txBody>
      </xdr:sp>
      <xdr:pic>
        <xdr:nvPicPr>
          <xdr:cNvPr id="14" name="Imagem 16">
            <a:extLst>
              <a:ext uri="{FF2B5EF4-FFF2-40B4-BE49-F238E27FC236}">
                <a16:creationId xmlns="" xmlns:a16="http://schemas.microsoft.com/office/drawing/2014/main" id="{00000000-0008-0000-14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/>
        </xdr:blipFill>
        <xdr:spPr bwMode="auto">
          <a:xfrm>
            <a:off x="2358892" y="232834"/>
            <a:ext cx="638312" cy="645582"/>
          </a:xfrm>
          <a:prstGeom prst="rect">
            <a:avLst/>
          </a:prstGeom>
          <a:noFill/>
        </xdr:spPr>
      </xdr:pic>
      <xdr:pic>
        <xdr:nvPicPr>
          <xdr:cNvPr id="15" name="Image 2_1">
            <a:extLst>
              <a:ext uri="{FF2B5EF4-FFF2-40B4-BE49-F238E27FC236}">
                <a16:creationId xmlns="" xmlns:a16="http://schemas.microsoft.com/office/drawing/2014/main" id="{00000000-0008-0000-14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52917"/>
            <a:ext cx="1615717" cy="905338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1257448</xdr:colOff>
      <xdr:row>50</xdr:row>
      <xdr:rowOff>152563</xdr:rowOff>
    </xdr:to>
    <xdr:sp macro="" textlink="">
      <xdr:nvSpPr>
        <xdr:cNvPr id="16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4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9244</xdr:colOff>
      <xdr:row>0</xdr:row>
      <xdr:rowOff>66972</xdr:rowOff>
    </xdr:from>
    <xdr:to>
      <xdr:col>13</xdr:col>
      <xdr:colOff>10120</xdr:colOff>
      <xdr:row>3</xdr:row>
      <xdr:rowOff>171807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625357</xdr:colOff>
      <xdr:row>0</xdr:row>
      <xdr:rowOff>180454</xdr:rowOff>
    </xdr:from>
    <xdr:to>
      <xdr:col>11</xdr:col>
      <xdr:colOff>565956</xdr:colOff>
      <xdr:row>3</xdr:row>
      <xdr:rowOff>114537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500-000005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total – Safras 2019/20 e 2020/21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área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66972</xdr:rowOff>
    </xdr:from>
    <xdr:to>
      <xdr:col>1</xdr:col>
      <xdr:colOff>302883</xdr:colOff>
      <xdr:row>3</xdr:row>
      <xdr:rowOff>114537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253910</xdr:colOff>
      <xdr:row>0</xdr:row>
      <xdr:rowOff>180454</xdr:rowOff>
    </xdr:from>
    <xdr:to>
      <xdr:col>3</xdr:col>
      <xdr:colOff>185346</xdr:colOff>
      <xdr:row>3</xdr:row>
      <xdr:rowOff>9286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18658</xdr:colOff>
      <xdr:row>0</xdr:row>
      <xdr:rowOff>76273</xdr:rowOff>
    </xdr:from>
    <xdr:to>
      <xdr:col>25</xdr:col>
      <xdr:colOff>0</xdr:colOff>
      <xdr:row>4</xdr:row>
      <xdr:rowOff>0</xdr:rowOff>
    </xdr:to>
    <xdr:pic>
      <xdr:nvPicPr>
        <xdr:cNvPr id="8" name="Imagem 7">
          <a:extLst>
            <a:ext uri="{FF2B5EF4-FFF2-40B4-BE49-F238E27FC236}">
              <a16:creationId xmlns=""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282978</xdr:colOff>
      <xdr:row>0</xdr:row>
      <xdr:rowOff>189755</xdr:rowOff>
    </xdr:from>
    <xdr:to>
      <xdr:col>25</xdr:col>
      <xdr:colOff>371716</xdr:colOff>
      <xdr:row>3</xdr:row>
      <xdr:rowOff>133885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2500-000009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total – Safras 2019/20 e 2020/21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produtividade</a:t>
          </a:r>
          <a:endParaRPr/>
        </a:p>
      </xdr:txBody>
    </xdr:sp>
    <xdr:clientData/>
  </xdr:twoCellAnchor>
  <xdr:twoCellAnchor editAs="oneCell">
    <xdr:from>
      <xdr:col>14</xdr:col>
      <xdr:colOff>0</xdr:colOff>
      <xdr:row>0</xdr:row>
      <xdr:rowOff>76273</xdr:rowOff>
    </xdr:from>
    <xdr:to>
      <xdr:col>15</xdr:col>
      <xdr:colOff>546887</xdr:colOff>
      <xdr:row>3</xdr:row>
      <xdr:rowOff>123824</xdr:rowOff>
    </xdr:to>
    <xdr:pic>
      <xdr:nvPicPr>
        <xdr:cNvPr id="10" name="Image 2_1">
          <a:extLst>
            <a:ext uri="{FF2B5EF4-FFF2-40B4-BE49-F238E27FC236}">
              <a16:creationId xmlns="" xmlns:a16="http://schemas.microsoft.com/office/drawing/2014/main" id="{00000000-0008-0000-2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781050</xdr:colOff>
      <xdr:row>0</xdr:row>
      <xdr:rowOff>219520</xdr:rowOff>
    </xdr:from>
    <xdr:to>
      <xdr:col>16</xdr:col>
      <xdr:colOff>703250</xdr:colOff>
      <xdr:row>3</xdr:row>
      <xdr:rowOff>47981</xdr:rowOff>
    </xdr:to>
    <xdr:pic>
      <xdr:nvPicPr>
        <xdr:cNvPr id="11" name="Imagem 10">
          <a:extLst>
            <a:ext uri="{FF2B5EF4-FFF2-40B4-BE49-F238E27FC236}">
              <a16:creationId xmlns="" xmlns:a16="http://schemas.microsoft.com/office/drawing/2014/main" id="{00000000-0008-0000-2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9004</xdr:colOff>
      <xdr:row>0</xdr:row>
      <xdr:rowOff>85576</xdr:rowOff>
    </xdr:from>
    <xdr:to>
      <xdr:col>39</xdr:col>
      <xdr:colOff>0</xdr:colOff>
      <xdr:row>4</xdr:row>
      <xdr:rowOff>9673</xdr:rowOff>
    </xdr:to>
    <xdr:pic>
      <xdr:nvPicPr>
        <xdr:cNvPr id="12" name="Imagem 11">
          <a:extLst>
            <a:ext uri="{FF2B5EF4-FFF2-40B4-BE49-F238E27FC236}">
              <a16:creationId xmlns="" xmlns:a16="http://schemas.microsoft.com/office/drawing/2014/main" id="{00000000-0008-0000-2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0</xdr:row>
      <xdr:rowOff>200917</xdr:rowOff>
    </xdr:from>
    <xdr:to>
      <xdr:col>37</xdr:col>
      <xdr:colOff>585787</xdr:colOff>
      <xdr:row>3</xdr:row>
      <xdr:rowOff>143172</xdr:rowOff>
    </xdr:to>
    <xdr:sp macro="" textlink="">
      <xdr:nvSpPr>
        <xdr:cNvPr id="13" name="Text 4">
          <a:extLst>
            <a:ext uri="{FF2B5EF4-FFF2-40B4-BE49-F238E27FC236}">
              <a16:creationId xmlns="" xmlns:a16="http://schemas.microsoft.com/office/drawing/2014/main" id="{00000000-0008-0000-2500-00000D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total – Safras 2019/20 e 2020/21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produção</a:t>
          </a:r>
          <a:endParaRPr/>
        </a:p>
      </xdr:txBody>
    </xdr:sp>
    <xdr:clientData/>
  </xdr:twoCellAnchor>
  <xdr:twoCellAnchor editAs="oneCell">
    <xdr:from>
      <xdr:col>26</xdr:col>
      <xdr:colOff>0</xdr:colOff>
      <xdr:row>0</xdr:row>
      <xdr:rowOff>85576</xdr:rowOff>
    </xdr:from>
    <xdr:to>
      <xdr:col>27</xdr:col>
      <xdr:colOff>498071</xdr:colOff>
      <xdr:row>3</xdr:row>
      <xdr:rowOff>133885</xdr:rowOff>
    </xdr:to>
    <xdr:pic>
      <xdr:nvPicPr>
        <xdr:cNvPr id="14" name="Image 2_1">
          <a:extLst>
            <a:ext uri="{FF2B5EF4-FFF2-40B4-BE49-F238E27FC236}">
              <a16:creationId xmlns="" xmlns:a16="http://schemas.microsoft.com/office/drawing/2014/main" id="{00000000-0008-0000-2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439340</xdr:colOff>
      <xdr:row>0</xdr:row>
      <xdr:rowOff>200917</xdr:rowOff>
    </xdr:from>
    <xdr:to>
      <xdr:col>29</xdr:col>
      <xdr:colOff>361539</xdr:colOff>
      <xdr:row>3</xdr:row>
      <xdr:rowOff>28633</xdr:rowOff>
    </xdr:to>
    <xdr:pic>
      <xdr:nvPicPr>
        <xdr:cNvPr id="15" name="Imagem 14">
          <a:extLst>
            <a:ext uri="{FF2B5EF4-FFF2-40B4-BE49-F238E27FC236}">
              <a16:creationId xmlns="" xmlns:a16="http://schemas.microsoft.com/office/drawing/2014/main" id="{00000000-0008-0000-2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1257448</xdr:colOff>
      <xdr:row>50</xdr:row>
      <xdr:rowOff>162535</xdr:rowOff>
    </xdr:to>
    <xdr:sp macro="" textlink="">
      <xdr:nvSpPr>
        <xdr:cNvPr id="16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5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66414</xdr:rowOff>
    </xdr:from>
    <xdr:to>
      <xdr:col>13</xdr:col>
      <xdr:colOff>10120</xdr:colOff>
      <xdr:row>3</xdr:row>
      <xdr:rowOff>162520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342062</xdr:colOff>
      <xdr:row>0</xdr:row>
      <xdr:rowOff>189755</xdr:rowOff>
    </xdr:from>
    <xdr:to>
      <xdr:col>12</xdr:col>
      <xdr:colOff>330798</xdr:colOff>
      <xdr:row>3</xdr:row>
      <xdr:rowOff>114537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A00-000005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1ª safra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área</a:t>
          </a:r>
          <a:endParaRPr/>
        </a:p>
      </xdr:txBody>
    </xdr:sp>
    <xdr:clientData/>
  </xdr:twoCellAnchor>
  <xdr:twoCellAnchor editAs="oneCell">
    <xdr:from>
      <xdr:col>0</xdr:col>
      <xdr:colOff>38230</xdr:colOff>
      <xdr:row>0</xdr:row>
      <xdr:rowOff>66414</xdr:rowOff>
    </xdr:from>
    <xdr:to>
      <xdr:col>1</xdr:col>
      <xdr:colOff>361652</xdr:colOff>
      <xdr:row>3</xdr:row>
      <xdr:rowOff>95190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9794</xdr:colOff>
      <xdr:row>0</xdr:row>
      <xdr:rowOff>161292</xdr:rowOff>
    </xdr:from>
    <xdr:to>
      <xdr:col>2</xdr:col>
      <xdr:colOff>751935</xdr:colOff>
      <xdr:row>3</xdr:row>
      <xdr:rowOff>37921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2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18658</xdr:colOff>
      <xdr:row>0</xdr:row>
      <xdr:rowOff>66414</xdr:rowOff>
    </xdr:from>
    <xdr:to>
      <xdr:col>25</xdr:col>
      <xdr:colOff>10250</xdr:colOff>
      <xdr:row>3</xdr:row>
      <xdr:rowOff>171807</xdr:rowOff>
    </xdr:to>
    <xdr:pic>
      <xdr:nvPicPr>
        <xdr:cNvPr id="8" name="Imagem 7">
          <a:extLst>
            <a:ext uri="{FF2B5EF4-FFF2-40B4-BE49-F238E27FC236}">
              <a16:creationId xmlns="" xmlns:a16="http://schemas.microsoft.com/office/drawing/2014/main" id="{00000000-0008-0000-2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292893</xdr:colOff>
      <xdr:row>0</xdr:row>
      <xdr:rowOff>189755</xdr:rowOff>
    </xdr:from>
    <xdr:to>
      <xdr:col>25</xdr:col>
      <xdr:colOff>432141</xdr:colOff>
      <xdr:row>3</xdr:row>
      <xdr:rowOff>133885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2A00-000009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1ª safra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produtividade</a:t>
          </a:r>
          <a:endParaRPr/>
        </a:p>
      </xdr:txBody>
    </xdr:sp>
    <xdr:clientData/>
  </xdr:twoCellAnchor>
  <xdr:twoCellAnchor editAs="oneCell">
    <xdr:from>
      <xdr:col>14</xdr:col>
      <xdr:colOff>57074</xdr:colOff>
      <xdr:row>0</xdr:row>
      <xdr:rowOff>66414</xdr:rowOff>
    </xdr:from>
    <xdr:to>
      <xdr:col>15</xdr:col>
      <xdr:colOff>565956</xdr:colOff>
      <xdr:row>3</xdr:row>
      <xdr:rowOff>105251</xdr:rowOff>
    </xdr:to>
    <xdr:pic>
      <xdr:nvPicPr>
        <xdr:cNvPr id="10" name="Image 2_1">
          <a:extLst>
            <a:ext uri="{FF2B5EF4-FFF2-40B4-BE49-F238E27FC236}">
              <a16:creationId xmlns="" xmlns:a16="http://schemas.microsoft.com/office/drawing/2014/main" id="{00000000-0008-0000-2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722318</xdr:colOff>
      <xdr:row>0</xdr:row>
      <xdr:rowOff>161292</xdr:rowOff>
    </xdr:from>
    <xdr:to>
      <xdr:col>16</xdr:col>
      <xdr:colOff>683418</xdr:colOff>
      <xdr:row>3</xdr:row>
      <xdr:rowOff>47981</xdr:rowOff>
    </xdr:to>
    <xdr:pic>
      <xdr:nvPicPr>
        <xdr:cNvPr id="11" name="Imagem 10">
          <a:extLst>
            <a:ext uri="{FF2B5EF4-FFF2-40B4-BE49-F238E27FC236}">
              <a16:creationId xmlns="" xmlns:a16="http://schemas.microsoft.com/office/drawing/2014/main" id="{00000000-0008-0000-2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9004</xdr:colOff>
      <xdr:row>0</xdr:row>
      <xdr:rowOff>75902</xdr:rowOff>
    </xdr:from>
    <xdr:to>
      <xdr:col>39</xdr:col>
      <xdr:colOff>0</xdr:colOff>
      <xdr:row>3</xdr:row>
      <xdr:rowOff>171807</xdr:rowOff>
    </xdr:to>
    <xdr:pic>
      <xdr:nvPicPr>
        <xdr:cNvPr id="12" name="Imagem 11">
          <a:extLst>
            <a:ext uri="{FF2B5EF4-FFF2-40B4-BE49-F238E27FC236}">
              <a16:creationId xmlns="" xmlns:a16="http://schemas.microsoft.com/office/drawing/2014/main" id="{00000000-0008-0000-2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703250</xdr:colOff>
      <xdr:row>0</xdr:row>
      <xdr:rowOff>189755</xdr:rowOff>
    </xdr:from>
    <xdr:to>
      <xdr:col>38</xdr:col>
      <xdr:colOff>29467</xdr:colOff>
      <xdr:row>3</xdr:row>
      <xdr:rowOff>114537</xdr:rowOff>
    </xdr:to>
    <xdr:sp macro="" textlink="">
      <xdr:nvSpPr>
        <xdr:cNvPr id="13" name="Text 4">
          <a:extLst>
            <a:ext uri="{FF2B5EF4-FFF2-40B4-BE49-F238E27FC236}">
              <a16:creationId xmlns="" xmlns:a16="http://schemas.microsoft.com/office/drawing/2014/main" id="{00000000-0008-0000-2A00-00000D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1ª safra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produção</a:t>
          </a:r>
          <a:endParaRPr/>
        </a:p>
      </xdr:txBody>
    </xdr:sp>
    <xdr:clientData/>
  </xdr:twoCellAnchor>
  <xdr:twoCellAnchor editAs="oneCell">
    <xdr:from>
      <xdr:col>26</xdr:col>
      <xdr:colOff>47271</xdr:colOff>
      <xdr:row>0</xdr:row>
      <xdr:rowOff>75902</xdr:rowOff>
    </xdr:from>
    <xdr:to>
      <xdr:col>27</xdr:col>
      <xdr:colOff>527056</xdr:colOff>
      <xdr:row>3</xdr:row>
      <xdr:rowOff>105251</xdr:rowOff>
    </xdr:to>
    <xdr:pic>
      <xdr:nvPicPr>
        <xdr:cNvPr id="14" name="Image 2_1">
          <a:extLst>
            <a:ext uri="{FF2B5EF4-FFF2-40B4-BE49-F238E27FC236}">
              <a16:creationId xmlns="" xmlns:a16="http://schemas.microsoft.com/office/drawing/2014/main" id="{00000000-0008-0000-2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370693</xdr:colOff>
      <xdr:row>0</xdr:row>
      <xdr:rowOff>170779</xdr:rowOff>
    </xdr:from>
    <xdr:to>
      <xdr:col>29</xdr:col>
      <xdr:colOff>341709</xdr:colOff>
      <xdr:row>3</xdr:row>
      <xdr:rowOff>47981</xdr:rowOff>
    </xdr:to>
    <xdr:pic>
      <xdr:nvPicPr>
        <xdr:cNvPr id="15" name="Imagem 14">
          <a:extLst>
            <a:ext uri="{FF2B5EF4-FFF2-40B4-BE49-F238E27FC236}">
              <a16:creationId xmlns="" xmlns:a16="http://schemas.microsoft.com/office/drawing/2014/main" id="{00000000-0008-0000-2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1257773</xdr:colOff>
      <xdr:row>50</xdr:row>
      <xdr:rowOff>162535</xdr:rowOff>
    </xdr:to>
    <xdr:sp macro="" textlink="">
      <xdr:nvSpPr>
        <xdr:cNvPr id="16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A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9822</xdr:rowOff>
    </xdr:from>
    <xdr:to>
      <xdr:col>12</xdr:col>
      <xdr:colOff>685800</xdr:colOff>
      <xdr:row>3</xdr:row>
      <xdr:rowOff>171807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605767</xdr:colOff>
      <xdr:row>0</xdr:row>
      <xdr:rowOff>124419</xdr:rowOff>
    </xdr:from>
    <xdr:to>
      <xdr:col>11</xdr:col>
      <xdr:colOff>605618</xdr:colOff>
      <xdr:row>3</xdr:row>
      <xdr:rowOff>123824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C00-000005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2ª safra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área</a:t>
          </a:r>
          <a:endParaRPr/>
        </a:p>
      </xdr:txBody>
    </xdr:sp>
    <xdr:clientData/>
  </xdr:twoCellAnchor>
  <xdr:twoCellAnchor editAs="oneCell">
    <xdr:from>
      <xdr:col>0</xdr:col>
      <xdr:colOff>37169</xdr:colOff>
      <xdr:row>0</xdr:row>
      <xdr:rowOff>9822</xdr:rowOff>
    </xdr:from>
    <xdr:to>
      <xdr:col>1</xdr:col>
      <xdr:colOff>244115</xdr:colOff>
      <xdr:row>3</xdr:row>
      <xdr:rowOff>114537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107742</xdr:colOff>
      <xdr:row>0</xdr:row>
      <xdr:rowOff>104775</xdr:rowOff>
    </xdr:from>
    <xdr:to>
      <xdr:col>3</xdr:col>
      <xdr:colOff>78358</xdr:colOff>
      <xdr:row>3</xdr:row>
      <xdr:rowOff>57268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2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18658</xdr:colOff>
      <xdr:row>0</xdr:row>
      <xdr:rowOff>0</xdr:rowOff>
    </xdr:from>
    <xdr:to>
      <xdr:col>25</xdr:col>
      <xdr:colOff>10250</xdr:colOff>
      <xdr:row>3</xdr:row>
      <xdr:rowOff>162520</xdr:rowOff>
    </xdr:to>
    <xdr:pic>
      <xdr:nvPicPr>
        <xdr:cNvPr id="8" name="Imagem 7">
          <a:extLst>
            <a:ext uri="{FF2B5EF4-FFF2-40B4-BE49-F238E27FC236}">
              <a16:creationId xmlns="" xmlns:a16="http://schemas.microsoft.com/office/drawing/2014/main" id="{00000000-0008-0000-2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263909</xdr:colOff>
      <xdr:row>0</xdr:row>
      <xdr:rowOff>124419</xdr:rowOff>
    </xdr:from>
    <xdr:to>
      <xdr:col>25</xdr:col>
      <xdr:colOff>401928</xdr:colOff>
      <xdr:row>3</xdr:row>
      <xdr:rowOff>123824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2C00-000009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2ª safra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produtividade</a:t>
          </a:r>
          <a:endParaRPr/>
        </a:p>
      </xdr:txBody>
    </xdr:sp>
    <xdr:clientData/>
  </xdr:twoCellAnchor>
  <xdr:twoCellAnchor editAs="oneCell">
    <xdr:from>
      <xdr:col>14</xdr:col>
      <xdr:colOff>57074</xdr:colOff>
      <xdr:row>0</xdr:row>
      <xdr:rowOff>0</xdr:rowOff>
    </xdr:from>
    <xdr:to>
      <xdr:col>15</xdr:col>
      <xdr:colOff>565956</xdr:colOff>
      <xdr:row>3</xdr:row>
      <xdr:rowOff>95190</xdr:rowOff>
    </xdr:to>
    <xdr:pic>
      <xdr:nvPicPr>
        <xdr:cNvPr id="10" name="Image 2_1">
          <a:extLst>
            <a:ext uri="{FF2B5EF4-FFF2-40B4-BE49-F238E27FC236}">
              <a16:creationId xmlns="" xmlns:a16="http://schemas.microsoft.com/office/drawing/2014/main" id="{00000000-0008-0000-2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752065</xdr:colOff>
      <xdr:row>0</xdr:row>
      <xdr:rowOff>94952</xdr:rowOff>
    </xdr:from>
    <xdr:to>
      <xdr:col>16</xdr:col>
      <xdr:colOff>712402</xdr:colOff>
      <xdr:row>3</xdr:row>
      <xdr:rowOff>37921</xdr:rowOff>
    </xdr:to>
    <xdr:pic>
      <xdr:nvPicPr>
        <xdr:cNvPr id="11" name="Imagem 10">
          <a:extLst>
            <a:ext uri="{FF2B5EF4-FFF2-40B4-BE49-F238E27FC236}">
              <a16:creationId xmlns="" xmlns:a16="http://schemas.microsoft.com/office/drawing/2014/main" id="{00000000-0008-0000-2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9004</xdr:colOff>
      <xdr:row>0</xdr:row>
      <xdr:rowOff>19645</xdr:rowOff>
    </xdr:from>
    <xdr:to>
      <xdr:col>39</xdr:col>
      <xdr:colOff>9915</xdr:colOff>
      <xdr:row>3</xdr:row>
      <xdr:rowOff>191154</xdr:rowOff>
    </xdr:to>
    <xdr:pic>
      <xdr:nvPicPr>
        <xdr:cNvPr id="12" name="Imagem 11">
          <a:extLst>
            <a:ext uri="{FF2B5EF4-FFF2-40B4-BE49-F238E27FC236}">
              <a16:creationId xmlns="" xmlns:a16="http://schemas.microsoft.com/office/drawing/2014/main" id="{00000000-0008-0000-2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527056</xdr:colOff>
      <xdr:row>0</xdr:row>
      <xdr:rowOff>124419</xdr:rowOff>
    </xdr:from>
    <xdr:to>
      <xdr:col>38</xdr:col>
      <xdr:colOff>166761</xdr:colOff>
      <xdr:row>3</xdr:row>
      <xdr:rowOff>123824</xdr:rowOff>
    </xdr:to>
    <xdr:sp macro="" textlink="">
      <xdr:nvSpPr>
        <xdr:cNvPr id="13" name="Text 4">
          <a:extLst>
            <a:ext uri="{FF2B5EF4-FFF2-40B4-BE49-F238E27FC236}">
              <a16:creationId xmlns="" xmlns:a16="http://schemas.microsoft.com/office/drawing/2014/main" id="{00000000-0008-0000-2C00-00000D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2ª safra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produção</a:t>
          </a:r>
          <a:endParaRPr/>
        </a:p>
      </xdr:txBody>
    </xdr:sp>
    <xdr:clientData/>
  </xdr:twoCellAnchor>
  <xdr:twoCellAnchor editAs="oneCell">
    <xdr:from>
      <xdr:col>26</xdr:col>
      <xdr:colOff>38267</xdr:colOff>
      <xdr:row>0</xdr:row>
      <xdr:rowOff>0</xdr:rowOff>
    </xdr:from>
    <xdr:to>
      <xdr:col>27</xdr:col>
      <xdr:colOff>517140</xdr:colOff>
      <xdr:row>3</xdr:row>
      <xdr:rowOff>95190</xdr:rowOff>
    </xdr:to>
    <xdr:pic>
      <xdr:nvPicPr>
        <xdr:cNvPr id="14" name="Image 2_1">
          <a:extLst>
            <a:ext uri="{FF2B5EF4-FFF2-40B4-BE49-F238E27FC236}">
              <a16:creationId xmlns="" xmlns:a16="http://schemas.microsoft.com/office/drawing/2014/main" id="{00000000-0008-0000-2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282978</xdr:colOff>
      <xdr:row>0</xdr:row>
      <xdr:rowOff>94952</xdr:rowOff>
    </xdr:from>
    <xdr:to>
      <xdr:col>29</xdr:col>
      <xdr:colOff>244078</xdr:colOff>
      <xdr:row>3</xdr:row>
      <xdr:rowOff>37921</xdr:rowOff>
    </xdr:to>
    <xdr:pic>
      <xdr:nvPicPr>
        <xdr:cNvPr id="15" name="Imagem 14">
          <a:extLst>
            <a:ext uri="{FF2B5EF4-FFF2-40B4-BE49-F238E27FC236}">
              <a16:creationId xmlns="" xmlns:a16="http://schemas.microsoft.com/office/drawing/2014/main" id="{00000000-0008-0000-2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1248630</xdr:colOff>
      <xdr:row>50</xdr:row>
      <xdr:rowOff>171509</xdr:rowOff>
    </xdr:to>
    <xdr:sp macro="" textlink="">
      <xdr:nvSpPr>
        <xdr:cNvPr id="16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C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9878</xdr:colOff>
      <xdr:row>0</xdr:row>
      <xdr:rowOff>85129</xdr:rowOff>
    </xdr:from>
    <xdr:to>
      <xdr:col>25</xdr:col>
      <xdr:colOff>0</xdr:colOff>
      <xdr:row>3</xdr:row>
      <xdr:rowOff>171807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175431</xdr:colOff>
      <xdr:row>0</xdr:row>
      <xdr:rowOff>199280</xdr:rowOff>
    </xdr:from>
    <xdr:to>
      <xdr:col>25</xdr:col>
      <xdr:colOff>461813</xdr:colOff>
      <xdr:row>3</xdr:row>
      <xdr:rowOff>152459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F00-000005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total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produtividade</a:t>
          </a:r>
          <a:endParaRPr/>
        </a:p>
      </xdr:txBody>
    </xdr:sp>
    <xdr:clientData/>
  </xdr:twoCellAnchor>
  <xdr:twoCellAnchor editAs="oneCell">
    <xdr:from>
      <xdr:col>14</xdr:col>
      <xdr:colOff>57074</xdr:colOff>
      <xdr:row>0</xdr:row>
      <xdr:rowOff>85129</xdr:rowOff>
    </xdr:from>
    <xdr:to>
      <xdr:col>15</xdr:col>
      <xdr:colOff>556803</xdr:colOff>
      <xdr:row>3</xdr:row>
      <xdr:rowOff>114537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19831</xdr:colOff>
      <xdr:row>0</xdr:row>
      <xdr:rowOff>181867</xdr:rowOff>
    </xdr:from>
    <xdr:to>
      <xdr:col>16</xdr:col>
      <xdr:colOff>771134</xdr:colOff>
      <xdr:row>3</xdr:row>
      <xdr:rowOff>57268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2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85129</xdr:rowOff>
    </xdr:from>
    <xdr:to>
      <xdr:col>12</xdr:col>
      <xdr:colOff>531790</xdr:colOff>
      <xdr:row>3</xdr:row>
      <xdr:rowOff>181094</xdr:rowOff>
    </xdr:to>
    <xdr:pic>
      <xdr:nvPicPr>
        <xdr:cNvPr id="8" name="Imagem 7">
          <a:extLst>
            <a:ext uri="{FF2B5EF4-FFF2-40B4-BE49-F238E27FC236}">
              <a16:creationId xmlns="" xmlns:a16="http://schemas.microsoft.com/office/drawing/2014/main" id="{00000000-0008-0000-2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351857</xdr:colOff>
      <xdr:row>0</xdr:row>
      <xdr:rowOff>218628</xdr:rowOff>
    </xdr:from>
    <xdr:to>
      <xdr:col>10</xdr:col>
      <xdr:colOff>79771</xdr:colOff>
      <xdr:row>3</xdr:row>
      <xdr:rowOff>152459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2F00-000009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total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área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85129</xdr:rowOff>
    </xdr:from>
    <xdr:to>
      <xdr:col>1</xdr:col>
      <xdr:colOff>419667</xdr:colOff>
      <xdr:row>3</xdr:row>
      <xdr:rowOff>114537</xdr:rowOff>
    </xdr:to>
    <xdr:pic>
      <xdr:nvPicPr>
        <xdr:cNvPr id="10" name="Image 2_1">
          <a:extLst>
            <a:ext uri="{FF2B5EF4-FFF2-40B4-BE49-F238E27FC236}">
              <a16:creationId xmlns="" xmlns:a16="http://schemas.microsoft.com/office/drawing/2014/main" id="{00000000-0008-0000-2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195141</xdr:colOff>
      <xdr:row>0</xdr:row>
      <xdr:rowOff>181867</xdr:rowOff>
    </xdr:from>
    <xdr:to>
      <xdr:col>2</xdr:col>
      <xdr:colOff>165757</xdr:colOff>
      <xdr:row>3</xdr:row>
      <xdr:rowOff>57268</xdr:rowOff>
    </xdr:to>
    <xdr:pic>
      <xdr:nvPicPr>
        <xdr:cNvPr id="11" name="Imagem 10">
          <a:extLst>
            <a:ext uri="{FF2B5EF4-FFF2-40B4-BE49-F238E27FC236}">
              <a16:creationId xmlns="" xmlns:a16="http://schemas.microsoft.com/office/drawing/2014/main" id="{00000000-0008-0000-2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19133</xdr:colOff>
      <xdr:row>0</xdr:row>
      <xdr:rowOff>85129</xdr:rowOff>
    </xdr:from>
    <xdr:to>
      <xdr:col>39</xdr:col>
      <xdr:colOff>9915</xdr:colOff>
      <xdr:row>3</xdr:row>
      <xdr:rowOff>181094</xdr:rowOff>
    </xdr:to>
    <xdr:pic>
      <xdr:nvPicPr>
        <xdr:cNvPr id="12" name="Imagem 11">
          <a:extLst>
            <a:ext uri="{FF2B5EF4-FFF2-40B4-BE49-F238E27FC236}">
              <a16:creationId xmlns="" xmlns:a16="http://schemas.microsoft.com/office/drawing/2014/main" id="{00000000-0008-0000-2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654434</xdr:colOff>
      <xdr:row>0</xdr:row>
      <xdr:rowOff>218628</xdr:rowOff>
    </xdr:from>
    <xdr:to>
      <xdr:col>37</xdr:col>
      <xdr:colOff>752065</xdr:colOff>
      <xdr:row>3</xdr:row>
      <xdr:rowOff>152459</xdr:rowOff>
    </xdr:to>
    <xdr:sp macro="" textlink="">
      <xdr:nvSpPr>
        <xdr:cNvPr id="13" name="Text 4">
          <a:extLst>
            <a:ext uri="{FF2B5EF4-FFF2-40B4-BE49-F238E27FC236}">
              <a16:creationId xmlns="" xmlns:a16="http://schemas.microsoft.com/office/drawing/2014/main" id="{00000000-0008-0000-2F00-00000D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total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de produção</a:t>
          </a:r>
          <a:endParaRPr/>
        </a:p>
      </xdr:txBody>
    </xdr:sp>
    <xdr:clientData/>
  </xdr:twoCellAnchor>
  <xdr:twoCellAnchor editAs="oneCell">
    <xdr:from>
      <xdr:col>26</xdr:col>
      <xdr:colOff>57401</xdr:colOff>
      <xdr:row>0</xdr:row>
      <xdr:rowOff>85129</xdr:rowOff>
    </xdr:from>
    <xdr:to>
      <xdr:col>27</xdr:col>
      <xdr:colOff>536971</xdr:colOff>
      <xdr:row>3</xdr:row>
      <xdr:rowOff>114537</xdr:rowOff>
    </xdr:to>
    <xdr:pic>
      <xdr:nvPicPr>
        <xdr:cNvPr id="14" name="Image 2_1">
          <a:extLst>
            <a:ext uri="{FF2B5EF4-FFF2-40B4-BE49-F238E27FC236}">
              <a16:creationId xmlns="" xmlns:a16="http://schemas.microsoft.com/office/drawing/2014/main" id="{00000000-0008-0000-2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390525</xdr:colOff>
      <xdr:row>0</xdr:row>
      <xdr:rowOff>181867</xdr:rowOff>
    </xdr:from>
    <xdr:to>
      <xdr:col>29</xdr:col>
      <xdr:colOff>361539</xdr:colOff>
      <xdr:row>3</xdr:row>
      <xdr:rowOff>57268</xdr:rowOff>
    </xdr:to>
    <xdr:pic>
      <xdr:nvPicPr>
        <xdr:cNvPr id="15" name="Imagem 14">
          <a:extLst>
            <a:ext uri="{FF2B5EF4-FFF2-40B4-BE49-F238E27FC236}">
              <a16:creationId xmlns="" xmlns:a16="http://schemas.microsoft.com/office/drawing/2014/main" id="{00000000-0008-0000-2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9794</xdr:colOff>
      <xdr:row>50</xdr:row>
      <xdr:rowOff>162535</xdr:rowOff>
    </xdr:to>
    <xdr:sp macro="" textlink="">
      <xdr:nvSpPr>
        <xdr:cNvPr id="16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F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19645</xdr:rowOff>
    </xdr:from>
    <xdr:to>
      <xdr:col>13</xdr:col>
      <xdr:colOff>10120</xdr:colOff>
      <xdr:row>3</xdr:row>
      <xdr:rowOff>181094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3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19645</xdr:rowOff>
    </xdr:from>
    <xdr:to>
      <xdr:col>1</xdr:col>
      <xdr:colOff>342062</xdr:colOff>
      <xdr:row>3</xdr:row>
      <xdr:rowOff>123824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3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390283</xdr:colOff>
      <xdr:row>0</xdr:row>
      <xdr:rowOff>152251</xdr:rowOff>
    </xdr:from>
    <xdr:to>
      <xdr:col>12</xdr:col>
      <xdr:colOff>333514</xdr:colOff>
      <xdr:row>3</xdr:row>
      <xdr:rowOff>152459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3100-000006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Soja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da área</a:t>
          </a:r>
          <a:endParaRPr/>
        </a:p>
      </xdr:txBody>
    </xdr:sp>
    <xdr:clientData/>
  </xdr:twoCellAnchor>
  <xdr:twoCellAnchor editAs="oneCell">
    <xdr:from>
      <xdr:col>2</xdr:col>
      <xdr:colOff>127331</xdr:colOff>
      <xdr:row>0</xdr:row>
      <xdr:rowOff>132605</xdr:rowOff>
    </xdr:from>
    <xdr:to>
      <xdr:col>3</xdr:col>
      <xdr:colOff>68563</xdr:colOff>
      <xdr:row>3</xdr:row>
      <xdr:rowOff>28633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3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18658</xdr:colOff>
      <xdr:row>0</xdr:row>
      <xdr:rowOff>0</xdr:rowOff>
    </xdr:from>
    <xdr:to>
      <xdr:col>25</xdr:col>
      <xdr:colOff>0</xdr:colOff>
      <xdr:row>3</xdr:row>
      <xdr:rowOff>162520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3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18658</xdr:colOff>
      <xdr:row>0</xdr:row>
      <xdr:rowOff>0</xdr:rowOff>
    </xdr:from>
    <xdr:to>
      <xdr:col>15</xdr:col>
      <xdr:colOff>517140</xdr:colOff>
      <xdr:row>3</xdr:row>
      <xdr:rowOff>95190</xdr:rowOff>
    </xdr:to>
    <xdr:pic>
      <xdr:nvPicPr>
        <xdr:cNvPr id="9" name="Image 2_1">
          <a:extLst>
            <a:ext uri="{FF2B5EF4-FFF2-40B4-BE49-F238E27FC236}">
              <a16:creationId xmlns="" xmlns:a16="http://schemas.microsoft.com/office/drawing/2014/main" id="{00000000-0008-0000-3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166278</xdr:colOff>
      <xdr:row>0</xdr:row>
      <xdr:rowOff>124419</xdr:rowOff>
    </xdr:from>
    <xdr:to>
      <xdr:col>23</xdr:col>
      <xdr:colOff>156269</xdr:colOff>
      <xdr:row>3</xdr:row>
      <xdr:rowOff>123824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3100-00000A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Soja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da produtividade</a:t>
          </a:r>
          <a:endParaRPr/>
        </a:p>
      </xdr:txBody>
    </xdr:sp>
    <xdr:clientData/>
  </xdr:twoCellAnchor>
  <xdr:twoCellAnchor editAs="oneCell">
    <xdr:from>
      <xdr:col>16</xdr:col>
      <xdr:colOff>19831</xdr:colOff>
      <xdr:row>0</xdr:row>
      <xdr:rowOff>94952</xdr:rowOff>
    </xdr:from>
    <xdr:to>
      <xdr:col>16</xdr:col>
      <xdr:colOff>722318</xdr:colOff>
      <xdr:row>2</xdr:row>
      <xdr:rowOff>181094</xdr:rowOff>
    </xdr:to>
    <xdr:pic>
      <xdr:nvPicPr>
        <xdr:cNvPr id="11" name="Imagem 8">
          <a:extLst>
            <a:ext uri="{FF2B5EF4-FFF2-40B4-BE49-F238E27FC236}">
              <a16:creationId xmlns="" xmlns:a16="http://schemas.microsoft.com/office/drawing/2014/main" id="{00000000-0008-0000-3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9004</xdr:colOff>
      <xdr:row>0</xdr:row>
      <xdr:rowOff>0</xdr:rowOff>
    </xdr:from>
    <xdr:to>
      <xdr:col>38</xdr:col>
      <xdr:colOff>771134</xdr:colOff>
      <xdr:row>3</xdr:row>
      <xdr:rowOff>162520</xdr:rowOff>
    </xdr:to>
    <xdr:pic>
      <xdr:nvPicPr>
        <xdr:cNvPr id="12" name="Imagem 9">
          <a:extLst>
            <a:ext uri="{FF2B5EF4-FFF2-40B4-BE49-F238E27FC236}">
              <a16:creationId xmlns="" xmlns:a16="http://schemas.microsoft.com/office/drawing/2014/main" id="{00000000-0008-0000-3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9004</xdr:colOff>
      <xdr:row>0</xdr:row>
      <xdr:rowOff>0</xdr:rowOff>
    </xdr:from>
    <xdr:to>
      <xdr:col>27</xdr:col>
      <xdr:colOff>478240</xdr:colOff>
      <xdr:row>3</xdr:row>
      <xdr:rowOff>95190</xdr:rowOff>
    </xdr:to>
    <xdr:pic>
      <xdr:nvPicPr>
        <xdr:cNvPr id="13" name="Image 2_1">
          <a:extLst>
            <a:ext uri="{FF2B5EF4-FFF2-40B4-BE49-F238E27FC236}">
              <a16:creationId xmlns="" xmlns:a16="http://schemas.microsoft.com/office/drawing/2014/main" id="{00000000-0008-0000-3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654434</xdr:colOff>
      <xdr:row>0</xdr:row>
      <xdr:rowOff>114597</xdr:rowOff>
    </xdr:from>
    <xdr:to>
      <xdr:col>35</xdr:col>
      <xdr:colOff>565956</xdr:colOff>
      <xdr:row>3</xdr:row>
      <xdr:rowOff>114537</xdr:rowOff>
    </xdr:to>
    <xdr:sp macro="" textlink="">
      <xdr:nvSpPr>
        <xdr:cNvPr id="14" name="Text 4">
          <a:extLst>
            <a:ext uri="{FF2B5EF4-FFF2-40B4-BE49-F238E27FC236}">
              <a16:creationId xmlns="" xmlns:a16="http://schemas.microsoft.com/office/drawing/2014/main" id="{00000000-0008-0000-3100-00000E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Soja – Safras 2013/14 e 2019/20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Evolução da produção</a:t>
          </a:r>
          <a:endParaRPr/>
        </a:p>
      </xdr:txBody>
    </xdr:sp>
    <xdr:clientData/>
  </xdr:twoCellAnchor>
  <xdr:twoCellAnchor editAs="oneCell">
    <xdr:from>
      <xdr:col>28</xdr:col>
      <xdr:colOff>439340</xdr:colOff>
      <xdr:row>0</xdr:row>
      <xdr:rowOff>104775</xdr:rowOff>
    </xdr:from>
    <xdr:to>
      <xdr:col>29</xdr:col>
      <xdr:colOff>370693</xdr:colOff>
      <xdr:row>2</xdr:row>
      <xdr:rowOff>191154</xdr:rowOff>
    </xdr:to>
    <xdr:pic>
      <xdr:nvPicPr>
        <xdr:cNvPr id="15" name="Imagem 12">
          <a:extLst>
            <a:ext uri="{FF2B5EF4-FFF2-40B4-BE49-F238E27FC236}">
              <a16:creationId xmlns="" xmlns:a16="http://schemas.microsoft.com/office/drawing/2014/main" id="{00000000-0008-0000-3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152563</xdr:rowOff>
    </xdr:from>
    <xdr:to>
      <xdr:col>1</xdr:col>
      <xdr:colOff>0</xdr:colOff>
      <xdr:row>50</xdr:row>
      <xdr:rowOff>114672</xdr:rowOff>
    </xdr:to>
    <xdr:sp macro="" textlink="">
      <xdr:nvSpPr>
        <xdr:cNvPr id="16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31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94803</xdr:rowOff>
    </xdr:from>
    <xdr:to>
      <xdr:col>10</xdr:col>
      <xdr:colOff>9794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3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488230</xdr:colOff>
      <xdr:row>0</xdr:row>
      <xdr:rowOff>199280</xdr:rowOff>
    </xdr:from>
    <xdr:to>
      <xdr:col>11</xdr:col>
      <xdr:colOff>722551</xdr:colOff>
      <xdr:row>3</xdr:row>
      <xdr:rowOff>123824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3900-000005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Aveia – Safras 2019 e 2020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94803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3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224524</xdr:colOff>
      <xdr:row>0</xdr:row>
      <xdr:rowOff>189607</xdr:rowOff>
    </xdr:from>
    <xdr:to>
      <xdr:col>2</xdr:col>
      <xdr:colOff>155962</xdr:colOff>
      <xdr:row>3</xdr:row>
      <xdr:rowOff>47981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3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244115</xdr:colOff>
      <xdr:row>51</xdr:row>
      <xdr:rowOff>28276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39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E6E6E6"/>
        </a:solidFill>
      </a:spPr>
      <a:bodyPr vertOverflow="clip" lIns="72000" tIns="72000" rIns="72000" bIns="72000" anchor="t"/>
      <a:lstStyle>
        <a:defPPr algn="ctr">
          <a:defRPr sz="1100" b="0" i="0">
            <a:solidFill>
              <a:srgbClr val="FF9900"/>
            </a:solidFill>
            <a:latin typeface="Arial"/>
            <a:ea typeface="Arial"/>
            <a:cs typeface="Arial"/>
          </a:defRPr>
        </a:defPPr>
      </a:lstStyle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8"/>
  <sheetViews>
    <sheetView zoomScale="90" workbookViewId="0">
      <pane xSplit="1" ySplit="8" topLeftCell="B9" activePane="bottomRight" state="frozen"/>
      <selection activeCell="C7" sqref="C7:C8"/>
      <selection pane="topRight"/>
      <selection pane="bottomLeft"/>
      <selection pane="bottomRight" activeCell="B9" sqref="B9"/>
    </sheetView>
  </sheetViews>
  <sheetFormatPr defaultColWidth="11.42578125" defaultRowHeight="20.100000000000001" customHeight="1" x14ac:dyDescent="0.2"/>
  <cols>
    <col min="1" max="1" width="18.7109375" style="1" customWidth="1"/>
    <col min="2" max="7" width="11.28515625" style="1" customWidth="1"/>
    <col min="8" max="12" width="11.42578125" style="1" customWidth="1"/>
    <col min="13" max="13" width="10" style="1" customWidth="1"/>
    <col min="14" max="14" width="8.7109375" style="1" customWidth="1"/>
    <col min="15" max="15" width="16.85546875" style="1" customWidth="1"/>
    <col min="16" max="22" width="11.42578125" style="1" customWidth="1"/>
    <col min="23" max="23" width="11.28515625" style="1" customWidth="1"/>
    <col min="24" max="24" width="6.85546875" style="1" customWidth="1"/>
    <col min="25" max="25" width="11.140625" style="1" customWidth="1"/>
    <col min="26" max="26" width="7.85546875" style="1" customWidth="1"/>
    <col min="27" max="27" width="17.28515625" style="1" customWidth="1"/>
    <col min="28" max="33" width="11.42578125" style="1" customWidth="1"/>
    <col min="34" max="34" width="11.28515625" style="1" customWidth="1"/>
    <col min="35" max="35" width="11.140625" style="1" customWidth="1"/>
    <col min="36" max="36" width="6.85546875" style="1" customWidth="1"/>
    <col min="37" max="257" width="11.42578125" style="1" customWidth="1"/>
  </cols>
  <sheetData>
    <row r="1" spans="1:40" ht="36.7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ht="15.6" customHeight="1" x14ac:dyDescent="0.2">
      <c r="A2" s="193" t="s">
        <v>11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21"/>
      <c r="O2" s="193" t="s">
        <v>11</v>
      </c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21"/>
      <c r="AA2" s="193" t="s">
        <v>11</v>
      </c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7"/>
    </row>
    <row r="3" spans="1:40" ht="15.6" customHeight="1" x14ac:dyDescent="0.2">
      <c r="A3" s="193" t="s">
        <v>64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21"/>
      <c r="O3" s="193" t="s">
        <v>65</v>
      </c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21"/>
      <c r="AA3" s="193" t="s">
        <v>66</v>
      </c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7"/>
    </row>
    <row r="4" spans="1:40" ht="15.6" customHeight="1" x14ac:dyDescent="0.2">
      <c r="A4" s="193" t="s">
        <v>67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21"/>
      <c r="O4" s="193" t="s">
        <v>67</v>
      </c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21"/>
      <c r="AA4" s="193" t="s">
        <v>67</v>
      </c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7"/>
    </row>
    <row r="5" spans="1:40" ht="19.5" customHeight="1" x14ac:dyDescent="0.2">
      <c r="A5" s="194" t="s">
        <v>12</v>
      </c>
      <c r="B5" s="197" t="s">
        <v>68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28"/>
      <c r="O5" s="194" t="s">
        <v>12</v>
      </c>
      <c r="P5" s="197" t="s">
        <v>14</v>
      </c>
      <c r="Q5" s="197"/>
      <c r="R5" s="197"/>
      <c r="S5" s="197"/>
      <c r="T5" s="197"/>
      <c r="U5" s="197"/>
      <c r="V5" s="197"/>
      <c r="W5" s="197"/>
      <c r="X5" s="197"/>
      <c r="Y5" s="197"/>
      <c r="Z5" s="28"/>
      <c r="AA5" s="194" t="s">
        <v>12</v>
      </c>
      <c r="AB5" s="197" t="s">
        <v>69</v>
      </c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7"/>
    </row>
    <row r="6" spans="1:40" ht="20.100000000000001" customHeight="1" x14ac:dyDescent="0.2">
      <c r="A6" s="194"/>
      <c r="B6" s="22" t="s">
        <v>70</v>
      </c>
      <c r="C6" s="22" t="s">
        <v>71</v>
      </c>
      <c r="D6" s="22" t="s">
        <v>72</v>
      </c>
      <c r="E6" s="22" t="s">
        <v>73</v>
      </c>
      <c r="F6" s="22" t="s">
        <v>74</v>
      </c>
      <c r="G6" s="22" t="s">
        <v>75</v>
      </c>
      <c r="H6" s="194" t="s">
        <v>76</v>
      </c>
      <c r="I6" s="194"/>
      <c r="J6" s="194" t="s">
        <v>16</v>
      </c>
      <c r="K6" s="194"/>
      <c r="L6" s="194"/>
      <c r="M6" s="194"/>
      <c r="N6" s="12"/>
      <c r="O6" s="194"/>
      <c r="P6" s="22" t="s">
        <v>70</v>
      </c>
      <c r="Q6" s="22" t="s">
        <v>71</v>
      </c>
      <c r="R6" s="22" t="s">
        <v>72</v>
      </c>
      <c r="S6" s="22" t="s">
        <v>73</v>
      </c>
      <c r="T6" s="22" t="s">
        <v>74</v>
      </c>
      <c r="U6" s="22" t="s">
        <v>75</v>
      </c>
      <c r="V6" s="194" t="s">
        <v>76</v>
      </c>
      <c r="W6" s="194"/>
      <c r="X6" s="194" t="s">
        <v>16</v>
      </c>
      <c r="Y6" s="194"/>
      <c r="Z6" s="12"/>
      <c r="AA6" s="194"/>
      <c r="AB6" s="22" t="s">
        <v>70</v>
      </c>
      <c r="AC6" s="22" t="s">
        <v>71</v>
      </c>
      <c r="AD6" s="22" t="s">
        <v>72</v>
      </c>
      <c r="AE6" s="22" t="s">
        <v>73</v>
      </c>
      <c r="AF6" s="22" t="s">
        <v>74</v>
      </c>
      <c r="AG6" s="22" t="s">
        <v>75</v>
      </c>
      <c r="AH6" s="194" t="s">
        <v>76</v>
      </c>
      <c r="AI6" s="194"/>
      <c r="AJ6" s="194" t="s">
        <v>16</v>
      </c>
      <c r="AK6" s="194"/>
      <c r="AL6" s="194"/>
      <c r="AM6" s="194"/>
      <c r="AN6" s="7"/>
    </row>
    <row r="7" spans="1:40" ht="20.100000000000001" customHeight="1" x14ac:dyDescent="0.2">
      <c r="A7" s="194"/>
      <c r="B7" s="194" t="s">
        <v>17</v>
      </c>
      <c r="C7" s="194" t="s">
        <v>18</v>
      </c>
      <c r="D7" s="194" t="s">
        <v>20</v>
      </c>
      <c r="E7" s="194" t="s">
        <v>21</v>
      </c>
      <c r="F7" s="194" t="s">
        <v>23</v>
      </c>
      <c r="G7" s="194" t="s">
        <v>24</v>
      </c>
      <c r="H7" s="29" t="s">
        <v>77</v>
      </c>
      <c r="I7" s="29" t="s">
        <v>78</v>
      </c>
      <c r="J7" s="194" t="s">
        <v>4</v>
      </c>
      <c r="K7" s="194"/>
      <c r="L7" s="194" t="s">
        <v>5</v>
      </c>
      <c r="M7" s="194"/>
      <c r="N7" s="12"/>
      <c r="O7" s="194"/>
      <c r="P7" s="194" t="s">
        <v>17</v>
      </c>
      <c r="Q7" s="194" t="s">
        <v>18</v>
      </c>
      <c r="R7" s="194" t="s">
        <v>20</v>
      </c>
      <c r="S7" s="194" t="s">
        <v>21</v>
      </c>
      <c r="T7" s="194" t="s">
        <v>23</v>
      </c>
      <c r="U7" s="194" t="s">
        <v>24</v>
      </c>
      <c r="V7" s="29" t="s">
        <v>77</v>
      </c>
      <c r="W7" s="29" t="s">
        <v>78</v>
      </c>
      <c r="X7" s="194" t="s">
        <v>4</v>
      </c>
      <c r="Y7" s="194"/>
      <c r="Z7" s="12"/>
      <c r="AA7" s="194"/>
      <c r="AB7" s="194" t="s">
        <v>17</v>
      </c>
      <c r="AC7" s="194" t="s">
        <v>18</v>
      </c>
      <c r="AD7" s="194" t="s">
        <v>20</v>
      </c>
      <c r="AE7" s="194" t="s">
        <v>21</v>
      </c>
      <c r="AF7" s="194" t="s">
        <v>23</v>
      </c>
      <c r="AG7" s="194" t="s">
        <v>24</v>
      </c>
      <c r="AH7" s="29" t="s">
        <v>77</v>
      </c>
      <c r="AI7" s="29" t="s">
        <v>78</v>
      </c>
      <c r="AJ7" s="194" t="s">
        <v>4</v>
      </c>
      <c r="AK7" s="194"/>
      <c r="AL7" s="194" t="s">
        <v>5</v>
      </c>
      <c r="AM7" s="194"/>
      <c r="AN7" s="7"/>
    </row>
    <row r="8" spans="1:40" ht="13.5" customHeight="1" x14ac:dyDescent="0.2">
      <c r="A8" s="195"/>
      <c r="B8" s="195"/>
      <c r="C8" s="195"/>
      <c r="D8" s="195"/>
      <c r="E8" s="195"/>
      <c r="F8" s="195"/>
      <c r="G8" s="195"/>
      <c r="H8" s="30" t="s">
        <v>61</v>
      </c>
      <c r="I8" s="30" t="s">
        <v>62</v>
      </c>
      <c r="J8" s="23" t="s">
        <v>63</v>
      </c>
      <c r="K8" s="23" t="s">
        <v>79</v>
      </c>
      <c r="L8" s="23" t="s">
        <v>80</v>
      </c>
      <c r="M8" s="23" t="s">
        <v>81</v>
      </c>
      <c r="N8" s="12"/>
      <c r="O8" s="195"/>
      <c r="P8" s="195"/>
      <c r="Q8" s="195"/>
      <c r="R8" s="195"/>
      <c r="S8" s="195"/>
      <c r="T8" s="195"/>
      <c r="U8" s="195"/>
      <c r="V8" s="30" t="s">
        <v>61</v>
      </c>
      <c r="W8" s="30" t="s">
        <v>62</v>
      </c>
      <c r="X8" s="23" t="s">
        <v>63</v>
      </c>
      <c r="Y8" s="23" t="s">
        <v>79</v>
      </c>
      <c r="Z8" s="12"/>
      <c r="AA8" s="195"/>
      <c r="AB8" s="195"/>
      <c r="AC8" s="195"/>
      <c r="AD8" s="195"/>
      <c r="AE8" s="195"/>
      <c r="AF8" s="195"/>
      <c r="AG8" s="195"/>
      <c r="AH8" s="30" t="s">
        <v>61</v>
      </c>
      <c r="AI8" s="30" t="s">
        <v>62</v>
      </c>
      <c r="AJ8" s="23" t="s">
        <v>63</v>
      </c>
      <c r="AK8" s="23" t="s">
        <v>79</v>
      </c>
      <c r="AL8" s="23" t="s">
        <v>80</v>
      </c>
      <c r="AM8" s="23" t="s">
        <v>81</v>
      </c>
      <c r="AN8" s="7"/>
    </row>
    <row r="9" spans="1:40" ht="15.6" customHeight="1" x14ac:dyDescent="0.2">
      <c r="A9" s="15" t="s">
        <v>26</v>
      </c>
      <c r="B9" s="24">
        <v>4.8</v>
      </c>
      <c r="C9" s="24">
        <v>7.7</v>
      </c>
      <c r="D9" s="24">
        <v>7.8</v>
      </c>
      <c r="E9" s="24">
        <v>7.3</v>
      </c>
      <c r="F9" s="24">
        <v>7.6</v>
      </c>
      <c r="G9" s="24" t="e">
        <f>#REF!</f>
        <v>#REF!</v>
      </c>
      <c r="H9" s="24">
        <v>16.5</v>
      </c>
      <c r="I9" s="24" t="e">
        <f>#REF!</f>
        <v>#REF!</v>
      </c>
      <c r="J9" s="24" t="e">
        <f t="shared" ref="J9:J43" si="0">IF($H9=0,0,ROUND((I9/$H9-1)*100,1))</f>
        <v>#REF!</v>
      </c>
      <c r="K9" s="24" t="e">
        <f t="shared" ref="K9:K43" si="1">IF($G9=0,0,ROUND((I9/$G9-1)*100,1))</f>
        <v>#REF!</v>
      </c>
      <c r="L9" s="24" t="e">
        <f t="shared" ref="L9:L43" si="2">I9-H9</f>
        <v>#REF!</v>
      </c>
      <c r="M9" s="24" t="e">
        <f t="shared" ref="M9:M43" si="3">I9-G9</f>
        <v>#REF!</v>
      </c>
      <c r="N9" s="31"/>
      <c r="O9" s="15" t="s">
        <v>26</v>
      </c>
      <c r="P9" s="32">
        <v>1547.7</v>
      </c>
      <c r="Q9" s="32">
        <v>1532</v>
      </c>
      <c r="R9" s="32">
        <v>1114.8</v>
      </c>
      <c r="S9" s="32">
        <v>1387.1671229999999</v>
      </c>
      <c r="T9" s="32">
        <v>1560.6315790000001</v>
      </c>
      <c r="U9" s="32" t="e">
        <f>#REF!</f>
        <v>#REF!</v>
      </c>
      <c r="V9" s="32">
        <v>1463.7381820000001</v>
      </c>
      <c r="W9" s="32" t="e">
        <f>#REF!</f>
        <v>#REF!</v>
      </c>
      <c r="X9" s="24" t="e">
        <f t="shared" ref="X9:X43" si="4">IF($V9=0,0,ROUND((W9/$V9-1)*100,1))</f>
        <v>#REF!</v>
      </c>
      <c r="Y9" s="24" t="e">
        <f t="shared" ref="Y9:Y43" si="5">IF($U9=0,0,ROUND((W9/$U9-1)*100,1))</f>
        <v>#REF!</v>
      </c>
      <c r="Z9" s="33"/>
      <c r="AA9" s="15" t="s">
        <v>26</v>
      </c>
      <c r="AB9" s="24">
        <v>7.4</v>
      </c>
      <c r="AC9" s="24">
        <v>11.8</v>
      </c>
      <c r="AD9" s="24">
        <v>8.6999999999999993</v>
      </c>
      <c r="AE9" s="24">
        <v>10.1</v>
      </c>
      <c r="AF9" s="24">
        <v>11.9</v>
      </c>
      <c r="AG9" s="24" t="e">
        <f>#REF!</f>
        <v>#REF!</v>
      </c>
      <c r="AH9" s="24">
        <v>24.2</v>
      </c>
      <c r="AI9" s="24" t="e">
        <f>#REF!</f>
        <v>#REF!</v>
      </c>
      <c r="AJ9" s="24" t="e">
        <f t="shared" ref="AJ9:AJ43" si="6">IF($AH9=0,0,ROUND((AI9/$AH9-1)*100,1))</f>
        <v>#REF!</v>
      </c>
      <c r="AK9" s="24" t="e">
        <f t="shared" ref="AK9:AK43" si="7">IF($AG9=0,0,ROUND((AI9/$AG9-1)*100,1))</f>
        <v>#REF!</v>
      </c>
      <c r="AL9" s="24" t="e">
        <f t="shared" ref="AL9:AL43" si="8">AI9-AH9</f>
        <v>#REF!</v>
      </c>
      <c r="AM9" s="24" t="e">
        <f t="shared" ref="AM9:AM43" si="9">AI9-AG9</f>
        <v>#REF!</v>
      </c>
      <c r="AN9" s="7"/>
    </row>
    <row r="10" spans="1:40" ht="15.6" customHeight="1" x14ac:dyDescent="0.2">
      <c r="A10" s="16" t="s">
        <v>27</v>
      </c>
      <c r="B10" s="3">
        <v>0</v>
      </c>
      <c r="C10" s="3">
        <v>0</v>
      </c>
      <c r="D10" s="25">
        <v>0</v>
      </c>
      <c r="E10" s="3">
        <v>2.5</v>
      </c>
      <c r="F10" s="3">
        <v>4.8</v>
      </c>
      <c r="G10" s="3" t="e">
        <f>#REF!</f>
        <v>#REF!</v>
      </c>
      <c r="H10" s="3">
        <v>0</v>
      </c>
      <c r="I10" s="25" t="e">
        <f>#REF!</f>
        <v>#REF!</v>
      </c>
      <c r="J10" s="25">
        <f t="shared" si="0"/>
        <v>0</v>
      </c>
      <c r="K10" s="25" t="e">
        <f t="shared" si="1"/>
        <v>#REF!</v>
      </c>
      <c r="L10" s="25" t="e">
        <f t="shared" si="2"/>
        <v>#REF!</v>
      </c>
      <c r="M10" s="25" t="e">
        <f t="shared" si="3"/>
        <v>#REF!</v>
      </c>
      <c r="N10" s="34"/>
      <c r="O10" s="16" t="s">
        <v>27</v>
      </c>
      <c r="P10" s="8">
        <v>0</v>
      </c>
      <c r="Q10" s="8">
        <v>0</v>
      </c>
      <c r="R10" s="35">
        <v>0</v>
      </c>
      <c r="S10" s="8">
        <v>1596</v>
      </c>
      <c r="T10" s="8">
        <v>1596</v>
      </c>
      <c r="U10" s="8" t="e">
        <f>#REF!</f>
        <v>#REF!</v>
      </c>
      <c r="V10" s="8">
        <v>0</v>
      </c>
      <c r="W10" s="35" t="e">
        <f>#REF!</f>
        <v>#REF!</v>
      </c>
      <c r="X10" s="25">
        <f t="shared" si="4"/>
        <v>0</v>
      </c>
      <c r="Y10" s="25" t="e">
        <f t="shared" si="5"/>
        <v>#REF!</v>
      </c>
      <c r="Z10" s="36"/>
      <c r="AA10" s="16" t="s">
        <v>27</v>
      </c>
      <c r="AB10" s="3">
        <v>0</v>
      </c>
      <c r="AC10" s="3">
        <v>0</v>
      </c>
      <c r="AD10" s="25">
        <v>0</v>
      </c>
      <c r="AE10" s="3">
        <v>4</v>
      </c>
      <c r="AF10" s="3">
        <v>7.7</v>
      </c>
      <c r="AG10" s="3" t="e">
        <f>#REF!</f>
        <v>#REF!</v>
      </c>
      <c r="AH10" s="3">
        <v>0</v>
      </c>
      <c r="AI10" s="25" t="e">
        <f>#REF!</f>
        <v>#REF!</v>
      </c>
      <c r="AJ10" s="25">
        <f t="shared" si="6"/>
        <v>0</v>
      </c>
      <c r="AK10" s="25" t="e">
        <f t="shared" si="7"/>
        <v>#REF!</v>
      </c>
      <c r="AL10" s="25" t="e">
        <f t="shared" si="8"/>
        <v>#REF!</v>
      </c>
      <c r="AM10" s="25" t="e">
        <f t="shared" si="9"/>
        <v>#REF!</v>
      </c>
      <c r="AN10" s="7"/>
    </row>
    <row r="11" spans="1:40" ht="15.6" customHeight="1" x14ac:dyDescent="0.2">
      <c r="A11" s="16" t="s">
        <v>28</v>
      </c>
      <c r="B11" s="3">
        <v>0</v>
      </c>
      <c r="C11" s="3">
        <v>0</v>
      </c>
      <c r="D11" s="25">
        <v>0</v>
      </c>
      <c r="E11" s="3">
        <v>0</v>
      </c>
      <c r="F11" s="3">
        <v>0</v>
      </c>
      <c r="G11" s="3" t="e">
        <f>#REF!</f>
        <v>#REF!</v>
      </c>
      <c r="H11" s="3">
        <v>9.8000000000000007</v>
      </c>
      <c r="I11" s="25" t="e">
        <f>#REF!</f>
        <v>#REF!</v>
      </c>
      <c r="J11" s="25" t="e">
        <f t="shared" si="0"/>
        <v>#REF!</v>
      </c>
      <c r="K11" s="25" t="e">
        <f t="shared" si="1"/>
        <v>#REF!</v>
      </c>
      <c r="L11" s="25" t="e">
        <f t="shared" si="2"/>
        <v>#REF!</v>
      </c>
      <c r="M11" s="25" t="e">
        <f t="shared" si="3"/>
        <v>#REF!</v>
      </c>
      <c r="N11" s="34"/>
      <c r="O11" s="16" t="s">
        <v>28</v>
      </c>
      <c r="P11" s="8">
        <v>0</v>
      </c>
      <c r="Q11" s="8">
        <v>0</v>
      </c>
      <c r="R11" s="35">
        <v>0</v>
      </c>
      <c r="S11" s="8">
        <v>0</v>
      </c>
      <c r="T11" s="8">
        <v>0</v>
      </c>
      <c r="U11" s="8" t="e">
        <f>#REF!</f>
        <v>#REF!</v>
      </c>
      <c r="V11" s="8">
        <v>1425</v>
      </c>
      <c r="W11" s="35" t="e">
        <f>#REF!</f>
        <v>#REF!</v>
      </c>
      <c r="X11" s="25" t="e">
        <f t="shared" si="4"/>
        <v>#REF!</v>
      </c>
      <c r="Y11" s="25" t="e">
        <f t="shared" si="5"/>
        <v>#REF!</v>
      </c>
      <c r="Z11" s="36"/>
      <c r="AA11" s="16" t="s">
        <v>28</v>
      </c>
      <c r="AB11" s="3">
        <v>0</v>
      </c>
      <c r="AC11" s="3">
        <v>0</v>
      </c>
      <c r="AD11" s="25">
        <v>0</v>
      </c>
      <c r="AE11" s="3">
        <v>0</v>
      </c>
      <c r="AF11" s="3">
        <v>0</v>
      </c>
      <c r="AG11" s="3" t="e">
        <f>#REF!</f>
        <v>#REF!</v>
      </c>
      <c r="AH11" s="3">
        <v>14</v>
      </c>
      <c r="AI11" s="25" t="e">
        <f>#REF!</f>
        <v>#REF!</v>
      </c>
      <c r="AJ11" s="25" t="e">
        <f t="shared" si="6"/>
        <v>#REF!</v>
      </c>
      <c r="AK11" s="25" t="e">
        <f t="shared" si="7"/>
        <v>#REF!</v>
      </c>
      <c r="AL11" s="25" t="e">
        <f t="shared" si="8"/>
        <v>#REF!</v>
      </c>
      <c r="AM11" s="25" t="e">
        <f t="shared" si="9"/>
        <v>#REF!</v>
      </c>
      <c r="AN11" s="7"/>
    </row>
    <row r="12" spans="1:40" ht="15.6" hidden="1" customHeight="1" x14ac:dyDescent="0.2">
      <c r="A12" s="16" t="s">
        <v>29</v>
      </c>
      <c r="B12" s="3">
        <v>0</v>
      </c>
      <c r="C12" s="3">
        <v>0</v>
      </c>
      <c r="D12" s="25">
        <v>0</v>
      </c>
      <c r="E12" s="3">
        <v>0</v>
      </c>
      <c r="F12" s="3">
        <v>0</v>
      </c>
      <c r="G12" s="3" t="e">
        <f>#REF!</f>
        <v>#REF!</v>
      </c>
      <c r="H12" s="3">
        <v>0</v>
      </c>
      <c r="I12" s="25" t="e">
        <f>#REF!</f>
        <v>#REF!</v>
      </c>
      <c r="J12" s="25">
        <f t="shared" si="0"/>
        <v>0</v>
      </c>
      <c r="K12" s="25" t="e">
        <f t="shared" si="1"/>
        <v>#REF!</v>
      </c>
      <c r="L12" s="25" t="e">
        <f t="shared" si="2"/>
        <v>#REF!</v>
      </c>
      <c r="M12" s="25" t="e">
        <f t="shared" si="3"/>
        <v>#REF!</v>
      </c>
      <c r="N12" s="34"/>
      <c r="O12" s="16" t="s">
        <v>29</v>
      </c>
      <c r="P12" s="8">
        <v>0</v>
      </c>
      <c r="Q12" s="8">
        <v>0</v>
      </c>
      <c r="R12" s="35">
        <v>0</v>
      </c>
      <c r="S12" s="8">
        <v>0</v>
      </c>
      <c r="T12" s="8">
        <v>0</v>
      </c>
      <c r="U12" s="8" t="e">
        <f>#REF!</f>
        <v>#REF!</v>
      </c>
      <c r="V12" s="8">
        <v>0</v>
      </c>
      <c r="W12" s="35" t="e">
        <f>#REF!</f>
        <v>#REF!</v>
      </c>
      <c r="X12" s="25">
        <f t="shared" si="4"/>
        <v>0</v>
      </c>
      <c r="Y12" s="25" t="e">
        <f t="shared" si="5"/>
        <v>#REF!</v>
      </c>
      <c r="Z12" s="36"/>
      <c r="AA12" s="16" t="s">
        <v>29</v>
      </c>
      <c r="AB12" s="3">
        <v>0</v>
      </c>
      <c r="AC12" s="3">
        <v>0</v>
      </c>
      <c r="AD12" s="25">
        <v>0</v>
      </c>
      <c r="AE12" s="3">
        <v>0</v>
      </c>
      <c r="AF12" s="3">
        <v>0</v>
      </c>
      <c r="AG12" s="3" t="e">
        <f>#REF!</f>
        <v>#REF!</v>
      </c>
      <c r="AH12" s="3">
        <v>0</v>
      </c>
      <c r="AI12" s="25" t="e">
        <f>#REF!</f>
        <v>#REF!</v>
      </c>
      <c r="AJ12" s="25">
        <f t="shared" si="6"/>
        <v>0</v>
      </c>
      <c r="AK12" s="25" t="e">
        <f t="shared" si="7"/>
        <v>#REF!</v>
      </c>
      <c r="AL12" s="25" t="e">
        <f t="shared" si="8"/>
        <v>#REF!</v>
      </c>
      <c r="AM12" s="25" t="e">
        <f t="shared" si="9"/>
        <v>#REF!</v>
      </c>
      <c r="AN12" s="7"/>
    </row>
    <row r="13" spans="1:40" ht="15.6" hidden="1" customHeight="1" x14ac:dyDescent="0.2">
      <c r="A13" s="16" t="s">
        <v>30</v>
      </c>
      <c r="B13" s="3">
        <v>0</v>
      </c>
      <c r="C13" s="3">
        <v>0</v>
      </c>
      <c r="D13" s="25">
        <v>0</v>
      </c>
      <c r="E13" s="3">
        <v>0</v>
      </c>
      <c r="F13" s="3">
        <v>0</v>
      </c>
      <c r="G13" s="3" t="e">
        <f>#REF!</f>
        <v>#REF!</v>
      </c>
      <c r="H13" s="3">
        <v>0</v>
      </c>
      <c r="I13" s="25" t="e">
        <f>#REF!</f>
        <v>#REF!</v>
      </c>
      <c r="J13" s="25">
        <f t="shared" si="0"/>
        <v>0</v>
      </c>
      <c r="K13" s="25" t="e">
        <f t="shared" si="1"/>
        <v>#REF!</v>
      </c>
      <c r="L13" s="25" t="e">
        <f t="shared" si="2"/>
        <v>#REF!</v>
      </c>
      <c r="M13" s="25" t="e">
        <f t="shared" si="3"/>
        <v>#REF!</v>
      </c>
      <c r="N13" s="34"/>
      <c r="O13" s="16" t="s">
        <v>30</v>
      </c>
      <c r="P13" s="8">
        <v>0</v>
      </c>
      <c r="Q13" s="8">
        <v>0</v>
      </c>
      <c r="R13" s="35">
        <v>0</v>
      </c>
      <c r="S13" s="8">
        <v>0</v>
      </c>
      <c r="T13" s="8">
        <v>0</v>
      </c>
      <c r="U13" s="8" t="e">
        <f>#REF!</f>
        <v>#REF!</v>
      </c>
      <c r="V13" s="8">
        <v>0</v>
      </c>
      <c r="W13" s="35" t="e">
        <f>#REF!</f>
        <v>#REF!</v>
      </c>
      <c r="X13" s="25">
        <f t="shared" si="4"/>
        <v>0</v>
      </c>
      <c r="Y13" s="25" t="e">
        <f t="shared" si="5"/>
        <v>#REF!</v>
      </c>
      <c r="Z13" s="36"/>
      <c r="AA13" s="16" t="s">
        <v>30</v>
      </c>
      <c r="AB13" s="3">
        <v>0</v>
      </c>
      <c r="AC13" s="3">
        <v>0</v>
      </c>
      <c r="AD13" s="25">
        <v>0</v>
      </c>
      <c r="AE13" s="3">
        <v>0</v>
      </c>
      <c r="AF13" s="3">
        <v>0</v>
      </c>
      <c r="AG13" s="3" t="e">
        <f>#REF!</f>
        <v>#REF!</v>
      </c>
      <c r="AH13" s="3">
        <v>0</v>
      </c>
      <c r="AI13" s="25" t="e">
        <f>#REF!</f>
        <v>#REF!</v>
      </c>
      <c r="AJ13" s="25">
        <f t="shared" si="6"/>
        <v>0</v>
      </c>
      <c r="AK13" s="25" t="e">
        <f t="shared" si="7"/>
        <v>#REF!</v>
      </c>
      <c r="AL13" s="25" t="e">
        <f t="shared" si="8"/>
        <v>#REF!</v>
      </c>
      <c r="AM13" s="25" t="e">
        <f t="shared" si="9"/>
        <v>#REF!</v>
      </c>
      <c r="AN13" s="7"/>
    </row>
    <row r="14" spans="1:40" ht="15.6" hidden="1" customHeight="1" x14ac:dyDescent="0.2">
      <c r="A14" s="16" t="s">
        <v>31</v>
      </c>
      <c r="B14" s="3">
        <v>0</v>
      </c>
      <c r="C14" s="3">
        <v>0</v>
      </c>
      <c r="D14" s="25">
        <v>0</v>
      </c>
      <c r="E14" s="3">
        <v>0</v>
      </c>
      <c r="F14" s="3">
        <v>0</v>
      </c>
      <c r="G14" s="3" t="e">
        <f>#REF!</f>
        <v>#REF!</v>
      </c>
      <c r="H14" s="3">
        <v>0</v>
      </c>
      <c r="I14" s="25" t="e">
        <f>#REF!</f>
        <v>#REF!</v>
      </c>
      <c r="J14" s="25">
        <f t="shared" si="0"/>
        <v>0</v>
      </c>
      <c r="K14" s="25" t="e">
        <f t="shared" si="1"/>
        <v>#REF!</v>
      </c>
      <c r="L14" s="25" t="e">
        <f t="shared" si="2"/>
        <v>#REF!</v>
      </c>
      <c r="M14" s="25" t="e">
        <f t="shared" si="3"/>
        <v>#REF!</v>
      </c>
      <c r="N14" s="34"/>
      <c r="O14" s="16" t="s">
        <v>31</v>
      </c>
      <c r="P14" s="8">
        <v>0</v>
      </c>
      <c r="Q14" s="8">
        <v>0</v>
      </c>
      <c r="R14" s="35">
        <v>0</v>
      </c>
      <c r="S14" s="8">
        <v>0</v>
      </c>
      <c r="T14" s="8">
        <v>0</v>
      </c>
      <c r="U14" s="8" t="e">
        <f>#REF!</f>
        <v>#REF!</v>
      </c>
      <c r="V14" s="8">
        <v>0</v>
      </c>
      <c r="W14" s="35" t="e">
        <f>#REF!</f>
        <v>#REF!</v>
      </c>
      <c r="X14" s="25">
        <f t="shared" si="4"/>
        <v>0</v>
      </c>
      <c r="Y14" s="25" t="e">
        <f t="shared" si="5"/>
        <v>#REF!</v>
      </c>
      <c r="Z14" s="36"/>
      <c r="AA14" s="16" t="s">
        <v>31</v>
      </c>
      <c r="AB14" s="3">
        <v>0</v>
      </c>
      <c r="AC14" s="3">
        <v>0</v>
      </c>
      <c r="AD14" s="25">
        <v>0</v>
      </c>
      <c r="AE14" s="3">
        <v>0</v>
      </c>
      <c r="AF14" s="3">
        <v>0</v>
      </c>
      <c r="AG14" s="3" t="e">
        <f>#REF!</f>
        <v>#REF!</v>
      </c>
      <c r="AH14" s="3">
        <v>0</v>
      </c>
      <c r="AI14" s="25" t="e">
        <f>#REF!</f>
        <v>#REF!</v>
      </c>
      <c r="AJ14" s="25">
        <f t="shared" si="6"/>
        <v>0</v>
      </c>
      <c r="AK14" s="25" t="e">
        <f t="shared" si="7"/>
        <v>#REF!</v>
      </c>
      <c r="AL14" s="25" t="e">
        <f t="shared" si="8"/>
        <v>#REF!</v>
      </c>
      <c r="AM14" s="25" t="e">
        <f t="shared" si="9"/>
        <v>#REF!</v>
      </c>
      <c r="AN14" s="7"/>
    </row>
    <row r="15" spans="1:40" ht="15.6" hidden="1" customHeight="1" x14ac:dyDescent="0.2">
      <c r="A15" s="16" t="s">
        <v>32</v>
      </c>
      <c r="B15" s="3">
        <v>0</v>
      </c>
      <c r="C15" s="3">
        <v>0</v>
      </c>
      <c r="D15" s="25">
        <v>0</v>
      </c>
      <c r="E15" s="3">
        <v>0</v>
      </c>
      <c r="F15" s="3">
        <v>0</v>
      </c>
      <c r="G15" s="3" t="e">
        <f>#REF!</f>
        <v>#REF!</v>
      </c>
      <c r="H15" s="3">
        <v>0</v>
      </c>
      <c r="I15" s="25" t="e">
        <f>#REF!</f>
        <v>#REF!</v>
      </c>
      <c r="J15" s="25">
        <f t="shared" si="0"/>
        <v>0</v>
      </c>
      <c r="K15" s="25" t="e">
        <f t="shared" si="1"/>
        <v>#REF!</v>
      </c>
      <c r="L15" s="25" t="e">
        <f t="shared" si="2"/>
        <v>#REF!</v>
      </c>
      <c r="M15" s="25" t="e">
        <f t="shared" si="3"/>
        <v>#REF!</v>
      </c>
      <c r="N15" s="34"/>
      <c r="O15" s="16" t="s">
        <v>32</v>
      </c>
      <c r="P15" s="8">
        <v>0</v>
      </c>
      <c r="Q15" s="8">
        <v>0</v>
      </c>
      <c r="R15" s="35">
        <v>0</v>
      </c>
      <c r="S15" s="8">
        <v>0</v>
      </c>
      <c r="T15" s="8">
        <v>0</v>
      </c>
      <c r="U15" s="8" t="e">
        <f>#REF!</f>
        <v>#REF!</v>
      </c>
      <c r="V15" s="8">
        <v>0</v>
      </c>
      <c r="W15" s="35" t="e">
        <f>#REF!</f>
        <v>#REF!</v>
      </c>
      <c r="X15" s="25">
        <f t="shared" si="4"/>
        <v>0</v>
      </c>
      <c r="Y15" s="25" t="e">
        <f t="shared" si="5"/>
        <v>#REF!</v>
      </c>
      <c r="Z15" s="36"/>
      <c r="AA15" s="16" t="s">
        <v>32</v>
      </c>
      <c r="AB15" s="3">
        <v>0</v>
      </c>
      <c r="AC15" s="3">
        <v>0</v>
      </c>
      <c r="AD15" s="25">
        <v>0</v>
      </c>
      <c r="AE15" s="3">
        <v>0</v>
      </c>
      <c r="AF15" s="3">
        <v>0</v>
      </c>
      <c r="AG15" s="3" t="e">
        <f>#REF!</f>
        <v>#REF!</v>
      </c>
      <c r="AH15" s="3">
        <v>0</v>
      </c>
      <c r="AI15" s="25" t="e">
        <f>#REF!</f>
        <v>#REF!</v>
      </c>
      <c r="AJ15" s="25">
        <f t="shared" si="6"/>
        <v>0</v>
      </c>
      <c r="AK15" s="25" t="e">
        <f t="shared" si="7"/>
        <v>#REF!</v>
      </c>
      <c r="AL15" s="25" t="e">
        <f t="shared" si="8"/>
        <v>#REF!</v>
      </c>
      <c r="AM15" s="25" t="e">
        <f t="shared" si="9"/>
        <v>#REF!</v>
      </c>
      <c r="AN15" s="7"/>
    </row>
    <row r="16" spans="1:40" ht="15.6" customHeight="1" x14ac:dyDescent="0.2">
      <c r="A16" s="16" t="s">
        <v>33</v>
      </c>
      <c r="B16" s="3">
        <v>4.8</v>
      </c>
      <c r="C16" s="3">
        <v>7.7</v>
      </c>
      <c r="D16" s="25">
        <v>7.8</v>
      </c>
      <c r="E16" s="3">
        <v>4.8</v>
      </c>
      <c r="F16" s="3">
        <v>2.8</v>
      </c>
      <c r="G16" s="3" t="e">
        <f>#REF!</f>
        <v>#REF!</v>
      </c>
      <c r="H16" s="3">
        <v>6.7</v>
      </c>
      <c r="I16" s="25" t="e">
        <f>#REF!</f>
        <v>#REF!</v>
      </c>
      <c r="J16" s="25" t="e">
        <f t="shared" si="0"/>
        <v>#REF!</v>
      </c>
      <c r="K16" s="25" t="e">
        <f t="shared" si="1"/>
        <v>#REF!</v>
      </c>
      <c r="L16" s="25" t="e">
        <f t="shared" si="2"/>
        <v>#REF!</v>
      </c>
      <c r="M16" s="25" t="e">
        <f t="shared" si="3"/>
        <v>#REF!</v>
      </c>
      <c r="N16" s="37"/>
      <c r="O16" s="16" t="s">
        <v>33</v>
      </c>
      <c r="P16" s="8">
        <v>1548</v>
      </c>
      <c r="Q16" s="8">
        <v>1532</v>
      </c>
      <c r="R16" s="35">
        <v>1115</v>
      </c>
      <c r="S16" s="8">
        <v>1278</v>
      </c>
      <c r="T16" s="8">
        <v>1500</v>
      </c>
      <c r="U16" s="8" t="e">
        <f>#REF!</f>
        <v>#REF!</v>
      </c>
      <c r="V16" s="8">
        <v>1520.4</v>
      </c>
      <c r="W16" s="35" t="e">
        <f>#REF!</f>
        <v>#REF!</v>
      </c>
      <c r="X16" s="25" t="e">
        <f t="shared" si="4"/>
        <v>#REF!</v>
      </c>
      <c r="Y16" s="25" t="e">
        <f t="shared" si="5"/>
        <v>#REF!</v>
      </c>
      <c r="Z16" s="36"/>
      <c r="AA16" s="16" t="s">
        <v>33</v>
      </c>
      <c r="AB16" s="3">
        <v>7.4</v>
      </c>
      <c r="AC16" s="3">
        <v>11.8</v>
      </c>
      <c r="AD16" s="25">
        <v>8.6999999999999993</v>
      </c>
      <c r="AE16" s="3">
        <v>6.1</v>
      </c>
      <c r="AF16" s="3">
        <v>4.2</v>
      </c>
      <c r="AG16" s="3" t="e">
        <f>#REF!</f>
        <v>#REF!</v>
      </c>
      <c r="AH16" s="3">
        <v>10.199999999999999</v>
      </c>
      <c r="AI16" s="25" t="e">
        <f>#REF!</f>
        <v>#REF!</v>
      </c>
      <c r="AJ16" s="25" t="e">
        <f t="shared" si="6"/>
        <v>#REF!</v>
      </c>
      <c r="AK16" s="25" t="e">
        <f t="shared" si="7"/>
        <v>#REF!</v>
      </c>
      <c r="AL16" s="25" t="e">
        <f t="shared" si="8"/>
        <v>#REF!</v>
      </c>
      <c r="AM16" s="25" t="e">
        <f t="shared" si="9"/>
        <v>#REF!</v>
      </c>
      <c r="AN16" s="7"/>
    </row>
    <row r="17" spans="1:40" ht="15.6" customHeight="1" x14ac:dyDescent="0.2">
      <c r="A17" s="15" t="s">
        <v>34</v>
      </c>
      <c r="B17" s="24">
        <v>352.8</v>
      </c>
      <c r="C17" s="24">
        <v>317.8</v>
      </c>
      <c r="D17" s="24">
        <v>262.3</v>
      </c>
      <c r="E17" s="24">
        <v>230.8</v>
      </c>
      <c r="F17" s="24">
        <v>295.2</v>
      </c>
      <c r="G17" s="24" t="e">
        <f>#REF!</f>
        <v>#REF!</v>
      </c>
      <c r="H17" s="24">
        <v>293.7</v>
      </c>
      <c r="I17" s="24" t="e">
        <f>#REF!</f>
        <v>#REF!</v>
      </c>
      <c r="J17" s="24" t="e">
        <f t="shared" si="0"/>
        <v>#REF!</v>
      </c>
      <c r="K17" s="24" t="e">
        <f t="shared" si="1"/>
        <v>#REF!</v>
      </c>
      <c r="L17" s="24" t="e">
        <f t="shared" si="2"/>
        <v>#REF!</v>
      </c>
      <c r="M17" s="24" t="e">
        <f t="shared" si="3"/>
        <v>#REF!</v>
      </c>
      <c r="N17" s="33"/>
      <c r="O17" s="15" t="s">
        <v>34</v>
      </c>
      <c r="P17" s="32">
        <v>1515</v>
      </c>
      <c r="Q17" s="32">
        <v>1540</v>
      </c>
      <c r="R17" s="32">
        <v>1081</v>
      </c>
      <c r="S17" s="32">
        <v>1693</v>
      </c>
      <c r="T17" s="32">
        <v>1850.369831</v>
      </c>
      <c r="U17" s="32" t="e">
        <f>#REF!</f>
        <v>#REF!</v>
      </c>
      <c r="V17" s="32">
        <v>1765.694886</v>
      </c>
      <c r="W17" s="32" t="e">
        <f>#REF!</f>
        <v>#REF!</v>
      </c>
      <c r="X17" s="24" t="e">
        <f t="shared" si="4"/>
        <v>#REF!</v>
      </c>
      <c r="Y17" s="24" t="e">
        <f t="shared" si="5"/>
        <v>#REF!</v>
      </c>
      <c r="Z17" s="33"/>
      <c r="AA17" s="15" t="s">
        <v>34</v>
      </c>
      <c r="AB17" s="24">
        <v>534.6</v>
      </c>
      <c r="AC17" s="24">
        <v>489.4</v>
      </c>
      <c r="AD17" s="24">
        <v>283.60000000000002</v>
      </c>
      <c r="AE17" s="24">
        <v>390.7</v>
      </c>
      <c r="AF17" s="24">
        <v>546.20000000000005</v>
      </c>
      <c r="AG17" s="24" t="e">
        <f>#REF!</f>
        <v>#REF!</v>
      </c>
      <c r="AH17" s="24">
        <v>518.6</v>
      </c>
      <c r="AI17" s="24" t="e">
        <f>#REF!</f>
        <v>#REF!</v>
      </c>
      <c r="AJ17" s="24" t="e">
        <f t="shared" si="6"/>
        <v>#REF!</v>
      </c>
      <c r="AK17" s="24" t="e">
        <f t="shared" si="7"/>
        <v>#REF!</v>
      </c>
      <c r="AL17" s="24" t="e">
        <f t="shared" si="8"/>
        <v>#REF!</v>
      </c>
      <c r="AM17" s="24" t="e">
        <f t="shared" si="9"/>
        <v>#REF!</v>
      </c>
      <c r="AN17" s="7"/>
    </row>
    <row r="18" spans="1:40" ht="15.6" customHeight="1" x14ac:dyDescent="0.2">
      <c r="A18" s="16" t="s">
        <v>35</v>
      </c>
      <c r="B18" s="3">
        <v>18.600000000000001</v>
      </c>
      <c r="C18" s="3">
        <v>21.4</v>
      </c>
      <c r="D18" s="25">
        <v>20.9</v>
      </c>
      <c r="E18" s="3">
        <v>22.5</v>
      </c>
      <c r="F18" s="3">
        <v>22.3</v>
      </c>
      <c r="G18" s="3" t="e">
        <f>#REF!</f>
        <v>#REF!</v>
      </c>
      <c r="H18" s="3">
        <v>27.8</v>
      </c>
      <c r="I18" s="25" t="e">
        <f>#REF!</f>
        <v>#REF!</v>
      </c>
      <c r="J18" s="25" t="e">
        <f t="shared" si="0"/>
        <v>#REF!</v>
      </c>
      <c r="K18" s="25" t="e">
        <f t="shared" si="1"/>
        <v>#REF!</v>
      </c>
      <c r="L18" s="25" t="e">
        <f t="shared" si="2"/>
        <v>#REF!</v>
      </c>
      <c r="M18" s="25" t="e">
        <f t="shared" si="3"/>
        <v>#REF!</v>
      </c>
      <c r="N18" s="37"/>
      <c r="O18" s="16" t="s">
        <v>35</v>
      </c>
      <c r="P18" s="8">
        <v>1635</v>
      </c>
      <c r="Q18" s="8">
        <v>1594</v>
      </c>
      <c r="R18" s="35">
        <v>1580</v>
      </c>
      <c r="S18" s="8">
        <v>1566</v>
      </c>
      <c r="T18" s="8">
        <v>1565.2</v>
      </c>
      <c r="U18" s="8" t="e">
        <f>#REF!</f>
        <v>#REF!</v>
      </c>
      <c r="V18" s="8">
        <v>1622.8</v>
      </c>
      <c r="W18" s="35" t="e">
        <f>#REF!</f>
        <v>#REF!</v>
      </c>
      <c r="X18" s="25" t="e">
        <f t="shared" si="4"/>
        <v>#REF!</v>
      </c>
      <c r="Y18" s="25" t="e">
        <f t="shared" si="5"/>
        <v>#REF!</v>
      </c>
      <c r="Z18" s="36"/>
      <c r="AA18" s="16" t="s">
        <v>35</v>
      </c>
      <c r="AB18" s="3">
        <v>30.4</v>
      </c>
      <c r="AC18" s="3">
        <v>34.1</v>
      </c>
      <c r="AD18" s="25">
        <v>33</v>
      </c>
      <c r="AE18" s="3">
        <v>35.200000000000003</v>
      </c>
      <c r="AF18" s="3">
        <v>34.9</v>
      </c>
      <c r="AG18" s="3" t="e">
        <f>#REF!</f>
        <v>#REF!</v>
      </c>
      <c r="AH18" s="3">
        <v>45.1</v>
      </c>
      <c r="AI18" s="25" t="e">
        <f>#REF!</f>
        <v>#REF!</v>
      </c>
      <c r="AJ18" s="25" t="e">
        <f t="shared" si="6"/>
        <v>#REF!</v>
      </c>
      <c r="AK18" s="25" t="e">
        <f t="shared" si="7"/>
        <v>#REF!</v>
      </c>
      <c r="AL18" s="25" t="e">
        <f t="shared" si="8"/>
        <v>#REF!</v>
      </c>
      <c r="AM18" s="25" t="e">
        <f t="shared" si="9"/>
        <v>#REF!</v>
      </c>
      <c r="AN18" s="7"/>
    </row>
    <row r="19" spans="1:40" ht="15.6" customHeight="1" x14ac:dyDescent="0.2">
      <c r="A19" s="16" t="s">
        <v>36</v>
      </c>
      <c r="B19" s="3">
        <v>12.1</v>
      </c>
      <c r="C19" s="3">
        <v>14.2</v>
      </c>
      <c r="D19" s="25">
        <v>5.5</v>
      </c>
      <c r="E19" s="3">
        <v>5.6</v>
      </c>
      <c r="F19" s="3">
        <v>7.2</v>
      </c>
      <c r="G19" s="3" t="e">
        <f>#REF!</f>
        <v>#REF!</v>
      </c>
      <c r="H19" s="3">
        <v>9.4</v>
      </c>
      <c r="I19" s="25" t="e">
        <f>#REF!</f>
        <v>#REF!</v>
      </c>
      <c r="J19" s="25" t="e">
        <f t="shared" si="0"/>
        <v>#REF!</v>
      </c>
      <c r="K19" s="25" t="e">
        <f t="shared" si="1"/>
        <v>#REF!</v>
      </c>
      <c r="L19" s="25" t="e">
        <f t="shared" si="2"/>
        <v>#REF!</v>
      </c>
      <c r="M19" s="25" t="e">
        <f t="shared" si="3"/>
        <v>#REF!</v>
      </c>
      <c r="N19" s="37"/>
      <c r="O19" s="16" t="s">
        <v>36</v>
      </c>
      <c r="P19" s="8">
        <v>1629</v>
      </c>
      <c r="Q19" s="8">
        <v>1414</v>
      </c>
      <c r="R19" s="35">
        <v>485</v>
      </c>
      <c r="S19" s="8">
        <v>1511</v>
      </c>
      <c r="T19" s="8">
        <v>1655.5</v>
      </c>
      <c r="U19" s="8" t="e">
        <f>#REF!</f>
        <v>#REF!</v>
      </c>
      <c r="V19" s="8">
        <v>1633.14</v>
      </c>
      <c r="W19" s="35" t="e">
        <f>#REF!</f>
        <v>#REF!</v>
      </c>
      <c r="X19" s="25" t="e">
        <f t="shared" si="4"/>
        <v>#REF!</v>
      </c>
      <c r="Y19" s="25" t="e">
        <f t="shared" si="5"/>
        <v>#REF!</v>
      </c>
      <c r="Z19" s="36"/>
      <c r="AA19" s="16" t="s">
        <v>36</v>
      </c>
      <c r="AB19" s="3">
        <v>19.7</v>
      </c>
      <c r="AC19" s="3">
        <v>20.100000000000001</v>
      </c>
      <c r="AD19" s="25">
        <v>2.7</v>
      </c>
      <c r="AE19" s="3">
        <v>8.5</v>
      </c>
      <c r="AF19" s="3">
        <v>11.9</v>
      </c>
      <c r="AG19" s="3" t="e">
        <f>#REF!</f>
        <v>#REF!</v>
      </c>
      <c r="AH19" s="3">
        <v>15.4</v>
      </c>
      <c r="AI19" s="25" t="e">
        <f>#REF!</f>
        <v>#REF!</v>
      </c>
      <c r="AJ19" s="25" t="e">
        <f t="shared" si="6"/>
        <v>#REF!</v>
      </c>
      <c r="AK19" s="25" t="e">
        <f t="shared" si="7"/>
        <v>#REF!</v>
      </c>
      <c r="AL19" s="25" t="e">
        <f t="shared" si="8"/>
        <v>#REF!</v>
      </c>
      <c r="AM19" s="25" t="e">
        <f t="shared" si="9"/>
        <v>#REF!</v>
      </c>
      <c r="AN19" s="7"/>
    </row>
    <row r="20" spans="1:40" ht="15.6" customHeight="1" x14ac:dyDescent="0.2">
      <c r="A20" s="16" t="s">
        <v>37</v>
      </c>
      <c r="B20" s="3">
        <v>1.8</v>
      </c>
      <c r="C20" s="3">
        <v>0.4</v>
      </c>
      <c r="D20" s="25">
        <v>0.3</v>
      </c>
      <c r="E20" s="3">
        <v>0.4</v>
      </c>
      <c r="F20" s="3">
        <v>1.2</v>
      </c>
      <c r="G20" s="3" t="e">
        <f>#REF!</f>
        <v>#REF!</v>
      </c>
      <c r="H20" s="3">
        <v>2.8</v>
      </c>
      <c r="I20" s="25" t="e">
        <f>#REF!</f>
        <v>#REF!</v>
      </c>
      <c r="J20" s="25" t="e">
        <f t="shared" si="0"/>
        <v>#REF!</v>
      </c>
      <c r="K20" s="25" t="e">
        <f t="shared" si="1"/>
        <v>#REF!</v>
      </c>
      <c r="L20" s="25" t="e">
        <f t="shared" si="2"/>
        <v>#REF!</v>
      </c>
      <c r="M20" s="25" t="e">
        <f t="shared" si="3"/>
        <v>#REF!</v>
      </c>
      <c r="N20" s="37"/>
      <c r="O20" s="16" t="s">
        <v>37</v>
      </c>
      <c r="P20" s="8">
        <v>273</v>
      </c>
      <c r="Q20" s="8">
        <v>107</v>
      </c>
      <c r="R20" s="35">
        <v>187</v>
      </c>
      <c r="S20" s="8">
        <v>379</v>
      </c>
      <c r="T20" s="8">
        <v>285.95</v>
      </c>
      <c r="U20" s="8" t="e">
        <f>#REF!</f>
        <v>#REF!</v>
      </c>
      <c r="V20" s="8">
        <v>367.15</v>
      </c>
      <c r="W20" s="35" t="e">
        <f>#REF!</f>
        <v>#REF!</v>
      </c>
      <c r="X20" s="25" t="e">
        <f t="shared" si="4"/>
        <v>#REF!</v>
      </c>
      <c r="Y20" s="25" t="e">
        <f t="shared" si="5"/>
        <v>#REF!</v>
      </c>
      <c r="Z20" s="36"/>
      <c r="AA20" s="16" t="s">
        <v>37</v>
      </c>
      <c r="AB20" s="3">
        <v>0.5</v>
      </c>
      <c r="AC20" s="3">
        <v>0</v>
      </c>
      <c r="AD20" s="25">
        <v>0.1</v>
      </c>
      <c r="AE20" s="3">
        <v>0.2</v>
      </c>
      <c r="AF20" s="3">
        <v>0.3</v>
      </c>
      <c r="AG20" s="3" t="e">
        <f>#REF!</f>
        <v>#REF!</v>
      </c>
      <c r="AH20" s="3">
        <v>1</v>
      </c>
      <c r="AI20" s="25" t="e">
        <f>#REF!</f>
        <v>#REF!</v>
      </c>
      <c r="AJ20" s="25" t="e">
        <f t="shared" si="6"/>
        <v>#REF!</v>
      </c>
      <c r="AK20" s="25" t="e">
        <f t="shared" si="7"/>
        <v>#REF!</v>
      </c>
      <c r="AL20" s="25" t="e">
        <f t="shared" si="8"/>
        <v>#REF!</v>
      </c>
      <c r="AM20" s="25" t="e">
        <f t="shared" si="9"/>
        <v>#REF!</v>
      </c>
      <c r="AN20" s="7"/>
    </row>
    <row r="21" spans="1:40" ht="15.6" customHeight="1" x14ac:dyDescent="0.2">
      <c r="A21" s="16" t="s">
        <v>38</v>
      </c>
      <c r="B21" s="3">
        <v>0.4</v>
      </c>
      <c r="C21" s="3">
        <v>0.3</v>
      </c>
      <c r="D21" s="25">
        <v>0.3</v>
      </c>
      <c r="E21" s="3">
        <v>0.3</v>
      </c>
      <c r="F21" s="3">
        <v>0.3</v>
      </c>
      <c r="G21" s="3" t="e">
        <f>#REF!</f>
        <v>#REF!</v>
      </c>
      <c r="H21" s="3">
        <v>0.3</v>
      </c>
      <c r="I21" s="25" t="e">
        <f>#REF!</f>
        <v>#REF!</v>
      </c>
      <c r="J21" s="25" t="e">
        <f t="shared" si="0"/>
        <v>#REF!</v>
      </c>
      <c r="K21" s="25" t="e">
        <f t="shared" si="1"/>
        <v>#REF!</v>
      </c>
      <c r="L21" s="25" t="e">
        <f t="shared" si="2"/>
        <v>#REF!</v>
      </c>
      <c r="M21" s="25" t="e">
        <f t="shared" si="3"/>
        <v>#REF!</v>
      </c>
      <c r="N21" s="37"/>
      <c r="O21" s="16" t="s">
        <v>38</v>
      </c>
      <c r="P21" s="8">
        <v>1448</v>
      </c>
      <c r="Q21" s="8">
        <v>1710</v>
      </c>
      <c r="R21" s="35">
        <v>1634</v>
      </c>
      <c r="S21" s="8">
        <v>1695</v>
      </c>
      <c r="T21" s="8">
        <v>1695.18</v>
      </c>
      <c r="U21" s="8" t="e">
        <f>#REF!</f>
        <v>#REF!</v>
      </c>
      <c r="V21" s="8">
        <v>1451.98</v>
      </c>
      <c r="W21" s="35" t="e">
        <f>#REF!</f>
        <v>#REF!</v>
      </c>
      <c r="X21" s="25" t="e">
        <f t="shared" si="4"/>
        <v>#REF!</v>
      </c>
      <c r="Y21" s="25" t="e">
        <f t="shared" si="5"/>
        <v>#REF!</v>
      </c>
      <c r="Z21" s="36"/>
      <c r="AA21" s="16" t="s">
        <v>38</v>
      </c>
      <c r="AB21" s="3">
        <v>0.6</v>
      </c>
      <c r="AC21" s="3">
        <v>0.5</v>
      </c>
      <c r="AD21" s="25">
        <v>0.5</v>
      </c>
      <c r="AE21" s="3">
        <v>0.5</v>
      </c>
      <c r="AF21" s="3">
        <v>0.5</v>
      </c>
      <c r="AG21" s="3" t="e">
        <f>#REF!</f>
        <v>#REF!</v>
      </c>
      <c r="AH21" s="3">
        <v>0.4</v>
      </c>
      <c r="AI21" s="25" t="e">
        <f>#REF!</f>
        <v>#REF!</v>
      </c>
      <c r="AJ21" s="25" t="e">
        <f t="shared" si="6"/>
        <v>#REF!</v>
      </c>
      <c r="AK21" s="25" t="e">
        <f t="shared" si="7"/>
        <v>#REF!</v>
      </c>
      <c r="AL21" s="25" t="e">
        <f t="shared" si="8"/>
        <v>#REF!</v>
      </c>
      <c r="AM21" s="25" t="e">
        <f t="shared" si="9"/>
        <v>#REF!</v>
      </c>
      <c r="AN21" s="7"/>
    </row>
    <row r="22" spans="1:40" ht="15.6" hidden="1" customHeight="1" x14ac:dyDescent="0.2">
      <c r="A22" s="16" t="s">
        <v>39</v>
      </c>
      <c r="B22" s="3">
        <v>0.1</v>
      </c>
      <c r="C22" s="3">
        <v>0.2</v>
      </c>
      <c r="D22" s="25">
        <v>0.1</v>
      </c>
      <c r="E22" s="3">
        <v>0.4</v>
      </c>
      <c r="F22" s="3">
        <v>0.5</v>
      </c>
      <c r="G22" s="3" t="e">
        <f>#REF!</f>
        <v>#REF!</v>
      </c>
      <c r="H22" s="3">
        <v>1.9</v>
      </c>
      <c r="I22" s="25" t="e">
        <f>#REF!</f>
        <v>#REF!</v>
      </c>
      <c r="J22" s="25" t="e">
        <f t="shared" si="0"/>
        <v>#REF!</v>
      </c>
      <c r="K22" s="25" t="e">
        <f t="shared" si="1"/>
        <v>#REF!</v>
      </c>
      <c r="L22" s="25" t="e">
        <f t="shared" si="2"/>
        <v>#REF!</v>
      </c>
      <c r="M22" s="25" t="e">
        <f t="shared" si="3"/>
        <v>#REF!</v>
      </c>
      <c r="N22" s="37"/>
      <c r="O22" s="16" t="s">
        <v>39</v>
      </c>
      <c r="P22" s="8">
        <v>231</v>
      </c>
      <c r="Q22" s="8">
        <v>424</v>
      </c>
      <c r="R22" s="35">
        <v>145</v>
      </c>
      <c r="S22" s="8">
        <v>295</v>
      </c>
      <c r="T22" s="8">
        <v>321.83999999999997</v>
      </c>
      <c r="U22" s="8" t="e">
        <f>#REF!</f>
        <v>#REF!</v>
      </c>
      <c r="V22" s="8">
        <v>360.72</v>
      </c>
      <c r="W22" s="35" t="e">
        <f>#REF!</f>
        <v>#REF!</v>
      </c>
      <c r="X22" s="25" t="e">
        <f t="shared" si="4"/>
        <v>#REF!</v>
      </c>
      <c r="Y22" s="25" t="e">
        <f t="shared" si="5"/>
        <v>#REF!</v>
      </c>
      <c r="Z22" s="36"/>
      <c r="AA22" s="16" t="s">
        <v>39</v>
      </c>
      <c r="AB22" s="3">
        <v>0</v>
      </c>
      <c r="AC22" s="3">
        <v>0.1</v>
      </c>
      <c r="AD22" s="25">
        <v>0</v>
      </c>
      <c r="AE22" s="3">
        <v>0.1</v>
      </c>
      <c r="AF22" s="3">
        <v>0.2</v>
      </c>
      <c r="AG22" s="3" t="e">
        <f>#REF!</f>
        <v>#REF!</v>
      </c>
      <c r="AH22" s="3">
        <v>0.7</v>
      </c>
      <c r="AI22" s="25" t="e">
        <f>#REF!</f>
        <v>#REF!</v>
      </c>
      <c r="AJ22" s="25" t="e">
        <f t="shared" si="6"/>
        <v>#REF!</v>
      </c>
      <c r="AK22" s="25" t="e">
        <f t="shared" si="7"/>
        <v>#REF!</v>
      </c>
      <c r="AL22" s="25" t="e">
        <f t="shared" si="8"/>
        <v>#REF!</v>
      </c>
      <c r="AM22" s="25" t="e">
        <f t="shared" si="9"/>
        <v>#REF!</v>
      </c>
      <c r="AN22" s="7"/>
    </row>
    <row r="23" spans="1:40" ht="15.6" customHeight="1" x14ac:dyDescent="0.2">
      <c r="A23" s="16" t="s">
        <v>40</v>
      </c>
      <c r="B23" s="3">
        <v>0.3</v>
      </c>
      <c r="C23" s="3">
        <v>0.1</v>
      </c>
      <c r="D23" s="25">
        <v>0</v>
      </c>
      <c r="E23" s="3">
        <v>0</v>
      </c>
      <c r="F23" s="3">
        <v>0</v>
      </c>
      <c r="G23" s="3" t="e">
        <f>#REF!</f>
        <v>#REF!</v>
      </c>
      <c r="H23" s="3">
        <v>0</v>
      </c>
      <c r="I23" s="25" t="e">
        <f>#REF!</f>
        <v>#REF!</v>
      </c>
      <c r="J23" s="25">
        <f t="shared" si="0"/>
        <v>0</v>
      </c>
      <c r="K23" s="25" t="e">
        <f t="shared" si="1"/>
        <v>#REF!</v>
      </c>
      <c r="L23" s="25" t="e">
        <f t="shared" si="2"/>
        <v>#REF!</v>
      </c>
      <c r="M23" s="25" t="e">
        <f t="shared" si="3"/>
        <v>#REF!</v>
      </c>
      <c r="N23" s="37"/>
      <c r="O23" s="16" t="s">
        <v>40</v>
      </c>
      <c r="P23" s="8">
        <v>189</v>
      </c>
      <c r="Q23" s="8">
        <v>179</v>
      </c>
      <c r="R23" s="35">
        <v>0</v>
      </c>
      <c r="S23" s="8">
        <v>0</v>
      </c>
      <c r="T23" s="8">
        <v>0</v>
      </c>
      <c r="U23" s="8" t="e">
        <f>#REF!</f>
        <v>#REF!</v>
      </c>
      <c r="V23" s="8">
        <v>0</v>
      </c>
      <c r="W23" s="35" t="e">
        <f>#REF!</f>
        <v>#REF!</v>
      </c>
      <c r="X23" s="25">
        <f t="shared" si="4"/>
        <v>0</v>
      </c>
      <c r="Y23" s="25" t="e">
        <f t="shared" si="5"/>
        <v>#REF!</v>
      </c>
      <c r="Z23" s="36"/>
      <c r="AA23" s="16" t="s">
        <v>40</v>
      </c>
      <c r="AB23" s="3">
        <v>0.1</v>
      </c>
      <c r="AC23" s="3">
        <v>0</v>
      </c>
      <c r="AD23" s="25">
        <v>0</v>
      </c>
      <c r="AE23" s="3">
        <v>0</v>
      </c>
      <c r="AF23" s="3">
        <v>0</v>
      </c>
      <c r="AG23" s="3" t="e">
        <f>#REF!</f>
        <v>#REF!</v>
      </c>
      <c r="AH23" s="3">
        <v>0</v>
      </c>
      <c r="AI23" s="25" t="e">
        <f>#REF!</f>
        <v>#REF!</v>
      </c>
      <c r="AJ23" s="25">
        <f t="shared" si="6"/>
        <v>0</v>
      </c>
      <c r="AK23" s="25" t="e">
        <f t="shared" si="7"/>
        <v>#REF!</v>
      </c>
      <c r="AL23" s="25" t="e">
        <f t="shared" si="8"/>
        <v>#REF!</v>
      </c>
      <c r="AM23" s="25" t="e">
        <f t="shared" si="9"/>
        <v>#REF!</v>
      </c>
      <c r="AN23" s="7"/>
    </row>
    <row r="24" spans="1:40" ht="15.6" customHeight="1" x14ac:dyDescent="0.2">
      <c r="A24" s="16" t="s">
        <v>41</v>
      </c>
      <c r="B24" s="3">
        <v>0.1</v>
      </c>
      <c r="C24" s="3">
        <v>0.1</v>
      </c>
      <c r="D24" s="25">
        <v>0</v>
      </c>
      <c r="E24" s="3">
        <v>0</v>
      </c>
      <c r="F24" s="3">
        <v>0</v>
      </c>
      <c r="G24" s="3" t="e">
        <f>#REF!</f>
        <v>#REF!</v>
      </c>
      <c r="H24" s="3">
        <v>0.5</v>
      </c>
      <c r="I24" s="25" t="e">
        <f>#REF!</f>
        <v>#REF!</v>
      </c>
      <c r="J24" s="25" t="e">
        <f t="shared" si="0"/>
        <v>#REF!</v>
      </c>
      <c r="K24" s="25" t="e">
        <f t="shared" si="1"/>
        <v>#REF!</v>
      </c>
      <c r="L24" s="25" t="e">
        <f t="shared" si="2"/>
        <v>#REF!</v>
      </c>
      <c r="M24" s="25" t="e">
        <f t="shared" si="3"/>
        <v>#REF!</v>
      </c>
      <c r="N24" s="37"/>
      <c r="O24" s="16" t="s">
        <v>41</v>
      </c>
      <c r="P24" s="8">
        <v>168</v>
      </c>
      <c r="Q24" s="8">
        <v>172</v>
      </c>
      <c r="R24" s="35">
        <v>0</v>
      </c>
      <c r="S24" s="8">
        <v>0</v>
      </c>
      <c r="T24" s="8">
        <v>0</v>
      </c>
      <c r="U24" s="8" t="e">
        <f>#REF!</f>
        <v>#REF!</v>
      </c>
      <c r="V24" s="8">
        <v>1313</v>
      </c>
      <c r="W24" s="35" t="e">
        <f>#REF!</f>
        <v>#REF!</v>
      </c>
      <c r="X24" s="25" t="e">
        <f t="shared" si="4"/>
        <v>#REF!</v>
      </c>
      <c r="Y24" s="25" t="e">
        <f t="shared" si="5"/>
        <v>#REF!</v>
      </c>
      <c r="Z24" s="36"/>
      <c r="AA24" s="16" t="s">
        <v>41</v>
      </c>
      <c r="AB24" s="3">
        <v>0</v>
      </c>
      <c r="AC24" s="3">
        <v>0</v>
      </c>
      <c r="AD24" s="25">
        <v>0</v>
      </c>
      <c r="AE24" s="3">
        <v>0</v>
      </c>
      <c r="AF24" s="3">
        <v>0</v>
      </c>
      <c r="AG24" s="3" t="e">
        <f>#REF!</f>
        <v>#REF!</v>
      </c>
      <c r="AH24" s="3">
        <v>0.7</v>
      </c>
      <c r="AI24" s="25" t="e">
        <f>#REF!</f>
        <v>#REF!</v>
      </c>
      <c r="AJ24" s="25" t="e">
        <f t="shared" si="6"/>
        <v>#REF!</v>
      </c>
      <c r="AK24" s="25" t="e">
        <f t="shared" si="7"/>
        <v>#REF!</v>
      </c>
      <c r="AL24" s="25" t="e">
        <f t="shared" si="8"/>
        <v>#REF!</v>
      </c>
      <c r="AM24" s="25" t="e">
        <f t="shared" si="9"/>
        <v>#REF!</v>
      </c>
      <c r="AN24" s="7"/>
    </row>
    <row r="25" spans="1:40" ht="15.6" customHeight="1" x14ac:dyDescent="0.2">
      <c r="A25" s="16" t="s">
        <v>42</v>
      </c>
      <c r="B25" s="3">
        <v>0</v>
      </c>
      <c r="C25" s="3">
        <v>0</v>
      </c>
      <c r="D25" s="25">
        <v>0</v>
      </c>
      <c r="E25" s="3">
        <v>0</v>
      </c>
      <c r="F25" s="3">
        <v>0</v>
      </c>
      <c r="G25" s="3" t="e">
        <f>#REF!</f>
        <v>#REF!</v>
      </c>
      <c r="H25" s="3">
        <v>0</v>
      </c>
      <c r="I25" s="25" t="e">
        <f>#REF!</f>
        <v>#REF!</v>
      </c>
      <c r="J25" s="25">
        <f t="shared" si="0"/>
        <v>0</v>
      </c>
      <c r="K25" s="25" t="e">
        <f t="shared" si="1"/>
        <v>#REF!</v>
      </c>
      <c r="L25" s="25" t="e">
        <f t="shared" si="2"/>
        <v>#REF!</v>
      </c>
      <c r="M25" s="25" t="e">
        <f t="shared" si="3"/>
        <v>#REF!</v>
      </c>
      <c r="N25" s="37"/>
      <c r="O25" s="16" t="s">
        <v>42</v>
      </c>
      <c r="P25" s="8">
        <v>0</v>
      </c>
      <c r="Q25" s="8">
        <v>0</v>
      </c>
      <c r="R25" s="35">
        <v>0</v>
      </c>
      <c r="S25" s="8">
        <v>0</v>
      </c>
      <c r="T25" s="8">
        <v>0</v>
      </c>
      <c r="U25" s="8" t="e">
        <f>#REF!</f>
        <v>#REF!</v>
      </c>
      <c r="V25" s="8">
        <v>0</v>
      </c>
      <c r="W25" s="35" t="e">
        <f>#REF!</f>
        <v>#REF!</v>
      </c>
      <c r="X25" s="25">
        <f t="shared" si="4"/>
        <v>0</v>
      </c>
      <c r="Y25" s="25" t="e">
        <f t="shared" si="5"/>
        <v>#REF!</v>
      </c>
      <c r="Z25" s="36"/>
      <c r="AA25" s="16" t="s">
        <v>42</v>
      </c>
      <c r="AB25" s="3">
        <v>0</v>
      </c>
      <c r="AC25" s="3">
        <v>0</v>
      </c>
      <c r="AD25" s="25">
        <v>0</v>
      </c>
      <c r="AE25" s="3">
        <v>0</v>
      </c>
      <c r="AF25" s="3">
        <v>0</v>
      </c>
      <c r="AG25" s="3" t="e">
        <f>#REF!</f>
        <v>#REF!</v>
      </c>
      <c r="AH25" s="3">
        <v>0</v>
      </c>
      <c r="AI25" s="25" t="e">
        <f>#REF!</f>
        <v>#REF!</v>
      </c>
      <c r="AJ25" s="25">
        <f t="shared" si="6"/>
        <v>0</v>
      </c>
      <c r="AK25" s="25" t="e">
        <f t="shared" si="7"/>
        <v>#REF!</v>
      </c>
      <c r="AL25" s="25" t="e">
        <f t="shared" si="8"/>
        <v>#REF!</v>
      </c>
      <c r="AM25" s="25" t="e">
        <f t="shared" si="9"/>
        <v>#REF!</v>
      </c>
      <c r="AN25" s="7"/>
    </row>
    <row r="26" spans="1:40" ht="15.6" customHeight="1" x14ac:dyDescent="0.2">
      <c r="A26" s="16" t="s">
        <v>43</v>
      </c>
      <c r="B26" s="3">
        <v>319.39999999999998</v>
      </c>
      <c r="C26" s="3">
        <v>281.10000000000002</v>
      </c>
      <c r="D26" s="25">
        <v>235.2</v>
      </c>
      <c r="E26" s="3">
        <v>201.6</v>
      </c>
      <c r="F26" s="3">
        <v>263.7</v>
      </c>
      <c r="G26" s="3" t="e">
        <f>#REF!</f>
        <v>#REF!</v>
      </c>
      <c r="H26" s="3">
        <v>251</v>
      </c>
      <c r="I26" s="25" t="e">
        <f>#REF!</f>
        <v>#REF!</v>
      </c>
      <c r="J26" s="25" t="e">
        <f t="shared" si="0"/>
        <v>#REF!</v>
      </c>
      <c r="K26" s="25" t="e">
        <f t="shared" si="1"/>
        <v>#REF!</v>
      </c>
      <c r="L26" s="25" t="e">
        <f t="shared" si="2"/>
        <v>#REF!</v>
      </c>
      <c r="M26" s="25" t="e">
        <f t="shared" si="3"/>
        <v>#REF!</v>
      </c>
      <c r="N26" s="37"/>
      <c r="O26" s="16" t="s">
        <v>43</v>
      </c>
      <c r="P26" s="8">
        <v>1513</v>
      </c>
      <c r="Q26" s="8">
        <v>1546</v>
      </c>
      <c r="R26" s="35">
        <v>1052</v>
      </c>
      <c r="S26" s="8">
        <v>1717</v>
      </c>
      <c r="T26" s="8">
        <v>1890</v>
      </c>
      <c r="U26" s="8" t="e">
        <f>#REF!</f>
        <v>#REF!</v>
      </c>
      <c r="V26" s="8">
        <v>1814</v>
      </c>
      <c r="W26" s="35" t="e">
        <f>#REF!</f>
        <v>#REF!</v>
      </c>
      <c r="X26" s="25" t="e">
        <f t="shared" si="4"/>
        <v>#REF!</v>
      </c>
      <c r="Y26" s="25" t="e">
        <f t="shared" si="5"/>
        <v>#REF!</v>
      </c>
      <c r="Z26" s="36"/>
      <c r="AA26" s="16" t="s">
        <v>43</v>
      </c>
      <c r="AB26" s="3">
        <v>483.3</v>
      </c>
      <c r="AC26" s="3">
        <v>434.6</v>
      </c>
      <c r="AD26" s="25">
        <v>247.3</v>
      </c>
      <c r="AE26" s="3">
        <v>346.2</v>
      </c>
      <c r="AF26" s="3">
        <v>498.4</v>
      </c>
      <c r="AG26" s="3" t="e">
        <f>#REF!</f>
        <v>#REF!</v>
      </c>
      <c r="AH26" s="3">
        <v>455.3</v>
      </c>
      <c r="AI26" s="25" t="e">
        <f>#REF!</f>
        <v>#REF!</v>
      </c>
      <c r="AJ26" s="25" t="e">
        <f t="shared" si="6"/>
        <v>#REF!</v>
      </c>
      <c r="AK26" s="25" t="e">
        <f t="shared" si="7"/>
        <v>#REF!</v>
      </c>
      <c r="AL26" s="25" t="e">
        <f t="shared" si="8"/>
        <v>#REF!</v>
      </c>
      <c r="AM26" s="25" t="e">
        <f t="shared" si="9"/>
        <v>#REF!</v>
      </c>
      <c r="AN26" s="7"/>
    </row>
    <row r="27" spans="1:40" ht="15.6" customHeight="1" x14ac:dyDescent="0.2">
      <c r="A27" s="15" t="s">
        <v>44</v>
      </c>
      <c r="B27" s="24">
        <v>734.2</v>
      </c>
      <c r="C27" s="24">
        <v>627.6</v>
      </c>
      <c r="D27" s="24">
        <v>660.4</v>
      </c>
      <c r="E27" s="24">
        <v>682.6</v>
      </c>
      <c r="F27" s="24">
        <v>841.2</v>
      </c>
      <c r="G27" s="24" t="e">
        <f>#REF!</f>
        <v>#REF!</v>
      </c>
      <c r="H27" s="24">
        <v>1212.7</v>
      </c>
      <c r="I27" s="24" t="e">
        <f>#REF!</f>
        <v>#REF!</v>
      </c>
      <c r="J27" s="24" t="e">
        <f t="shared" si="0"/>
        <v>#REF!</v>
      </c>
      <c r="K27" s="24" t="e">
        <f t="shared" si="1"/>
        <v>#REF!</v>
      </c>
      <c r="L27" s="24" t="e">
        <f t="shared" si="2"/>
        <v>#REF!</v>
      </c>
      <c r="M27" s="24" t="e">
        <f t="shared" si="3"/>
        <v>#REF!</v>
      </c>
      <c r="N27" s="31"/>
      <c r="O27" s="15" t="s">
        <v>44</v>
      </c>
      <c r="P27" s="32">
        <v>1569</v>
      </c>
      <c r="Q27" s="32">
        <v>1640</v>
      </c>
      <c r="R27" s="32">
        <v>1460</v>
      </c>
      <c r="S27" s="32">
        <v>1615</v>
      </c>
      <c r="T27" s="32">
        <v>1663.8264859999999</v>
      </c>
      <c r="U27" s="32" t="e">
        <f>#REF!</f>
        <v>#REF!</v>
      </c>
      <c r="V27" s="32">
        <v>1747.6641500000001</v>
      </c>
      <c r="W27" s="32" t="e">
        <f>#REF!</f>
        <v>#REF!</v>
      </c>
      <c r="X27" s="24" t="e">
        <f t="shared" si="4"/>
        <v>#REF!</v>
      </c>
      <c r="Y27" s="24" t="e">
        <f t="shared" si="5"/>
        <v>#REF!</v>
      </c>
      <c r="Z27" s="33"/>
      <c r="AA27" s="15" t="s">
        <v>44</v>
      </c>
      <c r="AB27" s="24">
        <v>1152.2</v>
      </c>
      <c r="AC27" s="24">
        <v>1029.2</v>
      </c>
      <c r="AD27" s="24">
        <v>963.9</v>
      </c>
      <c r="AE27" s="24">
        <v>1102.3</v>
      </c>
      <c r="AF27" s="24">
        <v>1399.6</v>
      </c>
      <c r="AG27" s="24" t="e">
        <f>#REF!</f>
        <v>#REF!</v>
      </c>
      <c r="AH27" s="24">
        <v>2119.4</v>
      </c>
      <c r="AI27" s="24" t="e">
        <f>#REF!</f>
        <v>#REF!</v>
      </c>
      <c r="AJ27" s="24" t="e">
        <f t="shared" si="6"/>
        <v>#REF!</v>
      </c>
      <c r="AK27" s="24" t="e">
        <f t="shared" si="7"/>
        <v>#REF!</v>
      </c>
      <c r="AL27" s="24" t="e">
        <f t="shared" si="8"/>
        <v>#REF!</v>
      </c>
      <c r="AM27" s="24" t="e">
        <f t="shared" si="9"/>
        <v>#REF!</v>
      </c>
      <c r="AN27" s="7"/>
    </row>
    <row r="28" spans="1:40" ht="15.6" customHeight="1" x14ac:dyDescent="0.2">
      <c r="A28" s="16" t="s">
        <v>45</v>
      </c>
      <c r="B28" s="3">
        <v>643.1</v>
      </c>
      <c r="C28" s="3">
        <v>562.70000000000005</v>
      </c>
      <c r="D28" s="25">
        <v>600.79999999999995</v>
      </c>
      <c r="E28" s="3">
        <v>627.79999999999995</v>
      </c>
      <c r="F28" s="3">
        <v>777.8</v>
      </c>
      <c r="G28" s="3" t="e">
        <f>#REF!</f>
        <v>#REF!</v>
      </c>
      <c r="H28" s="3">
        <v>1149.7</v>
      </c>
      <c r="I28" s="25" t="e">
        <f>#REF!</f>
        <v>#REF!</v>
      </c>
      <c r="J28" s="25" t="e">
        <f t="shared" si="0"/>
        <v>#REF!</v>
      </c>
      <c r="K28" s="25" t="e">
        <f t="shared" si="1"/>
        <v>#REF!</v>
      </c>
      <c r="L28" s="25" t="e">
        <f t="shared" si="2"/>
        <v>#REF!</v>
      </c>
      <c r="M28" s="25" t="e">
        <f t="shared" si="3"/>
        <v>#REF!</v>
      </c>
      <c r="N28" s="34"/>
      <c r="O28" s="16" t="s">
        <v>45</v>
      </c>
      <c r="P28" s="8">
        <v>1564</v>
      </c>
      <c r="Q28" s="8">
        <v>1638</v>
      </c>
      <c r="R28" s="35">
        <v>1466</v>
      </c>
      <c r="S28" s="8">
        <v>1611</v>
      </c>
      <c r="T28" s="8">
        <v>1658.8</v>
      </c>
      <c r="U28" s="8" t="e">
        <f>#REF!</f>
        <v>#REF!</v>
      </c>
      <c r="V28" s="8">
        <v>1749.88</v>
      </c>
      <c r="W28" s="35" t="e">
        <f>#REF!</f>
        <v>#REF!</v>
      </c>
      <c r="X28" s="25" t="e">
        <f t="shared" si="4"/>
        <v>#REF!</v>
      </c>
      <c r="Y28" s="25" t="e">
        <f t="shared" si="5"/>
        <v>#REF!</v>
      </c>
      <c r="Z28" s="36"/>
      <c r="AA28" s="16" t="s">
        <v>45</v>
      </c>
      <c r="AB28" s="3">
        <v>1005.9</v>
      </c>
      <c r="AC28" s="3">
        <v>921.7</v>
      </c>
      <c r="AD28" s="25">
        <v>880.5</v>
      </c>
      <c r="AE28" s="3">
        <v>1011.3</v>
      </c>
      <c r="AF28" s="3">
        <v>1290.2</v>
      </c>
      <c r="AG28" s="3" t="e">
        <f>#REF!</f>
        <v>#REF!</v>
      </c>
      <c r="AH28" s="3">
        <v>2011.8</v>
      </c>
      <c r="AI28" s="25" t="e">
        <f>#REF!</f>
        <v>#REF!</v>
      </c>
      <c r="AJ28" s="25" t="e">
        <f t="shared" si="6"/>
        <v>#REF!</v>
      </c>
      <c r="AK28" s="25" t="e">
        <f t="shared" si="7"/>
        <v>#REF!</v>
      </c>
      <c r="AL28" s="25" t="e">
        <f t="shared" si="8"/>
        <v>#REF!</v>
      </c>
      <c r="AM28" s="25" t="e">
        <f t="shared" si="9"/>
        <v>#REF!</v>
      </c>
      <c r="AN28" s="7"/>
    </row>
    <row r="29" spans="1:40" ht="15.6" customHeight="1" x14ac:dyDescent="0.2">
      <c r="A29" s="16" t="s">
        <v>46</v>
      </c>
      <c r="B29" s="3">
        <v>37.5</v>
      </c>
      <c r="C29" s="3">
        <v>31.1</v>
      </c>
      <c r="D29" s="25">
        <v>29.9</v>
      </c>
      <c r="E29" s="3">
        <v>28.6</v>
      </c>
      <c r="F29" s="3">
        <v>30.4</v>
      </c>
      <c r="G29" s="3" t="e">
        <f>#REF!</f>
        <v>#REF!</v>
      </c>
      <c r="H29" s="3">
        <v>27.5</v>
      </c>
      <c r="I29" s="25" t="e">
        <f>#REF!</f>
        <v>#REF!</v>
      </c>
      <c r="J29" s="25" t="e">
        <f t="shared" si="0"/>
        <v>#REF!</v>
      </c>
      <c r="K29" s="25" t="e">
        <f t="shared" si="1"/>
        <v>#REF!</v>
      </c>
      <c r="L29" s="25" t="e">
        <f t="shared" si="2"/>
        <v>#REF!</v>
      </c>
      <c r="M29" s="25" t="e">
        <f t="shared" si="3"/>
        <v>#REF!</v>
      </c>
      <c r="N29" s="34"/>
      <c r="O29" s="16" t="s">
        <v>46</v>
      </c>
      <c r="P29" s="8">
        <v>1689</v>
      </c>
      <c r="Q29" s="8">
        <v>1778</v>
      </c>
      <c r="R29" s="35">
        <v>1616</v>
      </c>
      <c r="S29" s="8">
        <v>1784</v>
      </c>
      <c r="T29" s="8">
        <v>1845</v>
      </c>
      <c r="U29" s="8" t="e">
        <f>#REF!</f>
        <v>#REF!</v>
      </c>
      <c r="V29" s="8">
        <v>1817.12</v>
      </c>
      <c r="W29" s="35" t="e">
        <f>#REF!</f>
        <v>#REF!</v>
      </c>
      <c r="X29" s="25" t="e">
        <f t="shared" si="4"/>
        <v>#REF!</v>
      </c>
      <c r="Y29" s="25" t="e">
        <f t="shared" si="5"/>
        <v>#REF!</v>
      </c>
      <c r="Z29" s="36"/>
      <c r="AA29" s="16" t="s">
        <v>46</v>
      </c>
      <c r="AB29" s="3">
        <v>63.3</v>
      </c>
      <c r="AC29" s="3">
        <v>55.3</v>
      </c>
      <c r="AD29" s="25">
        <v>48.3</v>
      </c>
      <c r="AE29" s="3">
        <v>49.1</v>
      </c>
      <c r="AF29" s="3">
        <v>56.1</v>
      </c>
      <c r="AG29" s="3" t="e">
        <f>#REF!</f>
        <v>#REF!</v>
      </c>
      <c r="AH29" s="3">
        <v>50</v>
      </c>
      <c r="AI29" s="25" t="e">
        <f>#REF!</f>
        <v>#REF!</v>
      </c>
      <c r="AJ29" s="25" t="e">
        <f t="shared" si="6"/>
        <v>#REF!</v>
      </c>
      <c r="AK29" s="25" t="e">
        <f t="shared" si="7"/>
        <v>#REF!</v>
      </c>
      <c r="AL29" s="25" t="e">
        <f t="shared" si="8"/>
        <v>#REF!</v>
      </c>
      <c r="AM29" s="25" t="e">
        <f t="shared" si="9"/>
        <v>#REF!</v>
      </c>
      <c r="AN29" s="7"/>
    </row>
    <row r="30" spans="1:40" ht="15.6" customHeight="1" x14ac:dyDescent="0.2">
      <c r="A30" s="16" t="s">
        <v>47</v>
      </c>
      <c r="B30" s="3">
        <v>53.6</v>
      </c>
      <c r="C30" s="3">
        <v>33.799999999999997</v>
      </c>
      <c r="D30" s="25">
        <v>29.7</v>
      </c>
      <c r="E30" s="3">
        <v>26.2</v>
      </c>
      <c r="F30" s="3">
        <v>33</v>
      </c>
      <c r="G30" s="3" t="e">
        <f>#REF!</f>
        <v>#REF!</v>
      </c>
      <c r="H30" s="3">
        <v>35.5</v>
      </c>
      <c r="I30" s="25" t="e">
        <f>#REF!</f>
        <v>#REF!</v>
      </c>
      <c r="J30" s="25" t="e">
        <f t="shared" si="0"/>
        <v>#REF!</v>
      </c>
      <c r="K30" s="25" t="e">
        <f t="shared" si="1"/>
        <v>#REF!</v>
      </c>
      <c r="L30" s="25" t="e">
        <f t="shared" si="2"/>
        <v>#REF!</v>
      </c>
      <c r="M30" s="25" t="e">
        <f t="shared" si="3"/>
        <v>#REF!</v>
      </c>
      <c r="N30" s="34"/>
      <c r="O30" s="16" t="s">
        <v>47</v>
      </c>
      <c r="P30" s="8">
        <v>1548</v>
      </c>
      <c r="Q30" s="8">
        <v>1544</v>
      </c>
      <c r="R30" s="35">
        <v>1182</v>
      </c>
      <c r="S30" s="8">
        <v>1598</v>
      </c>
      <c r="T30" s="8">
        <v>1615.4</v>
      </c>
      <c r="U30" s="8" t="e">
        <f>#REF!</f>
        <v>#REF!</v>
      </c>
      <c r="V30" s="8">
        <v>1622.098</v>
      </c>
      <c r="W30" s="35" t="e">
        <f>#REF!</f>
        <v>#REF!</v>
      </c>
      <c r="X30" s="25" t="e">
        <f t="shared" si="4"/>
        <v>#REF!</v>
      </c>
      <c r="Y30" s="25" t="e">
        <f t="shared" si="5"/>
        <v>#REF!</v>
      </c>
      <c r="Z30" s="36"/>
      <c r="AA30" s="16" t="s">
        <v>47</v>
      </c>
      <c r="AB30" s="3">
        <v>83</v>
      </c>
      <c r="AC30" s="3">
        <v>52.2</v>
      </c>
      <c r="AD30" s="25">
        <v>35.1</v>
      </c>
      <c r="AE30" s="3">
        <v>41.9</v>
      </c>
      <c r="AF30" s="3">
        <v>53.3</v>
      </c>
      <c r="AG30" s="3" t="e">
        <f>#REF!</f>
        <v>#REF!</v>
      </c>
      <c r="AH30" s="3">
        <v>57.6</v>
      </c>
      <c r="AI30" s="25" t="e">
        <f>#REF!</f>
        <v>#REF!</v>
      </c>
      <c r="AJ30" s="25" t="e">
        <f t="shared" si="6"/>
        <v>#REF!</v>
      </c>
      <c r="AK30" s="25" t="e">
        <f t="shared" si="7"/>
        <v>#REF!</v>
      </c>
      <c r="AL30" s="25" t="e">
        <f t="shared" si="8"/>
        <v>#REF!</v>
      </c>
      <c r="AM30" s="25" t="e">
        <f t="shared" si="9"/>
        <v>#REF!</v>
      </c>
      <c r="AN30" s="7"/>
    </row>
    <row r="31" spans="1:40" ht="15.6" hidden="1" customHeight="1" x14ac:dyDescent="0.2">
      <c r="A31" s="16" t="s">
        <v>48</v>
      </c>
      <c r="B31" s="3">
        <v>0</v>
      </c>
      <c r="C31" s="3">
        <v>0</v>
      </c>
      <c r="D31" s="25">
        <v>0</v>
      </c>
      <c r="E31" s="3">
        <v>0</v>
      </c>
      <c r="F31" s="3">
        <v>0</v>
      </c>
      <c r="G31" s="3" t="e">
        <f>#REF!</f>
        <v>#REF!</v>
      </c>
      <c r="H31" s="3">
        <v>0</v>
      </c>
      <c r="I31" s="25" t="e">
        <f>#REF!</f>
        <v>#REF!</v>
      </c>
      <c r="J31" s="25">
        <f t="shared" si="0"/>
        <v>0</v>
      </c>
      <c r="K31" s="25" t="e">
        <f t="shared" si="1"/>
        <v>#REF!</v>
      </c>
      <c r="L31" s="25" t="e">
        <f t="shared" si="2"/>
        <v>#REF!</v>
      </c>
      <c r="M31" s="25" t="e">
        <f t="shared" si="3"/>
        <v>#REF!</v>
      </c>
      <c r="N31" s="34"/>
      <c r="O31" s="16" t="s">
        <v>48</v>
      </c>
      <c r="P31" s="8">
        <v>0</v>
      </c>
      <c r="Q31" s="8">
        <v>0</v>
      </c>
      <c r="R31" s="35">
        <v>0</v>
      </c>
      <c r="S31" s="8">
        <v>0</v>
      </c>
      <c r="T31" s="8">
        <v>0</v>
      </c>
      <c r="U31" s="8" t="e">
        <f>#REF!</f>
        <v>#REF!</v>
      </c>
      <c r="V31" s="8">
        <v>0</v>
      </c>
      <c r="W31" s="35" t="e">
        <f>#REF!</f>
        <v>#REF!</v>
      </c>
      <c r="X31" s="25">
        <f t="shared" si="4"/>
        <v>0</v>
      </c>
      <c r="Y31" s="25" t="e">
        <f t="shared" si="5"/>
        <v>#REF!</v>
      </c>
      <c r="Z31" s="36"/>
      <c r="AA31" s="16" t="s">
        <v>48</v>
      </c>
      <c r="AB31" s="3">
        <v>0</v>
      </c>
      <c r="AC31" s="3">
        <v>0</v>
      </c>
      <c r="AD31" s="25">
        <v>0</v>
      </c>
      <c r="AE31" s="3">
        <v>0</v>
      </c>
      <c r="AF31" s="3">
        <v>0</v>
      </c>
      <c r="AG31" s="3" t="e">
        <f>#REF!</f>
        <v>#REF!</v>
      </c>
      <c r="AH31" s="3">
        <v>0</v>
      </c>
      <c r="AI31" s="25" t="e">
        <f>#REF!</f>
        <v>#REF!</v>
      </c>
      <c r="AJ31" s="25">
        <f t="shared" si="6"/>
        <v>0</v>
      </c>
      <c r="AK31" s="25" t="e">
        <f t="shared" si="7"/>
        <v>#REF!</v>
      </c>
      <c r="AL31" s="25" t="e">
        <f t="shared" si="8"/>
        <v>#REF!</v>
      </c>
      <c r="AM31" s="25" t="e">
        <f t="shared" si="9"/>
        <v>#REF!</v>
      </c>
      <c r="AN31" s="7"/>
    </row>
    <row r="32" spans="1:40" ht="15.6" customHeight="1" x14ac:dyDescent="0.2">
      <c r="A32" s="15" t="s">
        <v>49</v>
      </c>
      <c r="B32" s="24">
        <v>28.9</v>
      </c>
      <c r="C32" s="24">
        <v>22.2</v>
      </c>
      <c r="D32" s="24">
        <v>23.8</v>
      </c>
      <c r="E32" s="24">
        <v>18.399999999999999</v>
      </c>
      <c r="F32" s="24">
        <v>30.7</v>
      </c>
      <c r="G32" s="24" t="e">
        <f>#REF!</f>
        <v>#REF!</v>
      </c>
      <c r="H32" s="24">
        <v>45.6</v>
      </c>
      <c r="I32" s="24" t="e">
        <f>#REF!</f>
        <v>#REF!</v>
      </c>
      <c r="J32" s="24" t="e">
        <f t="shared" si="0"/>
        <v>#REF!</v>
      </c>
      <c r="K32" s="24" t="e">
        <f t="shared" si="1"/>
        <v>#REF!</v>
      </c>
      <c r="L32" s="24" t="e">
        <f t="shared" si="2"/>
        <v>#REF!</v>
      </c>
      <c r="M32" s="24" t="e">
        <f t="shared" si="3"/>
        <v>#REF!</v>
      </c>
      <c r="N32" s="31"/>
      <c r="O32" s="15" t="s">
        <v>49</v>
      </c>
      <c r="P32" s="32">
        <v>1349</v>
      </c>
      <c r="Q32" s="32">
        <v>1428</v>
      </c>
      <c r="R32" s="32">
        <v>1357</v>
      </c>
      <c r="S32" s="32">
        <v>1435</v>
      </c>
      <c r="T32" s="32">
        <v>1567.0886969999999</v>
      </c>
      <c r="U32" s="32" t="e">
        <f>#REF!</f>
        <v>#REF!</v>
      </c>
      <c r="V32" s="32">
        <v>1632.8042760000001</v>
      </c>
      <c r="W32" s="32" t="e">
        <f>#REF!</f>
        <v>#REF!</v>
      </c>
      <c r="X32" s="24" t="e">
        <f t="shared" si="4"/>
        <v>#REF!</v>
      </c>
      <c r="Y32" s="24" t="e">
        <f t="shared" si="5"/>
        <v>#REF!</v>
      </c>
      <c r="Z32" s="33"/>
      <c r="AA32" s="15" t="s">
        <v>49</v>
      </c>
      <c r="AB32" s="24">
        <v>39</v>
      </c>
      <c r="AC32" s="24">
        <v>31.7</v>
      </c>
      <c r="AD32" s="24">
        <v>32.299999999999997</v>
      </c>
      <c r="AE32" s="24">
        <v>26.4</v>
      </c>
      <c r="AF32" s="24">
        <v>48.1</v>
      </c>
      <c r="AG32" s="24" t="e">
        <f>#REF!</f>
        <v>#REF!</v>
      </c>
      <c r="AH32" s="24">
        <v>74.5</v>
      </c>
      <c r="AI32" s="24" t="e">
        <f>#REF!</f>
        <v>#REF!</v>
      </c>
      <c r="AJ32" s="24" t="e">
        <f t="shared" si="6"/>
        <v>#REF!</v>
      </c>
      <c r="AK32" s="24" t="e">
        <f t="shared" si="7"/>
        <v>#REF!</v>
      </c>
      <c r="AL32" s="24" t="e">
        <f t="shared" si="8"/>
        <v>#REF!</v>
      </c>
      <c r="AM32" s="24" t="e">
        <f t="shared" si="9"/>
        <v>#REF!</v>
      </c>
      <c r="AN32" s="7"/>
    </row>
    <row r="33" spans="1:40" ht="15.6" customHeight="1" x14ac:dyDescent="0.2">
      <c r="A33" s="16" t="s">
        <v>50</v>
      </c>
      <c r="B33" s="3">
        <v>20.9</v>
      </c>
      <c r="C33" s="3">
        <v>18.8</v>
      </c>
      <c r="D33" s="25">
        <v>19.600000000000001</v>
      </c>
      <c r="E33" s="3">
        <v>15.6</v>
      </c>
      <c r="F33" s="3">
        <v>25</v>
      </c>
      <c r="G33" s="3" t="e">
        <f>#REF!</f>
        <v>#REF!</v>
      </c>
      <c r="H33" s="3">
        <v>35.1</v>
      </c>
      <c r="I33" s="25" t="e">
        <f>#REF!</f>
        <v>#REF!</v>
      </c>
      <c r="J33" s="25" t="e">
        <f t="shared" si="0"/>
        <v>#REF!</v>
      </c>
      <c r="K33" s="25" t="e">
        <f t="shared" si="1"/>
        <v>#REF!</v>
      </c>
      <c r="L33" s="25" t="e">
        <f t="shared" si="2"/>
        <v>#REF!</v>
      </c>
      <c r="M33" s="25" t="e">
        <f t="shared" si="3"/>
        <v>#REF!</v>
      </c>
      <c r="N33" s="34"/>
      <c r="O33" s="16" t="s">
        <v>50</v>
      </c>
      <c r="P33" s="8">
        <v>1353</v>
      </c>
      <c r="Q33" s="8">
        <v>1440</v>
      </c>
      <c r="R33" s="35">
        <v>1368</v>
      </c>
      <c r="S33" s="8">
        <v>1496</v>
      </c>
      <c r="T33" s="8">
        <v>1586.4</v>
      </c>
      <c r="U33" s="8" t="e">
        <f>#REF!</f>
        <v>#REF!</v>
      </c>
      <c r="V33" s="8">
        <v>1637.2</v>
      </c>
      <c r="W33" s="35" t="e">
        <f>#REF!</f>
        <v>#REF!</v>
      </c>
      <c r="X33" s="25" t="e">
        <f t="shared" si="4"/>
        <v>#REF!</v>
      </c>
      <c r="Y33" s="25" t="e">
        <f t="shared" si="5"/>
        <v>#REF!</v>
      </c>
      <c r="Z33" s="36"/>
      <c r="AA33" s="16" t="s">
        <v>50</v>
      </c>
      <c r="AB33" s="3">
        <v>28.3</v>
      </c>
      <c r="AC33" s="3">
        <v>27.1</v>
      </c>
      <c r="AD33" s="25">
        <v>26.8</v>
      </c>
      <c r="AE33" s="3">
        <v>22.7</v>
      </c>
      <c r="AF33" s="3">
        <v>39.700000000000003</v>
      </c>
      <c r="AG33" s="3" t="e">
        <f>#REF!</f>
        <v>#REF!</v>
      </c>
      <c r="AH33" s="3">
        <v>57.5</v>
      </c>
      <c r="AI33" s="25" t="e">
        <f>#REF!</f>
        <v>#REF!</v>
      </c>
      <c r="AJ33" s="25" t="e">
        <f t="shared" si="6"/>
        <v>#REF!</v>
      </c>
      <c r="AK33" s="25" t="e">
        <f t="shared" si="7"/>
        <v>#REF!</v>
      </c>
      <c r="AL33" s="25" t="e">
        <f t="shared" si="8"/>
        <v>#REF!</v>
      </c>
      <c r="AM33" s="25" t="e">
        <f t="shared" si="9"/>
        <v>#REF!</v>
      </c>
      <c r="AN33" s="7"/>
    </row>
    <row r="34" spans="1:40" ht="15.6" hidden="1" customHeight="1" x14ac:dyDescent="0.2">
      <c r="A34" s="16" t="s">
        <v>51</v>
      </c>
      <c r="B34" s="3">
        <v>0</v>
      </c>
      <c r="C34" s="3">
        <v>0</v>
      </c>
      <c r="D34" s="25">
        <v>0</v>
      </c>
      <c r="E34" s="3">
        <v>0</v>
      </c>
      <c r="F34" s="3">
        <v>0</v>
      </c>
      <c r="G34" s="3" t="e">
        <f>#REF!</f>
        <v>#REF!</v>
      </c>
      <c r="H34" s="3">
        <v>0</v>
      </c>
      <c r="I34" s="25" t="e">
        <f>#REF!</f>
        <v>#REF!</v>
      </c>
      <c r="J34" s="25">
        <f t="shared" si="0"/>
        <v>0</v>
      </c>
      <c r="K34" s="25" t="e">
        <f t="shared" si="1"/>
        <v>#REF!</v>
      </c>
      <c r="L34" s="25" t="e">
        <f t="shared" si="2"/>
        <v>#REF!</v>
      </c>
      <c r="M34" s="25" t="e">
        <f t="shared" si="3"/>
        <v>#REF!</v>
      </c>
      <c r="N34" s="34"/>
      <c r="O34" s="16" t="s">
        <v>51</v>
      </c>
      <c r="P34" s="8">
        <v>0</v>
      </c>
      <c r="Q34" s="8">
        <v>0</v>
      </c>
      <c r="R34" s="35">
        <v>0</v>
      </c>
      <c r="S34" s="8">
        <v>0</v>
      </c>
      <c r="T34" s="8">
        <v>0</v>
      </c>
      <c r="U34" s="8" t="e">
        <f>#REF!</f>
        <v>#REF!</v>
      </c>
      <c r="V34" s="8">
        <v>0</v>
      </c>
      <c r="W34" s="35" t="e">
        <f>#REF!</f>
        <v>#REF!</v>
      </c>
      <c r="X34" s="25">
        <f t="shared" si="4"/>
        <v>0</v>
      </c>
      <c r="Y34" s="25" t="e">
        <f t="shared" si="5"/>
        <v>#REF!</v>
      </c>
      <c r="Z34" s="36"/>
      <c r="AA34" s="16" t="s">
        <v>51</v>
      </c>
      <c r="AB34" s="3">
        <v>0</v>
      </c>
      <c r="AC34" s="3">
        <v>0</v>
      </c>
      <c r="AD34" s="25">
        <v>0</v>
      </c>
      <c r="AE34" s="3">
        <v>0</v>
      </c>
      <c r="AF34" s="3">
        <v>0</v>
      </c>
      <c r="AG34" s="3" t="e">
        <f>#REF!</f>
        <v>#REF!</v>
      </c>
      <c r="AH34" s="3">
        <v>0</v>
      </c>
      <c r="AI34" s="25" t="e">
        <f>#REF!</f>
        <v>#REF!</v>
      </c>
      <c r="AJ34" s="25">
        <f t="shared" si="6"/>
        <v>0</v>
      </c>
      <c r="AK34" s="25" t="e">
        <f t="shared" si="7"/>
        <v>#REF!</v>
      </c>
      <c r="AL34" s="25" t="e">
        <f t="shared" si="8"/>
        <v>#REF!</v>
      </c>
      <c r="AM34" s="25" t="e">
        <f t="shared" si="9"/>
        <v>#REF!</v>
      </c>
      <c r="AN34" s="7"/>
    </row>
    <row r="35" spans="1:40" ht="15.6" hidden="1" customHeight="1" x14ac:dyDescent="0.2">
      <c r="A35" s="16" t="s">
        <v>52</v>
      </c>
      <c r="B35" s="3">
        <v>0</v>
      </c>
      <c r="C35" s="3">
        <v>0</v>
      </c>
      <c r="D35" s="25">
        <v>0</v>
      </c>
      <c r="E35" s="3">
        <v>0</v>
      </c>
      <c r="F35" s="3">
        <v>0</v>
      </c>
      <c r="G35" s="3" t="e">
        <f>#REF!</f>
        <v>#REF!</v>
      </c>
      <c r="H35" s="3">
        <v>0</v>
      </c>
      <c r="I35" s="25" t="e">
        <f>#REF!</f>
        <v>#REF!</v>
      </c>
      <c r="J35" s="25">
        <f t="shared" si="0"/>
        <v>0</v>
      </c>
      <c r="K35" s="25" t="e">
        <f t="shared" si="1"/>
        <v>#REF!</v>
      </c>
      <c r="L35" s="25" t="e">
        <f t="shared" si="2"/>
        <v>#REF!</v>
      </c>
      <c r="M35" s="25" t="e">
        <f t="shared" si="3"/>
        <v>#REF!</v>
      </c>
      <c r="N35" s="34"/>
      <c r="O35" s="16" t="s">
        <v>52</v>
      </c>
      <c r="P35" s="8">
        <v>0</v>
      </c>
      <c r="Q35" s="8">
        <v>0</v>
      </c>
      <c r="R35" s="35">
        <v>0</v>
      </c>
      <c r="S35" s="8">
        <v>0</v>
      </c>
      <c r="T35" s="8">
        <v>0</v>
      </c>
      <c r="U35" s="8" t="e">
        <f>#REF!</f>
        <v>#REF!</v>
      </c>
      <c r="V35" s="8">
        <v>0</v>
      </c>
      <c r="W35" s="35" t="e">
        <f>#REF!</f>
        <v>#REF!</v>
      </c>
      <c r="X35" s="25">
        <f t="shared" si="4"/>
        <v>0</v>
      </c>
      <c r="Y35" s="25" t="e">
        <f t="shared" si="5"/>
        <v>#REF!</v>
      </c>
      <c r="Z35" s="36"/>
      <c r="AA35" s="16" t="s">
        <v>52</v>
      </c>
      <c r="AB35" s="3">
        <v>0</v>
      </c>
      <c r="AC35" s="3">
        <v>0</v>
      </c>
      <c r="AD35" s="25">
        <v>0</v>
      </c>
      <c r="AE35" s="3">
        <v>0</v>
      </c>
      <c r="AF35" s="3">
        <v>0</v>
      </c>
      <c r="AG35" s="3" t="e">
        <f>#REF!</f>
        <v>#REF!</v>
      </c>
      <c r="AH35" s="3">
        <v>0</v>
      </c>
      <c r="AI35" s="25" t="e">
        <f>#REF!</f>
        <v>#REF!</v>
      </c>
      <c r="AJ35" s="25">
        <f t="shared" si="6"/>
        <v>0</v>
      </c>
      <c r="AK35" s="25" t="e">
        <f t="shared" si="7"/>
        <v>#REF!</v>
      </c>
      <c r="AL35" s="25" t="e">
        <f t="shared" si="8"/>
        <v>#REF!</v>
      </c>
      <c r="AM35" s="25" t="e">
        <f t="shared" si="9"/>
        <v>#REF!</v>
      </c>
      <c r="AN35" s="7"/>
    </row>
    <row r="36" spans="1:40" ht="15.6" customHeight="1" x14ac:dyDescent="0.2">
      <c r="A36" s="16" t="s">
        <v>53</v>
      </c>
      <c r="B36" s="3">
        <v>8</v>
      </c>
      <c r="C36" s="3">
        <v>3.4</v>
      </c>
      <c r="D36" s="25">
        <v>4.2</v>
      </c>
      <c r="E36" s="3">
        <v>2.8</v>
      </c>
      <c r="F36" s="3">
        <v>5.7</v>
      </c>
      <c r="G36" s="3" t="e">
        <f>#REF!</f>
        <v>#REF!</v>
      </c>
      <c r="H36" s="3">
        <v>10.5</v>
      </c>
      <c r="I36" s="25" t="e">
        <f>#REF!</f>
        <v>#REF!</v>
      </c>
      <c r="J36" s="25" t="e">
        <f t="shared" si="0"/>
        <v>#REF!</v>
      </c>
      <c r="K36" s="25" t="e">
        <f t="shared" si="1"/>
        <v>#REF!</v>
      </c>
      <c r="L36" s="25" t="e">
        <f t="shared" si="2"/>
        <v>#REF!</v>
      </c>
      <c r="M36" s="25" t="e">
        <f t="shared" si="3"/>
        <v>#REF!</v>
      </c>
      <c r="N36" s="34"/>
      <c r="O36" s="16" t="s">
        <v>53</v>
      </c>
      <c r="P36" s="8">
        <v>1333</v>
      </c>
      <c r="Q36" s="8">
        <v>1356</v>
      </c>
      <c r="R36" s="35">
        <v>1305</v>
      </c>
      <c r="S36" s="8">
        <v>1317</v>
      </c>
      <c r="T36" s="8">
        <v>1482.39</v>
      </c>
      <c r="U36" s="8" t="e">
        <f>#REF!</f>
        <v>#REF!</v>
      </c>
      <c r="V36" s="8">
        <v>1618.11</v>
      </c>
      <c r="W36" s="35" t="e">
        <f>#REF!</f>
        <v>#REF!</v>
      </c>
      <c r="X36" s="25" t="e">
        <f t="shared" si="4"/>
        <v>#REF!</v>
      </c>
      <c r="Y36" s="25" t="e">
        <f t="shared" si="5"/>
        <v>#REF!</v>
      </c>
      <c r="Z36" s="36"/>
      <c r="AA36" s="16" t="s">
        <v>53</v>
      </c>
      <c r="AB36" s="3">
        <v>10.7</v>
      </c>
      <c r="AC36" s="3">
        <v>4.5999999999999996</v>
      </c>
      <c r="AD36" s="25">
        <v>5.5</v>
      </c>
      <c r="AE36" s="3">
        <v>3.7</v>
      </c>
      <c r="AF36" s="3">
        <v>8.4</v>
      </c>
      <c r="AG36" s="3" t="e">
        <f>#REF!</f>
        <v>#REF!</v>
      </c>
      <c r="AH36" s="3">
        <v>17</v>
      </c>
      <c r="AI36" s="25" t="e">
        <f>#REF!</f>
        <v>#REF!</v>
      </c>
      <c r="AJ36" s="25" t="e">
        <f t="shared" si="6"/>
        <v>#REF!</v>
      </c>
      <c r="AK36" s="25" t="e">
        <f t="shared" si="7"/>
        <v>#REF!</v>
      </c>
      <c r="AL36" s="25" t="e">
        <f t="shared" si="8"/>
        <v>#REF!</v>
      </c>
      <c r="AM36" s="25" t="e">
        <f t="shared" si="9"/>
        <v>#REF!</v>
      </c>
      <c r="AN36" s="7"/>
    </row>
    <row r="37" spans="1:40" ht="15.6" customHeight="1" x14ac:dyDescent="0.2">
      <c r="A37" s="15" t="s">
        <v>54</v>
      </c>
      <c r="B37" s="24">
        <v>0.9</v>
      </c>
      <c r="C37" s="24">
        <v>0.9</v>
      </c>
      <c r="D37" s="24">
        <v>0.9</v>
      </c>
      <c r="E37" s="24">
        <v>0</v>
      </c>
      <c r="F37" s="24">
        <v>0</v>
      </c>
      <c r="G37" s="24" t="e">
        <f>#REF!</f>
        <v>#REF!</v>
      </c>
      <c r="H37" s="24">
        <v>1.1000000000000001</v>
      </c>
      <c r="I37" s="24" t="e">
        <f>#REF!</f>
        <v>#REF!</v>
      </c>
      <c r="J37" s="24" t="e">
        <f t="shared" si="0"/>
        <v>#REF!</v>
      </c>
      <c r="K37" s="24" t="e">
        <f t="shared" si="1"/>
        <v>#REF!</v>
      </c>
      <c r="L37" s="24" t="e">
        <f t="shared" si="2"/>
        <v>#REF!</v>
      </c>
      <c r="M37" s="24" t="e">
        <f t="shared" si="3"/>
        <v>#REF!</v>
      </c>
      <c r="N37" s="31"/>
      <c r="O37" s="38" t="s">
        <v>54</v>
      </c>
      <c r="P37" s="39">
        <v>889</v>
      </c>
      <c r="Q37" s="39">
        <v>778</v>
      </c>
      <c r="R37" s="39">
        <v>778</v>
      </c>
      <c r="S37" s="39">
        <v>0</v>
      </c>
      <c r="T37" s="39">
        <v>0</v>
      </c>
      <c r="U37" s="39" t="e">
        <f>#REF!</f>
        <v>#REF!</v>
      </c>
      <c r="V37" s="39">
        <v>1099.02</v>
      </c>
      <c r="W37" s="39" t="e">
        <f>#REF!</f>
        <v>#REF!</v>
      </c>
      <c r="X37" s="40" t="e">
        <f t="shared" si="4"/>
        <v>#REF!</v>
      </c>
      <c r="Y37" s="40" t="e">
        <f t="shared" si="5"/>
        <v>#REF!</v>
      </c>
      <c r="Z37" s="33"/>
      <c r="AA37" s="15" t="s">
        <v>54</v>
      </c>
      <c r="AB37" s="24">
        <v>0.8</v>
      </c>
      <c r="AC37" s="24">
        <v>0.7</v>
      </c>
      <c r="AD37" s="24">
        <v>0.7</v>
      </c>
      <c r="AE37" s="24">
        <v>0</v>
      </c>
      <c r="AF37" s="24">
        <v>0</v>
      </c>
      <c r="AG37" s="24" t="e">
        <f>#REF!</f>
        <v>#REF!</v>
      </c>
      <c r="AH37" s="24">
        <v>1.2</v>
      </c>
      <c r="AI37" s="24" t="e">
        <f>#REF!</f>
        <v>#REF!</v>
      </c>
      <c r="AJ37" s="24" t="e">
        <f t="shared" si="6"/>
        <v>#REF!</v>
      </c>
      <c r="AK37" s="24" t="e">
        <f t="shared" si="7"/>
        <v>#REF!</v>
      </c>
      <c r="AL37" s="24" t="e">
        <f t="shared" si="8"/>
        <v>#REF!</v>
      </c>
      <c r="AM37" s="24" t="e">
        <f t="shared" si="9"/>
        <v>#REF!</v>
      </c>
      <c r="AN37" s="7"/>
    </row>
    <row r="38" spans="1:40" ht="15.6" customHeight="1" x14ac:dyDescent="0.2">
      <c r="A38" s="16" t="s">
        <v>55</v>
      </c>
      <c r="B38" s="3">
        <v>0.9</v>
      </c>
      <c r="C38" s="3">
        <v>0.9</v>
      </c>
      <c r="D38" s="25">
        <v>0.9</v>
      </c>
      <c r="E38" s="3">
        <v>0</v>
      </c>
      <c r="F38" s="3">
        <v>0</v>
      </c>
      <c r="G38" s="3" t="e">
        <f>#REF!</f>
        <v>#REF!</v>
      </c>
      <c r="H38" s="3">
        <v>1.1000000000000001</v>
      </c>
      <c r="I38" s="25" t="e">
        <f>#REF!</f>
        <v>#REF!</v>
      </c>
      <c r="J38" s="25" t="e">
        <f t="shared" si="0"/>
        <v>#REF!</v>
      </c>
      <c r="K38" s="25" t="e">
        <f t="shared" si="1"/>
        <v>#REF!</v>
      </c>
      <c r="L38" s="25" t="e">
        <f t="shared" si="2"/>
        <v>#REF!</v>
      </c>
      <c r="M38" s="25" t="e">
        <f t="shared" si="3"/>
        <v>#REF!</v>
      </c>
      <c r="N38" s="34"/>
      <c r="O38" s="16" t="s">
        <v>55</v>
      </c>
      <c r="P38" s="8">
        <v>903</v>
      </c>
      <c r="Q38" s="8">
        <v>828</v>
      </c>
      <c r="R38" s="35">
        <v>828</v>
      </c>
      <c r="S38" s="8">
        <v>0</v>
      </c>
      <c r="T38" s="8">
        <v>0</v>
      </c>
      <c r="U38" s="8" t="e">
        <f>#REF!</f>
        <v>#REF!</v>
      </c>
      <c r="V38" s="8">
        <v>1099.02</v>
      </c>
      <c r="W38" s="35" t="e">
        <f>#REF!</f>
        <v>#REF!</v>
      </c>
      <c r="X38" s="25" t="e">
        <f t="shared" si="4"/>
        <v>#REF!</v>
      </c>
      <c r="Y38" s="25" t="e">
        <f t="shared" si="5"/>
        <v>#REF!</v>
      </c>
      <c r="Z38" s="36"/>
      <c r="AA38" s="16" t="s">
        <v>55</v>
      </c>
      <c r="AB38" s="3">
        <v>0.8</v>
      </c>
      <c r="AC38" s="3">
        <v>0.7</v>
      </c>
      <c r="AD38" s="25">
        <v>0.7</v>
      </c>
      <c r="AE38" s="3">
        <v>0</v>
      </c>
      <c r="AF38" s="3">
        <v>0</v>
      </c>
      <c r="AG38" s="3" t="e">
        <f>#REF!</f>
        <v>#REF!</v>
      </c>
      <c r="AH38" s="3">
        <v>1.2</v>
      </c>
      <c r="AI38" s="25" t="e">
        <f>#REF!</f>
        <v>#REF!</v>
      </c>
      <c r="AJ38" s="25" t="e">
        <f t="shared" si="6"/>
        <v>#REF!</v>
      </c>
      <c r="AK38" s="25" t="e">
        <f t="shared" si="7"/>
        <v>#REF!</v>
      </c>
      <c r="AL38" s="25" t="e">
        <f t="shared" si="8"/>
        <v>#REF!</v>
      </c>
      <c r="AM38" s="25" t="e">
        <f t="shared" si="9"/>
        <v>#REF!</v>
      </c>
      <c r="AN38" s="7"/>
    </row>
    <row r="39" spans="1:40" ht="15.6" hidden="1" customHeight="1" x14ac:dyDescent="0.2">
      <c r="A39" s="16" t="s">
        <v>56</v>
      </c>
      <c r="B39" s="3">
        <v>0</v>
      </c>
      <c r="C39" s="3">
        <v>0</v>
      </c>
      <c r="D39" s="25">
        <v>0</v>
      </c>
      <c r="E39" s="3">
        <v>0</v>
      </c>
      <c r="F39" s="3">
        <v>0</v>
      </c>
      <c r="G39" s="3" t="e">
        <f>#REF!</f>
        <v>#REF!</v>
      </c>
      <c r="H39" s="3">
        <v>0</v>
      </c>
      <c r="I39" s="25" t="e">
        <f>#REF!</f>
        <v>#REF!</v>
      </c>
      <c r="J39" s="25">
        <f t="shared" si="0"/>
        <v>0</v>
      </c>
      <c r="K39" s="25" t="e">
        <f t="shared" si="1"/>
        <v>#REF!</v>
      </c>
      <c r="L39" s="25" t="e">
        <f t="shared" si="2"/>
        <v>#REF!</v>
      </c>
      <c r="M39" s="25" t="e">
        <f t="shared" si="3"/>
        <v>#REF!</v>
      </c>
      <c r="N39" s="34"/>
      <c r="O39" s="16" t="s">
        <v>56</v>
      </c>
      <c r="P39" s="8">
        <v>0</v>
      </c>
      <c r="Q39" s="8">
        <v>0</v>
      </c>
      <c r="R39" s="35">
        <v>0</v>
      </c>
      <c r="S39" s="8">
        <v>0</v>
      </c>
      <c r="T39" s="8">
        <v>0</v>
      </c>
      <c r="U39" s="8" t="e">
        <f>#REF!</f>
        <v>#REF!</v>
      </c>
      <c r="V39" s="8">
        <v>0</v>
      </c>
      <c r="W39" s="35" t="e">
        <f>#REF!</f>
        <v>#REF!</v>
      </c>
      <c r="X39" s="25">
        <f t="shared" si="4"/>
        <v>0</v>
      </c>
      <c r="Y39" s="25" t="e">
        <f t="shared" si="5"/>
        <v>#REF!</v>
      </c>
      <c r="Z39" s="36"/>
      <c r="AA39" s="16" t="s">
        <v>56</v>
      </c>
      <c r="AB39" s="3">
        <v>0</v>
      </c>
      <c r="AC39" s="3">
        <v>0</v>
      </c>
      <c r="AD39" s="25">
        <v>0</v>
      </c>
      <c r="AE39" s="3">
        <v>0</v>
      </c>
      <c r="AF39" s="3">
        <v>0</v>
      </c>
      <c r="AG39" s="3" t="e">
        <f>#REF!</f>
        <v>#REF!</v>
      </c>
      <c r="AH39" s="3">
        <v>0</v>
      </c>
      <c r="AI39" s="25" t="e">
        <f>#REF!</f>
        <v>#REF!</v>
      </c>
      <c r="AJ39" s="25">
        <f t="shared" si="6"/>
        <v>0</v>
      </c>
      <c r="AK39" s="25" t="e">
        <f t="shared" si="7"/>
        <v>#REF!</v>
      </c>
      <c r="AL39" s="25" t="e">
        <f t="shared" si="8"/>
        <v>#REF!</v>
      </c>
      <c r="AM39" s="25" t="e">
        <f t="shared" si="9"/>
        <v>#REF!</v>
      </c>
      <c r="AN39" s="7"/>
    </row>
    <row r="40" spans="1:40" ht="15.6" hidden="1" customHeight="1" x14ac:dyDescent="0.2">
      <c r="A40" s="16" t="s">
        <v>57</v>
      </c>
      <c r="B40" s="3">
        <v>0</v>
      </c>
      <c r="C40" s="3">
        <v>0</v>
      </c>
      <c r="D40" s="25">
        <v>0</v>
      </c>
      <c r="E40" s="3">
        <v>0</v>
      </c>
      <c r="F40" s="3">
        <v>0</v>
      </c>
      <c r="G40" s="3" t="e">
        <f>#REF!</f>
        <v>#REF!</v>
      </c>
      <c r="H40" s="3">
        <v>0</v>
      </c>
      <c r="I40" s="25" t="e">
        <f>#REF!</f>
        <v>#REF!</v>
      </c>
      <c r="J40" s="25">
        <f t="shared" si="0"/>
        <v>0</v>
      </c>
      <c r="K40" s="25" t="e">
        <f t="shared" si="1"/>
        <v>#REF!</v>
      </c>
      <c r="L40" s="25" t="e">
        <f t="shared" si="2"/>
        <v>#REF!</v>
      </c>
      <c r="M40" s="25" t="e">
        <f t="shared" si="3"/>
        <v>#REF!</v>
      </c>
      <c r="N40" s="34"/>
      <c r="O40" s="16" t="s">
        <v>57</v>
      </c>
      <c r="P40" s="8">
        <v>0</v>
      </c>
      <c r="Q40" s="8">
        <v>0</v>
      </c>
      <c r="R40" s="35">
        <v>0</v>
      </c>
      <c r="S40" s="8">
        <v>0</v>
      </c>
      <c r="T40" s="8">
        <v>0</v>
      </c>
      <c r="U40" s="8" t="e">
        <f>#REF!</f>
        <v>#REF!</v>
      </c>
      <c r="V40" s="8">
        <v>0</v>
      </c>
      <c r="W40" s="35" t="e">
        <f>#REF!</f>
        <v>#REF!</v>
      </c>
      <c r="X40" s="25">
        <f t="shared" si="4"/>
        <v>0</v>
      </c>
      <c r="Y40" s="25" t="e">
        <f t="shared" si="5"/>
        <v>#REF!</v>
      </c>
      <c r="Z40" s="36"/>
      <c r="AA40" s="16" t="s">
        <v>57</v>
      </c>
      <c r="AB40" s="3">
        <v>0</v>
      </c>
      <c r="AC40" s="3">
        <v>0</v>
      </c>
      <c r="AD40" s="25">
        <v>0</v>
      </c>
      <c r="AE40" s="3">
        <v>0</v>
      </c>
      <c r="AF40" s="3">
        <v>0</v>
      </c>
      <c r="AG40" s="3" t="e">
        <f>#REF!</f>
        <v>#REF!</v>
      </c>
      <c r="AH40" s="3">
        <v>0</v>
      </c>
      <c r="AI40" s="25" t="e">
        <f>#REF!</f>
        <v>#REF!</v>
      </c>
      <c r="AJ40" s="25">
        <f t="shared" si="6"/>
        <v>0</v>
      </c>
      <c r="AK40" s="25" t="e">
        <f t="shared" si="7"/>
        <v>#REF!</v>
      </c>
      <c r="AL40" s="25" t="e">
        <f t="shared" si="8"/>
        <v>#REF!</v>
      </c>
      <c r="AM40" s="25" t="e">
        <f t="shared" si="9"/>
        <v>#REF!</v>
      </c>
      <c r="AN40" s="7"/>
    </row>
    <row r="41" spans="1:40" ht="15.6" customHeight="1" x14ac:dyDescent="0.2">
      <c r="A41" s="15" t="s">
        <v>58</v>
      </c>
      <c r="B41" s="24">
        <v>357.6</v>
      </c>
      <c r="C41" s="24">
        <v>325.5</v>
      </c>
      <c r="D41" s="24">
        <v>270.10000000000002</v>
      </c>
      <c r="E41" s="24">
        <v>238.1</v>
      </c>
      <c r="F41" s="24">
        <v>302.8</v>
      </c>
      <c r="G41" s="24" t="e">
        <f>#REF!</f>
        <v>#REF!</v>
      </c>
      <c r="H41" s="24">
        <v>310.2</v>
      </c>
      <c r="I41" s="24" t="e">
        <f>#REF!</f>
        <v>#REF!</v>
      </c>
      <c r="J41" s="24" t="e">
        <f t="shared" si="0"/>
        <v>#REF!</v>
      </c>
      <c r="K41" s="24" t="e">
        <f t="shared" si="1"/>
        <v>#REF!</v>
      </c>
      <c r="L41" s="24" t="e">
        <f t="shared" si="2"/>
        <v>#REF!</v>
      </c>
      <c r="M41" s="24" t="e">
        <f t="shared" si="3"/>
        <v>#REF!</v>
      </c>
      <c r="N41" s="31"/>
      <c r="O41" s="15" t="s">
        <v>58</v>
      </c>
      <c r="P41" s="32">
        <v>1516</v>
      </c>
      <c r="Q41" s="32">
        <v>1540</v>
      </c>
      <c r="R41" s="32">
        <v>1082</v>
      </c>
      <c r="S41" s="32">
        <v>1683</v>
      </c>
      <c r="T41" s="32">
        <v>1843.0976680000001</v>
      </c>
      <c r="U41" s="32" t="e">
        <f>#REF!</f>
        <v>#REF!</v>
      </c>
      <c r="V41" s="32">
        <v>1749.6333589999999</v>
      </c>
      <c r="W41" s="32" t="e">
        <f>#REF!</f>
        <v>#REF!</v>
      </c>
      <c r="X41" s="24" t="e">
        <f t="shared" si="4"/>
        <v>#REF!</v>
      </c>
      <c r="Y41" s="24" t="e">
        <f t="shared" si="5"/>
        <v>#REF!</v>
      </c>
      <c r="Z41" s="33"/>
      <c r="AA41" s="15" t="s">
        <v>58</v>
      </c>
      <c r="AB41" s="24">
        <v>542</v>
      </c>
      <c r="AC41" s="24">
        <v>501.2</v>
      </c>
      <c r="AD41" s="24">
        <v>292.3</v>
      </c>
      <c r="AE41" s="24">
        <v>400.8</v>
      </c>
      <c r="AF41" s="24">
        <v>558.1</v>
      </c>
      <c r="AG41" s="24" t="e">
        <f>#REF!</f>
        <v>#REF!</v>
      </c>
      <c r="AH41" s="24">
        <v>542.79999999999995</v>
      </c>
      <c r="AI41" s="24" t="e">
        <f>#REF!</f>
        <v>#REF!</v>
      </c>
      <c r="AJ41" s="24" t="e">
        <f t="shared" si="6"/>
        <v>#REF!</v>
      </c>
      <c r="AK41" s="24" t="e">
        <f t="shared" si="7"/>
        <v>#REF!</v>
      </c>
      <c r="AL41" s="24" t="e">
        <f t="shared" si="8"/>
        <v>#REF!</v>
      </c>
      <c r="AM41" s="24" t="e">
        <f t="shared" si="9"/>
        <v>#REF!</v>
      </c>
      <c r="AN41" s="7"/>
    </row>
    <row r="42" spans="1:40" ht="15.6" customHeight="1" x14ac:dyDescent="0.2">
      <c r="A42" s="41" t="s">
        <v>59</v>
      </c>
      <c r="B42" s="42">
        <v>764</v>
      </c>
      <c r="C42" s="42">
        <v>650.70000000000005</v>
      </c>
      <c r="D42" s="42">
        <v>685.1</v>
      </c>
      <c r="E42" s="42">
        <v>701</v>
      </c>
      <c r="F42" s="42">
        <v>871.9</v>
      </c>
      <c r="G42" s="42" t="e">
        <f>#REF!</f>
        <v>#REF!</v>
      </c>
      <c r="H42" s="42">
        <v>1259.4000000000001</v>
      </c>
      <c r="I42" s="42" t="e">
        <f>#REF!</f>
        <v>#REF!</v>
      </c>
      <c r="J42" s="42" t="e">
        <f t="shared" si="0"/>
        <v>#REF!</v>
      </c>
      <c r="K42" s="42" t="e">
        <f t="shared" si="1"/>
        <v>#REF!</v>
      </c>
      <c r="L42" s="42" t="e">
        <f t="shared" si="2"/>
        <v>#REF!</v>
      </c>
      <c r="M42" s="42" t="e">
        <f t="shared" si="3"/>
        <v>#REF!</v>
      </c>
      <c r="N42" s="31"/>
      <c r="O42" s="41" t="s">
        <v>59</v>
      </c>
      <c r="P42" s="43">
        <v>1560</v>
      </c>
      <c r="Q42" s="43">
        <v>1631</v>
      </c>
      <c r="R42" s="43">
        <v>1455</v>
      </c>
      <c r="S42" s="43">
        <v>1610</v>
      </c>
      <c r="T42" s="43">
        <v>1660.420304</v>
      </c>
      <c r="U42" s="43" t="e">
        <f>#REF!</f>
        <v>#REF!</v>
      </c>
      <c r="V42" s="43">
        <v>1742.9387899999999</v>
      </c>
      <c r="W42" s="43" t="e">
        <f>#REF!</f>
        <v>#REF!</v>
      </c>
      <c r="X42" s="42" t="e">
        <f t="shared" si="4"/>
        <v>#REF!</v>
      </c>
      <c r="Y42" s="42" t="e">
        <f t="shared" si="5"/>
        <v>#REF!</v>
      </c>
      <c r="Z42" s="33"/>
      <c r="AA42" s="41" t="s">
        <v>59</v>
      </c>
      <c r="AB42" s="42">
        <v>1192</v>
      </c>
      <c r="AC42" s="42">
        <v>1061.5999999999999</v>
      </c>
      <c r="AD42" s="42">
        <v>996.9</v>
      </c>
      <c r="AE42" s="42">
        <v>1128.7</v>
      </c>
      <c r="AF42" s="42">
        <v>1447.7</v>
      </c>
      <c r="AG42" s="42" t="e">
        <f>#REF!</f>
        <v>#REF!</v>
      </c>
      <c r="AH42" s="42">
        <v>2195.1</v>
      </c>
      <c r="AI42" s="42" t="e">
        <f>#REF!</f>
        <v>#REF!</v>
      </c>
      <c r="AJ42" s="42" t="e">
        <f t="shared" si="6"/>
        <v>#REF!</v>
      </c>
      <c r="AK42" s="42" t="e">
        <f t="shared" si="7"/>
        <v>#REF!</v>
      </c>
      <c r="AL42" s="42" t="e">
        <f t="shared" si="8"/>
        <v>#REF!</v>
      </c>
      <c r="AM42" s="42" t="e">
        <f t="shared" si="9"/>
        <v>#REF!</v>
      </c>
      <c r="AN42" s="7"/>
    </row>
    <row r="43" spans="1:40" ht="15.6" customHeight="1" x14ac:dyDescent="0.2">
      <c r="A43" s="44" t="s">
        <v>10</v>
      </c>
      <c r="B43" s="17">
        <v>1121.5999999999999</v>
      </c>
      <c r="C43" s="17">
        <v>976.2</v>
      </c>
      <c r="D43" s="17">
        <v>955.2</v>
      </c>
      <c r="E43" s="17">
        <v>939.1</v>
      </c>
      <c r="F43" s="17">
        <v>1174.7</v>
      </c>
      <c r="G43" s="17" t="e">
        <f>#REF!</f>
        <v>#REF!</v>
      </c>
      <c r="H43" s="17">
        <v>1569.6</v>
      </c>
      <c r="I43" s="17" t="e">
        <f>#REF!</f>
        <v>#REF!</v>
      </c>
      <c r="J43" s="17" t="e">
        <f t="shared" si="0"/>
        <v>#REF!</v>
      </c>
      <c r="K43" s="17" t="e">
        <f t="shared" si="1"/>
        <v>#REF!</v>
      </c>
      <c r="L43" s="17" t="e">
        <f t="shared" si="2"/>
        <v>#REF!</v>
      </c>
      <c r="M43" s="17" t="e">
        <f t="shared" si="3"/>
        <v>#REF!</v>
      </c>
      <c r="N43" s="31"/>
      <c r="O43" s="44" t="s">
        <v>10</v>
      </c>
      <c r="P43" s="45">
        <v>1546</v>
      </c>
      <c r="Q43" s="45">
        <v>1601</v>
      </c>
      <c r="R43" s="45">
        <v>1350</v>
      </c>
      <c r="S43" s="45">
        <v>1629</v>
      </c>
      <c r="T43" s="45">
        <v>1707.5086719999999</v>
      </c>
      <c r="U43" s="45" t="e">
        <f>#REF!</f>
        <v>#REF!</v>
      </c>
      <c r="V43" s="45">
        <v>1744.261837</v>
      </c>
      <c r="W43" s="45" t="e">
        <f>#REF!</f>
        <v>#REF!</v>
      </c>
      <c r="X43" s="17" t="e">
        <f t="shared" si="4"/>
        <v>#REF!</v>
      </c>
      <c r="Y43" s="17" t="e">
        <f t="shared" si="5"/>
        <v>#REF!</v>
      </c>
      <c r="Z43" s="33"/>
      <c r="AA43" s="44" t="s">
        <v>10</v>
      </c>
      <c r="AB43" s="17">
        <v>1734</v>
      </c>
      <c r="AC43" s="17">
        <v>1562.8</v>
      </c>
      <c r="AD43" s="17">
        <v>1289.2</v>
      </c>
      <c r="AE43" s="17">
        <v>1529.5</v>
      </c>
      <c r="AF43" s="17">
        <v>2005.8</v>
      </c>
      <c r="AG43" s="17" t="e">
        <f>#REF!</f>
        <v>#REF!</v>
      </c>
      <c r="AH43" s="17">
        <v>2737.9</v>
      </c>
      <c r="AI43" s="17" t="e">
        <f>#REF!</f>
        <v>#REF!</v>
      </c>
      <c r="AJ43" s="17" t="e">
        <f t="shared" si="6"/>
        <v>#REF!</v>
      </c>
      <c r="AK43" s="17" t="e">
        <f t="shared" si="7"/>
        <v>#REF!</v>
      </c>
      <c r="AL43" s="17" t="e">
        <f t="shared" si="8"/>
        <v>#REF!</v>
      </c>
      <c r="AM43" s="17" t="e">
        <f t="shared" si="9"/>
        <v>#REF!</v>
      </c>
      <c r="AN43" s="7"/>
    </row>
    <row r="44" spans="1:40" ht="15.6" customHeight="1" x14ac:dyDescent="0.2">
      <c r="A44" s="5" t="e">
        <f>#REF!</f>
        <v>#REF!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 t="s">
        <v>1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5" t="s">
        <v>1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0" ht="15.6" customHeight="1" x14ac:dyDescent="0.2">
      <c r="A45" s="5" t="e">
        <f>#REF!</f>
        <v>#REF!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5" t="e">
        <f>#REF!</f>
        <v>#REF!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5" t="e">
        <f>#REF!</f>
        <v>#REF!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1:40" ht="20.100000000000001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40" ht="20.100000000000001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0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1:40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1:40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1:40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spans="1:40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spans="1:40" ht="1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spans="1:40" ht="1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spans="1:40" ht="1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spans="1:40" ht="1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spans="1:40" ht="19.5" customHeight="1" x14ac:dyDescent="0.2">
      <c r="N57" s="7"/>
    </row>
    <row r="58" spans="1:40" ht="19.5" customHeight="1" x14ac:dyDescent="0.2"/>
    <row r="59" spans="1:40" ht="19.5" customHeight="1" x14ac:dyDescent="0.2"/>
    <row r="60" spans="1:40" ht="15" customHeight="1" x14ac:dyDescent="0.2"/>
    <row r="61" spans="1:40" ht="15" customHeight="1" x14ac:dyDescent="0.2"/>
    <row r="62" spans="1:40" ht="15" customHeight="1" x14ac:dyDescent="0.2"/>
    <row r="63" spans="1:40" ht="15" customHeight="1" x14ac:dyDescent="0.2"/>
    <row r="64" spans="1:40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hidden="1" customHeight="1" x14ac:dyDescent="0.2"/>
    <row r="86" ht="15" hidden="1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9.5" customHeight="1" x14ac:dyDescent="0.2"/>
    <row r="110" ht="19.5" customHeight="1" x14ac:dyDescent="0.2"/>
    <row r="111" ht="19.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hidden="1" customHeight="1" x14ac:dyDescent="0.2"/>
    <row r="124" ht="15" hidden="1" customHeight="1" x14ac:dyDescent="0.2"/>
    <row r="125" ht="15" hidden="1" customHeight="1" x14ac:dyDescent="0.2"/>
    <row r="126" ht="15" hidden="1" customHeight="1" x14ac:dyDescent="0.2"/>
    <row r="127" ht="15" hidden="1" customHeight="1" x14ac:dyDescent="0.2"/>
    <row r="128" ht="15" hidden="1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hidden="1" customHeight="1" x14ac:dyDescent="0.2"/>
    <row r="138" ht="15" hidden="1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</sheetData>
  <mergeCells count="45">
    <mergeCell ref="AJ7:AK7"/>
    <mergeCell ref="AL7:AM7"/>
    <mergeCell ref="AC7:AC8"/>
    <mergeCell ref="AD7:AD8"/>
    <mergeCell ref="AE7:AE8"/>
    <mergeCell ref="AF7:AF8"/>
    <mergeCell ref="AG7:AG8"/>
    <mergeCell ref="S7:S8"/>
    <mergeCell ref="T7:T8"/>
    <mergeCell ref="U7:U8"/>
    <mergeCell ref="X7:Y7"/>
    <mergeCell ref="AB7:AB8"/>
    <mergeCell ref="J7:K7"/>
    <mergeCell ref="L7:M7"/>
    <mergeCell ref="P7:P8"/>
    <mergeCell ref="Q7:Q8"/>
    <mergeCell ref="R7:R8"/>
    <mergeCell ref="C7:C8"/>
    <mergeCell ref="D7:D8"/>
    <mergeCell ref="E7:E8"/>
    <mergeCell ref="F7:F8"/>
    <mergeCell ref="G7:G8"/>
    <mergeCell ref="A4:M4"/>
    <mergeCell ref="O4:Y4"/>
    <mergeCell ref="AA4:AM4"/>
    <mergeCell ref="A5:A8"/>
    <mergeCell ref="B5:M5"/>
    <mergeCell ref="O5:O8"/>
    <mergeCell ref="P5:Y5"/>
    <mergeCell ref="AA5:AA8"/>
    <mergeCell ref="AB5:AM5"/>
    <mergeCell ref="H6:I6"/>
    <mergeCell ref="J6:M6"/>
    <mergeCell ref="V6:W6"/>
    <mergeCell ref="X6:Y6"/>
    <mergeCell ref="AH6:AI6"/>
    <mergeCell ref="AJ6:AM6"/>
    <mergeCell ref="B7:B8"/>
    <mergeCell ref="A1:I1"/>
    <mergeCell ref="A2:M2"/>
    <mergeCell ref="O2:Y2"/>
    <mergeCell ref="AA2:AM2"/>
    <mergeCell ref="A3:M3"/>
    <mergeCell ref="O3:Y3"/>
    <mergeCell ref="AA3:AM3"/>
  </mergeCells>
  <printOptions gridLines="1" gridLinesSet="0"/>
  <pageMargins left="0.51180599999999998" right="0.39375000000000004" top="0.98402800000000012" bottom="0.98402800000000012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zoomScale="90" workbookViewId="0">
      <selection activeCell="D23" sqref="D23"/>
    </sheetView>
  </sheetViews>
  <sheetFormatPr defaultColWidth="11.42578125" defaultRowHeight="12" customHeight="1" x14ac:dyDescent="0.2"/>
  <cols>
    <col min="1" max="1" width="19.140625" style="53" customWidth="1"/>
    <col min="2" max="3" width="11.28515625" style="53" customWidth="1"/>
    <col min="4" max="4" width="7.42578125" style="53" customWidth="1"/>
    <col min="5" max="6" width="11.28515625" style="53" customWidth="1"/>
    <col min="7" max="7" width="7.42578125" style="53" customWidth="1"/>
    <col min="8" max="9" width="11.28515625" style="53" customWidth="1"/>
    <col min="10" max="10" width="7.42578125" style="53" customWidth="1"/>
    <col min="11" max="12" width="11.28515625" style="53" customWidth="1"/>
    <col min="13" max="14" width="7" style="53" customWidth="1"/>
    <col min="15" max="15" width="8.28515625" style="53" customWidth="1"/>
    <col min="16" max="257" width="11.42578125" style="53" customWidth="1"/>
  </cols>
  <sheetData>
    <row r="1" spans="1:12" ht="31.5" customHeight="1" x14ac:dyDescent="0.2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27"/>
      <c r="L1" s="127"/>
    </row>
    <row r="2" spans="1:12" ht="15.6" customHeight="1" x14ac:dyDescent="0.2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28"/>
      <c r="L2" s="128"/>
    </row>
    <row r="3" spans="1:12" ht="15.6" customHeight="1" x14ac:dyDescent="0.2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28"/>
      <c r="L3" s="128"/>
    </row>
    <row r="4" spans="1:12" ht="15.6" customHeight="1" x14ac:dyDescent="0.2">
      <c r="A4" s="198"/>
      <c r="B4" s="198"/>
      <c r="C4" s="198"/>
      <c r="D4" s="198"/>
      <c r="E4" s="198"/>
      <c r="F4" s="198"/>
      <c r="G4" s="198"/>
      <c r="H4" s="198"/>
      <c r="I4" s="198"/>
      <c r="J4" s="198"/>
    </row>
    <row r="5" spans="1:12" ht="20.100000000000001" customHeight="1" x14ac:dyDescent="0.2">
      <c r="A5" s="211" t="s">
        <v>12</v>
      </c>
      <c r="B5" s="214" t="s">
        <v>13</v>
      </c>
      <c r="C5" s="214"/>
      <c r="D5" s="214"/>
      <c r="E5" s="213" t="s">
        <v>14</v>
      </c>
      <c r="F5" s="213"/>
      <c r="G5" s="213"/>
      <c r="H5" s="214" t="s">
        <v>15</v>
      </c>
      <c r="I5" s="214"/>
      <c r="J5" s="214"/>
    </row>
    <row r="6" spans="1:12" ht="20.100000000000001" customHeight="1" x14ac:dyDescent="0.2">
      <c r="A6" s="211"/>
      <c r="B6" s="130" t="e">
        <f>#REF!</f>
        <v>#REF!</v>
      </c>
      <c r="C6" s="130" t="e">
        <f>#REF!</f>
        <v>#REF!</v>
      </c>
      <c r="D6" s="130" t="s">
        <v>16</v>
      </c>
      <c r="E6" s="130" t="e">
        <f>#REF!</f>
        <v>#REF!</v>
      </c>
      <c r="F6" s="130" t="e">
        <f>#REF!</f>
        <v>#REF!</v>
      </c>
      <c r="G6" s="130" t="s">
        <v>16</v>
      </c>
      <c r="H6" s="130" t="e">
        <f>#REF!</f>
        <v>#REF!</v>
      </c>
      <c r="I6" s="130" t="e">
        <f>#REF!</f>
        <v>#REF!</v>
      </c>
      <c r="J6" s="130" t="s">
        <v>16</v>
      </c>
    </row>
    <row r="7" spans="1:12" ht="19.5" customHeight="1" x14ac:dyDescent="0.2">
      <c r="A7" s="211"/>
      <c r="B7" s="130" t="s">
        <v>17</v>
      </c>
      <c r="C7" s="130" t="s">
        <v>18</v>
      </c>
      <c r="D7" s="130" t="s">
        <v>19</v>
      </c>
      <c r="E7" s="130" t="s">
        <v>20</v>
      </c>
      <c r="F7" s="130" t="s">
        <v>21</v>
      </c>
      <c r="G7" s="130" t="s">
        <v>22</v>
      </c>
      <c r="H7" s="130" t="s">
        <v>23</v>
      </c>
      <c r="I7" s="130" t="s">
        <v>24</v>
      </c>
      <c r="J7" s="130" t="s">
        <v>25</v>
      </c>
    </row>
    <row r="8" spans="1:12" ht="15" hidden="1" customHeight="1" x14ac:dyDescent="0.2">
      <c r="A8" s="56" t="s">
        <v>26</v>
      </c>
      <c r="B8" s="57">
        <v>0</v>
      </c>
      <c r="C8" s="57">
        <f>SUM(C9:C15)</f>
        <v>0</v>
      </c>
      <c r="D8" s="57">
        <f>IF($B8=0,0,ROUND((C8/$B8-1)*100,1))</f>
        <v>0</v>
      </c>
      <c r="E8" s="58">
        <v>0</v>
      </c>
      <c r="F8" s="58">
        <v>0</v>
      </c>
      <c r="G8" s="57">
        <f t="shared" ref="G8:G42" si="0">IF($E8=0,0,ROUND((F8/$E8-1)*100,1))</f>
        <v>0</v>
      </c>
      <c r="H8" s="57">
        <v>0</v>
      </c>
      <c r="I8" s="57">
        <f>SUM(I9:I15)</f>
        <v>0</v>
      </c>
      <c r="J8" s="57">
        <f t="shared" ref="J8:J42" si="1">IF($H8=0,0,ROUND((I8/$H8-1)*100,1))</f>
        <v>0</v>
      </c>
    </row>
    <row r="9" spans="1:12" ht="15" hidden="1" customHeight="1" x14ac:dyDescent="0.2">
      <c r="A9" s="73" t="s">
        <v>27</v>
      </c>
      <c r="B9" s="20">
        <v>0</v>
      </c>
      <c r="C9" s="20">
        <f t="shared" ref="C9:C15" si="2">ROUND(B9*(1+(D9/100)),1)</f>
        <v>0</v>
      </c>
      <c r="D9" s="20">
        <v>0</v>
      </c>
      <c r="E9" s="124">
        <v>0</v>
      </c>
      <c r="F9" s="124">
        <v>0</v>
      </c>
      <c r="G9" s="59">
        <f t="shared" si="0"/>
        <v>0</v>
      </c>
      <c r="H9" s="20">
        <v>0</v>
      </c>
      <c r="I9" s="20">
        <f t="shared" ref="I9:I15" si="3">ROUND(C9*$F9/1000,1)</f>
        <v>0</v>
      </c>
      <c r="J9" s="20">
        <f t="shared" si="1"/>
        <v>0</v>
      </c>
    </row>
    <row r="10" spans="1:12" ht="15" hidden="1" customHeight="1" x14ac:dyDescent="0.2">
      <c r="A10" s="73" t="s">
        <v>28</v>
      </c>
      <c r="B10" s="20">
        <v>0</v>
      </c>
      <c r="C10" s="20">
        <f t="shared" si="2"/>
        <v>0</v>
      </c>
      <c r="D10" s="20">
        <v>0</v>
      </c>
      <c r="E10" s="124">
        <v>0</v>
      </c>
      <c r="F10" s="124">
        <v>0</v>
      </c>
      <c r="G10" s="59">
        <f t="shared" si="0"/>
        <v>0</v>
      </c>
      <c r="H10" s="20">
        <v>0</v>
      </c>
      <c r="I10" s="20">
        <f t="shared" si="3"/>
        <v>0</v>
      </c>
      <c r="J10" s="20">
        <f t="shared" si="1"/>
        <v>0</v>
      </c>
    </row>
    <row r="11" spans="1:12" ht="15" hidden="1" customHeight="1" x14ac:dyDescent="0.2">
      <c r="A11" s="73" t="s">
        <v>29</v>
      </c>
      <c r="B11" s="20">
        <v>0</v>
      </c>
      <c r="C11" s="20">
        <f t="shared" si="2"/>
        <v>0</v>
      </c>
      <c r="D11" s="20">
        <v>0</v>
      </c>
      <c r="E11" s="124">
        <v>0</v>
      </c>
      <c r="F11" s="124">
        <v>0</v>
      </c>
      <c r="G11" s="59">
        <f t="shared" si="0"/>
        <v>0</v>
      </c>
      <c r="H11" s="20">
        <v>0</v>
      </c>
      <c r="I11" s="20">
        <f t="shared" si="3"/>
        <v>0</v>
      </c>
      <c r="J11" s="20">
        <f t="shared" si="1"/>
        <v>0</v>
      </c>
    </row>
    <row r="12" spans="1:12" ht="15" hidden="1" customHeight="1" x14ac:dyDescent="0.2">
      <c r="A12" s="73" t="s">
        <v>30</v>
      </c>
      <c r="B12" s="20">
        <v>0</v>
      </c>
      <c r="C12" s="20">
        <f t="shared" si="2"/>
        <v>0</v>
      </c>
      <c r="D12" s="20">
        <v>0</v>
      </c>
      <c r="E12" s="124">
        <v>0</v>
      </c>
      <c r="F12" s="124">
        <v>0</v>
      </c>
      <c r="G12" s="59">
        <f t="shared" si="0"/>
        <v>0</v>
      </c>
      <c r="H12" s="20">
        <v>0</v>
      </c>
      <c r="I12" s="20">
        <f t="shared" si="3"/>
        <v>0</v>
      </c>
      <c r="J12" s="20">
        <f t="shared" si="1"/>
        <v>0</v>
      </c>
    </row>
    <row r="13" spans="1:12" ht="15" hidden="1" customHeight="1" x14ac:dyDescent="0.2">
      <c r="A13" s="73" t="s">
        <v>31</v>
      </c>
      <c r="B13" s="20">
        <v>0</v>
      </c>
      <c r="C13" s="20">
        <f t="shared" si="2"/>
        <v>0</v>
      </c>
      <c r="D13" s="20">
        <v>0</v>
      </c>
      <c r="E13" s="124">
        <v>0</v>
      </c>
      <c r="F13" s="124">
        <v>0</v>
      </c>
      <c r="G13" s="59">
        <f t="shared" si="0"/>
        <v>0</v>
      </c>
      <c r="H13" s="20">
        <v>0</v>
      </c>
      <c r="I13" s="20">
        <f t="shared" si="3"/>
        <v>0</v>
      </c>
      <c r="J13" s="20">
        <f t="shared" si="1"/>
        <v>0</v>
      </c>
    </row>
    <row r="14" spans="1:12" ht="15" hidden="1" customHeight="1" x14ac:dyDescent="0.2">
      <c r="A14" s="73" t="s">
        <v>32</v>
      </c>
      <c r="B14" s="20">
        <v>0</v>
      </c>
      <c r="C14" s="20">
        <f t="shared" si="2"/>
        <v>0</v>
      </c>
      <c r="D14" s="20">
        <v>0</v>
      </c>
      <c r="E14" s="124">
        <v>0</v>
      </c>
      <c r="F14" s="124">
        <v>0</v>
      </c>
      <c r="G14" s="59">
        <f t="shared" si="0"/>
        <v>0</v>
      </c>
      <c r="H14" s="20">
        <v>0</v>
      </c>
      <c r="I14" s="20">
        <f t="shared" si="3"/>
        <v>0</v>
      </c>
      <c r="J14" s="20">
        <f t="shared" si="1"/>
        <v>0</v>
      </c>
    </row>
    <row r="15" spans="1:12" ht="15" hidden="1" customHeight="1" x14ac:dyDescent="0.2">
      <c r="A15" s="73" t="s">
        <v>33</v>
      </c>
      <c r="B15" s="20">
        <v>0</v>
      </c>
      <c r="C15" s="20">
        <f t="shared" si="2"/>
        <v>0</v>
      </c>
      <c r="D15" s="20">
        <v>0</v>
      </c>
      <c r="E15" s="75">
        <v>0</v>
      </c>
      <c r="F15" s="75">
        <v>0</v>
      </c>
      <c r="G15" s="59">
        <f t="shared" si="0"/>
        <v>0</v>
      </c>
      <c r="H15" s="20">
        <v>0</v>
      </c>
      <c r="I15" s="20">
        <f t="shared" si="3"/>
        <v>0</v>
      </c>
      <c r="J15" s="20">
        <f t="shared" si="1"/>
        <v>0</v>
      </c>
    </row>
    <row r="16" spans="1:12" ht="15" hidden="1" customHeight="1" x14ac:dyDescent="0.2">
      <c r="A16" s="74" t="s">
        <v>34</v>
      </c>
      <c r="B16" s="19">
        <v>0</v>
      </c>
      <c r="C16" s="19">
        <f>SUM(C17:C25)</f>
        <v>0</v>
      </c>
      <c r="D16" s="19">
        <f>IF($B16=0,0,ROUND((C16/$B16-1)*100,1))</f>
        <v>0</v>
      </c>
      <c r="E16" s="75">
        <v>0</v>
      </c>
      <c r="F16" s="75">
        <v>0</v>
      </c>
      <c r="G16" s="19">
        <f t="shared" si="0"/>
        <v>0</v>
      </c>
      <c r="H16" s="19">
        <f>SUM(H17:H25)</f>
        <v>0</v>
      </c>
      <c r="I16" s="19">
        <f>SUM(I17:I25)</f>
        <v>0</v>
      </c>
      <c r="J16" s="19">
        <f t="shared" si="1"/>
        <v>0</v>
      </c>
    </row>
    <row r="17" spans="1:10" ht="15" hidden="1" customHeight="1" x14ac:dyDescent="0.2">
      <c r="A17" s="73" t="s">
        <v>35</v>
      </c>
      <c r="B17" s="20">
        <v>0</v>
      </c>
      <c r="C17" s="20">
        <f t="shared" ref="C17:C25" si="4">ROUND(B17*(1+(D17/100)),1)</f>
        <v>0</v>
      </c>
      <c r="D17" s="20">
        <v>0</v>
      </c>
      <c r="E17" s="124">
        <v>0</v>
      </c>
      <c r="F17" s="124">
        <v>0</v>
      </c>
      <c r="G17" s="59">
        <f t="shared" si="0"/>
        <v>0</v>
      </c>
      <c r="H17" s="20">
        <f t="shared" ref="H17:H25" si="5">ROUND(B17*E17/1000,1)</f>
        <v>0</v>
      </c>
      <c r="I17" s="20">
        <f t="shared" ref="I17:I25" si="6">ROUND(C17*$F17/1000,1)</f>
        <v>0</v>
      </c>
      <c r="J17" s="20">
        <f t="shared" si="1"/>
        <v>0</v>
      </c>
    </row>
    <row r="18" spans="1:10" ht="15" hidden="1" customHeight="1" x14ac:dyDescent="0.2">
      <c r="A18" s="73" t="s">
        <v>36</v>
      </c>
      <c r="B18" s="20">
        <v>0</v>
      </c>
      <c r="C18" s="20">
        <f t="shared" si="4"/>
        <v>0</v>
      </c>
      <c r="D18" s="20">
        <v>0</v>
      </c>
      <c r="E18" s="124">
        <v>0</v>
      </c>
      <c r="F18" s="124">
        <v>0</v>
      </c>
      <c r="G18" s="59">
        <f t="shared" si="0"/>
        <v>0</v>
      </c>
      <c r="H18" s="20">
        <f t="shared" si="5"/>
        <v>0</v>
      </c>
      <c r="I18" s="20">
        <f t="shared" si="6"/>
        <v>0</v>
      </c>
      <c r="J18" s="20">
        <f t="shared" si="1"/>
        <v>0</v>
      </c>
    </row>
    <row r="19" spans="1:10" ht="15" hidden="1" customHeight="1" x14ac:dyDescent="0.2">
      <c r="A19" s="73" t="s">
        <v>37</v>
      </c>
      <c r="B19" s="20">
        <v>0</v>
      </c>
      <c r="C19" s="20">
        <f t="shared" si="4"/>
        <v>0</v>
      </c>
      <c r="D19" s="20">
        <v>0</v>
      </c>
      <c r="E19" s="124">
        <v>0</v>
      </c>
      <c r="F19" s="124">
        <v>0</v>
      </c>
      <c r="G19" s="59">
        <f t="shared" si="0"/>
        <v>0</v>
      </c>
      <c r="H19" s="20">
        <f t="shared" si="5"/>
        <v>0</v>
      </c>
      <c r="I19" s="20">
        <f t="shared" si="6"/>
        <v>0</v>
      </c>
      <c r="J19" s="20">
        <f t="shared" si="1"/>
        <v>0</v>
      </c>
    </row>
    <row r="20" spans="1:10" ht="15" hidden="1" customHeight="1" x14ac:dyDescent="0.2">
      <c r="A20" s="73" t="s">
        <v>38</v>
      </c>
      <c r="B20" s="20">
        <v>0</v>
      </c>
      <c r="C20" s="20">
        <f t="shared" si="4"/>
        <v>0</v>
      </c>
      <c r="D20" s="20">
        <v>0</v>
      </c>
      <c r="E20" s="124">
        <v>0</v>
      </c>
      <c r="F20" s="124">
        <v>0</v>
      </c>
      <c r="G20" s="59">
        <f t="shared" si="0"/>
        <v>0</v>
      </c>
      <c r="H20" s="20">
        <f t="shared" si="5"/>
        <v>0</v>
      </c>
      <c r="I20" s="20">
        <f t="shared" si="6"/>
        <v>0</v>
      </c>
      <c r="J20" s="20">
        <f t="shared" si="1"/>
        <v>0</v>
      </c>
    </row>
    <row r="21" spans="1:10" ht="15" hidden="1" customHeight="1" x14ac:dyDescent="0.2">
      <c r="A21" s="73" t="s">
        <v>39</v>
      </c>
      <c r="B21" s="20">
        <v>0</v>
      </c>
      <c r="C21" s="20">
        <f t="shared" si="4"/>
        <v>0</v>
      </c>
      <c r="D21" s="20">
        <v>0</v>
      </c>
      <c r="E21" s="124">
        <v>0</v>
      </c>
      <c r="F21" s="124">
        <v>0</v>
      </c>
      <c r="G21" s="59">
        <f t="shared" si="0"/>
        <v>0</v>
      </c>
      <c r="H21" s="20">
        <f t="shared" si="5"/>
        <v>0</v>
      </c>
      <c r="I21" s="20">
        <f t="shared" si="6"/>
        <v>0</v>
      </c>
      <c r="J21" s="20">
        <f t="shared" si="1"/>
        <v>0</v>
      </c>
    </row>
    <row r="22" spans="1:10" ht="15" hidden="1" customHeight="1" x14ac:dyDescent="0.2">
      <c r="A22" s="73" t="s">
        <v>40</v>
      </c>
      <c r="B22" s="20">
        <v>0</v>
      </c>
      <c r="C22" s="20">
        <f t="shared" si="4"/>
        <v>0</v>
      </c>
      <c r="D22" s="20">
        <v>0</v>
      </c>
      <c r="E22" s="124">
        <v>0</v>
      </c>
      <c r="F22" s="124">
        <v>0</v>
      </c>
      <c r="G22" s="59">
        <f t="shared" si="0"/>
        <v>0</v>
      </c>
      <c r="H22" s="20">
        <f t="shared" si="5"/>
        <v>0</v>
      </c>
      <c r="I22" s="20">
        <f t="shared" si="6"/>
        <v>0</v>
      </c>
      <c r="J22" s="20">
        <f t="shared" si="1"/>
        <v>0</v>
      </c>
    </row>
    <row r="23" spans="1:10" ht="15" hidden="1" customHeight="1" x14ac:dyDescent="0.2">
      <c r="A23" s="73" t="s">
        <v>41</v>
      </c>
      <c r="B23" s="20">
        <v>0</v>
      </c>
      <c r="C23" s="20">
        <f t="shared" si="4"/>
        <v>0</v>
      </c>
      <c r="D23" s="20">
        <v>0</v>
      </c>
      <c r="E23" s="124">
        <v>0</v>
      </c>
      <c r="F23" s="124">
        <v>0</v>
      </c>
      <c r="G23" s="59">
        <f t="shared" si="0"/>
        <v>0</v>
      </c>
      <c r="H23" s="20">
        <f t="shared" si="5"/>
        <v>0</v>
      </c>
      <c r="I23" s="20">
        <f t="shared" si="6"/>
        <v>0</v>
      </c>
      <c r="J23" s="20">
        <f t="shared" si="1"/>
        <v>0</v>
      </c>
    </row>
    <row r="24" spans="1:10" ht="15" hidden="1" customHeight="1" x14ac:dyDescent="0.2">
      <c r="A24" s="73" t="s">
        <v>42</v>
      </c>
      <c r="B24" s="20">
        <v>0</v>
      </c>
      <c r="C24" s="20">
        <f t="shared" si="4"/>
        <v>0</v>
      </c>
      <c r="D24" s="20">
        <v>0</v>
      </c>
      <c r="E24" s="124">
        <v>0</v>
      </c>
      <c r="F24" s="124">
        <v>0</v>
      </c>
      <c r="G24" s="59">
        <f t="shared" si="0"/>
        <v>0</v>
      </c>
      <c r="H24" s="20">
        <f t="shared" si="5"/>
        <v>0</v>
      </c>
      <c r="I24" s="20">
        <f t="shared" si="6"/>
        <v>0</v>
      </c>
      <c r="J24" s="20">
        <f t="shared" si="1"/>
        <v>0</v>
      </c>
    </row>
    <row r="25" spans="1:10" ht="15" hidden="1" customHeight="1" x14ac:dyDescent="0.2">
      <c r="A25" s="73" t="s">
        <v>43</v>
      </c>
      <c r="B25" s="20">
        <v>0</v>
      </c>
      <c r="C25" s="20">
        <f t="shared" si="4"/>
        <v>0</v>
      </c>
      <c r="D25" s="20">
        <v>0</v>
      </c>
      <c r="E25" s="124">
        <v>0</v>
      </c>
      <c r="F25" s="124">
        <v>0</v>
      </c>
      <c r="G25" s="59">
        <f t="shared" si="0"/>
        <v>0</v>
      </c>
      <c r="H25" s="20">
        <f t="shared" si="5"/>
        <v>0</v>
      </c>
      <c r="I25" s="20">
        <f t="shared" si="6"/>
        <v>0</v>
      </c>
      <c r="J25" s="20">
        <f t="shared" si="1"/>
        <v>0</v>
      </c>
    </row>
    <row r="26" spans="1:10" ht="15" hidden="1" customHeight="1" x14ac:dyDescent="0.2">
      <c r="A26" s="74" t="s">
        <v>44</v>
      </c>
      <c r="B26" s="19">
        <v>0</v>
      </c>
      <c r="C26" s="19">
        <f>SUM(C27:C30)</f>
        <v>0</v>
      </c>
      <c r="D26" s="19">
        <f>IF($B26=0,0,ROUND((C26/$B26-1)*100,1))</f>
        <v>0</v>
      </c>
      <c r="E26" s="75">
        <f>IF(B26=0,0,IF(H26=0,0,ROUND(H26/B26*1000,0)))</f>
        <v>0</v>
      </c>
      <c r="F26" s="75">
        <f>IF(C26=0,0,IF(I26=0,0,ROUND(I26/C26*1000,0)))</f>
        <v>0</v>
      </c>
      <c r="G26" s="19">
        <f t="shared" si="0"/>
        <v>0</v>
      </c>
      <c r="H26" s="19">
        <f>SUM(H27:H30)</f>
        <v>0</v>
      </c>
      <c r="I26" s="19">
        <f>SUM(I27:I30)</f>
        <v>0</v>
      </c>
      <c r="J26" s="19">
        <f t="shared" si="1"/>
        <v>0</v>
      </c>
    </row>
    <row r="27" spans="1:10" ht="15" hidden="1" customHeight="1" x14ac:dyDescent="0.2">
      <c r="A27" s="73" t="s">
        <v>45</v>
      </c>
      <c r="B27" s="20">
        <v>0</v>
      </c>
      <c r="C27" s="20">
        <f t="shared" ref="C27:C30" si="7">ROUND(B27*(1+(D27/100)),1)</f>
        <v>0</v>
      </c>
      <c r="D27" s="20">
        <v>0</v>
      </c>
      <c r="E27" s="124">
        <v>0</v>
      </c>
      <c r="F27" s="124">
        <v>0</v>
      </c>
      <c r="G27" s="59">
        <f t="shared" si="0"/>
        <v>0</v>
      </c>
      <c r="H27" s="20">
        <f t="shared" ref="H27:H30" si="8">ROUND(B27*E27/1000,1)</f>
        <v>0</v>
      </c>
      <c r="I27" s="20">
        <f t="shared" ref="I27:I30" si="9">ROUND(C27*$F27/1000,1)</f>
        <v>0</v>
      </c>
      <c r="J27" s="20">
        <f t="shared" si="1"/>
        <v>0</v>
      </c>
    </row>
    <row r="28" spans="1:10" ht="15" hidden="1" customHeight="1" x14ac:dyDescent="0.2">
      <c r="A28" s="73" t="s">
        <v>46</v>
      </c>
      <c r="B28" s="20">
        <v>0</v>
      </c>
      <c r="C28" s="20">
        <f t="shared" si="7"/>
        <v>0</v>
      </c>
      <c r="D28" s="20">
        <v>0</v>
      </c>
      <c r="E28" s="124">
        <v>0</v>
      </c>
      <c r="F28" s="124">
        <v>0</v>
      </c>
      <c r="G28" s="59">
        <f t="shared" si="0"/>
        <v>0</v>
      </c>
      <c r="H28" s="20">
        <f t="shared" si="8"/>
        <v>0</v>
      </c>
      <c r="I28" s="20">
        <f t="shared" si="9"/>
        <v>0</v>
      </c>
      <c r="J28" s="20">
        <f t="shared" si="1"/>
        <v>0</v>
      </c>
    </row>
    <row r="29" spans="1:10" ht="15" hidden="1" customHeight="1" x14ac:dyDescent="0.2">
      <c r="A29" s="73" t="s">
        <v>47</v>
      </c>
      <c r="B29" s="20">
        <v>0</v>
      </c>
      <c r="C29" s="20">
        <f t="shared" si="7"/>
        <v>0</v>
      </c>
      <c r="D29" s="20">
        <v>0</v>
      </c>
      <c r="E29" s="124">
        <v>0</v>
      </c>
      <c r="F29" s="124">
        <v>0</v>
      </c>
      <c r="G29" s="59">
        <f t="shared" si="0"/>
        <v>0</v>
      </c>
      <c r="H29" s="20">
        <f t="shared" si="8"/>
        <v>0</v>
      </c>
      <c r="I29" s="20">
        <f t="shared" si="9"/>
        <v>0</v>
      </c>
      <c r="J29" s="20">
        <f t="shared" si="1"/>
        <v>0</v>
      </c>
    </row>
    <row r="30" spans="1:10" ht="15" hidden="1" customHeight="1" x14ac:dyDescent="0.2">
      <c r="A30" s="73" t="s">
        <v>48</v>
      </c>
      <c r="B30" s="20">
        <v>0</v>
      </c>
      <c r="C30" s="20">
        <f t="shared" si="7"/>
        <v>0</v>
      </c>
      <c r="D30" s="20">
        <v>0</v>
      </c>
      <c r="E30" s="124">
        <v>0</v>
      </c>
      <c r="F30" s="124">
        <v>0</v>
      </c>
      <c r="G30" s="59">
        <f t="shared" si="0"/>
        <v>0</v>
      </c>
      <c r="H30" s="20">
        <f t="shared" si="8"/>
        <v>0</v>
      </c>
      <c r="I30" s="20">
        <f t="shared" si="9"/>
        <v>0</v>
      </c>
      <c r="J30" s="20">
        <f t="shared" si="1"/>
        <v>0</v>
      </c>
    </row>
    <row r="31" spans="1:10" ht="15" hidden="1" customHeight="1" x14ac:dyDescent="0.2">
      <c r="A31" s="74" t="s">
        <v>49</v>
      </c>
      <c r="B31" s="19">
        <v>0</v>
      </c>
      <c r="C31" s="19">
        <f>SUM(C32:C35)</f>
        <v>0</v>
      </c>
      <c r="D31" s="19">
        <f>IF($B31=0,0,ROUND((C31/$B31-1)*100,1))</f>
        <v>0</v>
      </c>
      <c r="E31" s="75">
        <f>IF(B31=0,0,IF(H31=0,0,ROUND(H31/B31*1000,0)))</f>
        <v>0</v>
      </c>
      <c r="F31" s="75">
        <f>IF(C31=0,0,IF(I31=0,0,ROUND(I31/C31*1000,0)))</f>
        <v>0</v>
      </c>
      <c r="G31" s="19">
        <f t="shared" si="0"/>
        <v>0</v>
      </c>
      <c r="H31" s="19">
        <f>SUM(H32:H35)</f>
        <v>0</v>
      </c>
      <c r="I31" s="19">
        <f>SUM(I32:I35)</f>
        <v>0</v>
      </c>
      <c r="J31" s="19">
        <f t="shared" si="1"/>
        <v>0</v>
      </c>
    </row>
    <row r="32" spans="1:10" ht="15" hidden="1" customHeight="1" x14ac:dyDescent="0.2">
      <c r="A32" s="73" t="s">
        <v>50</v>
      </c>
      <c r="B32" s="20">
        <v>0</v>
      </c>
      <c r="C32" s="20">
        <f t="shared" ref="C32:C35" si="10">ROUND(B32*(1+(D32/100)),1)</f>
        <v>0</v>
      </c>
      <c r="D32" s="20">
        <v>0</v>
      </c>
      <c r="E32" s="124">
        <v>0</v>
      </c>
      <c r="F32" s="124">
        <v>0</v>
      </c>
      <c r="G32" s="59">
        <f t="shared" si="0"/>
        <v>0</v>
      </c>
      <c r="H32" s="20">
        <f t="shared" ref="H32:H35" si="11">ROUND(B32*E32/1000,1)</f>
        <v>0</v>
      </c>
      <c r="I32" s="20">
        <f t="shared" ref="I32:I35" si="12">ROUND(C32*$F32/1000,1)</f>
        <v>0</v>
      </c>
      <c r="J32" s="20">
        <f t="shared" si="1"/>
        <v>0</v>
      </c>
    </row>
    <row r="33" spans="1:15" ht="15" hidden="1" customHeight="1" x14ac:dyDescent="0.2">
      <c r="A33" s="73" t="s">
        <v>51</v>
      </c>
      <c r="B33" s="20">
        <v>0</v>
      </c>
      <c r="C33" s="20">
        <f t="shared" si="10"/>
        <v>0</v>
      </c>
      <c r="D33" s="20">
        <v>0</v>
      </c>
      <c r="E33" s="124">
        <v>0</v>
      </c>
      <c r="F33" s="124">
        <v>0</v>
      </c>
      <c r="G33" s="59">
        <f t="shared" si="0"/>
        <v>0</v>
      </c>
      <c r="H33" s="20">
        <f t="shared" si="11"/>
        <v>0</v>
      </c>
      <c r="I33" s="20">
        <f t="shared" si="12"/>
        <v>0</v>
      </c>
      <c r="J33" s="20">
        <f t="shared" si="1"/>
        <v>0</v>
      </c>
    </row>
    <row r="34" spans="1:15" ht="15" hidden="1" customHeight="1" x14ac:dyDescent="0.2">
      <c r="A34" s="73" t="s">
        <v>52</v>
      </c>
      <c r="B34" s="20">
        <v>0</v>
      </c>
      <c r="C34" s="20">
        <f t="shared" si="10"/>
        <v>0</v>
      </c>
      <c r="D34" s="20">
        <v>0</v>
      </c>
      <c r="E34" s="124">
        <v>0</v>
      </c>
      <c r="F34" s="124">
        <v>0</v>
      </c>
      <c r="G34" s="59">
        <f t="shared" si="0"/>
        <v>0</v>
      </c>
      <c r="H34" s="20">
        <f t="shared" si="11"/>
        <v>0</v>
      </c>
      <c r="I34" s="20">
        <f t="shared" si="12"/>
        <v>0</v>
      </c>
      <c r="J34" s="20">
        <f t="shared" si="1"/>
        <v>0</v>
      </c>
    </row>
    <row r="35" spans="1:15" ht="15" hidden="1" customHeight="1" x14ac:dyDescent="0.2">
      <c r="A35" s="76" t="s">
        <v>53</v>
      </c>
      <c r="B35" s="60">
        <v>0</v>
      </c>
      <c r="C35" s="60">
        <f t="shared" si="10"/>
        <v>0</v>
      </c>
      <c r="D35" s="60">
        <v>0</v>
      </c>
      <c r="E35" s="125">
        <v>0</v>
      </c>
      <c r="F35" s="125">
        <v>0</v>
      </c>
      <c r="G35" s="61">
        <f t="shared" si="0"/>
        <v>0</v>
      </c>
      <c r="H35" s="60">
        <f t="shared" si="11"/>
        <v>0</v>
      </c>
      <c r="I35" s="60">
        <f t="shared" si="12"/>
        <v>0</v>
      </c>
      <c r="J35" s="60">
        <f t="shared" si="1"/>
        <v>0</v>
      </c>
    </row>
    <row r="36" spans="1:15" ht="15" customHeight="1" x14ac:dyDescent="0.2">
      <c r="A36" s="46" t="s">
        <v>54</v>
      </c>
      <c r="B36" s="142">
        <f>SUM(B37:B39)</f>
        <v>34</v>
      </c>
      <c r="C36" s="142">
        <f>SUM(C37:C39)</f>
        <v>35.299999999999997</v>
      </c>
      <c r="D36" s="142">
        <f>IF($B36=0,0,ROUND((C36/$B36-1)*100,1))</f>
        <v>3.8</v>
      </c>
      <c r="E36" s="143">
        <v>1429</v>
      </c>
      <c r="F36" s="143">
        <f>IF(C36=0,0,IF(I36=0,0,ROUND(I36/C36*1000,0)))</f>
        <v>912</v>
      </c>
      <c r="G36" s="142">
        <f t="shared" si="0"/>
        <v>-36.200000000000003</v>
      </c>
      <c r="H36" s="142">
        <f>SUM(H37:H39)</f>
        <v>48.6</v>
      </c>
      <c r="I36" s="142">
        <f>SUM(I37:I39)</f>
        <v>32.199999999999996</v>
      </c>
      <c r="J36" s="142">
        <f t="shared" si="1"/>
        <v>-33.700000000000003</v>
      </c>
      <c r="L36" s="129"/>
      <c r="O36" s="129"/>
    </row>
    <row r="37" spans="1:15" ht="15" customHeight="1" x14ac:dyDescent="0.2">
      <c r="A37" s="146" t="s">
        <v>55</v>
      </c>
      <c r="B37" s="63">
        <v>0.9</v>
      </c>
      <c r="C37" s="63">
        <f>ROUND(B37*(1+(D37/100)),1)</f>
        <v>0.5</v>
      </c>
      <c r="D37" s="145">
        <v>-44.4</v>
      </c>
      <c r="E37" s="144">
        <v>1017</v>
      </c>
      <c r="F37" s="144">
        <v>1691</v>
      </c>
      <c r="G37" s="145">
        <f t="shared" si="0"/>
        <v>66.3</v>
      </c>
      <c r="H37" s="63">
        <f>ROUND(B37*$E37/1000,1)</f>
        <v>0.9</v>
      </c>
      <c r="I37" s="63">
        <f t="shared" ref="I37:I39" si="13">ROUND(C37*$F37/1000,1)</f>
        <v>0.8</v>
      </c>
      <c r="J37" s="63">
        <f t="shared" si="1"/>
        <v>-11.1</v>
      </c>
      <c r="L37" s="129"/>
    </row>
    <row r="38" spans="1:15" ht="15" hidden="1" customHeight="1" x14ac:dyDescent="0.2">
      <c r="A38" s="89" t="s">
        <v>56</v>
      </c>
      <c r="B38" s="63">
        <v>0</v>
      </c>
      <c r="C38" s="63">
        <v>0</v>
      </c>
      <c r="D38" s="145"/>
      <c r="E38" s="144">
        <v>0</v>
      </c>
      <c r="F38" s="144">
        <v>0</v>
      </c>
      <c r="G38" s="145">
        <f t="shared" si="0"/>
        <v>0</v>
      </c>
      <c r="H38" s="63">
        <f>ROUND(B38*$F38/1000,1)</f>
        <v>0</v>
      </c>
      <c r="I38" s="63">
        <f t="shared" si="13"/>
        <v>0</v>
      </c>
      <c r="J38" s="63">
        <f t="shared" si="1"/>
        <v>0</v>
      </c>
      <c r="L38" s="129"/>
      <c r="O38" s="129"/>
    </row>
    <row r="39" spans="1:15" ht="15" customHeight="1" x14ac:dyDescent="0.2">
      <c r="A39" s="146" t="s">
        <v>57</v>
      </c>
      <c r="B39" s="63">
        <v>33.1</v>
      </c>
      <c r="C39" s="63">
        <f>ROUND(B39*(1+(D39/100)),1)</f>
        <v>34.799999999999997</v>
      </c>
      <c r="D39" s="145">
        <v>5</v>
      </c>
      <c r="E39" s="144">
        <v>1441</v>
      </c>
      <c r="F39" s="144">
        <v>901</v>
      </c>
      <c r="G39" s="145">
        <f t="shared" si="0"/>
        <v>-37.5</v>
      </c>
      <c r="H39" s="63">
        <f>ROUND(B39*$E39/1000,1)</f>
        <v>47.7</v>
      </c>
      <c r="I39" s="63">
        <f t="shared" si="13"/>
        <v>31.4</v>
      </c>
      <c r="J39" s="63">
        <f t="shared" si="1"/>
        <v>-34.200000000000003</v>
      </c>
      <c r="L39" s="129"/>
      <c r="O39" s="129"/>
    </row>
    <row r="40" spans="1:15" ht="15" hidden="1" customHeight="1" x14ac:dyDescent="0.2">
      <c r="A40" s="15" t="s">
        <v>58</v>
      </c>
      <c r="B40" s="62">
        <v>0</v>
      </c>
      <c r="C40" s="62">
        <v>0</v>
      </c>
      <c r="D40" s="62">
        <f t="shared" ref="D40:D42" si="14">IF($B40=0,0,ROUND((C40/$B40-1)*100,1))</f>
        <v>0</v>
      </c>
      <c r="E40" s="147">
        <v>0</v>
      </c>
      <c r="F40" s="147">
        <f>IF(SUM(A40:B40)&gt;0,SUM(AY40:AZ40)/SUM(A40:B40),0)</f>
        <v>0</v>
      </c>
      <c r="G40" s="62">
        <f t="shared" si="0"/>
        <v>0</v>
      </c>
      <c r="H40" s="62">
        <f>SUM(H8,H16)</f>
        <v>0</v>
      </c>
      <c r="I40" s="62">
        <f>SUM(I8,I16)</f>
        <v>0</v>
      </c>
      <c r="J40" s="62">
        <f t="shared" si="1"/>
        <v>0</v>
      </c>
      <c r="L40" s="129"/>
      <c r="O40" s="129"/>
    </row>
    <row r="41" spans="1:15" ht="15" customHeight="1" x14ac:dyDescent="0.2">
      <c r="A41" s="49" t="s">
        <v>59</v>
      </c>
      <c r="B41" s="148">
        <f>SUM(B26,B31,B36)</f>
        <v>34</v>
      </c>
      <c r="C41" s="148">
        <f>SUM(C26,C31,C36)</f>
        <v>35.299999999999997</v>
      </c>
      <c r="D41" s="148">
        <f t="shared" si="14"/>
        <v>3.8</v>
      </c>
      <c r="E41" s="149">
        <v>1429</v>
      </c>
      <c r="F41" s="149">
        <f t="shared" ref="F41:F42" si="15">IF(C41=0,0,IF(I41=0,0,ROUND(I41/C41*1000,0)))</f>
        <v>912</v>
      </c>
      <c r="G41" s="148">
        <f t="shared" si="0"/>
        <v>-36.200000000000003</v>
      </c>
      <c r="H41" s="148">
        <f>SUM(H26,H31,H36)</f>
        <v>48.6</v>
      </c>
      <c r="I41" s="148">
        <f>SUM(I26,I31,I36)</f>
        <v>32.199999999999996</v>
      </c>
      <c r="J41" s="148">
        <f t="shared" si="1"/>
        <v>-33.700000000000003</v>
      </c>
      <c r="L41" s="129"/>
      <c r="O41" s="129"/>
    </row>
    <row r="42" spans="1:15" ht="15" customHeight="1" x14ac:dyDescent="0.2">
      <c r="A42" s="150" t="s">
        <v>10</v>
      </c>
      <c r="B42" s="151">
        <f>SUM(B40:B41)</f>
        <v>34</v>
      </c>
      <c r="C42" s="151">
        <f>SUM(C40:C41)</f>
        <v>35.299999999999997</v>
      </c>
      <c r="D42" s="151">
        <f t="shared" si="14"/>
        <v>3.8</v>
      </c>
      <c r="E42" s="152">
        <v>1429</v>
      </c>
      <c r="F42" s="152">
        <f t="shared" si="15"/>
        <v>912</v>
      </c>
      <c r="G42" s="151">
        <f t="shared" si="0"/>
        <v>-36.200000000000003</v>
      </c>
      <c r="H42" s="151">
        <f>SUM(H8,H16,H26,H31,H36)</f>
        <v>48.6</v>
      </c>
      <c r="I42" s="151">
        <f>SUM(I8,I16,I26,I31,I36)</f>
        <v>32.199999999999996</v>
      </c>
      <c r="J42" s="151">
        <f t="shared" si="1"/>
        <v>-33.700000000000003</v>
      </c>
    </row>
    <row r="43" spans="1:15" ht="15.6" customHeight="1" x14ac:dyDescent="0.2">
      <c r="A43" s="53" t="e">
        <f>#REF!</f>
        <v>#REF!</v>
      </c>
    </row>
    <row r="44" spans="1:15" ht="15.6" customHeight="1" x14ac:dyDescent="0.2">
      <c r="A44" s="53" t="e">
        <f>#REF!</f>
        <v>#REF!</v>
      </c>
    </row>
    <row r="45" spans="1:15" ht="15" customHeight="1" x14ac:dyDescent="0.2"/>
    <row r="46" spans="1:15" ht="15" customHeight="1" x14ac:dyDescent="0.2"/>
    <row r="47" spans="1:15" ht="15" customHeight="1" x14ac:dyDescent="0.2"/>
    <row r="48" spans="1:15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 gridLinesSet="0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5"/>
  <sheetViews>
    <sheetView zoomScale="90" workbookViewId="0">
      <selection activeCell="D23" sqref="D23"/>
    </sheetView>
  </sheetViews>
  <sheetFormatPr defaultColWidth="11.42578125" defaultRowHeight="12.75" customHeight="1" x14ac:dyDescent="0.2"/>
  <cols>
    <col min="1" max="1" width="19.140625" style="18" customWidth="1"/>
    <col min="2" max="3" width="11.28515625" style="18" customWidth="1"/>
    <col min="4" max="4" width="7.42578125" style="18" customWidth="1"/>
    <col min="5" max="6" width="11.28515625" style="18" customWidth="1"/>
    <col min="7" max="7" width="7.42578125" style="18" customWidth="1"/>
    <col min="8" max="9" width="11.28515625" style="18" customWidth="1"/>
    <col min="10" max="10" width="7.42578125" style="18" customWidth="1"/>
    <col min="11" max="12" width="11.28515625" style="18" customWidth="1"/>
    <col min="13" max="14" width="7" style="18" customWidth="1"/>
    <col min="15" max="15" width="8.140625" style="18" customWidth="1"/>
    <col min="16" max="257" width="11.42578125" style="18" customWidth="1"/>
  </cols>
  <sheetData>
    <row r="1" spans="1:12" ht="35.25" customHeight="1" x14ac:dyDescent="0.2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54"/>
      <c r="L1" s="54"/>
    </row>
    <row r="2" spans="1:12" ht="15.6" customHeight="1" x14ac:dyDescent="0.2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55"/>
      <c r="L2" s="55"/>
    </row>
    <row r="3" spans="1:12" ht="15.6" customHeight="1" x14ac:dyDescent="0.2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55"/>
      <c r="L3" s="55"/>
    </row>
    <row r="4" spans="1:12" ht="15.6" customHeight="1" x14ac:dyDescent="0.2">
      <c r="A4" s="198"/>
      <c r="B4" s="198"/>
      <c r="C4" s="198"/>
      <c r="D4" s="198"/>
      <c r="E4" s="198"/>
      <c r="F4" s="198"/>
      <c r="G4" s="198"/>
      <c r="H4" s="198"/>
      <c r="I4" s="198"/>
      <c r="J4" s="198"/>
    </row>
    <row r="5" spans="1:12" ht="20.100000000000001" customHeight="1" x14ac:dyDescent="0.2">
      <c r="A5" s="213" t="s">
        <v>12</v>
      </c>
      <c r="B5" s="214" t="s">
        <v>13</v>
      </c>
      <c r="C5" s="214"/>
      <c r="D5" s="214"/>
      <c r="E5" s="213" t="s">
        <v>14</v>
      </c>
      <c r="F5" s="213"/>
      <c r="G5" s="213"/>
      <c r="H5" s="214" t="s">
        <v>15</v>
      </c>
      <c r="I5" s="214"/>
      <c r="J5" s="214"/>
    </row>
    <row r="6" spans="1:12" ht="20.100000000000001" customHeight="1" x14ac:dyDescent="0.2">
      <c r="A6" s="213"/>
      <c r="B6" s="130" t="e">
        <f>#REF!</f>
        <v>#REF!</v>
      </c>
      <c r="C6" s="130" t="e">
        <f>#REF!</f>
        <v>#REF!</v>
      </c>
      <c r="D6" s="130" t="s">
        <v>16</v>
      </c>
      <c r="E6" s="130" t="e">
        <f>#REF!</f>
        <v>#REF!</v>
      </c>
      <c r="F6" s="130" t="e">
        <f>#REF!</f>
        <v>#REF!</v>
      </c>
      <c r="G6" s="130" t="s">
        <v>16</v>
      </c>
      <c r="H6" s="130" t="e">
        <f>#REF!</f>
        <v>#REF!</v>
      </c>
      <c r="I6" s="130" t="e">
        <f>#REF!</f>
        <v>#REF!</v>
      </c>
      <c r="J6" s="130" t="s">
        <v>16</v>
      </c>
    </row>
    <row r="7" spans="1:12" ht="19.5" customHeight="1" x14ac:dyDescent="0.2">
      <c r="A7" s="213"/>
      <c r="B7" s="130" t="s">
        <v>17</v>
      </c>
      <c r="C7" s="130" t="s">
        <v>18</v>
      </c>
      <c r="D7" s="130" t="s">
        <v>19</v>
      </c>
      <c r="E7" s="130" t="s">
        <v>20</v>
      </c>
      <c r="F7" s="130" t="s">
        <v>21</v>
      </c>
      <c r="G7" s="130" t="s">
        <v>22</v>
      </c>
      <c r="H7" s="130" t="s">
        <v>23</v>
      </c>
      <c r="I7" s="130" t="s">
        <v>24</v>
      </c>
      <c r="J7" s="130" t="s">
        <v>25</v>
      </c>
    </row>
    <row r="8" spans="1:12" ht="15" hidden="1" customHeight="1" x14ac:dyDescent="0.2">
      <c r="A8" s="56" t="s">
        <v>26</v>
      </c>
      <c r="B8" s="57">
        <v>0</v>
      </c>
      <c r="C8" s="57">
        <f>SUM(C9:C15)</f>
        <v>0</v>
      </c>
      <c r="D8" s="57">
        <f t="shared" ref="D8:D27" si="0">IF($B8=0,0,ROUND((C8/$B8-1)*100,1))</f>
        <v>0</v>
      </c>
      <c r="E8" s="58">
        <v>0</v>
      </c>
      <c r="F8" s="58">
        <v>0</v>
      </c>
      <c r="G8" s="57">
        <f t="shared" ref="G8:G42" si="1">IF($E8=0,0,ROUND((F8/$E8-1)*100,1))</f>
        <v>0</v>
      </c>
      <c r="H8" s="57">
        <v>0</v>
      </c>
      <c r="I8" s="57">
        <f>SUM(I9:I15)</f>
        <v>0</v>
      </c>
      <c r="J8" s="57">
        <f t="shared" ref="J8:J42" si="2">IF($H8=0,0,ROUND((I8/$H8-1)*100,1))</f>
        <v>0</v>
      </c>
    </row>
    <row r="9" spans="1:12" ht="15" hidden="1" customHeight="1" x14ac:dyDescent="0.2">
      <c r="A9" s="73" t="s">
        <v>27</v>
      </c>
      <c r="B9" s="20">
        <v>0</v>
      </c>
      <c r="C9" s="20">
        <v>0</v>
      </c>
      <c r="D9" s="20">
        <f t="shared" si="0"/>
        <v>0</v>
      </c>
      <c r="E9" s="124">
        <v>0</v>
      </c>
      <c r="F9" s="124">
        <v>0</v>
      </c>
      <c r="G9" s="59">
        <f t="shared" si="1"/>
        <v>0</v>
      </c>
      <c r="H9" s="20">
        <v>0</v>
      </c>
      <c r="I9" s="20">
        <f t="shared" ref="I9:I15" si="3">ROUND(C9*$F9/1000,1)</f>
        <v>0</v>
      </c>
      <c r="J9" s="20">
        <f t="shared" si="2"/>
        <v>0</v>
      </c>
    </row>
    <row r="10" spans="1:12" ht="15" hidden="1" customHeight="1" x14ac:dyDescent="0.2">
      <c r="A10" s="73" t="s">
        <v>28</v>
      </c>
      <c r="B10" s="20">
        <v>0</v>
      </c>
      <c r="C10" s="20">
        <v>0</v>
      </c>
      <c r="D10" s="20">
        <f t="shared" si="0"/>
        <v>0</v>
      </c>
      <c r="E10" s="124">
        <v>0</v>
      </c>
      <c r="F10" s="124">
        <v>0</v>
      </c>
      <c r="G10" s="59">
        <f t="shared" si="1"/>
        <v>0</v>
      </c>
      <c r="H10" s="20">
        <v>0</v>
      </c>
      <c r="I10" s="20">
        <f t="shared" si="3"/>
        <v>0</v>
      </c>
      <c r="J10" s="20">
        <f t="shared" si="2"/>
        <v>0</v>
      </c>
    </row>
    <row r="11" spans="1:12" ht="15" hidden="1" customHeight="1" x14ac:dyDescent="0.2">
      <c r="A11" s="73" t="s">
        <v>29</v>
      </c>
      <c r="B11" s="20">
        <v>0</v>
      </c>
      <c r="C11" s="20">
        <v>0</v>
      </c>
      <c r="D11" s="20">
        <f t="shared" si="0"/>
        <v>0</v>
      </c>
      <c r="E11" s="124">
        <v>0</v>
      </c>
      <c r="F11" s="124">
        <v>0</v>
      </c>
      <c r="G11" s="59">
        <f t="shared" si="1"/>
        <v>0</v>
      </c>
      <c r="H11" s="20">
        <v>0</v>
      </c>
      <c r="I11" s="20">
        <f t="shared" si="3"/>
        <v>0</v>
      </c>
      <c r="J11" s="20">
        <f t="shared" si="2"/>
        <v>0</v>
      </c>
    </row>
    <row r="12" spans="1:12" ht="15" hidden="1" customHeight="1" x14ac:dyDescent="0.2">
      <c r="A12" s="73" t="s">
        <v>30</v>
      </c>
      <c r="B12" s="20">
        <v>0</v>
      </c>
      <c r="C12" s="20">
        <v>0</v>
      </c>
      <c r="D12" s="20">
        <f t="shared" si="0"/>
        <v>0</v>
      </c>
      <c r="E12" s="124">
        <v>0</v>
      </c>
      <c r="F12" s="124">
        <v>0</v>
      </c>
      <c r="G12" s="59">
        <f t="shared" si="1"/>
        <v>0</v>
      </c>
      <c r="H12" s="20">
        <v>0</v>
      </c>
      <c r="I12" s="20">
        <f t="shared" si="3"/>
        <v>0</v>
      </c>
      <c r="J12" s="20">
        <f t="shared" si="2"/>
        <v>0</v>
      </c>
    </row>
    <row r="13" spans="1:12" ht="15" hidden="1" customHeight="1" x14ac:dyDescent="0.2">
      <c r="A13" s="73" t="s">
        <v>31</v>
      </c>
      <c r="B13" s="20">
        <v>0</v>
      </c>
      <c r="C13" s="20">
        <v>0</v>
      </c>
      <c r="D13" s="20">
        <f t="shared" si="0"/>
        <v>0</v>
      </c>
      <c r="E13" s="124">
        <v>0</v>
      </c>
      <c r="F13" s="124">
        <v>0</v>
      </c>
      <c r="G13" s="59">
        <f t="shared" si="1"/>
        <v>0</v>
      </c>
      <c r="H13" s="20">
        <v>0</v>
      </c>
      <c r="I13" s="20">
        <f t="shared" si="3"/>
        <v>0</v>
      </c>
      <c r="J13" s="20">
        <f t="shared" si="2"/>
        <v>0</v>
      </c>
    </row>
    <row r="14" spans="1:12" ht="15" hidden="1" customHeight="1" x14ac:dyDescent="0.2">
      <c r="A14" s="73" t="s">
        <v>32</v>
      </c>
      <c r="B14" s="20">
        <v>0</v>
      </c>
      <c r="C14" s="20">
        <v>0</v>
      </c>
      <c r="D14" s="20">
        <f t="shared" si="0"/>
        <v>0</v>
      </c>
      <c r="E14" s="124">
        <v>0</v>
      </c>
      <c r="F14" s="124">
        <v>0</v>
      </c>
      <c r="G14" s="59">
        <f t="shared" si="1"/>
        <v>0</v>
      </c>
      <c r="H14" s="20">
        <v>0</v>
      </c>
      <c r="I14" s="20">
        <f t="shared" si="3"/>
        <v>0</v>
      </c>
      <c r="J14" s="20">
        <f t="shared" si="2"/>
        <v>0</v>
      </c>
    </row>
    <row r="15" spans="1:12" ht="15" hidden="1" customHeight="1" x14ac:dyDescent="0.2">
      <c r="A15" s="73" t="s">
        <v>33</v>
      </c>
      <c r="B15" s="20">
        <v>0</v>
      </c>
      <c r="C15" s="20">
        <v>0</v>
      </c>
      <c r="D15" s="20">
        <f t="shared" si="0"/>
        <v>0</v>
      </c>
      <c r="E15" s="75">
        <v>0</v>
      </c>
      <c r="F15" s="75">
        <v>0</v>
      </c>
      <c r="G15" s="59">
        <f t="shared" si="1"/>
        <v>0</v>
      </c>
      <c r="H15" s="20">
        <v>0</v>
      </c>
      <c r="I15" s="20">
        <f t="shared" si="3"/>
        <v>0</v>
      </c>
      <c r="J15" s="20">
        <f t="shared" si="2"/>
        <v>0</v>
      </c>
    </row>
    <row r="16" spans="1:12" ht="15" hidden="1" customHeight="1" x14ac:dyDescent="0.2">
      <c r="A16" s="74" t="s">
        <v>34</v>
      </c>
      <c r="B16" s="19">
        <v>0</v>
      </c>
      <c r="C16" s="19">
        <f>SUM(C17:C25)</f>
        <v>0</v>
      </c>
      <c r="D16" s="19">
        <f t="shared" si="0"/>
        <v>0</v>
      </c>
      <c r="E16" s="75">
        <v>0</v>
      </c>
      <c r="F16" s="75">
        <v>0</v>
      </c>
      <c r="G16" s="19">
        <f t="shared" si="1"/>
        <v>0</v>
      </c>
      <c r="H16" s="19">
        <f>SUM(H17:H25)</f>
        <v>0</v>
      </c>
      <c r="I16" s="19">
        <f>SUM(I17:I25)</f>
        <v>0</v>
      </c>
      <c r="J16" s="19">
        <f t="shared" si="2"/>
        <v>0</v>
      </c>
    </row>
    <row r="17" spans="1:10" ht="15" hidden="1" customHeight="1" x14ac:dyDescent="0.2">
      <c r="A17" s="73" t="s">
        <v>35</v>
      </c>
      <c r="B17" s="20">
        <v>0</v>
      </c>
      <c r="C17" s="20">
        <v>0</v>
      </c>
      <c r="D17" s="20">
        <f t="shared" si="0"/>
        <v>0</v>
      </c>
      <c r="E17" s="124">
        <v>0</v>
      </c>
      <c r="F17" s="124">
        <v>0</v>
      </c>
      <c r="G17" s="59">
        <f t="shared" si="1"/>
        <v>0</v>
      </c>
      <c r="H17" s="20">
        <f t="shared" ref="H17:H25" si="4">ROUND(B17*E17/1000,1)</f>
        <v>0</v>
      </c>
      <c r="I17" s="20">
        <f t="shared" ref="I17:I25" si="5">ROUND(C17*$F17/1000,1)</f>
        <v>0</v>
      </c>
      <c r="J17" s="20">
        <f t="shared" si="2"/>
        <v>0</v>
      </c>
    </row>
    <row r="18" spans="1:10" ht="15" hidden="1" customHeight="1" x14ac:dyDescent="0.2">
      <c r="A18" s="73" t="s">
        <v>36</v>
      </c>
      <c r="B18" s="20">
        <v>0</v>
      </c>
      <c r="C18" s="20">
        <v>0</v>
      </c>
      <c r="D18" s="20">
        <f t="shared" si="0"/>
        <v>0</v>
      </c>
      <c r="E18" s="124">
        <v>0</v>
      </c>
      <c r="F18" s="124">
        <v>0</v>
      </c>
      <c r="G18" s="59">
        <f t="shared" si="1"/>
        <v>0</v>
      </c>
      <c r="H18" s="20">
        <f t="shared" si="4"/>
        <v>0</v>
      </c>
      <c r="I18" s="20">
        <f t="shared" si="5"/>
        <v>0</v>
      </c>
      <c r="J18" s="20">
        <f t="shared" si="2"/>
        <v>0</v>
      </c>
    </row>
    <row r="19" spans="1:10" ht="15" hidden="1" customHeight="1" x14ac:dyDescent="0.2">
      <c r="A19" s="73" t="s">
        <v>37</v>
      </c>
      <c r="B19" s="20">
        <v>0</v>
      </c>
      <c r="C19" s="20">
        <v>0</v>
      </c>
      <c r="D19" s="20">
        <f t="shared" si="0"/>
        <v>0</v>
      </c>
      <c r="E19" s="124">
        <v>0</v>
      </c>
      <c r="F19" s="124">
        <v>0</v>
      </c>
      <c r="G19" s="59">
        <f t="shared" si="1"/>
        <v>0</v>
      </c>
      <c r="H19" s="20">
        <f t="shared" si="4"/>
        <v>0</v>
      </c>
      <c r="I19" s="20">
        <f t="shared" si="5"/>
        <v>0</v>
      </c>
      <c r="J19" s="20">
        <f t="shared" si="2"/>
        <v>0</v>
      </c>
    </row>
    <row r="20" spans="1:10" ht="15" hidden="1" customHeight="1" x14ac:dyDescent="0.2">
      <c r="A20" s="73" t="s">
        <v>38</v>
      </c>
      <c r="B20" s="20">
        <v>0</v>
      </c>
      <c r="C20" s="20">
        <v>0</v>
      </c>
      <c r="D20" s="20">
        <f t="shared" si="0"/>
        <v>0</v>
      </c>
      <c r="E20" s="124">
        <v>0</v>
      </c>
      <c r="F20" s="124">
        <v>0</v>
      </c>
      <c r="G20" s="59">
        <f t="shared" si="1"/>
        <v>0</v>
      </c>
      <c r="H20" s="20">
        <f t="shared" si="4"/>
        <v>0</v>
      </c>
      <c r="I20" s="20">
        <f t="shared" si="5"/>
        <v>0</v>
      </c>
      <c r="J20" s="20">
        <f t="shared" si="2"/>
        <v>0</v>
      </c>
    </row>
    <row r="21" spans="1:10" ht="15" hidden="1" customHeight="1" x14ac:dyDescent="0.2">
      <c r="A21" s="73" t="s">
        <v>39</v>
      </c>
      <c r="B21" s="20">
        <v>0</v>
      </c>
      <c r="C21" s="20">
        <v>0</v>
      </c>
      <c r="D21" s="20">
        <f t="shared" si="0"/>
        <v>0</v>
      </c>
      <c r="E21" s="124">
        <v>0</v>
      </c>
      <c r="F21" s="124">
        <v>0</v>
      </c>
      <c r="G21" s="59">
        <f t="shared" si="1"/>
        <v>0</v>
      </c>
      <c r="H21" s="20">
        <f t="shared" si="4"/>
        <v>0</v>
      </c>
      <c r="I21" s="20">
        <f t="shared" si="5"/>
        <v>0</v>
      </c>
      <c r="J21" s="20">
        <f t="shared" si="2"/>
        <v>0</v>
      </c>
    </row>
    <row r="22" spans="1:10" ht="15" hidden="1" customHeight="1" x14ac:dyDescent="0.2">
      <c r="A22" s="73" t="s">
        <v>40</v>
      </c>
      <c r="B22" s="20">
        <v>0</v>
      </c>
      <c r="C22" s="20">
        <v>0</v>
      </c>
      <c r="D22" s="20">
        <f t="shared" si="0"/>
        <v>0</v>
      </c>
      <c r="E22" s="124">
        <v>0</v>
      </c>
      <c r="F22" s="124">
        <v>0</v>
      </c>
      <c r="G22" s="59">
        <f t="shared" si="1"/>
        <v>0</v>
      </c>
      <c r="H22" s="20">
        <f t="shared" si="4"/>
        <v>0</v>
      </c>
      <c r="I22" s="20">
        <f t="shared" si="5"/>
        <v>0</v>
      </c>
      <c r="J22" s="20">
        <f t="shared" si="2"/>
        <v>0</v>
      </c>
    </row>
    <row r="23" spans="1:10" ht="15" hidden="1" customHeight="1" x14ac:dyDescent="0.2">
      <c r="A23" s="73" t="s">
        <v>41</v>
      </c>
      <c r="B23" s="20">
        <v>0</v>
      </c>
      <c r="C23" s="20">
        <v>0</v>
      </c>
      <c r="D23" s="20">
        <f t="shared" si="0"/>
        <v>0</v>
      </c>
      <c r="E23" s="124">
        <v>0</v>
      </c>
      <c r="F23" s="124">
        <v>0</v>
      </c>
      <c r="G23" s="59">
        <f t="shared" si="1"/>
        <v>0</v>
      </c>
      <c r="H23" s="20">
        <f t="shared" si="4"/>
        <v>0</v>
      </c>
      <c r="I23" s="20">
        <f t="shared" si="5"/>
        <v>0</v>
      </c>
      <c r="J23" s="20">
        <f t="shared" si="2"/>
        <v>0</v>
      </c>
    </row>
    <row r="24" spans="1:10" ht="15" hidden="1" customHeight="1" x14ac:dyDescent="0.2">
      <c r="A24" s="73" t="s">
        <v>42</v>
      </c>
      <c r="B24" s="20">
        <v>0</v>
      </c>
      <c r="C24" s="20">
        <v>0</v>
      </c>
      <c r="D24" s="20">
        <f t="shared" si="0"/>
        <v>0</v>
      </c>
      <c r="E24" s="124">
        <v>0</v>
      </c>
      <c r="F24" s="124">
        <v>0</v>
      </c>
      <c r="G24" s="59">
        <f t="shared" si="1"/>
        <v>0</v>
      </c>
      <c r="H24" s="20">
        <f t="shared" si="4"/>
        <v>0</v>
      </c>
      <c r="I24" s="20">
        <f t="shared" si="5"/>
        <v>0</v>
      </c>
      <c r="J24" s="20">
        <f t="shared" si="2"/>
        <v>0</v>
      </c>
    </row>
    <row r="25" spans="1:10" ht="15" hidden="1" customHeight="1" x14ac:dyDescent="0.2">
      <c r="A25" s="73" t="s">
        <v>43</v>
      </c>
      <c r="B25" s="20">
        <v>0</v>
      </c>
      <c r="C25" s="20">
        <v>0</v>
      </c>
      <c r="D25" s="20">
        <f t="shared" si="0"/>
        <v>0</v>
      </c>
      <c r="E25" s="124">
        <v>0</v>
      </c>
      <c r="F25" s="124">
        <v>0</v>
      </c>
      <c r="G25" s="59">
        <f t="shared" si="1"/>
        <v>0</v>
      </c>
      <c r="H25" s="20">
        <f t="shared" si="4"/>
        <v>0</v>
      </c>
      <c r="I25" s="20">
        <f t="shared" si="5"/>
        <v>0</v>
      </c>
      <c r="J25" s="20">
        <f t="shared" si="2"/>
        <v>0</v>
      </c>
    </row>
    <row r="26" spans="1:10" ht="15" hidden="1" customHeight="1" x14ac:dyDescent="0.2">
      <c r="A26" s="74" t="s">
        <v>44</v>
      </c>
      <c r="B26" s="19">
        <v>0</v>
      </c>
      <c r="C26" s="19">
        <f>SUM(C27:C30)</f>
        <v>0</v>
      </c>
      <c r="D26" s="19">
        <f t="shared" si="0"/>
        <v>0</v>
      </c>
      <c r="E26" s="75">
        <f>IF(B26=0,0,IF(H26=0,0,ROUND(H26/B26*1000,0)))</f>
        <v>0</v>
      </c>
      <c r="F26" s="75">
        <f>IF(C26=0,0,IF(I26=0,0,ROUND(I26/C26*1000,0)))</f>
        <v>0</v>
      </c>
      <c r="G26" s="19">
        <f t="shared" si="1"/>
        <v>0</v>
      </c>
      <c r="H26" s="19">
        <f>SUM(H27:H30)</f>
        <v>0</v>
      </c>
      <c r="I26" s="19">
        <f>SUM(I27:I30)</f>
        <v>0</v>
      </c>
      <c r="J26" s="19">
        <f t="shared" si="2"/>
        <v>0</v>
      </c>
    </row>
    <row r="27" spans="1:10" ht="15" hidden="1" customHeight="1" x14ac:dyDescent="0.2">
      <c r="A27" s="73" t="s">
        <v>45</v>
      </c>
      <c r="B27" s="20">
        <v>0</v>
      </c>
      <c r="C27" s="20">
        <v>0</v>
      </c>
      <c r="D27" s="20">
        <f t="shared" si="0"/>
        <v>0</v>
      </c>
      <c r="E27" s="124">
        <v>0</v>
      </c>
      <c r="F27" s="124">
        <v>0</v>
      </c>
      <c r="G27" s="59">
        <f t="shared" si="1"/>
        <v>0</v>
      </c>
      <c r="H27" s="20">
        <f t="shared" ref="H27:H30" si="6">ROUND(B27*E27/1000,1)</f>
        <v>0</v>
      </c>
      <c r="I27" s="20">
        <f t="shared" ref="I27:I30" si="7">ROUND(C27*$F27/1000,1)</f>
        <v>0</v>
      </c>
      <c r="J27" s="20">
        <f t="shared" si="2"/>
        <v>0</v>
      </c>
    </row>
    <row r="28" spans="1:10" ht="15" hidden="1" customHeight="1" x14ac:dyDescent="0.2">
      <c r="A28" s="73" t="s">
        <v>46</v>
      </c>
      <c r="B28" s="20">
        <v>0</v>
      </c>
      <c r="C28" s="20">
        <v>0</v>
      </c>
      <c r="D28" s="20">
        <v>0</v>
      </c>
      <c r="E28" s="124">
        <v>0</v>
      </c>
      <c r="F28" s="124">
        <v>0</v>
      </c>
      <c r="G28" s="59">
        <f t="shared" si="1"/>
        <v>0</v>
      </c>
      <c r="H28" s="20">
        <f t="shared" si="6"/>
        <v>0</v>
      </c>
      <c r="I28" s="20">
        <f t="shared" si="7"/>
        <v>0</v>
      </c>
      <c r="J28" s="20">
        <f t="shared" si="2"/>
        <v>0</v>
      </c>
    </row>
    <row r="29" spans="1:10" ht="15" hidden="1" customHeight="1" x14ac:dyDescent="0.2">
      <c r="A29" s="73" t="s">
        <v>47</v>
      </c>
      <c r="B29" s="20">
        <v>0</v>
      </c>
      <c r="C29" s="20">
        <v>0</v>
      </c>
      <c r="D29" s="20">
        <v>0</v>
      </c>
      <c r="E29" s="124">
        <v>0</v>
      </c>
      <c r="F29" s="124">
        <v>0</v>
      </c>
      <c r="G29" s="59">
        <f t="shared" si="1"/>
        <v>0</v>
      </c>
      <c r="H29" s="20">
        <f t="shared" si="6"/>
        <v>0</v>
      </c>
      <c r="I29" s="20">
        <f t="shared" si="7"/>
        <v>0</v>
      </c>
      <c r="J29" s="20">
        <f t="shared" si="2"/>
        <v>0</v>
      </c>
    </row>
    <row r="30" spans="1:10" ht="15" hidden="1" customHeight="1" x14ac:dyDescent="0.2">
      <c r="A30" s="73" t="s">
        <v>48</v>
      </c>
      <c r="B30" s="20">
        <v>0</v>
      </c>
      <c r="C30" s="20">
        <v>0</v>
      </c>
      <c r="D30" s="20">
        <v>0</v>
      </c>
      <c r="E30" s="124">
        <v>0</v>
      </c>
      <c r="F30" s="124">
        <v>0</v>
      </c>
      <c r="G30" s="59">
        <f t="shared" si="1"/>
        <v>0</v>
      </c>
      <c r="H30" s="20">
        <f t="shared" si="6"/>
        <v>0</v>
      </c>
      <c r="I30" s="20">
        <f t="shared" si="7"/>
        <v>0</v>
      </c>
      <c r="J30" s="20">
        <f t="shared" si="2"/>
        <v>0</v>
      </c>
    </row>
    <row r="31" spans="1:10" ht="15" hidden="1" customHeight="1" x14ac:dyDescent="0.2">
      <c r="A31" s="74" t="s">
        <v>49</v>
      </c>
      <c r="B31" s="19">
        <v>0</v>
      </c>
      <c r="C31" s="19">
        <f>SUM(C32:C35)</f>
        <v>0</v>
      </c>
      <c r="D31" s="19">
        <f>IF($B31=0,0,ROUND((C31/$B31-1)*100,1))</f>
        <v>0</v>
      </c>
      <c r="E31" s="75">
        <f>IF(B31=0,0,IF(H31=0,0,ROUND(H31/B31*1000,0)))</f>
        <v>0</v>
      </c>
      <c r="F31" s="75">
        <f>IF(C31=0,0,IF(I31=0,0,ROUND(I31/C31*1000,0)))</f>
        <v>0</v>
      </c>
      <c r="G31" s="19">
        <f t="shared" si="1"/>
        <v>0</v>
      </c>
      <c r="H31" s="19">
        <f>SUM(H32:H35)</f>
        <v>0</v>
      </c>
      <c r="I31" s="19">
        <f>SUM(I32:I35)</f>
        <v>0</v>
      </c>
      <c r="J31" s="19">
        <f t="shared" si="2"/>
        <v>0</v>
      </c>
    </row>
    <row r="32" spans="1:10" ht="15" hidden="1" customHeight="1" x14ac:dyDescent="0.2">
      <c r="A32" s="73" t="s">
        <v>50</v>
      </c>
      <c r="B32" s="20">
        <v>0</v>
      </c>
      <c r="C32" s="20">
        <v>0</v>
      </c>
      <c r="D32" s="20">
        <v>0</v>
      </c>
      <c r="E32" s="124">
        <v>0</v>
      </c>
      <c r="F32" s="124">
        <v>0</v>
      </c>
      <c r="G32" s="59">
        <f t="shared" si="1"/>
        <v>0</v>
      </c>
      <c r="H32" s="20">
        <f t="shared" ref="H32:H35" si="8">ROUND(B32*E32/1000,1)</f>
        <v>0</v>
      </c>
      <c r="I32" s="20">
        <f t="shared" ref="I32:I35" si="9">ROUND(C32*$F32/1000,1)</f>
        <v>0</v>
      </c>
      <c r="J32" s="20">
        <f t="shared" si="2"/>
        <v>0</v>
      </c>
    </row>
    <row r="33" spans="1:15" ht="15" hidden="1" customHeight="1" x14ac:dyDescent="0.2">
      <c r="A33" s="73" t="s">
        <v>51</v>
      </c>
      <c r="B33" s="20">
        <v>0</v>
      </c>
      <c r="C33" s="20">
        <v>0</v>
      </c>
      <c r="D33" s="20">
        <f t="shared" ref="D33:D42" si="10">IF($B33=0,0,ROUND((C33/$B33-1)*100,1))</f>
        <v>0</v>
      </c>
      <c r="E33" s="124">
        <v>0</v>
      </c>
      <c r="F33" s="124">
        <v>0</v>
      </c>
      <c r="G33" s="59">
        <f t="shared" si="1"/>
        <v>0</v>
      </c>
      <c r="H33" s="20">
        <f t="shared" si="8"/>
        <v>0</v>
      </c>
      <c r="I33" s="20">
        <f t="shared" si="9"/>
        <v>0</v>
      </c>
      <c r="J33" s="20">
        <f t="shared" si="2"/>
        <v>0</v>
      </c>
    </row>
    <row r="34" spans="1:15" ht="15" hidden="1" customHeight="1" x14ac:dyDescent="0.2">
      <c r="A34" s="73" t="s">
        <v>52</v>
      </c>
      <c r="B34" s="20">
        <v>0</v>
      </c>
      <c r="C34" s="20">
        <v>0</v>
      </c>
      <c r="D34" s="20">
        <f t="shared" si="10"/>
        <v>0</v>
      </c>
      <c r="E34" s="124">
        <v>0</v>
      </c>
      <c r="F34" s="124">
        <v>0</v>
      </c>
      <c r="G34" s="59">
        <f t="shared" si="1"/>
        <v>0</v>
      </c>
      <c r="H34" s="20">
        <f t="shared" si="8"/>
        <v>0</v>
      </c>
      <c r="I34" s="20">
        <f t="shared" si="9"/>
        <v>0</v>
      </c>
      <c r="J34" s="20">
        <f t="shared" si="2"/>
        <v>0</v>
      </c>
    </row>
    <row r="35" spans="1:15" ht="15" hidden="1" customHeight="1" x14ac:dyDescent="0.2">
      <c r="A35" s="76" t="s">
        <v>53</v>
      </c>
      <c r="B35" s="60">
        <v>0</v>
      </c>
      <c r="C35" s="60">
        <v>0</v>
      </c>
      <c r="D35" s="60">
        <v>0</v>
      </c>
      <c r="E35" s="125">
        <v>0</v>
      </c>
      <c r="F35" s="125">
        <v>0</v>
      </c>
      <c r="G35" s="61">
        <f t="shared" si="1"/>
        <v>0</v>
      </c>
      <c r="H35" s="60">
        <f t="shared" si="8"/>
        <v>0</v>
      </c>
      <c r="I35" s="60">
        <f t="shared" si="9"/>
        <v>0</v>
      </c>
      <c r="J35" s="60">
        <f t="shared" si="2"/>
        <v>0</v>
      </c>
    </row>
    <row r="36" spans="1:15" ht="15" customHeight="1" x14ac:dyDescent="0.2">
      <c r="A36" s="46" t="s">
        <v>54</v>
      </c>
      <c r="B36" s="142">
        <f>SUM(B37:B39)</f>
        <v>4</v>
      </c>
      <c r="C36" s="142">
        <f>SUM(C37:C39)</f>
        <v>4.7</v>
      </c>
      <c r="D36" s="153">
        <f t="shared" si="10"/>
        <v>17.5</v>
      </c>
      <c r="E36" s="143">
        <v>2083</v>
      </c>
      <c r="F36" s="143">
        <f>IF(C36=0,0,IF(I36=0,0,ROUND(I36/C36*1000,0)))</f>
        <v>2213</v>
      </c>
      <c r="G36" s="142">
        <f t="shared" si="1"/>
        <v>6.2</v>
      </c>
      <c r="H36" s="142">
        <f>SUM(H37:H39)</f>
        <v>9.3999999999999986</v>
      </c>
      <c r="I36" s="142">
        <f>SUM(I37:I39)</f>
        <v>10.399999999999999</v>
      </c>
      <c r="J36" s="142">
        <f t="shared" si="2"/>
        <v>10.6</v>
      </c>
    </row>
    <row r="37" spans="1:15" ht="15" customHeight="1" x14ac:dyDescent="0.2">
      <c r="A37" s="146" t="s">
        <v>55</v>
      </c>
      <c r="B37" s="63">
        <v>2.5</v>
      </c>
      <c r="C37" s="63">
        <f>ROUND(B37*(1+(D37/100)),1)</f>
        <v>3.2</v>
      </c>
      <c r="D37" s="63">
        <v>26</v>
      </c>
      <c r="E37" s="144">
        <v>2637</v>
      </c>
      <c r="F37" s="144">
        <v>2364</v>
      </c>
      <c r="G37" s="145">
        <f t="shared" si="1"/>
        <v>-10.4</v>
      </c>
      <c r="H37" s="63">
        <f>ROUND(B37*$E37/1000,1)</f>
        <v>6.6</v>
      </c>
      <c r="I37" s="63">
        <f t="shared" ref="I37:I39" si="11">ROUND(C37*$F37/1000,1)</f>
        <v>7.6</v>
      </c>
      <c r="J37" s="63">
        <f t="shared" si="2"/>
        <v>15.2</v>
      </c>
      <c r="L37" s="129"/>
      <c r="O37" s="52"/>
    </row>
    <row r="38" spans="1:15" ht="15" hidden="1" customHeight="1" x14ac:dyDescent="0.2">
      <c r="A38" s="89" t="s">
        <v>56</v>
      </c>
      <c r="B38" s="63">
        <v>0</v>
      </c>
      <c r="C38" s="63">
        <v>0</v>
      </c>
      <c r="D38" s="63"/>
      <c r="E38" s="144">
        <v>0</v>
      </c>
      <c r="F38" s="144">
        <v>0</v>
      </c>
      <c r="G38" s="145">
        <f t="shared" si="1"/>
        <v>0</v>
      </c>
      <c r="H38" s="63">
        <v>0</v>
      </c>
      <c r="I38" s="63">
        <f t="shared" si="11"/>
        <v>0</v>
      </c>
      <c r="J38" s="63">
        <f t="shared" si="2"/>
        <v>0</v>
      </c>
    </row>
    <row r="39" spans="1:15" ht="15" customHeight="1" x14ac:dyDescent="0.2">
      <c r="A39" s="146" t="s">
        <v>57</v>
      </c>
      <c r="B39" s="63">
        <v>1.5</v>
      </c>
      <c r="C39" s="63">
        <f>ROUND(B39*(1+(D39/100)),1)</f>
        <v>1.5</v>
      </c>
      <c r="D39" s="63">
        <v>0</v>
      </c>
      <c r="E39" s="144">
        <v>1842</v>
      </c>
      <c r="F39" s="144">
        <v>1887</v>
      </c>
      <c r="G39" s="145">
        <f t="shared" si="1"/>
        <v>2.4</v>
      </c>
      <c r="H39" s="63">
        <f>ROUND(B39*$E39/1000,1)</f>
        <v>2.8</v>
      </c>
      <c r="I39" s="63">
        <f t="shared" si="11"/>
        <v>2.8</v>
      </c>
      <c r="J39" s="63">
        <f t="shared" si="2"/>
        <v>0</v>
      </c>
      <c r="O39" s="52"/>
    </row>
    <row r="40" spans="1:15" ht="15" hidden="1" customHeight="1" x14ac:dyDescent="0.2">
      <c r="A40" s="15" t="s">
        <v>58</v>
      </c>
      <c r="B40" s="62">
        <v>0</v>
      </c>
      <c r="C40" s="62">
        <v>0</v>
      </c>
      <c r="D40" s="62">
        <f t="shared" si="10"/>
        <v>0</v>
      </c>
      <c r="E40" s="147">
        <v>0</v>
      </c>
      <c r="F40" s="147">
        <f>IF(SUM(A40:B40)&gt;0,SUM(AY40:AZ40)/SUM(A40:B40),0)</f>
        <v>0</v>
      </c>
      <c r="G40" s="62">
        <f t="shared" si="1"/>
        <v>0</v>
      </c>
      <c r="H40" s="62">
        <v>0</v>
      </c>
      <c r="I40" s="62">
        <f>SUM(I8,I16)</f>
        <v>0</v>
      </c>
      <c r="J40" s="62">
        <f t="shared" si="2"/>
        <v>0</v>
      </c>
    </row>
    <row r="41" spans="1:15" ht="15" customHeight="1" x14ac:dyDescent="0.2">
      <c r="A41" s="49" t="s">
        <v>59</v>
      </c>
      <c r="B41" s="148">
        <f>SUM(B26,B31,B36)</f>
        <v>4</v>
      </c>
      <c r="C41" s="148">
        <f>SUM(C26,C31,C36)</f>
        <v>4.7</v>
      </c>
      <c r="D41" s="148">
        <f t="shared" si="10"/>
        <v>17.5</v>
      </c>
      <c r="E41" s="149">
        <v>2083</v>
      </c>
      <c r="F41" s="149">
        <f t="shared" ref="F41:F42" si="12">IF(C41=0,0,IF(I41=0,0,ROUND(I41/C41*1000,0)))</f>
        <v>2213</v>
      </c>
      <c r="G41" s="148">
        <f t="shared" si="1"/>
        <v>6.2</v>
      </c>
      <c r="H41" s="148">
        <f>SUM(H26,H31,H36)</f>
        <v>9.3999999999999986</v>
      </c>
      <c r="I41" s="148">
        <f>SUM(I26,I31,I36)</f>
        <v>10.399999999999999</v>
      </c>
      <c r="J41" s="148">
        <f t="shared" si="2"/>
        <v>10.6</v>
      </c>
    </row>
    <row r="42" spans="1:15" ht="15" customHeight="1" x14ac:dyDescent="0.2">
      <c r="A42" s="44" t="s">
        <v>10</v>
      </c>
      <c r="B42" s="151">
        <f>SUM(B40:B41)</f>
        <v>4</v>
      </c>
      <c r="C42" s="151">
        <f>SUM(C40:C41)</f>
        <v>4.7</v>
      </c>
      <c r="D42" s="151">
        <f t="shared" si="10"/>
        <v>17.5</v>
      </c>
      <c r="E42" s="152">
        <v>2083</v>
      </c>
      <c r="F42" s="152">
        <f t="shared" si="12"/>
        <v>2213</v>
      </c>
      <c r="G42" s="151">
        <f t="shared" si="1"/>
        <v>6.2</v>
      </c>
      <c r="H42" s="151">
        <f>SUM(H8,H16,H26,H31,H36)</f>
        <v>9.3999999999999986</v>
      </c>
      <c r="I42" s="151">
        <f>SUM(I8,I16,I26,I31,I36)</f>
        <v>10.399999999999999</v>
      </c>
      <c r="J42" s="151">
        <f t="shared" si="2"/>
        <v>10.6</v>
      </c>
      <c r="K42" s="131"/>
    </row>
    <row r="43" spans="1:15" ht="15.6" customHeight="1" x14ac:dyDescent="0.2">
      <c r="A43" s="53" t="e">
        <f>#REF!</f>
        <v>#REF!</v>
      </c>
    </row>
    <row r="44" spans="1:15" ht="15.6" customHeight="1" x14ac:dyDescent="0.2">
      <c r="A44" s="53" t="e">
        <f>#REF!</f>
        <v>#REF!</v>
      </c>
    </row>
    <row r="45" spans="1:15" ht="18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 gridLinesSet="0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7"/>
  <sheetViews>
    <sheetView zoomScale="90" workbookViewId="0">
      <selection activeCell="D23" sqref="D23"/>
    </sheetView>
  </sheetViews>
  <sheetFormatPr defaultColWidth="11.42578125" defaultRowHeight="12" customHeight="1" x14ac:dyDescent="0.2"/>
  <cols>
    <col min="1" max="1" width="19.140625" style="53" customWidth="1"/>
    <col min="2" max="3" width="11.28515625" style="53" customWidth="1"/>
    <col min="4" max="4" width="7.42578125" style="53" customWidth="1"/>
    <col min="5" max="6" width="11.28515625" style="53" customWidth="1"/>
    <col min="7" max="7" width="7.42578125" style="53" customWidth="1"/>
    <col min="8" max="9" width="11.28515625" style="53" customWidth="1"/>
    <col min="10" max="10" width="7.42578125" style="53" customWidth="1"/>
    <col min="11" max="11" width="10.42578125" style="53" customWidth="1"/>
    <col min="12" max="12" width="9.42578125" style="53" customWidth="1"/>
    <col min="13" max="13" width="7.140625" style="53" customWidth="1"/>
    <col min="14" max="14" width="6.140625" style="53" customWidth="1"/>
    <col min="15" max="257" width="11.42578125" style="53" customWidth="1"/>
  </cols>
  <sheetData>
    <row r="1" spans="1:10" ht="35.25" customHeight="1" x14ac:dyDescent="0.2">
      <c r="A1" s="198"/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5.6" customHeight="1" x14ac:dyDescent="0.2">
      <c r="A2" s="198"/>
      <c r="B2" s="198"/>
      <c r="C2" s="198"/>
      <c r="D2" s="198"/>
      <c r="E2" s="198"/>
      <c r="F2" s="198"/>
      <c r="G2" s="198"/>
      <c r="H2" s="198"/>
      <c r="I2" s="198"/>
      <c r="J2" s="198"/>
    </row>
    <row r="3" spans="1:10" ht="15.6" customHeight="1" x14ac:dyDescent="0.2">
      <c r="A3" s="198"/>
      <c r="B3" s="198"/>
      <c r="C3" s="198"/>
      <c r="D3" s="198"/>
      <c r="E3" s="198"/>
      <c r="F3" s="198"/>
      <c r="G3" s="198"/>
      <c r="H3" s="198"/>
      <c r="I3" s="198"/>
      <c r="J3" s="198"/>
    </row>
    <row r="4" spans="1:10" ht="15.6" customHeight="1" x14ac:dyDescent="0.2">
      <c r="A4" s="198"/>
      <c r="B4" s="198"/>
      <c r="C4" s="198"/>
      <c r="D4" s="198"/>
      <c r="E4" s="198"/>
      <c r="F4" s="198"/>
      <c r="G4" s="198"/>
      <c r="H4" s="198"/>
      <c r="I4" s="198"/>
      <c r="J4" s="198"/>
    </row>
    <row r="5" spans="1:10" ht="20.100000000000001" customHeight="1" x14ac:dyDescent="0.2">
      <c r="A5" s="213" t="s">
        <v>12</v>
      </c>
      <c r="B5" s="214" t="s">
        <v>13</v>
      </c>
      <c r="C5" s="214"/>
      <c r="D5" s="214"/>
      <c r="E5" s="213" t="s">
        <v>14</v>
      </c>
      <c r="F5" s="213"/>
      <c r="G5" s="213"/>
      <c r="H5" s="214" t="s">
        <v>15</v>
      </c>
      <c r="I5" s="214"/>
      <c r="J5" s="214"/>
    </row>
    <row r="6" spans="1:10" ht="20.100000000000001" customHeight="1" x14ac:dyDescent="0.2">
      <c r="A6" s="213"/>
      <c r="B6" s="130" t="e">
        <f>#REF!</f>
        <v>#REF!</v>
      </c>
      <c r="C6" s="130" t="e">
        <f>#REF!</f>
        <v>#REF!</v>
      </c>
      <c r="D6" s="130" t="s">
        <v>16</v>
      </c>
      <c r="E6" s="130" t="e">
        <f>#REF!</f>
        <v>#REF!</v>
      </c>
      <c r="F6" s="130" t="e">
        <f>#REF!</f>
        <v>#REF!</v>
      </c>
      <c r="G6" s="130" t="s">
        <v>16</v>
      </c>
      <c r="H6" s="130" t="e">
        <f>#REF!</f>
        <v>#REF!</v>
      </c>
      <c r="I6" s="130" t="e">
        <f>#REF!</f>
        <v>#REF!</v>
      </c>
      <c r="J6" s="130" t="s">
        <v>16</v>
      </c>
    </row>
    <row r="7" spans="1:10" ht="19.5" customHeight="1" x14ac:dyDescent="0.2">
      <c r="A7" s="213"/>
      <c r="B7" s="130" t="s">
        <v>17</v>
      </c>
      <c r="C7" s="130" t="s">
        <v>18</v>
      </c>
      <c r="D7" s="130" t="s">
        <v>19</v>
      </c>
      <c r="E7" s="130" t="s">
        <v>20</v>
      </c>
      <c r="F7" s="130" t="s">
        <v>21</v>
      </c>
      <c r="G7" s="130" t="s">
        <v>22</v>
      </c>
      <c r="H7" s="130" t="s">
        <v>23</v>
      </c>
      <c r="I7" s="130" t="s">
        <v>24</v>
      </c>
      <c r="J7" s="130" t="s">
        <v>25</v>
      </c>
    </row>
    <row r="8" spans="1:10" ht="15" hidden="1" customHeight="1" x14ac:dyDescent="0.2">
      <c r="A8" s="56" t="s">
        <v>26</v>
      </c>
      <c r="B8" s="57">
        <v>0</v>
      </c>
      <c r="C8" s="57">
        <f>SUM(C9:C15)</f>
        <v>0</v>
      </c>
      <c r="D8" s="57">
        <f>IF($B8=0,0,ROUND((C8/$B8-1)*100,1))</f>
        <v>0</v>
      </c>
      <c r="E8" s="58">
        <v>0</v>
      </c>
      <c r="F8" s="58">
        <v>0</v>
      </c>
      <c r="G8" s="57">
        <f t="shared" ref="G8:G42" si="0">IF($E8=0,0,ROUND((F8/$E8-1)*100,1))</f>
        <v>0</v>
      </c>
      <c r="H8" s="57">
        <v>0</v>
      </c>
      <c r="I8" s="57">
        <f>SUM(I9:I15)</f>
        <v>0</v>
      </c>
      <c r="J8" s="57">
        <f t="shared" ref="J8:J42" si="1">IF($H8=0,0,ROUND((I8/$H8-1)*100,1))</f>
        <v>0</v>
      </c>
    </row>
    <row r="9" spans="1:10" ht="15" hidden="1" customHeight="1" x14ac:dyDescent="0.2">
      <c r="A9" s="73" t="s">
        <v>27</v>
      </c>
      <c r="B9" s="20">
        <v>0</v>
      </c>
      <c r="C9" s="20">
        <f t="shared" ref="C9:C15" si="2">ROUND(B9*(1+(D9/100)),1)</f>
        <v>0</v>
      </c>
      <c r="D9" s="20">
        <v>0</v>
      </c>
      <c r="E9" s="124">
        <v>0</v>
      </c>
      <c r="F9" s="124">
        <v>0</v>
      </c>
      <c r="G9" s="59">
        <f t="shared" si="0"/>
        <v>0</v>
      </c>
      <c r="H9" s="20">
        <v>0</v>
      </c>
      <c r="I9" s="20">
        <f t="shared" ref="I9:I15" si="3">ROUND(C9*$F9/1000,1)</f>
        <v>0</v>
      </c>
      <c r="J9" s="20">
        <f t="shared" si="1"/>
        <v>0</v>
      </c>
    </row>
    <row r="10" spans="1:10" ht="15" hidden="1" customHeight="1" x14ac:dyDescent="0.2">
      <c r="A10" s="73" t="s">
        <v>28</v>
      </c>
      <c r="B10" s="20">
        <v>0</v>
      </c>
      <c r="C10" s="20">
        <f t="shared" si="2"/>
        <v>0</v>
      </c>
      <c r="D10" s="20">
        <v>0</v>
      </c>
      <c r="E10" s="124">
        <v>0</v>
      </c>
      <c r="F10" s="124">
        <v>0</v>
      </c>
      <c r="G10" s="59">
        <f t="shared" si="0"/>
        <v>0</v>
      </c>
      <c r="H10" s="20">
        <v>0</v>
      </c>
      <c r="I10" s="20">
        <f t="shared" si="3"/>
        <v>0</v>
      </c>
      <c r="J10" s="20">
        <f t="shared" si="1"/>
        <v>0</v>
      </c>
    </row>
    <row r="11" spans="1:10" ht="15" hidden="1" customHeight="1" x14ac:dyDescent="0.2">
      <c r="A11" s="73" t="s">
        <v>29</v>
      </c>
      <c r="B11" s="20">
        <v>0</v>
      </c>
      <c r="C11" s="20">
        <f t="shared" si="2"/>
        <v>0</v>
      </c>
      <c r="D11" s="20">
        <v>0</v>
      </c>
      <c r="E11" s="124">
        <v>0</v>
      </c>
      <c r="F11" s="124">
        <v>0</v>
      </c>
      <c r="G11" s="59">
        <f t="shared" si="0"/>
        <v>0</v>
      </c>
      <c r="H11" s="20">
        <v>0</v>
      </c>
      <c r="I11" s="20">
        <f t="shared" si="3"/>
        <v>0</v>
      </c>
      <c r="J11" s="20">
        <f t="shared" si="1"/>
        <v>0</v>
      </c>
    </row>
    <row r="12" spans="1:10" ht="15" hidden="1" customHeight="1" x14ac:dyDescent="0.2">
      <c r="A12" s="73" t="s">
        <v>30</v>
      </c>
      <c r="B12" s="20">
        <v>0</v>
      </c>
      <c r="C12" s="20">
        <f t="shared" si="2"/>
        <v>0</v>
      </c>
      <c r="D12" s="20">
        <v>0</v>
      </c>
      <c r="E12" s="124">
        <v>0</v>
      </c>
      <c r="F12" s="124">
        <v>0</v>
      </c>
      <c r="G12" s="59">
        <f t="shared" si="0"/>
        <v>0</v>
      </c>
      <c r="H12" s="20">
        <v>0</v>
      </c>
      <c r="I12" s="20">
        <f t="shared" si="3"/>
        <v>0</v>
      </c>
      <c r="J12" s="20">
        <f t="shared" si="1"/>
        <v>0</v>
      </c>
    </row>
    <row r="13" spans="1:10" ht="15" hidden="1" customHeight="1" x14ac:dyDescent="0.2">
      <c r="A13" s="73" t="s">
        <v>31</v>
      </c>
      <c r="B13" s="20">
        <v>0</v>
      </c>
      <c r="C13" s="20">
        <f t="shared" si="2"/>
        <v>0</v>
      </c>
      <c r="D13" s="20">
        <v>0</v>
      </c>
      <c r="E13" s="124">
        <v>0</v>
      </c>
      <c r="F13" s="124">
        <v>0</v>
      </c>
      <c r="G13" s="59">
        <f t="shared" si="0"/>
        <v>0</v>
      </c>
      <c r="H13" s="20">
        <v>0</v>
      </c>
      <c r="I13" s="20">
        <f t="shared" si="3"/>
        <v>0</v>
      </c>
      <c r="J13" s="20">
        <f t="shared" si="1"/>
        <v>0</v>
      </c>
    </row>
    <row r="14" spans="1:10" ht="15" hidden="1" customHeight="1" x14ac:dyDescent="0.2">
      <c r="A14" s="73" t="s">
        <v>32</v>
      </c>
      <c r="B14" s="20">
        <v>0</v>
      </c>
      <c r="C14" s="20">
        <f t="shared" si="2"/>
        <v>0</v>
      </c>
      <c r="D14" s="20">
        <v>0</v>
      </c>
      <c r="E14" s="124">
        <v>0</v>
      </c>
      <c r="F14" s="124">
        <v>0</v>
      </c>
      <c r="G14" s="59">
        <f t="shared" si="0"/>
        <v>0</v>
      </c>
      <c r="H14" s="20">
        <v>0</v>
      </c>
      <c r="I14" s="20">
        <f t="shared" si="3"/>
        <v>0</v>
      </c>
      <c r="J14" s="20">
        <f t="shared" si="1"/>
        <v>0</v>
      </c>
    </row>
    <row r="15" spans="1:10" ht="15" hidden="1" customHeight="1" x14ac:dyDescent="0.2">
      <c r="A15" s="73" t="s">
        <v>33</v>
      </c>
      <c r="B15" s="20">
        <v>0</v>
      </c>
      <c r="C15" s="20">
        <f t="shared" si="2"/>
        <v>0</v>
      </c>
      <c r="D15" s="20">
        <v>0</v>
      </c>
      <c r="E15" s="75">
        <v>0</v>
      </c>
      <c r="F15" s="75">
        <v>0</v>
      </c>
      <c r="G15" s="59">
        <f t="shared" si="0"/>
        <v>0</v>
      </c>
      <c r="H15" s="20">
        <v>0</v>
      </c>
      <c r="I15" s="20">
        <f t="shared" si="3"/>
        <v>0</v>
      </c>
      <c r="J15" s="20">
        <f t="shared" si="1"/>
        <v>0</v>
      </c>
    </row>
    <row r="16" spans="1:10" ht="15" hidden="1" customHeight="1" x14ac:dyDescent="0.2">
      <c r="A16" s="74" t="s">
        <v>34</v>
      </c>
      <c r="B16" s="19">
        <v>0</v>
      </c>
      <c r="C16" s="19">
        <f>SUM(C17:C25)</f>
        <v>0</v>
      </c>
      <c r="D16" s="19">
        <f>IF($B16=0,0,ROUND((C16/$B16-1)*100,1))</f>
        <v>0</v>
      </c>
      <c r="E16" s="75">
        <v>0</v>
      </c>
      <c r="F16" s="75">
        <v>0</v>
      </c>
      <c r="G16" s="19">
        <f t="shared" si="0"/>
        <v>0</v>
      </c>
      <c r="H16" s="19">
        <f>SUM(H17:H25)</f>
        <v>0</v>
      </c>
      <c r="I16" s="19">
        <f>SUM(I17:I25)</f>
        <v>0</v>
      </c>
      <c r="J16" s="19">
        <f t="shared" si="1"/>
        <v>0</v>
      </c>
    </row>
    <row r="17" spans="1:10" ht="15" hidden="1" customHeight="1" x14ac:dyDescent="0.2">
      <c r="A17" s="73" t="s">
        <v>35</v>
      </c>
      <c r="B17" s="20">
        <v>0</v>
      </c>
      <c r="C17" s="20">
        <f t="shared" ref="C17:C25" si="4">ROUND(B17*(1+(D17/100)),1)</f>
        <v>0</v>
      </c>
      <c r="D17" s="20">
        <v>0</v>
      </c>
      <c r="E17" s="124">
        <v>0</v>
      </c>
      <c r="F17" s="124">
        <v>0</v>
      </c>
      <c r="G17" s="59">
        <f t="shared" si="0"/>
        <v>0</v>
      </c>
      <c r="H17" s="20">
        <f t="shared" ref="H17:H25" si="5">ROUND(B17*E17/1000,1)</f>
        <v>0</v>
      </c>
      <c r="I17" s="20">
        <f t="shared" ref="I17:I25" si="6">ROUND(C17*$F17/1000,1)</f>
        <v>0</v>
      </c>
      <c r="J17" s="20">
        <f t="shared" si="1"/>
        <v>0</v>
      </c>
    </row>
    <row r="18" spans="1:10" ht="15" hidden="1" customHeight="1" x14ac:dyDescent="0.2">
      <c r="A18" s="73" t="s">
        <v>36</v>
      </c>
      <c r="B18" s="20">
        <v>0</v>
      </c>
      <c r="C18" s="20">
        <f t="shared" si="4"/>
        <v>0</v>
      </c>
      <c r="D18" s="20">
        <v>0</v>
      </c>
      <c r="E18" s="124">
        <v>0</v>
      </c>
      <c r="F18" s="124">
        <v>0</v>
      </c>
      <c r="G18" s="59">
        <f t="shared" si="0"/>
        <v>0</v>
      </c>
      <c r="H18" s="20">
        <f t="shared" si="5"/>
        <v>0</v>
      </c>
      <c r="I18" s="20">
        <f t="shared" si="6"/>
        <v>0</v>
      </c>
      <c r="J18" s="20">
        <f t="shared" si="1"/>
        <v>0</v>
      </c>
    </row>
    <row r="19" spans="1:10" ht="15" hidden="1" customHeight="1" x14ac:dyDescent="0.2">
      <c r="A19" s="73" t="s">
        <v>37</v>
      </c>
      <c r="B19" s="20">
        <v>0</v>
      </c>
      <c r="C19" s="20">
        <f t="shared" si="4"/>
        <v>0</v>
      </c>
      <c r="D19" s="20">
        <v>0</v>
      </c>
      <c r="E19" s="124">
        <v>0</v>
      </c>
      <c r="F19" s="124">
        <v>0</v>
      </c>
      <c r="G19" s="59">
        <f t="shared" si="0"/>
        <v>0</v>
      </c>
      <c r="H19" s="20">
        <f t="shared" si="5"/>
        <v>0</v>
      </c>
      <c r="I19" s="20">
        <f t="shared" si="6"/>
        <v>0</v>
      </c>
      <c r="J19" s="20">
        <f t="shared" si="1"/>
        <v>0</v>
      </c>
    </row>
    <row r="20" spans="1:10" ht="15" hidden="1" customHeight="1" x14ac:dyDescent="0.2">
      <c r="A20" s="73" t="s">
        <v>38</v>
      </c>
      <c r="B20" s="20">
        <v>0</v>
      </c>
      <c r="C20" s="20">
        <f t="shared" si="4"/>
        <v>0</v>
      </c>
      <c r="D20" s="20">
        <v>0</v>
      </c>
      <c r="E20" s="124">
        <v>0</v>
      </c>
      <c r="F20" s="124">
        <v>0</v>
      </c>
      <c r="G20" s="59">
        <f t="shared" si="0"/>
        <v>0</v>
      </c>
      <c r="H20" s="20">
        <f t="shared" si="5"/>
        <v>0</v>
      </c>
      <c r="I20" s="20">
        <f t="shared" si="6"/>
        <v>0</v>
      </c>
      <c r="J20" s="20">
        <f t="shared" si="1"/>
        <v>0</v>
      </c>
    </row>
    <row r="21" spans="1:10" ht="15" hidden="1" customHeight="1" x14ac:dyDescent="0.2">
      <c r="A21" s="73" t="s">
        <v>39</v>
      </c>
      <c r="B21" s="20">
        <v>0</v>
      </c>
      <c r="C21" s="20">
        <f t="shared" si="4"/>
        <v>0</v>
      </c>
      <c r="D21" s="20">
        <v>0</v>
      </c>
      <c r="E21" s="124">
        <v>0</v>
      </c>
      <c r="F21" s="124">
        <v>0</v>
      </c>
      <c r="G21" s="59">
        <f t="shared" si="0"/>
        <v>0</v>
      </c>
      <c r="H21" s="20">
        <f t="shared" si="5"/>
        <v>0</v>
      </c>
      <c r="I21" s="20">
        <f t="shared" si="6"/>
        <v>0</v>
      </c>
      <c r="J21" s="20">
        <f t="shared" si="1"/>
        <v>0</v>
      </c>
    </row>
    <row r="22" spans="1:10" ht="15" hidden="1" customHeight="1" x14ac:dyDescent="0.2">
      <c r="A22" s="73" t="s">
        <v>40</v>
      </c>
      <c r="B22" s="20">
        <v>0</v>
      </c>
      <c r="C22" s="20">
        <f t="shared" si="4"/>
        <v>0</v>
      </c>
      <c r="D22" s="20">
        <v>0</v>
      </c>
      <c r="E22" s="124">
        <v>0</v>
      </c>
      <c r="F22" s="124">
        <v>0</v>
      </c>
      <c r="G22" s="59">
        <f t="shared" si="0"/>
        <v>0</v>
      </c>
      <c r="H22" s="20">
        <f t="shared" si="5"/>
        <v>0</v>
      </c>
      <c r="I22" s="20">
        <f t="shared" si="6"/>
        <v>0</v>
      </c>
      <c r="J22" s="20">
        <f t="shared" si="1"/>
        <v>0</v>
      </c>
    </row>
    <row r="23" spans="1:10" ht="15" hidden="1" customHeight="1" x14ac:dyDescent="0.2">
      <c r="A23" s="73" t="s">
        <v>41</v>
      </c>
      <c r="B23" s="20">
        <v>0</v>
      </c>
      <c r="C23" s="20">
        <f t="shared" si="4"/>
        <v>0</v>
      </c>
      <c r="D23" s="20">
        <v>0</v>
      </c>
      <c r="E23" s="124">
        <v>0</v>
      </c>
      <c r="F23" s="124">
        <v>0</v>
      </c>
      <c r="G23" s="59">
        <f t="shared" si="0"/>
        <v>0</v>
      </c>
      <c r="H23" s="20">
        <f t="shared" si="5"/>
        <v>0</v>
      </c>
      <c r="I23" s="20">
        <f t="shared" si="6"/>
        <v>0</v>
      </c>
      <c r="J23" s="20">
        <f t="shared" si="1"/>
        <v>0</v>
      </c>
    </row>
    <row r="24" spans="1:10" ht="15" hidden="1" customHeight="1" x14ac:dyDescent="0.2">
      <c r="A24" s="73" t="s">
        <v>42</v>
      </c>
      <c r="B24" s="20">
        <v>0</v>
      </c>
      <c r="C24" s="20">
        <f t="shared" si="4"/>
        <v>0</v>
      </c>
      <c r="D24" s="20">
        <v>0</v>
      </c>
      <c r="E24" s="124">
        <v>0</v>
      </c>
      <c r="F24" s="124">
        <v>0</v>
      </c>
      <c r="G24" s="59">
        <f t="shared" si="0"/>
        <v>0</v>
      </c>
      <c r="H24" s="20">
        <f t="shared" si="5"/>
        <v>0</v>
      </c>
      <c r="I24" s="20">
        <f t="shared" si="6"/>
        <v>0</v>
      </c>
      <c r="J24" s="20">
        <f t="shared" si="1"/>
        <v>0</v>
      </c>
    </row>
    <row r="25" spans="1:10" ht="15" hidden="1" customHeight="1" x14ac:dyDescent="0.2">
      <c r="A25" s="73" t="s">
        <v>43</v>
      </c>
      <c r="B25" s="20">
        <v>0</v>
      </c>
      <c r="C25" s="20">
        <f t="shared" si="4"/>
        <v>0</v>
      </c>
      <c r="D25" s="20">
        <v>0</v>
      </c>
      <c r="E25" s="124">
        <v>0</v>
      </c>
      <c r="F25" s="124">
        <v>0</v>
      </c>
      <c r="G25" s="59">
        <f t="shared" si="0"/>
        <v>0</v>
      </c>
      <c r="H25" s="20">
        <f t="shared" si="5"/>
        <v>0</v>
      </c>
      <c r="I25" s="20">
        <f t="shared" si="6"/>
        <v>0</v>
      </c>
      <c r="J25" s="20">
        <f t="shared" si="1"/>
        <v>0</v>
      </c>
    </row>
    <row r="26" spans="1:10" ht="15" hidden="1" customHeight="1" x14ac:dyDescent="0.2">
      <c r="A26" s="74" t="s">
        <v>44</v>
      </c>
      <c r="B26" s="19">
        <v>0</v>
      </c>
      <c r="C26" s="19">
        <f>SUM(C27:C30)</f>
        <v>0</v>
      </c>
      <c r="D26" s="19">
        <f>IF($B26=0,0,ROUND((C26/$B26-1)*100,1))</f>
        <v>0</v>
      </c>
      <c r="E26" s="75">
        <f>IF(B26=0,0,IF(H26=0,0,ROUND(H26/B26*1000,0)))</f>
        <v>0</v>
      </c>
      <c r="F26" s="75">
        <f>IF(C26=0,0,IF(I26=0,0,ROUND(I26/C26*1000,0)))</f>
        <v>0</v>
      </c>
      <c r="G26" s="19">
        <f t="shared" si="0"/>
        <v>0</v>
      </c>
      <c r="H26" s="19">
        <f>SUM(H27:H30)</f>
        <v>0</v>
      </c>
      <c r="I26" s="19">
        <f>SUM(I27:I30)</f>
        <v>0</v>
      </c>
      <c r="J26" s="19">
        <f t="shared" si="1"/>
        <v>0</v>
      </c>
    </row>
    <row r="27" spans="1:10" ht="15" hidden="1" customHeight="1" x14ac:dyDescent="0.2">
      <c r="A27" s="73" t="s">
        <v>45</v>
      </c>
      <c r="B27" s="20">
        <v>0</v>
      </c>
      <c r="C27" s="20">
        <f t="shared" ref="C27:C30" si="7">ROUND(B27*(1+(D27/100)),1)</f>
        <v>0</v>
      </c>
      <c r="D27" s="20">
        <v>0</v>
      </c>
      <c r="E27" s="124">
        <v>0</v>
      </c>
      <c r="F27" s="124">
        <v>0</v>
      </c>
      <c r="G27" s="59">
        <f t="shared" si="0"/>
        <v>0</v>
      </c>
      <c r="H27" s="20">
        <f t="shared" ref="H27:H30" si="8">ROUND(B27*E27/1000,1)</f>
        <v>0</v>
      </c>
      <c r="I27" s="20">
        <f t="shared" ref="I27:I30" si="9">ROUND(C27*$F27/1000,1)</f>
        <v>0</v>
      </c>
      <c r="J27" s="20">
        <f t="shared" si="1"/>
        <v>0</v>
      </c>
    </row>
    <row r="28" spans="1:10" ht="15" hidden="1" customHeight="1" x14ac:dyDescent="0.2">
      <c r="A28" s="73" t="s">
        <v>46</v>
      </c>
      <c r="B28" s="20">
        <v>0</v>
      </c>
      <c r="C28" s="20">
        <f t="shared" si="7"/>
        <v>0</v>
      </c>
      <c r="D28" s="20">
        <v>0</v>
      </c>
      <c r="E28" s="124">
        <v>0</v>
      </c>
      <c r="F28" s="124">
        <v>0</v>
      </c>
      <c r="G28" s="59">
        <f t="shared" si="0"/>
        <v>0</v>
      </c>
      <c r="H28" s="20">
        <f t="shared" si="8"/>
        <v>0</v>
      </c>
      <c r="I28" s="20">
        <f t="shared" si="9"/>
        <v>0</v>
      </c>
      <c r="J28" s="20">
        <f t="shared" si="1"/>
        <v>0</v>
      </c>
    </row>
    <row r="29" spans="1:10" ht="15" hidden="1" customHeight="1" x14ac:dyDescent="0.2">
      <c r="A29" s="73" t="s">
        <v>47</v>
      </c>
      <c r="B29" s="20">
        <v>0</v>
      </c>
      <c r="C29" s="20">
        <f t="shared" si="7"/>
        <v>0</v>
      </c>
      <c r="D29" s="20">
        <v>0</v>
      </c>
      <c r="E29" s="124">
        <v>0</v>
      </c>
      <c r="F29" s="124">
        <v>0</v>
      </c>
      <c r="G29" s="59">
        <f t="shared" si="0"/>
        <v>0</v>
      </c>
      <c r="H29" s="20">
        <f t="shared" si="8"/>
        <v>0</v>
      </c>
      <c r="I29" s="20">
        <f t="shared" si="9"/>
        <v>0</v>
      </c>
      <c r="J29" s="20">
        <f t="shared" si="1"/>
        <v>0</v>
      </c>
    </row>
    <row r="30" spans="1:10" ht="15" hidden="1" customHeight="1" x14ac:dyDescent="0.2">
      <c r="A30" s="73" t="s">
        <v>48</v>
      </c>
      <c r="B30" s="20">
        <v>0</v>
      </c>
      <c r="C30" s="20">
        <f t="shared" si="7"/>
        <v>0</v>
      </c>
      <c r="D30" s="20">
        <v>0</v>
      </c>
      <c r="E30" s="124">
        <v>0</v>
      </c>
      <c r="F30" s="124">
        <v>0</v>
      </c>
      <c r="G30" s="59">
        <f t="shared" si="0"/>
        <v>0</v>
      </c>
      <c r="H30" s="20">
        <f t="shared" si="8"/>
        <v>0</v>
      </c>
      <c r="I30" s="20">
        <f t="shared" si="9"/>
        <v>0</v>
      </c>
      <c r="J30" s="20">
        <f t="shared" si="1"/>
        <v>0</v>
      </c>
    </row>
    <row r="31" spans="1:10" ht="15" hidden="1" customHeight="1" x14ac:dyDescent="0.2">
      <c r="A31" s="74" t="s">
        <v>49</v>
      </c>
      <c r="B31" s="19">
        <v>0</v>
      </c>
      <c r="C31" s="19">
        <f>SUM(C32:C35)</f>
        <v>0</v>
      </c>
      <c r="D31" s="19">
        <f>IF($B31=0,0,ROUND((C31/$B31-1)*100,1))</f>
        <v>0</v>
      </c>
      <c r="E31" s="75">
        <f>IF(B31=0,0,IF(H31=0,0,ROUND(H31/B31*1000,0)))</f>
        <v>0</v>
      </c>
      <c r="F31" s="75">
        <f>IF(C31=0,0,IF(I31=0,0,ROUND(I31/C31*1000,0)))</f>
        <v>0</v>
      </c>
      <c r="G31" s="19">
        <f t="shared" si="0"/>
        <v>0</v>
      </c>
      <c r="H31" s="19">
        <f>SUM(H32:H35)</f>
        <v>0</v>
      </c>
      <c r="I31" s="19">
        <f>SUM(I32:I35)</f>
        <v>0</v>
      </c>
      <c r="J31" s="19">
        <f t="shared" si="1"/>
        <v>0</v>
      </c>
    </row>
    <row r="32" spans="1:10" ht="15" hidden="1" customHeight="1" x14ac:dyDescent="0.2">
      <c r="A32" s="73" t="s">
        <v>50</v>
      </c>
      <c r="B32" s="20">
        <v>0</v>
      </c>
      <c r="C32" s="20">
        <f t="shared" ref="C32:C35" si="10">ROUND(B32*(1+(D32/100)),1)</f>
        <v>0</v>
      </c>
      <c r="D32" s="20">
        <v>0</v>
      </c>
      <c r="E32" s="124">
        <v>0</v>
      </c>
      <c r="F32" s="124">
        <v>0</v>
      </c>
      <c r="G32" s="59">
        <f t="shared" si="0"/>
        <v>0</v>
      </c>
      <c r="H32" s="20">
        <f t="shared" ref="H32:H35" si="11">ROUND(B32*E32/1000,1)</f>
        <v>0</v>
      </c>
      <c r="I32" s="20">
        <f t="shared" ref="I32:I35" si="12">ROUND(C32*$F32/1000,1)</f>
        <v>0</v>
      </c>
      <c r="J32" s="20">
        <f t="shared" si="1"/>
        <v>0</v>
      </c>
    </row>
    <row r="33" spans="1:15" ht="15" hidden="1" customHeight="1" x14ac:dyDescent="0.2">
      <c r="A33" s="73" t="s">
        <v>51</v>
      </c>
      <c r="B33" s="20">
        <v>0</v>
      </c>
      <c r="C33" s="20">
        <f t="shared" si="10"/>
        <v>0</v>
      </c>
      <c r="D33" s="20">
        <v>0</v>
      </c>
      <c r="E33" s="124">
        <v>0</v>
      </c>
      <c r="F33" s="124">
        <v>0</v>
      </c>
      <c r="G33" s="59">
        <f t="shared" si="0"/>
        <v>0</v>
      </c>
      <c r="H33" s="20">
        <f t="shared" si="11"/>
        <v>0</v>
      </c>
      <c r="I33" s="20">
        <f t="shared" si="12"/>
        <v>0</v>
      </c>
      <c r="J33" s="20">
        <f t="shared" si="1"/>
        <v>0</v>
      </c>
    </row>
    <row r="34" spans="1:15" ht="15" hidden="1" customHeight="1" x14ac:dyDescent="0.2">
      <c r="A34" s="73" t="s">
        <v>52</v>
      </c>
      <c r="B34" s="20">
        <v>0</v>
      </c>
      <c r="C34" s="20">
        <f t="shared" si="10"/>
        <v>0</v>
      </c>
      <c r="D34" s="20">
        <v>0</v>
      </c>
      <c r="E34" s="124">
        <v>0</v>
      </c>
      <c r="F34" s="124">
        <v>0</v>
      </c>
      <c r="G34" s="59">
        <f t="shared" si="0"/>
        <v>0</v>
      </c>
      <c r="H34" s="20">
        <f t="shared" si="11"/>
        <v>0</v>
      </c>
      <c r="I34" s="20">
        <f t="shared" si="12"/>
        <v>0</v>
      </c>
      <c r="J34" s="20">
        <f t="shared" si="1"/>
        <v>0</v>
      </c>
    </row>
    <row r="35" spans="1:15" ht="15" hidden="1" customHeight="1" x14ac:dyDescent="0.2">
      <c r="A35" s="76" t="s">
        <v>53</v>
      </c>
      <c r="B35" s="60">
        <v>0</v>
      </c>
      <c r="C35" s="60">
        <f t="shared" si="10"/>
        <v>0</v>
      </c>
      <c r="D35" s="60">
        <v>0</v>
      </c>
      <c r="E35" s="125">
        <v>0</v>
      </c>
      <c r="F35" s="125">
        <v>0</v>
      </c>
      <c r="G35" s="61">
        <f t="shared" si="0"/>
        <v>0</v>
      </c>
      <c r="H35" s="60">
        <f t="shared" si="11"/>
        <v>0</v>
      </c>
      <c r="I35" s="60">
        <f t="shared" si="12"/>
        <v>0</v>
      </c>
      <c r="J35" s="60">
        <f t="shared" si="1"/>
        <v>0</v>
      </c>
    </row>
    <row r="36" spans="1:15" ht="15" customHeight="1" x14ac:dyDescent="0.2">
      <c r="A36" s="46" t="s">
        <v>54</v>
      </c>
      <c r="B36" s="142">
        <f>SUM(B37:B39)</f>
        <v>118.80000000000001</v>
      </c>
      <c r="C36" s="142">
        <f>SUM(C37:C39)</f>
        <v>103.4</v>
      </c>
      <c r="D36" s="142">
        <f>IF($B36=0,0,ROUND((C36/$B36-1)*100,1))</f>
        <v>-13</v>
      </c>
      <c r="E36" s="143">
        <v>3612</v>
      </c>
      <c r="F36" s="143">
        <f>IF(C36=0,0,IF(I36=0,0,ROUND(I36/C36*1000,0)))</f>
        <v>3621</v>
      </c>
      <c r="G36" s="142">
        <f t="shared" si="0"/>
        <v>0.2</v>
      </c>
      <c r="H36" s="142">
        <f>SUM(H37:H39)</f>
        <v>429.1</v>
      </c>
      <c r="I36" s="142">
        <f>SUM(I37:I39)</f>
        <v>374.4</v>
      </c>
      <c r="J36" s="142">
        <f t="shared" si="1"/>
        <v>-12.7</v>
      </c>
      <c r="K36" s="132"/>
      <c r="L36" s="154"/>
      <c r="M36" s="155"/>
      <c r="N36" s="156"/>
      <c r="O36" s="128"/>
    </row>
    <row r="37" spans="1:15" ht="15" customHeight="1" x14ac:dyDescent="0.2">
      <c r="A37" s="146" t="s">
        <v>55</v>
      </c>
      <c r="B37" s="63">
        <v>60.7</v>
      </c>
      <c r="C37" s="63">
        <f t="shared" ref="C37:C39" si="13">ROUND(B37*(1+(D37/100)),1)</f>
        <v>63.6</v>
      </c>
      <c r="D37" s="63">
        <v>4.8</v>
      </c>
      <c r="E37" s="144">
        <v>4040</v>
      </c>
      <c r="F37" s="144">
        <v>4259</v>
      </c>
      <c r="G37" s="145">
        <f t="shared" si="0"/>
        <v>5.4</v>
      </c>
      <c r="H37" s="63">
        <f t="shared" ref="H37:I39" si="14">ROUND(B37*E37/1000,1)</f>
        <v>245.2</v>
      </c>
      <c r="I37" s="63">
        <f t="shared" si="14"/>
        <v>270.89999999999998</v>
      </c>
      <c r="J37" s="63">
        <f t="shared" si="1"/>
        <v>10.5</v>
      </c>
      <c r="L37" s="129"/>
      <c r="M37" s="129"/>
      <c r="N37" s="129"/>
    </row>
    <row r="38" spans="1:15" ht="15" customHeight="1" x14ac:dyDescent="0.2">
      <c r="A38" s="89" t="s">
        <v>56</v>
      </c>
      <c r="B38" s="63">
        <v>1.4</v>
      </c>
      <c r="C38" s="63">
        <f t="shared" si="13"/>
        <v>0.7</v>
      </c>
      <c r="D38" s="63">
        <v>-53</v>
      </c>
      <c r="E38" s="144">
        <v>2714</v>
      </c>
      <c r="F38" s="144">
        <v>2834</v>
      </c>
      <c r="G38" s="145">
        <f t="shared" si="0"/>
        <v>4.4000000000000004</v>
      </c>
      <c r="H38" s="63">
        <f t="shared" si="14"/>
        <v>3.8</v>
      </c>
      <c r="I38" s="63">
        <f t="shared" si="14"/>
        <v>2</v>
      </c>
      <c r="J38" s="63">
        <f t="shared" si="1"/>
        <v>-47.4</v>
      </c>
      <c r="K38" s="133"/>
      <c r="L38" s="129"/>
      <c r="M38" s="129"/>
      <c r="N38" s="129"/>
    </row>
    <row r="39" spans="1:15" ht="15" customHeight="1" x14ac:dyDescent="0.2">
      <c r="A39" s="89" t="s">
        <v>57</v>
      </c>
      <c r="B39" s="63">
        <v>56.7</v>
      </c>
      <c r="C39" s="63">
        <f t="shared" si="13"/>
        <v>39.1</v>
      </c>
      <c r="D39" s="63">
        <v>-31</v>
      </c>
      <c r="E39" s="144">
        <v>3176</v>
      </c>
      <c r="F39" s="144">
        <v>2595</v>
      </c>
      <c r="G39" s="145">
        <f t="shared" si="0"/>
        <v>-18.3</v>
      </c>
      <c r="H39" s="63">
        <f t="shared" si="14"/>
        <v>180.1</v>
      </c>
      <c r="I39" s="63">
        <f t="shared" si="14"/>
        <v>101.5</v>
      </c>
      <c r="J39" s="63">
        <f t="shared" si="1"/>
        <v>-43.6</v>
      </c>
      <c r="L39" s="129"/>
      <c r="M39" s="129"/>
      <c r="N39" s="129"/>
    </row>
    <row r="40" spans="1:15" ht="15" hidden="1" customHeight="1" x14ac:dyDescent="0.2">
      <c r="A40" s="15" t="s">
        <v>58</v>
      </c>
      <c r="B40" s="62">
        <v>0</v>
      </c>
      <c r="C40" s="62">
        <v>0</v>
      </c>
      <c r="D40" s="62">
        <f t="shared" ref="D40:D42" si="15">IF($B40=0,0,ROUND((C40/$B40-1)*100,1))</f>
        <v>0</v>
      </c>
      <c r="E40" s="147">
        <v>0</v>
      </c>
      <c r="F40" s="147">
        <f>IF(SUM(A40:B40)&gt;0,SUM(AY40:AZ40)/SUM(A40:B40),0)</f>
        <v>0</v>
      </c>
      <c r="G40" s="62">
        <f t="shared" si="0"/>
        <v>0</v>
      </c>
      <c r="H40" s="62">
        <f>SUM(H8,H16)</f>
        <v>0</v>
      </c>
      <c r="I40" s="62">
        <f>SUM(I8,I16)</f>
        <v>0</v>
      </c>
      <c r="J40" s="62">
        <f t="shared" si="1"/>
        <v>0</v>
      </c>
    </row>
    <row r="41" spans="1:15" ht="15" customHeight="1" x14ac:dyDescent="0.2">
      <c r="A41" s="49" t="s">
        <v>59</v>
      </c>
      <c r="B41" s="148">
        <f>SUM(B26,B31,B36)</f>
        <v>118.80000000000001</v>
      </c>
      <c r="C41" s="148">
        <f>SUM(C26,C31,C36)</f>
        <v>103.4</v>
      </c>
      <c r="D41" s="148">
        <f t="shared" si="15"/>
        <v>-13</v>
      </c>
      <c r="E41" s="149">
        <f t="shared" ref="E41:E42" si="16">IF(B41=0,0,IF(H41=0,0,ROUND(H41/B41*1000,0)))</f>
        <v>3612</v>
      </c>
      <c r="F41" s="149">
        <f t="shared" ref="F41:F42" si="17">IF(C41=0,0,IF(I41=0,0,ROUND(I41/C41*1000,0)))</f>
        <v>3621</v>
      </c>
      <c r="G41" s="148">
        <f t="shared" si="0"/>
        <v>0.2</v>
      </c>
      <c r="H41" s="148">
        <f>SUM(H26,H31,H36)</f>
        <v>429.1</v>
      </c>
      <c r="I41" s="148">
        <f>SUM(I26,I31,I36)</f>
        <v>374.4</v>
      </c>
      <c r="J41" s="148">
        <f t="shared" si="1"/>
        <v>-12.7</v>
      </c>
    </row>
    <row r="42" spans="1:15" ht="15" customHeight="1" x14ac:dyDescent="0.2">
      <c r="A42" s="44" t="s">
        <v>10</v>
      </c>
      <c r="B42" s="151">
        <f>SUM(B40:B41)</f>
        <v>118.80000000000001</v>
      </c>
      <c r="C42" s="151">
        <f>SUM(C40:C41)</f>
        <v>103.4</v>
      </c>
      <c r="D42" s="151">
        <f t="shared" si="15"/>
        <v>-13</v>
      </c>
      <c r="E42" s="152">
        <f t="shared" si="16"/>
        <v>3612</v>
      </c>
      <c r="F42" s="152">
        <f t="shared" si="17"/>
        <v>3621</v>
      </c>
      <c r="G42" s="151">
        <f t="shared" si="0"/>
        <v>0.2</v>
      </c>
      <c r="H42" s="151">
        <f>SUM(H40:H41)</f>
        <v>429.1</v>
      </c>
      <c r="I42" s="151">
        <f>SUM(I40:I41)</f>
        <v>374.4</v>
      </c>
      <c r="J42" s="151">
        <f t="shared" si="1"/>
        <v>-12.7</v>
      </c>
    </row>
    <row r="43" spans="1:15" ht="15.6" customHeight="1" x14ac:dyDescent="0.2">
      <c r="A43" s="53" t="e">
        <f>#REF!</f>
        <v>#REF!</v>
      </c>
    </row>
    <row r="44" spans="1:15" ht="15.6" customHeight="1" x14ac:dyDescent="0.2">
      <c r="A44" s="53" t="e">
        <f>#REF!</f>
        <v>#REF!</v>
      </c>
    </row>
    <row r="45" spans="1:15" ht="15" customHeight="1" x14ac:dyDescent="0.2"/>
    <row r="46" spans="1:15" ht="15" customHeight="1" x14ac:dyDescent="0.2"/>
    <row r="47" spans="1:15" ht="15" customHeight="1" x14ac:dyDescent="0.2"/>
    <row r="48" spans="1:15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67" ht="9.7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 gridLinesSet="0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zoomScale="90" workbookViewId="0">
      <selection activeCell="D23" sqref="D23"/>
    </sheetView>
  </sheetViews>
  <sheetFormatPr defaultColWidth="11.42578125" defaultRowHeight="12" customHeight="1" x14ac:dyDescent="0.2"/>
  <cols>
    <col min="1" max="1" width="19.140625" style="53" customWidth="1"/>
    <col min="2" max="3" width="11.28515625" style="53" customWidth="1"/>
    <col min="4" max="4" width="7.42578125" style="53" customWidth="1"/>
    <col min="5" max="6" width="11.28515625" style="53" customWidth="1"/>
    <col min="7" max="7" width="7.42578125" style="53" customWidth="1"/>
    <col min="8" max="9" width="11.28515625" style="53" customWidth="1"/>
    <col min="10" max="10" width="7.42578125" style="53" customWidth="1"/>
    <col min="11" max="11" width="10.28515625" style="53" customWidth="1"/>
    <col min="12" max="12" width="11.42578125" style="53" customWidth="1"/>
    <col min="13" max="13" width="6.7109375" style="53" customWidth="1"/>
    <col min="14" max="14" width="7.7109375" style="53" customWidth="1"/>
    <col min="15" max="15" width="9" style="53" customWidth="1"/>
    <col min="16" max="257" width="11.42578125" style="53" customWidth="1"/>
  </cols>
  <sheetData>
    <row r="1" spans="1:12" ht="36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2" ht="15.6" customHeight="1" x14ac:dyDescent="0.2">
      <c r="A2" s="215"/>
      <c r="B2" s="215"/>
      <c r="C2" s="215"/>
      <c r="D2" s="215"/>
      <c r="E2" s="215"/>
      <c r="F2" s="215"/>
      <c r="G2" s="215"/>
      <c r="H2" s="215"/>
      <c r="I2" s="215"/>
      <c r="J2" s="215"/>
    </row>
    <row r="3" spans="1:12" ht="15.6" customHeight="1" x14ac:dyDescent="0.2">
      <c r="A3" s="215"/>
      <c r="B3" s="215"/>
      <c r="C3" s="215"/>
      <c r="D3" s="215"/>
      <c r="E3" s="215"/>
      <c r="F3" s="215"/>
      <c r="G3" s="215"/>
      <c r="H3" s="215"/>
      <c r="I3" s="215"/>
      <c r="J3" s="215"/>
    </row>
    <row r="4" spans="1:12" ht="15.6" customHeight="1" x14ac:dyDescent="0.2">
      <c r="A4" s="198"/>
      <c r="B4" s="198"/>
      <c r="C4" s="198"/>
      <c r="D4" s="198"/>
      <c r="E4" s="198"/>
      <c r="F4" s="198"/>
      <c r="G4" s="198"/>
      <c r="H4" s="198"/>
      <c r="I4" s="198"/>
      <c r="J4" s="198"/>
    </row>
    <row r="5" spans="1:12" ht="20.100000000000001" customHeight="1" x14ac:dyDescent="0.2">
      <c r="A5" s="213" t="s">
        <v>12</v>
      </c>
      <c r="B5" s="214" t="s">
        <v>13</v>
      </c>
      <c r="C5" s="214"/>
      <c r="D5" s="214"/>
      <c r="E5" s="213" t="s">
        <v>14</v>
      </c>
      <c r="F5" s="213"/>
      <c r="G5" s="213"/>
      <c r="H5" s="214" t="s">
        <v>15</v>
      </c>
      <c r="I5" s="214"/>
      <c r="J5" s="214"/>
    </row>
    <row r="6" spans="1:12" ht="20.100000000000001" customHeight="1" x14ac:dyDescent="0.2">
      <c r="A6" s="213"/>
      <c r="B6" s="130" t="e">
        <f>#REF!</f>
        <v>#REF!</v>
      </c>
      <c r="C6" s="130" t="e">
        <f>#REF!</f>
        <v>#REF!</v>
      </c>
      <c r="D6" s="130" t="s">
        <v>16</v>
      </c>
      <c r="E6" s="130" t="e">
        <f>#REF!</f>
        <v>#REF!</v>
      </c>
      <c r="F6" s="130" t="e">
        <f>#REF!</f>
        <v>#REF!</v>
      </c>
      <c r="G6" s="130" t="s">
        <v>16</v>
      </c>
      <c r="H6" s="130" t="e">
        <f>#REF!</f>
        <v>#REF!</v>
      </c>
      <c r="I6" s="130" t="e">
        <f>#REF!</f>
        <v>#REF!</v>
      </c>
      <c r="J6" s="130" t="s">
        <v>16</v>
      </c>
    </row>
    <row r="7" spans="1:12" ht="19.5" customHeight="1" x14ac:dyDescent="0.2">
      <c r="A7" s="213"/>
      <c r="B7" s="130" t="s">
        <v>17</v>
      </c>
      <c r="C7" s="130" t="s">
        <v>18</v>
      </c>
      <c r="D7" s="130" t="s">
        <v>19</v>
      </c>
      <c r="E7" s="130" t="s">
        <v>20</v>
      </c>
      <c r="F7" s="130" t="s">
        <v>21</v>
      </c>
      <c r="G7" s="130" t="s">
        <v>22</v>
      </c>
      <c r="H7" s="130" t="s">
        <v>23</v>
      </c>
      <c r="I7" s="130" t="s">
        <v>24</v>
      </c>
      <c r="J7" s="130" t="s">
        <v>25</v>
      </c>
      <c r="L7" s="157"/>
    </row>
    <row r="8" spans="1:12" ht="15" hidden="1" customHeight="1" x14ac:dyDescent="0.2">
      <c r="A8" s="56" t="s">
        <v>26</v>
      </c>
      <c r="B8" s="57">
        <v>0</v>
      </c>
      <c r="C8" s="57">
        <f>SUM(C9:C15)</f>
        <v>0</v>
      </c>
      <c r="D8" s="57">
        <f>IF($B8=0,0,ROUND((C8/$B8-1)*100,1))</f>
        <v>0</v>
      </c>
      <c r="E8" s="58">
        <v>0</v>
      </c>
      <c r="F8" s="58">
        <v>0</v>
      </c>
      <c r="G8" s="57">
        <f t="shared" ref="G8:G42" si="0">IF($E8=0,0,ROUND((F8/$E8-1)*100,1))</f>
        <v>0</v>
      </c>
      <c r="H8" s="57">
        <v>0</v>
      </c>
      <c r="I8" s="57">
        <f>SUM(I9:I15)</f>
        <v>0</v>
      </c>
      <c r="J8" s="57">
        <f t="shared" ref="J8:J42" si="1">IF($H8=0,0,ROUND((I8/$H8-1)*100,1))</f>
        <v>0</v>
      </c>
      <c r="L8" s="129"/>
    </row>
    <row r="9" spans="1:12" ht="15" hidden="1" customHeight="1" x14ac:dyDescent="0.2">
      <c r="A9" s="73" t="s">
        <v>27</v>
      </c>
      <c r="B9" s="20">
        <v>0</v>
      </c>
      <c r="C9" s="20">
        <f t="shared" ref="C9:C15" si="2">ROUND(B9*(1+(D9/100)),1)</f>
        <v>0</v>
      </c>
      <c r="D9" s="20">
        <v>0</v>
      </c>
      <c r="E9" s="124">
        <v>0</v>
      </c>
      <c r="F9" s="124">
        <v>0</v>
      </c>
      <c r="G9" s="59">
        <f t="shared" si="0"/>
        <v>0</v>
      </c>
      <c r="H9" s="20">
        <v>0</v>
      </c>
      <c r="I9" s="20">
        <f t="shared" ref="I9:I15" si="3">(C9*$F9/1000)</f>
        <v>0</v>
      </c>
      <c r="J9" s="20">
        <f t="shared" si="1"/>
        <v>0</v>
      </c>
      <c r="L9" s="129"/>
    </row>
    <row r="10" spans="1:12" ht="15" hidden="1" customHeight="1" x14ac:dyDescent="0.2">
      <c r="A10" s="73" t="s">
        <v>28</v>
      </c>
      <c r="B10" s="20">
        <v>0</v>
      </c>
      <c r="C10" s="20">
        <f t="shared" si="2"/>
        <v>0</v>
      </c>
      <c r="D10" s="20">
        <v>0</v>
      </c>
      <c r="E10" s="124">
        <v>0</v>
      </c>
      <c r="F10" s="124">
        <v>0</v>
      </c>
      <c r="G10" s="59">
        <f t="shared" si="0"/>
        <v>0</v>
      </c>
      <c r="H10" s="20">
        <v>0</v>
      </c>
      <c r="I10" s="20">
        <f t="shared" si="3"/>
        <v>0</v>
      </c>
      <c r="J10" s="20">
        <f t="shared" si="1"/>
        <v>0</v>
      </c>
      <c r="L10" s="129"/>
    </row>
    <row r="11" spans="1:12" ht="15" hidden="1" customHeight="1" x14ac:dyDescent="0.2">
      <c r="A11" s="73" t="s">
        <v>29</v>
      </c>
      <c r="B11" s="20">
        <v>0</v>
      </c>
      <c r="C11" s="20">
        <f t="shared" si="2"/>
        <v>0</v>
      </c>
      <c r="D11" s="20">
        <v>0</v>
      </c>
      <c r="E11" s="124">
        <v>0</v>
      </c>
      <c r="F11" s="124">
        <v>0</v>
      </c>
      <c r="G11" s="59">
        <f t="shared" si="0"/>
        <v>0</v>
      </c>
      <c r="H11" s="20">
        <v>0</v>
      </c>
      <c r="I11" s="20">
        <f t="shared" si="3"/>
        <v>0</v>
      </c>
      <c r="J11" s="20">
        <f t="shared" si="1"/>
        <v>0</v>
      </c>
      <c r="L11" s="129"/>
    </row>
    <row r="12" spans="1:12" ht="15" hidden="1" customHeight="1" x14ac:dyDescent="0.2">
      <c r="A12" s="73" t="s">
        <v>30</v>
      </c>
      <c r="B12" s="20">
        <v>0</v>
      </c>
      <c r="C12" s="20">
        <f t="shared" si="2"/>
        <v>0</v>
      </c>
      <c r="D12" s="20">
        <v>0</v>
      </c>
      <c r="E12" s="124">
        <v>0</v>
      </c>
      <c r="F12" s="124">
        <v>0</v>
      </c>
      <c r="G12" s="59">
        <f t="shared" si="0"/>
        <v>0</v>
      </c>
      <c r="H12" s="20">
        <v>0</v>
      </c>
      <c r="I12" s="20">
        <f t="shared" si="3"/>
        <v>0</v>
      </c>
      <c r="J12" s="20">
        <f t="shared" si="1"/>
        <v>0</v>
      </c>
      <c r="L12" s="129"/>
    </row>
    <row r="13" spans="1:12" ht="15" hidden="1" customHeight="1" x14ac:dyDescent="0.2">
      <c r="A13" s="73" t="s">
        <v>31</v>
      </c>
      <c r="B13" s="20">
        <v>0</v>
      </c>
      <c r="C13" s="20">
        <f t="shared" si="2"/>
        <v>0</v>
      </c>
      <c r="D13" s="20">
        <v>0</v>
      </c>
      <c r="E13" s="124">
        <v>0</v>
      </c>
      <c r="F13" s="124">
        <v>0</v>
      </c>
      <c r="G13" s="59">
        <f t="shared" si="0"/>
        <v>0</v>
      </c>
      <c r="H13" s="20">
        <v>0</v>
      </c>
      <c r="I13" s="20">
        <f t="shared" si="3"/>
        <v>0</v>
      </c>
      <c r="J13" s="20">
        <f t="shared" si="1"/>
        <v>0</v>
      </c>
      <c r="L13" s="129"/>
    </row>
    <row r="14" spans="1:12" ht="15" hidden="1" customHeight="1" x14ac:dyDescent="0.2">
      <c r="A14" s="73" t="s">
        <v>32</v>
      </c>
      <c r="B14" s="20">
        <v>0</v>
      </c>
      <c r="C14" s="20">
        <f t="shared" si="2"/>
        <v>0</v>
      </c>
      <c r="D14" s="20">
        <v>0</v>
      </c>
      <c r="E14" s="124">
        <v>0</v>
      </c>
      <c r="F14" s="124">
        <v>0</v>
      </c>
      <c r="G14" s="59">
        <f t="shared" si="0"/>
        <v>0</v>
      </c>
      <c r="H14" s="20">
        <v>0</v>
      </c>
      <c r="I14" s="20">
        <f t="shared" si="3"/>
        <v>0</v>
      </c>
      <c r="J14" s="20">
        <f t="shared" si="1"/>
        <v>0</v>
      </c>
      <c r="L14" s="129"/>
    </row>
    <row r="15" spans="1:12" ht="15" hidden="1" customHeight="1" x14ac:dyDescent="0.2">
      <c r="A15" s="76" t="s">
        <v>33</v>
      </c>
      <c r="B15" s="60">
        <v>0</v>
      </c>
      <c r="C15" s="60">
        <f t="shared" si="2"/>
        <v>0</v>
      </c>
      <c r="D15" s="60">
        <v>0</v>
      </c>
      <c r="E15" s="134">
        <v>0</v>
      </c>
      <c r="F15" s="134">
        <v>0</v>
      </c>
      <c r="G15" s="61">
        <f t="shared" si="0"/>
        <v>0</v>
      </c>
      <c r="H15" s="60">
        <v>0</v>
      </c>
      <c r="I15" s="60">
        <f t="shared" si="3"/>
        <v>0</v>
      </c>
      <c r="J15" s="60">
        <f t="shared" si="1"/>
        <v>0</v>
      </c>
      <c r="L15" s="129"/>
    </row>
    <row r="16" spans="1:12" ht="15" customHeight="1" x14ac:dyDescent="0.2">
      <c r="A16" s="46" t="s">
        <v>34</v>
      </c>
      <c r="B16" s="47">
        <f>SUM(B17:B25)</f>
        <v>3</v>
      </c>
      <c r="C16" s="47">
        <f>SUM(C17:C25)</f>
        <v>3</v>
      </c>
      <c r="D16" s="47">
        <f>IF($B16=0,0,ROUND((C16/$B16-1)*100,1))</f>
        <v>0</v>
      </c>
      <c r="E16" s="64">
        <v>4800</v>
      </c>
      <c r="F16" s="64">
        <f>IF(C16=0,0,IF(I16=0,0,ROUND(I16/C16*1000,0)))</f>
        <v>5700</v>
      </c>
      <c r="G16" s="47">
        <f t="shared" si="0"/>
        <v>18.8</v>
      </c>
      <c r="H16" s="47">
        <f>SUM(H17:H25)</f>
        <v>14.4</v>
      </c>
      <c r="I16" s="47">
        <f>SUM(I17:I25)</f>
        <v>17.100000000000001</v>
      </c>
      <c r="J16" s="47">
        <f t="shared" si="1"/>
        <v>18.8</v>
      </c>
      <c r="L16" s="129"/>
    </row>
    <row r="17" spans="1:14" ht="15" hidden="1" customHeight="1" x14ac:dyDescent="0.2">
      <c r="A17" s="89" t="s">
        <v>35</v>
      </c>
      <c r="B17" s="3">
        <v>0</v>
      </c>
      <c r="C17" s="3">
        <f t="shared" ref="C17:C25" si="4">ROUND(B17*(1+(D17/100)),1)</f>
        <v>0</v>
      </c>
      <c r="D17" s="3"/>
      <c r="E17" s="65">
        <v>0</v>
      </c>
      <c r="F17" s="65">
        <v>0</v>
      </c>
      <c r="G17" s="25">
        <f t="shared" si="0"/>
        <v>0</v>
      </c>
      <c r="H17" s="3">
        <f t="shared" ref="H17:I24" si="5">(B17*$F17/1000)</f>
        <v>0</v>
      </c>
      <c r="I17" s="3">
        <f t="shared" si="5"/>
        <v>0</v>
      </c>
      <c r="J17" s="3">
        <f t="shared" si="1"/>
        <v>0</v>
      </c>
      <c r="L17" s="129"/>
    </row>
    <row r="18" spans="1:14" ht="15" hidden="1" customHeight="1" x14ac:dyDescent="0.2">
      <c r="A18" s="89" t="s">
        <v>36</v>
      </c>
      <c r="B18" s="3">
        <v>0</v>
      </c>
      <c r="C18" s="3">
        <f t="shared" si="4"/>
        <v>0</v>
      </c>
      <c r="D18" s="3"/>
      <c r="E18" s="65">
        <v>0</v>
      </c>
      <c r="F18" s="65">
        <v>0</v>
      </c>
      <c r="G18" s="25">
        <f t="shared" si="0"/>
        <v>0</v>
      </c>
      <c r="H18" s="3">
        <f t="shared" si="5"/>
        <v>0</v>
      </c>
      <c r="I18" s="3">
        <f t="shared" si="5"/>
        <v>0</v>
      </c>
      <c r="J18" s="3">
        <f t="shared" si="1"/>
        <v>0</v>
      </c>
      <c r="L18" s="129"/>
    </row>
    <row r="19" spans="1:14" ht="15" hidden="1" customHeight="1" x14ac:dyDescent="0.2">
      <c r="A19" s="89" t="s">
        <v>37</v>
      </c>
      <c r="B19" s="3">
        <v>0</v>
      </c>
      <c r="C19" s="3">
        <f t="shared" si="4"/>
        <v>0</v>
      </c>
      <c r="D19" s="3"/>
      <c r="E19" s="65">
        <v>0</v>
      </c>
      <c r="F19" s="65">
        <v>0</v>
      </c>
      <c r="G19" s="25">
        <f t="shared" si="0"/>
        <v>0</v>
      </c>
      <c r="H19" s="3">
        <f t="shared" si="5"/>
        <v>0</v>
      </c>
      <c r="I19" s="3">
        <f t="shared" si="5"/>
        <v>0</v>
      </c>
      <c r="J19" s="3">
        <f t="shared" si="1"/>
        <v>0</v>
      </c>
      <c r="L19" s="129"/>
    </row>
    <row r="20" spans="1:14" ht="15" hidden="1" customHeight="1" x14ac:dyDescent="0.2">
      <c r="A20" s="89" t="s">
        <v>38</v>
      </c>
      <c r="B20" s="3">
        <v>0</v>
      </c>
      <c r="C20" s="3">
        <f t="shared" si="4"/>
        <v>0</v>
      </c>
      <c r="D20" s="3"/>
      <c r="E20" s="65">
        <v>0</v>
      </c>
      <c r="F20" s="65">
        <v>0</v>
      </c>
      <c r="G20" s="25">
        <f t="shared" si="0"/>
        <v>0</v>
      </c>
      <c r="H20" s="3">
        <f t="shared" si="5"/>
        <v>0</v>
      </c>
      <c r="I20" s="3">
        <f t="shared" si="5"/>
        <v>0</v>
      </c>
      <c r="J20" s="3">
        <f t="shared" si="1"/>
        <v>0</v>
      </c>
      <c r="L20" s="129"/>
    </row>
    <row r="21" spans="1:14" ht="15" hidden="1" customHeight="1" x14ac:dyDescent="0.2">
      <c r="A21" s="89" t="s">
        <v>39</v>
      </c>
      <c r="B21" s="3">
        <v>0</v>
      </c>
      <c r="C21" s="3">
        <f t="shared" si="4"/>
        <v>0</v>
      </c>
      <c r="D21" s="3"/>
      <c r="E21" s="65">
        <v>0</v>
      </c>
      <c r="F21" s="65">
        <v>0</v>
      </c>
      <c r="G21" s="25">
        <f t="shared" si="0"/>
        <v>0</v>
      </c>
      <c r="H21" s="3">
        <f t="shared" si="5"/>
        <v>0</v>
      </c>
      <c r="I21" s="3">
        <f t="shared" si="5"/>
        <v>0</v>
      </c>
      <c r="J21" s="3">
        <f t="shared" si="1"/>
        <v>0</v>
      </c>
      <c r="L21" s="129"/>
    </row>
    <row r="22" spans="1:14" ht="15" hidden="1" customHeight="1" x14ac:dyDescent="0.2">
      <c r="A22" s="89" t="s">
        <v>40</v>
      </c>
      <c r="B22" s="3">
        <v>0</v>
      </c>
      <c r="C22" s="3">
        <f t="shared" si="4"/>
        <v>0</v>
      </c>
      <c r="D22" s="3"/>
      <c r="E22" s="65">
        <v>0</v>
      </c>
      <c r="F22" s="65">
        <v>0</v>
      </c>
      <c r="G22" s="25">
        <f t="shared" si="0"/>
        <v>0</v>
      </c>
      <c r="H22" s="3">
        <f t="shared" si="5"/>
        <v>0</v>
      </c>
      <c r="I22" s="3">
        <f t="shared" si="5"/>
        <v>0</v>
      </c>
      <c r="J22" s="3">
        <f t="shared" si="1"/>
        <v>0</v>
      </c>
      <c r="L22" s="129"/>
    </row>
    <row r="23" spans="1:14" ht="15" hidden="1" customHeight="1" x14ac:dyDescent="0.2">
      <c r="A23" s="89" t="s">
        <v>41</v>
      </c>
      <c r="B23" s="3">
        <v>0</v>
      </c>
      <c r="C23" s="3">
        <f t="shared" si="4"/>
        <v>0</v>
      </c>
      <c r="D23" s="3"/>
      <c r="E23" s="65">
        <v>0</v>
      </c>
      <c r="F23" s="65">
        <v>0</v>
      </c>
      <c r="G23" s="25">
        <f t="shared" si="0"/>
        <v>0</v>
      </c>
      <c r="H23" s="3">
        <f t="shared" si="5"/>
        <v>0</v>
      </c>
      <c r="I23" s="3">
        <f t="shared" si="5"/>
        <v>0</v>
      </c>
      <c r="J23" s="3">
        <f t="shared" si="1"/>
        <v>0</v>
      </c>
      <c r="L23" s="129"/>
    </row>
    <row r="24" spans="1:14" ht="15" hidden="1" customHeight="1" x14ac:dyDescent="0.2">
      <c r="A24" s="89" t="s">
        <v>42</v>
      </c>
      <c r="B24" s="3">
        <v>0</v>
      </c>
      <c r="C24" s="3">
        <f t="shared" si="4"/>
        <v>0</v>
      </c>
      <c r="D24" s="3"/>
      <c r="E24" s="65">
        <v>0</v>
      </c>
      <c r="F24" s="65">
        <v>0</v>
      </c>
      <c r="G24" s="25">
        <f t="shared" si="0"/>
        <v>0</v>
      </c>
      <c r="H24" s="3">
        <f t="shared" si="5"/>
        <v>0</v>
      </c>
      <c r="I24" s="3">
        <f t="shared" si="5"/>
        <v>0</v>
      </c>
      <c r="J24" s="3">
        <f t="shared" si="1"/>
        <v>0</v>
      </c>
      <c r="L24" s="129"/>
    </row>
    <row r="25" spans="1:14" ht="15" customHeight="1" x14ac:dyDescent="0.2">
      <c r="A25" s="146" t="s">
        <v>43</v>
      </c>
      <c r="B25" s="3">
        <v>3</v>
      </c>
      <c r="C25" s="3">
        <f t="shared" si="4"/>
        <v>3</v>
      </c>
      <c r="D25" s="3">
        <v>0</v>
      </c>
      <c r="E25" s="65">
        <v>4800</v>
      </c>
      <c r="F25" s="65">
        <v>5700</v>
      </c>
      <c r="G25" s="25">
        <f t="shared" si="0"/>
        <v>18.8</v>
      </c>
      <c r="H25" s="3">
        <f>ROUND(B25*E25/1000,1)</f>
        <v>14.4</v>
      </c>
      <c r="I25" s="3">
        <f>ROUND(C25*F25/1000,1)</f>
        <v>17.100000000000001</v>
      </c>
      <c r="J25" s="3">
        <f t="shared" si="1"/>
        <v>18.8</v>
      </c>
      <c r="L25" s="129"/>
    </row>
    <row r="26" spans="1:14" ht="15" customHeight="1" x14ac:dyDescent="0.2">
      <c r="A26" s="46" t="s">
        <v>44</v>
      </c>
      <c r="B26" s="47">
        <f>SUM(B27:B30)</f>
        <v>61.999999999999993</v>
      </c>
      <c r="C26" s="47">
        <f>SUM(C27:C30)</f>
        <v>57.7</v>
      </c>
      <c r="D26" s="47">
        <f>IF($B26=0,0,ROUND((C26/$B26-1)*100,1))</f>
        <v>-6.9</v>
      </c>
      <c r="E26" s="64">
        <v>3365</v>
      </c>
      <c r="F26" s="64">
        <f>IF(C26=0,0,IF(I26=0,0,ROUND(I26/C26*1000,0)))</f>
        <v>3224</v>
      </c>
      <c r="G26" s="47">
        <f t="shared" si="0"/>
        <v>-4.2</v>
      </c>
      <c r="H26" s="47">
        <f>SUM(H27:H30)</f>
        <v>208.60000000000002</v>
      </c>
      <c r="I26" s="47">
        <f>SUM(I27:I30)</f>
        <v>186</v>
      </c>
      <c r="J26" s="47">
        <f t="shared" si="1"/>
        <v>-10.8</v>
      </c>
      <c r="L26" s="129"/>
    </row>
    <row r="27" spans="1:14" ht="15" hidden="1" customHeight="1" x14ac:dyDescent="0.2">
      <c r="A27" s="89" t="s">
        <v>45</v>
      </c>
      <c r="B27" s="3">
        <v>0</v>
      </c>
      <c r="C27" s="3">
        <f t="shared" ref="C27:C30" si="6">ROUND(B27*(1+(D27/100)),1)</f>
        <v>0</v>
      </c>
      <c r="D27" s="3"/>
      <c r="E27" s="6">
        <v>0</v>
      </c>
      <c r="F27" s="6">
        <v>0</v>
      </c>
      <c r="G27" s="25">
        <f t="shared" si="0"/>
        <v>0</v>
      </c>
      <c r="H27" s="3">
        <f>(B27*$F27/1000)</f>
        <v>0</v>
      </c>
      <c r="I27" s="3">
        <f>(C27*$F27/1000)</f>
        <v>0</v>
      </c>
      <c r="J27" s="3">
        <f t="shared" si="1"/>
        <v>0</v>
      </c>
      <c r="L27" s="129"/>
    </row>
    <row r="28" spans="1:14" ht="15" customHeight="1" x14ac:dyDescent="0.2">
      <c r="A28" s="146" t="s">
        <v>46</v>
      </c>
      <c r="B28" s="3">
        <v>27.2</v>
      </c>
      <c r="C28" s="3">
        <f t="shared" si="6"/>
        <v>32</v>
      </c>
      <c r="D28" s="3">
        <v>17.600000000000001</v>
      </c>
      <c r="E28" s="6">
        <v>1600</v>
      </c>
      <c r="F28" s="65">
        <v>2580</v>
      </c>
      <c r="G28" s="25">
        <f t="shared" si="0"/>
        <v>61.3</v>
      </c>
      <c r="H28" s="3">
        <f t="shared" ref="H28:I30" si="7">ROUND(B28*E28/1000,1)</f>
        <v>43.5</v>
      </c>
      <c r="I28" s="3">
        <f t="shared" si="7"/>
        <v>82.6</v>
      </c>
      <c r="J28" s="3">
        <f t="shared" si="1"/>
        <v>89.9</v>
      </c>
      <c r="L28" s="52"/>
    </row>
    <row r="29" spans="1:14" ht="15" customHeight="1" x14ac:dyDescent="0.2">
      <c r="A29" s="89" t="s">
        <v>47</v>
      </c>
      <c r="B29" s="3">
        <v>32.4</v>
      </c>
      <c r="C29" s="3">
        <f t="shared" si="6"/>
        <v>23.1</v>
      </c>
      <c r="D29" s="3">
        <v>-28.6</v>
      </c>
      <c r="E29" s="6">
        <v>4900</v>
      </c>
      <c r="F29" s="65">
        <v>4000</v>
      </c>
      <c r="G29" s="25">
        <f t="shared" si="0"/>
        <v>-18.399999999999999</v>
      </c>
      <c r="H29" s="3">
        <f t="shared" si="7"/>
        <v>158.80000000000001</v>
      </c>
      <c r="I29" s="3">
        <f t="shared" si="7"/>
        <v>92.4</v>
      </c>
      <c r="J29" s="3">
        <f t="shared" si="1"/>
        <v>-41.8</v>
      </c>
      <c r="L29" s="52"/>
      <c r="N29" s="128"/>
    </row>
    <row r="30" spans="1:14" ht="15" customHeight="1" x14ac:dyDescent="0.2">
      <c r="A30" s="146" t="s">
        <v>48</v>
      </c>
      <c r="B30" s="3">
        <v>2.4</v>
      </c>
      <c r="C30" s="3">
        <f t="shared" si="6"/>
        <v>2.6</v>
      </c>
      <c r="D30" s="3">
        <v>8</v>
      </c>
      <c r="E30" s="6">
        <v>2633</v>
      </c>
      <c r="F30" s="65">
        <v>4235</v>
      </c>
      <c r="G30" s="25">
        <f t="shared" si="0"/>
        <v>60.8</v>
      </c>
      <c r="H30" s="3">
        <f t="shared" si="7"/>
        <v>6.3</v>
      </c>
      <c r="I30" s="3">
        <f t="shared" si="7"/>
        <v>11</v>
      </c>
      <c r="J30" s="3">
        <f t="shared" si="1"/>
        <v>74.599999999999994</v>
      </c>
      <c r="L30" s="18"/>
    </row>
    <row r="31" spans="1:14" ht="15" customHeight="1" x14ac:dyDescent="0.2">
      <c r="A31" s="46" t="s">
        <v>49</v>
      </c>
      <c r="B31" s="47">
        <f>SUM(B32:B35)</f>
        <v>165.4</v>
      </c>
      <c r="C31" s="47">
        <f>SUM(C32:C35)</f>
        <v>171.6</v>
      </c>
      <c r="D31" s="47">
        <f>IF($B31=0,0,ROUND((C31/$B31-1)*100,1))</f>
        <v>3.7</v>
      </c>
      <c r="E31" s="64">
        <v>2675</v>
      </c>
      <c r="F31" s="64">
        <f>IF(C31=0,0,IF(I31=0,0,ROUND(I31/C31*1000,0)))</f>
        <v>2917</v>
      </c>
      <c r="G31" s="47">
        <f t="shared" si="0"/>
        <v>9</v>
      </c>
      <c r="H31" s="47">
        <f>SUM(H32:H35)</f>
        <v>442.4</v>
      </c>
      <c r="I31" s="47">
        <f>SUM(I32:I35)</f>
        <v>500.6</v>
      </c>
      <c r="J31" s="47">
        <f t="shared" si="1"/>
        <v>13.2</v>
      </c>
      <c r="L31" s="52"/>
    </row>
    <row r="32" spans="1:14" ht="15" customHeight="1" x14ac:dyDescent="0.2">
      <c r="A32" s="89" t="s">
        <v>50</v>
      </c>
      <c r="B32" s="3">
        <v>88</v>
      </c>
      <c r="C32" s="3">
        <f t="shared" ref="C32:C35" si="8">ROUND(B32*(1+(D32/100)),1)</f>
        <v>86.1</v>
      </c>
      <c r="D32" s="3">
        <v>-2.2000000000000002</v>
      </c>
      <c r="E32" s="6">
        <v>2367</v>
      </c>
      <c r="F32" s="65">
        <v>2637</v>
      </c>
      <c r="G32" s="25">
        <f t="shared" si="0"/>
        <v>11.4</v>
      </c>
      <c r="H32" s="3">
        <f t="shared" ref="H32:I35" si="9">ROUND(B32*E32/1000,1)</f>
        <v>208.3</v>
      </c>
      <c r="I32" s="3">
        <f t="shared" si="9"/>
        <v>227</v>
      </c>
      <c r="J32" s="3">
        <f t="shared" si="1"/>
        <v>9</v>
      </c>
      <c r="L32" s="18"/>
    </row>
    <row r="33" spans="1:15" ht="15" hidden="1" customHeight="1" x14ac:dyDescent="0.2">
      <c r="A33" s="89" t="s">
        <v>51</v>
      </c>
      <c r="B33" s="3">
        <v>0</v>
      </c>
      <c r="C33" s="3">
        <f t="shared" si="8"/>
        <v>0</v>
      </c>
      <c r="D33" s="3"/>
      <c r="E33" s="6">
        <v>0</v>
      </c>
      <c r="F33" s="65">
        <v>0</v>
      </c>
      <c r="G33" s="25">
        <f t="shared" si="0"/>
        <v>0</v>
      </c>
      <c r="H33" s="3">
        <f t="shared" si="9"/>
        <v>0</v>
      </c>
      <c r="I33" s="3">
        <f t="shared" si="9"/>
        <v>0</v>
      </c>
      <c r="J33" s="3">
        <f t="shared" si="1"/>
        <v>0</v>
      </c>
      <c r="L33" s="52"/>
    </row>
    <row r="34" spans="1:15" ht="15" hidden="1" customHeight="1" x14ac:dyDescent="0.2">
      <c r="A34" s="89" t="s">
        <v>52</v>
      </c>
      <c r="B34" s="3">
        <v>0</v>
      </c>
      <c r="C34" s="3">
        <f t="shared" si="8"/>
        <v>0</v>
      </c>
      <c r="D34" s="3"/>
      <c r="E34" s="6">
        <v>0</v>
      </c>
      <c r="F34" s="65">
        <v>0</v>
      </c>
      <c r="G34" s="25">
        <f t="shared" si="0"/>
        <v>0</v>
      </c>
      <c r="H34" s="3">
        <f t="shared" si="9"/>
        <v>0</v>
      </c>
      <c r="I34" s="3">
        <f t="shared" si="9"/>
        <v>0</v>
      </c>
      <c r="J34" s="3">
        <f t="shared" si="1"/>
        <v>0</v>
      </c>
      <c r="L34" s="52"/>
    </row>
    <row r="35" spans="1:15" ht="15" customHeight="1" x14ac:dyDescent="0.2">
      <c r="A35" s="89" t="s">
        <v>53</v>
      </c>
      <c r="B35" s="3">
        <v>77.400000000000006</v>
      </c>
      <c r="C35" s="3">
        <f t="shared" si="8"/>
        <v>85.5</v>
      </c>
      <c r="D35" s="3">
        <v>10.5</v>
      </c>
      <c r="E35" s="6">
        <v>3024</v>
      </c>
      <c r="F35" s="65">
        <v>3200</v>
      </c>
      <c r="G35" s="25">
        <f t="shared" si="0"/>
        <v>5.8</v>
      </c>
      <c r="H35" s="3">
        <f t="shared" si="9"/>
        <v>234.1</v>
      </c>
      <c r="I35" s="3">
        <f t="shared" si="9"/>
        <v>273.60000000000002</v>
      </c>
      <c r="J35" s="3">
        <f t="shared" si="1"/>
        <v>16.899999999999999</v>
      </c>
    </row>
    <row r="36" spans="1:15" ht="15" customHeight="1" x14ac:dyDescent="0.2">
      <c r="A36" s="46" t="s">
        <v>54</v>
      </c>
      <c r="B36" s="47">
        <f>SUM(B37:B39)</f>
        <v>1810.1</v>
      </c>
      <c r="C36" s="47">
        <f>SUM(C37:C39)</f>
        <v>2109.1999999999998</v>
      </c>
      <c r="D36" s="47">
        <f>IF($B36=0,0,ROUND((C36/$B36-1)*100,1))</f>
        <v>16.5</v>
      </c>
      <c r="E36" s="64">
        <v>2480</v>
      </c>
      <c r="F36" s="64">
        <f>IF(C36=0,0,IF(I36=0,0,ROUND(I36/C36*1000,0)))</f>
        <v>2622</v>
      </c>
      <c r="G36" s="47">
        <f t="shared" si="0"/>
        <v>5.7</v>
      </c>
      <c r="H36" s="47">
        <f>SUM(H37:H39)</f>
        <v>4489.3</v>
      </c>
      <c r="I36" s="47">
        <f>SUM(I37:I39)</f>
        <v>5530.9</v>
      </c>
      <c r="J36" s="47">
        <f t="shared" si="1"/>
        <v>23.2</v>
      </c>
      <c r="K36" s="132"/>
      <c r="L36" s="155"/>
      <c r="M36" s="156"/>
      <c r="N36" s="128"/>
    </row>
    <row r="37" spans="1:15" ht="15" customHeight="1" x14ac:dyDescent="0.2">
      <c r="A37" s="146" t="s">
        <v>55</v>
      </c>
      <c r="B37" s="3">
        <v>1023.7</v>
      </c>
      <c r="C37" s="3">
        <f t="shared" ref="C37:C39" si="10">ROUND(B37*(1+(D37/100)),1)</f>
        <v>1117.9000000000001</v>
      </c>
      <c r="D37" s="3">
        <v>9.1999999999999993</v>
      </c>
      <c r="E37" s="6">
        <v>2080</v>
      </c>
      <c r="F37" s="65">
        <v>2763</v>
      </c>
      <c r="G37" s="25">
        <f t="shared" si="0"/>
        <v>32.799999999999997</v>
      </c>
      <c r="H37" s="3">
        <f t="shared" ref="H37:I39" si="11">ROUND(B37*E37/1000,1)</f>
        <v>2129.3000000000002</v>
      </c>
      <c r="I37" s="3">
        <f t="shared" si="11"/>
        <v>3088.8</v>
      </c>
      <c r="J37" s="3">
        <f t="shared" si="1"/>
        <v>45.1</v>
      </c>
      <c r="K37" s="135"/>
      <c r="L37" s="158"/>
      <c r="M37" s="159"/>
      <c r="N37" s="133"/>
    </row>
    <row r="38" spans="1:15" ht="15" customHeight="1" x14ac:dyDescent="0.2">
      <c r="A38" s="146" t="s">
        <v>56</v>
      </c>
      <c r="B38" s="3">
        <v>50.5</v>
      </c>
      <c r="C38" s="3">
        <f t="shared" si="10"/>
        <v>61.1</v>
      </c>
      <c r="D38" s="3">
        <v>21</v>
      </c>
      <c r="E38" s="6">
        <v>3015</v>
      </c>
      <c r="F38" s="65">
        <v>2974</v>
      </c>
      <c r="G38" s="25">
        <f t="shared" si="0"/>
        <v>-1.4</v>
      </c>
      <c r="H38" s="3">
        <f t="shared" si="11"/>
        <v>152.30000000000001</v>
      </c>
      <c r="I38" s="3">
        <f t="shared" si="11"/>
        <v>181.7</v>
      </c>
      <c r="J38" s="3">
        <f t="shared" si="1"/>
        <v>19.3</v>
      </c>
      <c r="K38" s="135"/>
      <c r="L38" s="158"/>
      <c r="M38" s="159"/>
      <c r="N38" s="133"/>
    </row>
    <row r="39" spans="1:15" ht="15" customHeight="1" x14ac:dyDescent="0.2">
      <c r="A39" s="146" t="s">
        <v>57</v>
      </c>
      <c r="B39" s="3">
        <v>735.9</v>
      </c>
      <c r="C39" s="3">
        <f t="shared" si="10"/>
        <v>930.2</v>
      </c>
      <c r="D39" s="3">
        <v>26.4</v>
      </c>
      <c r="E39" s="6">
        <v>3000</v>
      </c>
      <c r="F39" s="65">
        <v>2430</v>
      </c>
      <c r="G39" s="25">
        <f t="shared" si="0"/>
        <v>-19</v>
      </c>
      <c r="H39" s="3">
        <f t="shared" si="11"/>
        <v>2207.6999999999998</v>
      </c>
      <c r="I39" s="3">
        <f t="shared" si="11"/>
        <v>2260.4</v>
      </c>
      <c r="J39" s="3">
        <f t="shared" si="1"/>
        <v>2.4</v>
      </c>
      <c r="K39" s="135"/>
      <c r="L39" s="158"/>
      <c r="M39" s="159"/>
      <c r="N39" s="133"/>
    </row>
    <row r="40" spans="1:15" ht="15" customHeight="1" x14ac:dyDescent="0.2">
      <c r="A40" s="46" t="s">
        <v>58</v>
      </c>
      <c r="B40" s="47">
        <f>SUM(B8,B16)</f>
        <v>3</v>
      </c>
      <c r="C40" s="47">
        <f>SUM(C8,C16)</f>
        <v>3</v>
      </c>
      <c r="D40" s="47">
        <f t="shared" ref="D40:D42" si="12">IF($B40=0,0,ROUND((C40/$B40-1)*100,1))</f>
        <v>0</v>
      </c>
      <c r="E40" s="64">
        <v>4800</v>
      </c>
      <c r="F40" s="64">
        <f t="shared" ref="F40:F42" si="13">IF(C40=0,0,IF(I40=0,0,ROUND(I40/C40*1000,0)))</f>
        <v>5700</v>
      </c>
      <c r="G40" s="47">
        <f t="shared" si="0"/>
        <v>18.8</v>
      </c>
      <c r="H40" s="47">
        <f>SUM(H8,H16)</f>
        <v>14.4</v>
      </c>
      <c r="I40" s="47">
        <f>SUM(I8,I16)</f>
        <v>17.100000000000001</v>
      </c>
      <c r="J40" s="47">
        <f t="shared" si="1"/>
        <v>18.8</v>
      </c>
      <c r="L40" s="52"/>
    </row>
    <row r="41" spans="1:15" ht="15" customHeight="1" x14ac:dyDescent="0.2">
      <c r="A41" s="49" t="s">
        <v>59</v>
      </c>
      <c r="B41" s="50">
        <f>SUM(B26,B31,B36)</f>
        <v>2037.5</v>
      </c>
      <c r="C41" s="50">
        <f>SUM(C26,C31,C36)</f>
        <v>2338.5</v>
      </c>
      <c r="D41" s="50">
        <f t="shared" si="12"/>
        <v>14.8</v>
      </c>
      <c r="E41" s="67">
        <v>2523</v>
      </c>
      <c r="F41" s="67">
        <f t="shared" si="13"/>
        <v>2659</v>
      </c>
      <c r="G41" s="50">
        <f t="shared" si="0"/>
        <v>5.4</v>
      </c>
      <c r="H41" s="50">
        <f>SUM(H26,H31,H36)</f>
        <v>5140.3</v>
      </c>
      <c r="I41" s="50">
        <f>SUM(I26,I31,I36)</f>
        <v>6217.5</v>
      </c>
      <c r="J41" s="50">
        <f t="shared" si="1"/>
        <v>21</v>
      </c>
      <c r="L41" s="52"/>
      <c r="N41" s="128"/>
      <c r="O41" s="128"/>
    </row>
    <row r="42" spans="1:15" ht="15.6" customHeight="1" x14ac:dyDescent="0.2">
      <c r="A42" s="44" t="s">
        <v>10</v>
      </c>
      <c r="B42" s="17">
        <f>SUM(B40:B41)</f>
        <v>2040.5</v>
      </c>
      <c r="C42" s="17">
        <f>SUM(C40:C41)</f>
        <v>2341.5</v>
      </c>
      <c r="D42" s="17">
        <f t="shared" si="12"/>
        <v>14.8</v>
      </c>
      <c r="E42" s="10">
        <v>2526</v>
      </c>
      <c r="F42" s="10">
        <f t="shared" si="13"/>
        <v>2663</v>
      </c>
      <c r="G42" s="17">
        <f t="shared" si="0"/>
        <v>5.4</v>
      </c>
      <c r="H42" s="17">
        <f>SUM(H8,H16,H26,H31,H36)</f>
        <v>5154.7</v>
      </c>
      <c r="I42" s="17">
        <f>SUM(I8,I16,I26,I31,I36)</f>
        <v>6234.5999999999995</v>
      </c>
      <c r="J42" s="17">
        <f t="shared" si="1"/>
        <v>20.9</v>
      </c>
      <c r="L42" s="52"/>
    </row>
    <row r="43" spans="1:15" ht="15.6" customHeight="1" x14ac:dyDescent="0.2">
      <c r="A43" s="53" t="e">
        <f>#REF!</f>
        <v>#REF!</v>
      </c>
    </row>
    <row r="44" spans="1:15" ht="15.6" customHeight="1" x14ac:dyDescent="0.2">
      <c r="A44" s="53" t="e">
        <f>#REF!</f>
        <v>#REF!</v>
      </c>
    </row>
    <row r="45" spans="1:15" ht="15" customHeight="1" x14ac:dyDescent="0.2"/>
    <row r="46" spans="1:15" ht="15" customHeight="1" x14ac:dyDescent="0.2"/>
    <row r="47" spans="1:15" ht="15" customHeight="1" x14ac:dyDescent="0.2"/>
    <row r="48" spans="1:15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 gridLinesSet="0"/>
  <pageMargins left="0.78750000000000009" right="0.78750000000000009" top="0.98402800000000012" bottom="0.98402800000000012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zoomScale="90" workbookViewId="0">
      <selection activeCell="D23" sqref="D23"/>
    </sheetView>
  </sheetViews>
  <sheetFormatPr defaultColWidth="11.42578125" defaultRowHeight="12" customHeight="1" x14ac:dyDescent="0.2"/>
  <cols>
    <col min="1" max="1" width="19.140625" style="53" customWidth="1"/>
    <col min="2" max="3" width="11.28515625" style="53" customWidth="1"/>
    <col min="4" max="4" width="7.85546875" style="53" customWidth="1"/>
    <col min="5" max="6" width="11.28515625" style="53" customWidth="1"/>
    <col min="7" max="7" width="7.85546875" style="53" customWidth="1"/>
    <col min="8" max="9" width="11.28515625" style="53" customWidth="1"/>
    <col min="10" max="10" width="7.85546875" style="53" customWidth="1"/>
    <col min="11" max="12" width="11.42578125" style="53" customWidth="1"/>
    <col min="13" max="13" width="10" style="53" customWidth="1"/>
    <col min="14" max="14" width="7.42578125" style="53" customWidth="1"/>
    <col min="15" max="257" width="11.42578125" style="53" customWidth="1"/>
  </cols>
  <sheetData>
    <row r="1" spans="1:10" ht="39" customHeight="1" x14ac:dyDescent="0.2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ht="15.6" customHeight="1" x14ac:dyDescent="0.2">
      <c r="A2" s="215"/>
      <c r="B2" s="215"/>
      <c r="C2" s="215"/>
      <c r="D2" s="215"/>
      <c r="E2" s="215"/>
      <c r="F2" s="215"/>
      <c r="G2" s="215"/>
      <c r="H2" s="215"/>
      <c r="I2" s="215"/>
      <c r="J2" s="215"/>
    </row>
    <row r="3" spans="1:10" ht="15.6" customHeight="1" x14ac:dyDescent="0.2">
      <c r="A3" s="215"/>
      <c r="B3" s="215"/>
      <c r="C3" s="215"/>
      <c r="D3" s="215"/>
      <c r="E3" s="215"/>
      <c r="F3" s="215"/>
      <c r="G3" s="215"/>
      <c r="H3" s="215"/>
      <c r="I3" s="215"/>
      <c r="J3" s="215"/>
    </row>
    <row r="4" spans="1:10" ht="15.6" customHeight="1" x14ac:dyDescent="0.2">
      <c r="A4" s="198"/>
      <c r="B4" s="198"/>
      <c r="C4" s="198"/>
      <c r="D4" s="198"/>
      <c r="E4" s="198"/>
      <c r="F4" s="198"/>
      <c r="G4" s="198"/>
      <c r="H4" s="198"/>
      <c r="I4" s="198"/>
      <c r="J4" s="198"/>
    </row>
    <row r="5" spans="1:10" ht="20.100000000000001" customHeight="1" x14ac:dyDescent="0.2">
      <c r="A5" s="213" t="s">
        <v>12</v>
      </c>
      <c r="B5" s="214" t="s">
        <v>13</v>
      </c>
      <c r="C5" s="214"/>
      <c r="D5" s="214"/>
      <c r="E5" s="213" t="s">
        <v>14</v>
      </c>
      <c r="F5" s="213"/>
      <c r="G5" s="213"/>
      <c r="H5" s="214" t="s">
        <v>15</v>
      </c>
      <c r="I5" s="214"/>
      <c r="J5" s="214"/>
    </row>
    <row r="6" spans="1:10" ht="20.100000000000001" customHeight="1" x14ac:dyDescent="0.2">
      <c r="A6" s="213"/>
      <c r="B6" s="130" t="e">
        <f>#REF!</f>
        <v>#REF!</v>
      </c>
      <c r="C6" s="130" t="e">
        <f>#REF!</f>
        <v>#REF!</v>
      </c>
      <c r="D6" s="130" t="s">
        <v>16</v>
      </c>
      <c r="E6" s="130" t="e">
        <f>#REF!</f>
        <v>#REF!</v>
      </c>
      <c r="F6" s="130" t="e">
        <f>#REF!</f>
        <v>#REF!</v>
      </c>
      <c r="G6" s="130" t="s">
        <v>16</v>
      </c>
      <c r="H6" s="130" t="e">
        <f>#REF!</f>
        <v>#REF!</v>
      </c>
      <c r="I6" s="130" t="e">
        <f>#REF!</f>
        <v>#REF!</v>
      </c>
      <c r="J6" s="130" t="s">
        <v>16</v>
      </c>
    </row>
    <row r="7" spans="1:10" ht="19.5" customHeight="1" x14ac:dyDescent="0.2">
      <c r="A7" s="213"/>
      <c r="B7" s="130" t="s">
        <v>17</v>
      </c>
      <c r="C7" s="130" t="s">
        <v>18</v>
      </c>
      <c r="D7" s="130" t="s">
        <v>19</v>
      </c>
      <c r="E7" s="130" t="s">
        <v>20</v>
      </c>
      <c r="F7" s="130" t="s">
        <v>21</v>
      </c>
      <c r="G7" s="130" t="s">
        <v>22</v>
      </c>
      <c r="H7" s="130" t="s">
        <v>23</v>
      </c>
      <c r="I7" s="130" t="s">
        <v>24</v>
      </c>
      <c r="J7" s="130" t="s">
        <v>25</v>
      </c>
    </row>
    <row r="8" spans="1:10" ht="15" hidden="1" customHeight="1" x14ac:dyDescent="0.2">
      <c r="A8" s="56" t="s">
        <v>26</v>
      </c>
      <c r="B8" s="57">
        <v>0</v>
      </c>
      <c r="C8" s="57">
        <f>SUM(C9:C15)</f>
        <v>0</v>
      </c>
      <c r="D8" s="57">
        <f>IF($B8=0,0,ROUND((C8/$B8-1)*100,1))</f>
        <v>0</v>
      </c>
      <c r="E8" s="58">
        <f>IF(B8=0,0,IF(H8=0,0,ROUND(H8/B8*1000,0)))</f>
        <v>0</v>
      </c>
      <c r="F8" s="58">
        <f>IF(C8=0,0,IF(I8=0,0,ROUND(I8/C8*1000,0)))</f>
        <v>0</v>
      </c>
      <c r="G8" s="57">
        <f t="shared" ref="G8:G42" si="0">IF($E8=0,0,ROUND((F8/$E8-1)*100,1))</f>
        <v>0</v>
      </c>
      <c r="H8" s="57">
        <v>0</v>
      </c>
      <c r="I8" s="57">
        <f>SUM(I9:I15)</f>
        <v>0</v>
      </c>
      <c r="J8" s="57">
        <f t="shared" ref="J8:J42" si="1">IF($H8=0,0,ROUND((I8/$H8-1)*100,1))</f>
        <v>0</v>
      </c>
    </row>
    <row r="9" spans="1:10" ht="15" hidden="1" customHeight="1" x14ac:dyDescent="0.2">
      <c r="A9" s="79" t="s">
        <v>27</v>
      </c>
      <c r="B9" s="136">
        <v>0</v>
      </c>
      <c r="C9" s="136">
        <f t="shared" ref="C9:C15" si="2">ROUND(B9*(1+(D9/100)),1)</f>
        <v>0</v>
      </c>
      <c r="D9" s="136">
        <v>0</v>
      </c>
      <c r="E9" s="137">
        <v>0</v>
      </c>
      <c r="F9" s="137">
        <v>0</v>
      </c>
      <c r="G9" s="138">
        <f t="shared" si="0"/>
        <v>0</v>
      </c>
      <c r="H9" s="136">
        <v>0</v>
      </c>
      <c r="I9" s="136">
        <f t="shared" ref="I9:I15" si="3">(AS9/1000)</f>
        <v>0</v>
      </c>
      <c r="J9" s="136">
        <f t="shared" si="1"/>
        <v>0</v>
      </c>
    </row>
    <row r="10" spans="1:10" ht="15" hidden="1" customHeight="1" x14ac:dyDescent="0.2">
      <c r="A10" s="79" t="s">
        <v>28</v>
      </c>
      <c r="B10" s="136">
        <v>0</v>
      </c>
      <c r="C10" s="136">
        <f t="shared" si="2"/>
        <v>0</v>
      </c>
      <c r="D10" s="136">
        <v>0</v>
      </c>
      <c r="E10" s="137">
        <v>0</v>
      </c>
      <c r="F10" s="137">
        <v>0</v>
      </c>
      <c r="G10" s="138">
        <f t="shared" si="0"/>
        <v>0</v>
      </c>
      <c r="H10" s="136">
        <v>0</v>
      </c>
      <c r="I10" s="136">
        <f t="shared" si="3"/>
        <v>0</v>
      </c>
      <c r="J10" s="136">
        <f t="shared" si="1"/>
        <v>0</v>
      </c>
    </row>
    <row r="11" spans="1:10" ht="15" hidden="1" customHeight="1" x14ac:dyDescent="0.2">
      <c r="A11" s="79" t="s">
        <v>29</v>
      </c>
      <c r="B11" s="136">
        <v>0</v>
      </c>
      <c r="C11" s="136">
        <f t="shared" si="2"/>
        <v>0</v>
      </c>
      <c r="D11" s="136">
        <v>0</v>
      </c>
      <c r="E11" s="137">
        <v>0</v>
      </c>
      <c r="F11" s="137">
        <v>0</v>
      </c>
      <c r="G11" s="138">
        <f t="shared" si="0"/>
        <v>0</v>
      </c>
      <c r="H11" s="136">
        <v>0</v>
      </c>
      <c r="I11" s="136">
        <f t="shared" si="3"/>
        <v>0</v>
      </c>
      <c r="J11" s="136">
        <f t="shared" si="1"/>
        <v>0</v>
      </c>
    </row>
    <row r="12" spans="1:10" ht="15" hidden="1" customHeight="1" x14ac:dyDescent="0.2">
      <c r="A12" s="79" t="s">
        <v>30</v>
      </c>
      <c r="B12" s="136">
        <v>0</v>
      </c>
      <c r="C12" s="136">
        <f t="shared" si="2"/>
        <v>0</v>
      </c>
      <c r="D12" s="136">
        <v>0</v>
      </c>
      <c r="E12" s="137">
        <v>0</v>
      </c>
      <c r="F12" s="137">
        <v>0</v>
      </c>
      <c r="G12" s="138">
        <f t="shared" si="0"/>
        <v>0</v>
      </c>
      <c r="H12" s="136">
        <v>0</v>
      </c>
      <c r="I12" s="136">
        <f t="shared" si="3"/>
        <v>0</v>
      </c>
      <c r="J12" s="136">
        <f t="shared" si="1"/>
        <v>0</v>
      </c>
    </row>
    <row r="13" spans="1:10" ht="15" hidden="1" customHeight="1" x14ac:dyDescent="0.2">
      <c r="A13" s="79" t="s">
        <v>31</v>
      </c>
      <c r="B13" s="136">
        <v>0</v>
      </c>
      <c r="C13" s="136">
        <f t="shared" si="2"/>
        <v>0</v>
      </c>
      <c r="D13" s="136">
        <v>0</v>
      </c>
      <c r="E13" s="137">
        <v>0</v>
      </c>
      <c r="F13" s="137">
        <v>0</v>
      </c>
      <c r="G13" s="138">
        <f t="shared" si="0"/>
        <v>0</v>
      </c>
      <c r="H13" s="136">
        <v>0</v>
      </c>
      <c r="I13" s="136">
        <f t="shared" si="3"/>
        <v>0</v>
      </c>
      <c r="J13" s="136">
        <f t="shared" si="1"/>
        <v>0</v>
      </c>
    </row>
    <row r="14" spans="1:10" ht="15" hidden="1" customHeight="1" x14ac:dyDescent="0.2">
      <c r="A14" s="79" t="s">
        <v>32</v>
      </c>
      <c r="B14" s="136">
        <v>0</v>
      </c>
      <c r="C14" s="136">
        <f t="shared" si="2"/>
        <v>0</v>
      </c>
      <c r="D14" s="136">
        <v>0</v>
      </c>
      <c r="E14" s="137">
        <v>0</v>
      </c>
      <c r="F14" s="137">
        <v>0</v>
      </c>
      <c r="G14" s="138">
        <f t="shared" si="0"/>
        <v>0</v>
      </c>
      <c r="H14" s="136">
        <v>0</v>
      </c>
      <c r="I14" s="136">
        <f t="shared" si="3"/>
        <v>0</v>
      </c>
      <c r="J14" s="136">
        <f t="shared" si="1"/>
        <v>0</v>
      </c>
    </row>
    <row r="15" spans="1:10" ht="15" hidden="1" customHeight="1" x14ac:dyDescent="0.2">
      <c r="A15" s="79" t="s">
        <v>33</v>
      </c>
      <c r="B15" s="136">
        <v>0</v>
      </c>
      <c r="C15" s="136">
        <f t="shared" si="2"/>
        <v>0</v>
      </c>
      <c r="D15" s="136">
        <v>0</v>
      </c>
      <c r="E15" s="75">
        <v>0</v>
      </c>
      <c r="F15" s="75">
        <v>0</v>
      </c>
      <c r="G15" s="138">
        <f t="shared" si="0"/>
        <v>0</v>
      </c>
      <c r="H15" s="136">
        <v>0</v>
      </c>
      <c r="I15" s="136">
        <f t="shared" si="3"/>
        <v>0</v>
      </c>
      <c r="J15" s="136">
        <f t="shared" si="1"/>
        <v>0</v>
      </c>
    </row>
    <row r="16" spans="1:10" ht="15" hidden="1" customHeight="1" x14ac:dyDescent="0.2">
      <c r="A16" s="74" t="s">
        <v>34</v>
      </c>
      <c r="B16" s="19">
        <v>0</v>
      </c>
      <c r="C16" s="19">
        <f>SUM(C17:C25)</f>
        <v>0</v>
      </c>
      <c r="D16" s="19">
        <f>IF($B16=0,0,ROUND((C16/$B16-1)*100,1))</f>
        <v>0</v>
      </c>
      <c r="E16" s="75">
        <f>IF(B16=0,0,IF(H16=0,0,ROUND(H16/B16*1000,0)))</f>
        <v>0</v>
      </c>
      <c r="F16" s="75">
        <f>IF(C16=0,0,IF(I16=0,0,ROUND(I16/C16*1000,0)))</f>
        <v>0</v>
      </c>
      <c r="G16" s="19">
        <f t="shared" si="0"/>
        <v>0</v>
      </c>
      <c r="H16" s="19">
        <f>SUM(H17:H25)</f>
        <v>0</v>
      </c>
      <c r="I16" s="19">
        <f>SUM(I17:I25)</f>
        <v>0</v>
      </c>
      <c r="J16" s="19">
        <f t="shared" si="1"/>
        <v>0</v>
      </c>
    </row>
    <row r="17" spans="1:14" ht="15" hidden="1" customHeight="1" x14ac:dyDescent="0.2">
      <c r="A17" s="79" t="s">
        <v>35</v>
      </c>
      <c r="B17" s="136">
        <v>0</v>
      </c>
      <c r="C17" s="136">
        <f t="shared" ref="C17:C25" si="4">ROUND(B17*(1+(D17/100)),1)</f>
        <v>0</v>
      </c>
      <c r="D17" s="136">
        <v>0</v>
      </c>
      <c r="E17" s="137">
        <v>0</v>
      </c>
      <c r="F17" s="137">
        <v>0</v>
      </c>
      <c r="G17" s="138">
        <f t="shared" si="0"/>
        <v>0</v>
      </c>
      <c r="H17" s="136">
        <f t="shared" ref="H17:H25" si="5">(AR17/1000)</f>
        <v>0</v>
      </c>
      <c r="I17" s="136">
        <f t="shared" ref="I17:I25" si="6">(AS17/1000)</f>
        <v>0</v>
      </c>
      <c r="J17" s="136">
        <f t="shared" si="1"/>
        <v>0</v>
      </c>
    </row>
    <row r="18" spans="1:14" ht="15" hidden="1" customHeight="1" x14ac:dyDescent="0.2">
      <c r="A18" s="79" t="s">
        <v>36</v>
      </c>
      <c r="B18" s="136">
        <v>0</v>
      </c>
      <c r="C18" s="136">
        <f t="shared" si="4"/>
        <v>0</v>
      </c>
      <c r="D18" s="136">
        <v>0</v>
      </c>
      <c r="E18" s="137">
        <v>0</v>
      </c>
      <c r="F18" s="137">
        <v>0</v>
      </c>
      <c r="G18" s="138">
        <f t="shared" si="0"/>
        <v>0</v>
      </c>
      <c r="H18" s="136">
        <f t="shared" si="5"/>
        <v>0</v>
      </c>
      <c r="I18" s="136">
        <f t="shared" si="6"/>
        <v>0</v>
      </c>
      <c r="J18" s="136">
        <f t="shared" si="1"/>
        <v>0</v>
      </c>
    </row>
    <row r="19" spans="1:14" ht="15" hidden="1" customHeight="1" x14ac:dyDescent="0.2">
      <c r="A19" s="79" t="s">
        <v>37</v>
      </c>
      <c r="B19" s="136">
        <v>0</v>
      </c>
      <c r="C19" s="136">
        <f t="shared" si="4"/>
        <v>0</v>
      </c>
      <c r="D19" s="136">
        <v>0</v>
      </c>
      <c r="E19" s="137">
        <v>0</v>
      </c>
      <c r="F19" s="137">
        <v>0</v>
      </c>
      <c r="G19" s="138">
        <f t="shared" si="0"/>
        <v>0</v>
      </c>
      <c r="H19" s="136">
        <f t="shared" si="5"/>
        <v>0</v>
      </c>
      <c r="I19" s="136">
        <f t="shared" si="6"/>
        <v>0</v>
      </c>
      <c r="J19" s="136">
        <f t="shared" si="1"/>
        <v>0</v>
      </c>
    </row>
    <row r="20" spans="1:14" ht="15" hidden="1" customHeight="1" x14ac:dyDescent="0.2">
      <c r="A20" s="79" t="s">
        <v>38</v>
      </c>
      <c r="B20" s="136">
        <v>0</v>
      </c>
      <c r="C20" s="136">
        <f t="shared" si="4"/>
        <v>0</v>
      </c>
      <c r="D20" s="136">
        <v>0</v>
      </c>
      <c r="E20" s="137">
        <v>0</v>
      </c>
      <c r="F20" s="137">
        <v>0</v>
      </c>
      <c r="G20" s="138">
        <f t="shared" si="0"/>
        <v>0</v>
      </c>
      <c r="H20" s="136">
        <f t="shared" si="5"/>
        <v>0</v>
      </c>
      <c r="I20" s="136">
        <f t="shared" si="6"/>
        <v>0</v>
      </c>
      <c r="J20" s="136">
        <f t="shared" si="1"/>
        <v>0</v>
      </c>
    </row>
    <row r="21" spans="1:14" ht="15" hidden="1" customHeight="1" x14ac:dyDescent="0.2">
      <c r="A21" s="79" t="s">
        <v>39</v>
      </c>
      <c r="B21" s="136">
        <v>0</v>
      </c>
      <c r="C21" s="136">
        <f t="shared" si="4"/>
        <v>0</v>
      </c>
      <c r="D21" s="136">
        <v>0</v>
      </c>
      <c r="E21" s="137">
        <v>0</v>
      </c>
      <c r="F21" s="137">
        <v>0</v>
      </c>
      <c r="G21" s="138">
        <f t="shared" si="0"/>
        <v>0</v>
      </c>
      <c r="H21" s="136">
        <f t="shared" si="5"/>
        <v>0</v>
      </c>
      <c r="I21" s="136">
        <f t="shared" si="6"/>
        <v>0</v>
      </c>
      <c r="J21" s="136">
        <f t="shared" si="1"/>
        <v>0</v>
      </c>
    </row>
    <row r="22" spans="1:14" ht="15" hidden="1" customHeight="1" x14ac:dyDescent="0.2">
      <c r="A22" s="79" t="s">
        <v>40</v>
      </c>
      <c r="B22" s="136">
        <v>0</v>
      </c>
      <c r="C22" s="136">
        <f t="shared" si="4"/>
        <v>0</v>
      </c>
      <c r="D22" s="136">
        <v>0</v>
      </c>
      <c r="E22" s="137">
        <v>0</v>
      </c>
      <c r="F22" s="137">
        <v>0</v>
      </c>
      <c r="G22" s="138">
        <f t="shared" si="0"/>
        <v>0</v>
      </c>
      <c r="H22" s="136">
        <f t="shared" si="5"/>
        <v>0</v>
      </c>
      <c r="I22" s="136">
        <f t="shared" si="6"/>
        <v>0</v>
      </c>
      <c r="J22" s="136">
        <f t="shared" si="1"/>
        <v>0</v>
      </c>
    </row>
    <row r="23" spans="1:14" ht="15" hidden="1" customHeight="1" x14ac:dyDescent="0.2">
      <c r="A23" s="79" t="s">
        <v>41</v>
      </c>
      <c r="B23" s="136">
        <v>0</v>
      </c>
      <c r="C23" s="136">
        <f t="shared" si="4"/>
        <v>0</v>
      </c>
      <c r="D23" s="136">
        <v>0</v>
      </c>
      <c r="E23" s="137">
        <v>0</v>
      </c>
      <c r="F23" s="137">
        <v>0</v>
      </c>
      <c r="G23" s="138">
        <f t="shared" si="0"/>
        <v>0</v>
      </c>
      <c r="H23" s="136">
        <f t="shared" si="5"/>
        <v>0</v>
      </c>
      <c r="I23" s="136">
        <f t="shared" si="6"/>
        <v>0</v>
      </c>
      <c r="J23" s="136">
        <f t="shared" si="1"/>
        <v>0</v>
      </c>
    </row>
    <row r="24" spans="1:14" ht="15" hidden="1" customHeight="1" x14ac:dyDescent="0.2">
      <c r="A24" s="79" t="s">
        <v>42</v>
      </c>
      <c r="B24" s="136">
        <v>0</v>
      </c>
      <c r="C24" s="136">
        <f t="shared" si="4"/>
        <v>0</v>
      </c>
      <c r="D24" s="136">
        <v>0</v>
      </c>
      <c r="E24" s="137">
        <v>0</v>
      </c>
      <c r="F24" s="137">
        <v>0</v>
      </c>
      <c r="G24" s="138">
        <f t="shared" si="0"/>
        <v>0</v>
      </c>
      <c r="H24" s="136">
        <f t="shared" si="5"/>
        <v>0</v>
      </c>
      <c r="I24" s="136">
        <f t="shared" si="6"/>
        <v>0</v>
      </c>
      <c r="J24" s="136">
        <f t="shared" si="1"/>
        <v>0</v>
      </c>
    </row>
    <row r="25" spans="1:14" ht="15" hidden="1" customHeight="1" x14ac:dyDescent="0.2">
      <c r="A25" s="79" t="s">
        <v>43</v>
      </c>
      <c r="B25" s="136">
        <v>0</v>
      </c>
      <c r="C25" s="136">
        <f t="shared" si="4"/>
        <v>0</v>
      </c>
      <c r="D25" s="136">
        <v>0</v>
      </c>
      <c r="E25" s="137">
        <v>0</v>
      </c>
      <c r="F25" s="137">
        <v>0</v>
      </c>
      <c r="G25" s="138">
        <f t="shared" si="0"/>
        <v>0</v>
      </c>
      <c r="H25" s="136">
        <f t="shared" si="5"/>
        <v>0</v>
      </c>
      <c r="I25" s="136">
        <f t="shared" si="6"/>
        <v>0</v>
      </c>
      <c r="J25" s="136">
        <f t="shared" si="1"/>
        <v>0</v>
      </c>
    </row>
    <row r="26" spans="1:14" ht="15" hidden="1" customHeight="1" x14ac:dyDescent="0.2">
      <c r="A26" s="74" t="s">
        <v>44</v>
      </c>
      <c r="B26" s="19">
        <v>0</v>
      </c>
      <c r="C26" s="19">
        <f>SUM(C27:C30)</f>
        <v>0</v>
      </c>
      <c r="D26" s="19">
        <f>IF($B26=0,0,ROUND((C26/$B26-1)*100,1))</f>
        <v>0</v>
      </c>
      <c r="E26" s="75">
        <f>IF(B26=0,0,IF(H26=0,0,ROUND(H26/B26*1000,0)))</f>
        <v>0</v>
      </c>
      <c r="F26" s="75">
        <f>IF(C26=0,0,IF(I26=0,0,ROUND(I26/C26*1000,0)))</f>
        <v>0</v>
      </c>
      <c r="G26" s="19">
        <f t="shared" si="0"/>
        <v>0</v>
      </c>
      <c r="H26" s="19">
        <f>SUM(H27:H30)</f>
        <v>0</v>
      </c>
      <c r="I26" s="19">
        <f>SUM(I27:I30)</f>
        <v>0</v>
      </c>
      <c r="J26" s="19">
        <f t="shared" si="1"/>
        <v>0</v>
      </c>
    </row>
    <row r="27" spans="1:14" ht="15" hidden="1" customHeight="1" x14ac:dyDescent="0.2">
      <c r="A27" s="79" t="s">
        <v>45</v>
      </c>
      <c r="B27" s="136">
        <v>0</v>
      </c>
      <c r="C27" s="136">
        <f t="shared" ref="C27:C30" si="7">ROUND(B27*(1+(D27/100)),1)</f>
        <v>0</v>
      </c>
      <c r="D27" s="136">
        <v>0</v>
      </c>
      <c r="E27" s="137">
        <v>0</v>
      </c>
      <c r="F27" s="137">
        <v>0</v>
      </c>
      <c r="G27" s="138">
        <f t="shared" si="0"/>
        <v>0</v>
      </c>
      <c r="H27" s="136">
        <f t="shared" ref="H27:I30" si="8">(AR27/1000)</f>
        <v>0</v>
      </c>
      <c r="I27" s="136">
        <f t="shared" si="8"/>
        <v>0</v>
      </c>
      <c r="J27" s="136">
        <f t="shared" si="1"/>
        <v>0</v>
      </c>
    </row>
    <row r="28" spans="1:14" ht="15" hidden="1" customHeight="1" x14ac:dyDescent="0.2">
      <c r="A28" s="79" t="s">
        <v>46</v>
      </c>
      <c r="B28" s="136">
        <v>0</v>
      </c>
      <c r="C28" s="136">
        <f t="shared" si="7"/>
        <v>0</v>
      </c>
      <c r="D28" s="136">
        <v>0</v>
      </c>
      <c r="E28" s="137">
        <v>0</v>
      </c>
      <c r="F28" s="137">
        <v>0</v>
      </c>
      <c r="G28" s="138">
        <f t="shared" si="0"/>
        <v>0</v>
      </c>
      <c r="H28" s="136">
        <f t="shared" si="8"/>
        <v>0</v>
      </c>
      <c r="I28" s="136">
        <f t="shared" si="8"/>
        <v>0</v>
      </c>
      <c r="J28" s="136">
        <f t="shared" si="1"/>
        <v>0</v>
      </c>
    </row>
    <row r="29" spans="1:14" ht="15" hidden="1" customHeight="1" x14ac:dyDescent="0.2">
      <c r="A29" s="79" t="s">
        <v>47</v>
      </c>
      <c r="B29" s="136">
        <v>0</v>
      </c>
      <c r="C29" s="136">
        <f t="shared" si="7"/>
        <v>0</v>
      </c>
      <c r="D29" s="136">
        <v>0</v>
      </c>
      <c r="E29" s="137">
        <v>0</v>
      </c>
      <c r="F29" s="137">
        <v>0</v>
      </c>
      <c r="G29" s="138">
        <f t="shared" si="0"/>
        <v>0</v>
      </c>
      <c r="H29" s="136">
        <f t="shared" si="8"/>
        <v>0</v>
      </c>
      <c r="I29" s="136">
        <f t="shared" si="8"/>
        <v>0</v>
      </c>
      <c r="J29" s="136">
        <f t="shared" si="1"/>
        <v>0</v>
      </c>
    </row>
    <row r="30" spans="1:14" ht="15" hidden="1" customHeight="1" x14ac:dyDescent="0.2">
      <c r="A30" s="80" t="s">
        <v>48</v>
      </c>
      <c r="B30" s="139">
        <v>0</v>
      </c>
      <c r="C30" s="139">
        <f t="shared" si="7"/>
        <v>0</v>
      </c>
      <c r="D30" s="139">
        <v>0</v>
      </c>
      <c r="E30" s="140">
        <v>0</v>
      </c>
      <c r="F30" s="140">
        <v>0</v>
      </c>
      <c r="G30" s="141">
        <f t="shared" si="0"/>
        <v>0</v>
      </c>
      <c r="H30" s="139">
        <f t="shared" si="8"/>
        <v>0</v>
      </c>
      <c r="I30" s="139">
        <f t="shared" si="8"/>
        <v>0</v>
      </c>
      <c r="J30" s="139">
        <f t="shared" si="1"/>
        <v>0</v>
      </c>
    </row>
    <row r="31" spans="1:14" ht="15" customHeight="1" x14ac:dyDescent="0.2">
      <c r="A31" s="46" t="s">
        <v>49</v>
      </c>
      <c r="B31" s="142">
        <f>SUM(B32:B35)</f>
        <v>3.4</v>
      </c>
      <c r="C31" s="142">
        <f>SUM(C32:C35)</f>
        <v>3.6</v>
      </c>
      <c r="D31" s="142">
        <f>IF($B31=0,0,ROUND((C31/$B31-1)*100,1))</f>
        <v>5.9</v>
      </c>
      <c r="E31" s="143">
        <v>2912</v>
      </c>
      <c r="F31" s="143">
        <f>IF(C31=0,0,IF(I31=0,0,ROUND(I31/C31*1000,0)))</f>
        <v>2889</v>
      </c>
      <c r="G31" s="142">
        <f t="shared" si="0"/>
        <v>-0.8</v>
      </c>
      <c r="H31" s="142">
        <f>SUM(H32:H35)</f>
        <v>9.9</v>
      </c>
      <c r="I31" s="142">
        <f>SUM(I32:I35)</f>
        <v>10.4</v>
      </c>
      <c r="J31" s="142">
        <f t="shared" si="1"/>
        <v>5.0999999999999996</v>
      </c>
      <c r="L31" s="135"/>
      <c r="N31" s="129"/>
    </row>
    <row r="32" spans="1:14" ht="15" hidden="1" customHeight="1" x14ac:dyDescent="0.2">
      <c r="A32" s="89" t="s">
        <v>50</v>
      </c>
      <c r="B32" s="63">
        <v>0</v>
      </c>
      <c r="C32" s="63">
        <v>0</v>
      </c>
      <c r="D32" s="63"/>
      <c r="E32" s="144">
        <v>0</v>
      </c>
      <c r="F32" s="144">
        <v>0</v>
      </c>
      <c r="G32" s="145">
        <f t="shared" si="0"/>
        <v>0</v>
      </c>
      <c r="H32" s="63">
        <f t="shared" ref="H32:I34" si="9">(AR32/1000)</f>
        <v>0</v>
      </c>
      <c r="I32" s="63">
        <f t="shared" si="9"/>
        <v>0</v>
      </c>
      <c r="J32" s="63">
        <f t="shared" si="1"/>
        <v>0</v>
      </c>
      <c r="L32" s="135"/>
      <c r="N32" s="129"/>
    </row>
    <row r="33" spans="1:14" ht="15" hidden="1" customHeight="1" x14ac:dyDescent="0.2">
      <c r="A33" s="89" t="s">
        <v>51</v>
      </c>
      <c r="B33" s="63">
        <v>0</v>
      </c>
      <c r="C33" s="63">
        <v>0</v>
      </c>
      <c r="D33" s="63"/>
      <c r="E33" s="144">
        <v>0</v>
      </c>
      <c r="F33" s="144">
        <v>0</v>
      </c>
      <c r="G33" s="145">
        <f t="shared" si="0"/>
        <v>0</v>
      </c>
      <c r="H33" s="63">
        <f t="shared" si="9"/>
        <v>0</v>
      </c>
      <c r="I33" s="63">
        <f t="shared" si="9"/>
        <v>0</v>
      </c>
      <c r="J33" s="63">
        <f t="shared" si="1"/>
        <v>0</v>
      </c>
      <c r="L33" s="135"/>
      <c r="N33" s="129"/>
    </row>
    <row r="34" spans="1:14" ht="15" hidden="1" customHeight="1" x14ac:dyDescent="0.2">
      <c r="A34" s="89" t="s">
        <v>52</v>
      </c>
      <c r="B34" s="63">
        <v>0</v>
      </c>
      <c r="C34" s="63">
        <v>0</v>
      </c>
      <c r="D34" s="63"/>
      <c r="E34" s="144">
        <v>0</v>
      </c>
      <c r="F34" s="144">
        <v>0</v>
      </c>
      <c r="G34" s="145">
        <f t="shared" si="0"/>
        <v>0</v>
      </c>
      <c r="H34" s="63">
        <f t="shared" si="9"/>
        <v>0</v>
      </c>
      <c r="I34" s="63">
        <f t="shared" si="9"/>
        <v>0</v>
      </c>
      <c r="J34" s="63">
        <f t="shared" si="1"/>
        <v>0</v>
      </c>
      <c r="L34" s="135"/>
      <c r="N34" s="129"/>
    </row>
    <row r="35" spans="1:14" ht="15" customHeight="1" x14ac:dyDescent="0.2">
      <c r="A35" s="89" t="s">
        <v>53</v>
      </c>
      <c r="B35" s="63">
        <v>3.4</v>
      </c>
      <c r="C35" s="63">
        <f>ROUND(B35*(1+(D35/100)),1)</f>
        <v>3.6</v>
      </c>
      <c r="D35" s="63">
        <v>5</v>
      </c>
      <c r="E35" s="144">
        <v>2915</v>
      </c>
      <c r="F35" s="144">
        <v>2900</v>
      </c>
      <c r="G35" s="145">
        <f t="shared" si="0"/>
        <v>-0.5</v>
      </c>
      <c r="H35" s="63">
        <f>ROUND(B35*E35/1000,1)</f>
        <v>9.9</v>
      </c>
      <c r="I35" s="63">
        <f>ROUND(C35*F35/1000,1)</f>
        <v>10.4</v>
      </c>
      <c r="J35" s="63">
        <f t="shared" si="1"/>
        <v>5.0999999999999996</v>
      </c>
      <c r="L35" s="135"/>
      <c r="M35" s="135"/>
      <c r="N35" s="129"/>
    </row>
    <row r="36" spans="1:14" ht="15" customHeight="1" x14ac:dyDescent="0.2">
      <c r="A36" s="46" t="s">
        <v>54</v>
      </c>
      <c r="B36" s="142">
        <f>SUM(B37:B39)</f>
        <v>12.2</v>
      </c>
      <c r="C36" s="142">
        <f>SUM(C37:C39)</f>
        <v>12</v>
      </c>
      <c r="D36" s="142">
        <f>IF($B36=0,0,ROUND((C36/$B36-1)*100,1))</f>
        <v>-1.6</v>
      </c>
      <c r="E36" s="143">
        <v>2902</v>
      </c>
      <c r="F36" s="143">
        <f>IF(C36=0,0,IF(I36=0,0,ROUND(I36/C36*1000,0)))</f>
        <v>2550</v>
      </c>
      <c r="G36" s="142">
        <f t="shared" si="0"/>
        <v>-12.1</v>
      </c>
      <c r="H36" s="142">
        <f>SUM(H37:H39)</f>
        <v>35.400000000000006</v>
      </c>
      <c r="I36" s="142">
        <f>SUM(I37:I39)</f>
        <v>30.6</v>
      </c>
      <c r="J36" s="142">
        <f t="shared" si="1"/>
        <v>-13.6</v>
      </c>
      <c r="L36" s="135"/>
      <c r="N36" s="129"/>
    </row>
    <row r="37" spans="1:14" ht="15" customHeight="1" x14ac:dyDescent="0.2">
      <c r="A37" s="146" t="s">
        <v>55</v>
      </c>
      <c r="B37" s="63">
        <v>6.5</v>
      </c>
      <c r="C37" s="63">
        <f t="shared" ref="C37:C39" si="10">ROUND(B37*(1+(D37/100)),1)</f>
        <v>6.3</v>
      </c>
      <c r="D37" s="63">
        <v>-3.1</v>
      </c>
      <c r="E37" s="144">
        <v>2816</v>
      </c>
      <c r="F37" s="144">
        <v>3060</v>
      </c>
      <c r="G37" s="145">
        <f t="shared" si="0"/>
        <v>8.6999999999999993</v>
      </c>
      <c r="H37" s="63">
        <f t="shared" ref="H37:I39" si="11">ROUND(B37*E37/1000,1)</f>
        <v>18.3</v>
      </c>
      <c r="I37" s="63">
        <f t="shared" si="11"/>
        <v>19.3</v>
      </c>
      <c r="J37" s="63">
        <f t="shared" si="1"/>
        <v>5.5</v>
      </c>
      <c r="L37" s="135"/>
      <c r="N37" s="129"/>
    </row>
    <row r="38" spans="1:14" ht="15" hidden="1" customHeight="1" x14ac:dyDescent="0.2">
      <c r="A38" s="89" t="s">
        <v>56</v>
      </c>
      <c r="B38" s="63">
        <v>0</v>
      </c>
      <c r="C38" s="63">
        <f t="shared" si="10"/>
        <v>0</v>
      </c>
      <c r="D38" s="63"/>
      <c r="E38" s="144">
        <v>0</v>
      </c>
      <c r="F38" s="144">
        <v>0</v>
      </c>
      <c r="G38" s="145">
        <f t="shared" si="0"/>
        <v>0</v>
      </c>
      <c r="H38" s="63">
        <f t="shared" si="11"/>
        <v>0</v>
      </c>
      <c r="I38" s="63">
        <f t="shared" si="11"/>
        <v>0</v>
      </c>
      <c r="J38" s="63">
        <f t="shared" si="1"/>
        <v>0</v>
      </c>
      <c r="L38" s="135"/>
      <c r="N38" s="129"/>
    </row>
    <row r="39" spans="1:14" ht="15" customHeight="1" x14ac:dyDescent="0.2">
      <c r="A39" s="146" t="s">
        <v>57</v>
      </c>
      <c r="B39" s="63">
        <v>5.7</v>
      </c>
      <c r="C39" s="63">
        <f t="shared" si="10"/>
        <v>5.7</v>
      </c>
      <c r="D39" s="63">
        <v>0</v>
      </c>
      <c r="E39" s="144">
        <v>3000</v>
      </c>
      <c r="F39" s="144">
        <v>1980</v>
      </c>
      <c r="G39" s="145">
        <f t="shared" si="0"/>
        <v>-34</v>
      </c>
      <c r="H39" s="63">
        <f t="shared" si="11"/>
        <v>17.100000000000001</v>
      </c>
      <c r="I39" s="63">
        <f t="shared" si="11"/>
        <v>11.3</v>
      </c>
      <c r="J39" s="63">
        <f t="shared" si="1"/>
        <v>-33.9</v>
      </c>
      <c r="L39" s="135"/>
      <c r="N39" s="129"/>
    </row>
    <row r="40" spans="1:14" ht="15" hidden="1" customHeight="1" x14ac:dyDescent="0.2">
      <c r="A40" s="15" t="s">
        <v>58</v>
      </c>
      <c r="B40" s="62">
        <v>0</v>
      </c>
      <c r="C40" s="62">
        <v>0</v>
      </c>
      <c r="D40" s="62">
        <f t="shared" ref="D40:D42" si="12">IF($B40=0,0,ROUND((C40/$B40-1)*100,1))</f>
        <v>0</v>
      </c>
      <c r="E40" s="147">
        <v>0</v>
      </c>
      <c r="F40" s="147">
        <f>IF(SUM(A40:B40)&gt;0,SUM(AY40:AZ40)/SUM(A40:B40),0)</f>
        <v>0</v>
      </c>
      <c r="G40" s="62">
        <f t="shared" si="0"/>
        <v>0</v>
      </c>
      <c r="H40" s="62">
        <f>SUM(H8,H16)</f>
        <v>0</v>
      </c>
      <c r="I40" s="62">
        <f>SUM(I8,I16)</f>
        <v>0</v>
      </c>
      <c r="J40" s="62">
        <f t="shared" si="1"/>
        <v>0</v>
      </c>
    </row>
    <row r="41" spans="1:14" ht="15" customHeight="1" x14ac:dyDescent="0.2">
      <c r="A41" s="49" t="s">
        <v>59</v>
      </c>
      <c r="B41" s="148">
        <f>SUM(B26,B31,B36)</f>
        <v>15.6</v>
      </c>
      <c r="C41" s="148">
        <f>SUM(C26,C31,C36)</f>
        <v>15.6</v>
      </c>
      <c r="D41" s="148">
        <f t="shared" si="12"/>
        <v>0</v>
      </c>
      <c r="E41" s="149">
        <v>2904</v>
      </c>
      <c r="F41" s="149">
        <f t="shared" ref="F41:F42" si="13">IF(C41=0,0,IF(I41=0,0,ROUND(I41/C41*1000,0)))</f>
        <v>2628</v>
      </c>
      <c r="G41" s="148">
        <f t="shared" si="0"/>
        <v>-9.5</v>
      </c>
      <c r="H41" s="148">
        <f>SUM(H26,H31,H36)</f>
        <v>45.300000000000004</v>
      </c>
      <c r="I41" s="148">
        <f>SUM(I26,I31,I36)</f>
        <v>41</v>
      </c>
      <c r="J41" s="148">
        <f t="shared" si="1"/>
        <v>-9.5</v>
      </c>
    </row>
    <row r="42" spans="1:14" ht="15" customHeight="1" x14ac:dyDescent="0.2">
      <c r="A42" s="44" t="s">
        <v>10</v>
      </c>
      <c r="B42" s="151">
        <f>SUM(B40:B41)</f>
        <v>15.6</v>
      </c>
      <c r="C42" s="151">
        <f>SUM(C40:C41)</f>
        <v>15.6</v>
      </c>
      <c r="D42" s="151">
        <f t="shared" si="12"/>
        <v>0</v>
      </c>
      <c r="E42" s="152">
        <v>2904</v>
      </c>
      <c r="F42" s="152">
        <f t="shared" si="13"/>
        <v>2628</v>
      </c>
      <c r="G42" s="151">
        <f t="shared" si="0"/>
        <v>-9.5</v>
      </c>
      <c r="H42" s="151">
        <f>SUM(H8,H16,H26,H31,H36)</f>
        <v>45.300000000000004</v>
      </c>
      <c r="I42" s="151">
        <f>SUM(I8,I16,I26,I31,I36)</f>
        <v>41</v>
      </c>
      <c r="J42" s="151">
        <f t="shared" si="1"/>
        <v>-9.5</v>
      </c>
    </row>
    <row r="43" spans="1:14" ht="15.6" customHeight="1" x14ac:dyDescent="0.2">
      <c r="A43" s="53" t="e">
        <f>#REF!</f>
        <v>#REF!</v>
      </c>
    </row>
    <row r="44" spans="1:14" ht="15.6" customHeight="1" x14ac:dyDescent="0.2">
      <c r="A44" s="53" t="e">
        <f>#REF!</f>
        <v>#REF!</v>
      </c>
    </row>
    <row r="45" spans="1:14" ht="15" customHeight="1" x14ac:dyDescent="0.2"/>
    <row r="46" spans="1:14" ht="15" customHeight="1" x14ac:dyDescent="0.2"/>
    <row r="47" spans="1:14" ht="1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</row>
    <row r="48" spans="1:14" ht="1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</row>
    <row r="49" spans="2:10" ht="1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</row>
    <row r="50" spans="2:10" ht="1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</row>
    <row r="51" spans="2:10" ht="1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</row>
    <row r="52" spans="2:10" ht="15" customHeight="1" x14ac:dyDescent="0.2">
      <c r="B52" s="18"/>
      <c r="C52" s="18"/>
      <c r="D52" s="18"/>
      <c r="E52" s="18"/>
      <c r="F52" s="18"/>
      <c r="G52" s="18"/>
      <c r="H52" s="18"/>
      <c r="I52" s="18"/>
      <c r="J52" s="18"/>
    </row>
    <row r="53" spans="2:10" ht="15" customHeight="1" x14ac:dyDescent="0.2"/>
    <row r="54" spans="2:10" ht="15" customHeight="1" x14ac:dyDescent="0.2"/>
    <row r="55" spans="2:10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 gridLinesSet="0"/>
  <pageMargins left="0.78750000000000009" right="0.78750000000000009" top="0.98402800000000012" bottom="0.98402800000000012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abSelected="1" workbookViewId="0">
      <selection activeCell="M24" sqref="M24"/>
    </sheetView>
  </sheetViews>
  <sheetFormatPr defaultColWidth="12.42578125" defaultRowHeight="11.1" customHeight="1" x14ac:dyDescent="0.2"/>
  <cols>
    <col min="1" max="1" width="18.28515625" style="160" customWidth="1"/>
    <col min="2" max="2" width="7.140625" style="160" customWidth="1"/>
    <col min="3" max="3" width="7" style="160" bestFit="1" customWidth="1"/>
    <col min="4" max="4" width="9.5703125" style="160" customWidth="1"/>
    <col min="5" max="5" width="10.42578125" style="160" customWidth="1"/>
    <col min="6" max="6" width="10.28515625" style="160" bestFit="1" customWidth="1"/>
    <col min="7" max="7" width="10.7109375" style="160" customWidth="1"/>
    <col min="8" max="8" width="11.28515625" style="160" bestFit="1" customWidth="1"/>
    <col min="9" max="9" width="9.140625" style="160" customWidth="1"/>
    <col min="10" max="10" width="9.28515625" style="160" bestFit="1" customWidth="1"/>
    <col min="11" max="15" width="9.85546875" style="160" customWidth="1"/>
    <col min="16" max="257" width="12.42578125" style="160" customWidth="1"/>
  </cols>
  <sheetData>
    <row r="1" spans="1:11" ht="41.25" customHeight="1" x14ac:dyDescent="0.2">
      <c r="A1" s="222"/>
      <c r="B1" s="222"/>
      <c r="C1" s="222"/>
      <c r="D1" s="222"/>
      <c r="E1" s="222"/>
      <c r="F1" s="222"/>
      <c r="G1" s="222"/>
      <c r="H1" s="222"/>
      <c r="I1" s="222"/>
      <c r="J1" s="222"/>
    </row>
    <row r="2" spans="1:11" ht="14.1" customHeight="1" x14ac:dyDescent="0.2">
      <c r="A2" s="223" t="s">
        <v>10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1" ht="14.1" customHeight="1" x14ac:dyDescent="0.2">
      <c r="A3" s="223" t="s">
        <v>82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1" ht="15" customHeight="1" x14ac:dyDescent="0.2">
      <c r="H4" s="224" t="s">
        <v>83</v>
      </c>
      <c r="I4" s="224"/>
      <c r="J4" s="224"/>
    </row>
    <row r="5" spans="1:11" ht="27.75" customHeight="1" x14ac:dyDescent="0.2">
      <c r="A5" s="192" t="s">
        <v>3</v>
      </c>
      <c r="B5" s="230" t="s">
        <v>84</v>
      </c>
      <c r="C5" s="230"/>
      <c r="D5" s="188" t="s">
        <v>85</v>
      </c>
      <c r="E5" s="191" t="s">
        <v>86</v>
      </c>
      <c r="F5" s="188" t="s">
        <v>87</v>
      </c>
      <c r="G5" s="188" t="s">
        <v>88</v>
      </c>
      <c r="H5" s="190" t="s">
        <v>89</v>
      </c>
      <c r="I5" s="189" t="s">
        <v>90</v>
      </c>
      <c r="J5" s="188" t="s">
        <v>91</v>
      </c>
      <c r="K5" s="187"/>
    </row>
    <row r="6" spans="1:11" ht="14.1" customHeight="1" x14ac:dyDescent="0.2">
      <c r="A6" s="225" t="s">
        <v>6</v>
      </c>
      <c r="B6" s="227" t="s">
        <v>92</v>
      </c>
      <c r="C6" s="227"/>
      <c r="D6" s="181">
        <v>712.9</v>
      </c>
      <c r="E6" s="161">
        <v>1289.2</v>
      </c>
      <c r="F6" s="161">
        <v>27</v>
      </c>
      <c r="G6" s="162">
        <v>2029.1</v>
      </c>
      <c r="H6" s="161">
        <v>640</v>
      </c>
      <c r="I6" s="161">
        <v>804</v>
      </c>
      <c r="J6" s="162">
        <v>585.09999999999991</v>
      </c>
    </row>
    <row r="7" spans="1:11" ht="14.1" customHeight="1" x14ac:dyDescent="0.2">
      <c r="A7" s="225"/>
      <c r="B7" s="228" t="s">
        <v>93</v>
      </c>
      <c r="C7" s="228"/>
      <c r="D7" s="181">
        <v>585.1</v>
      </c>
      <c r="E7" s="163">
        <v>1529.5</v>
      </c>
      <c r="F7" s="163">
        <v>33.6</v>
      </c>
      <c r="G7" s="162">
        <v>2148.1999999999998</v>
      </c>
      <c r="H7" s="163">
        <v>685</v>
      </c>
      <c r="I7" s="163">
        <v>834.1</v>
      </c>
      <c r="J7" s="162">
        <v>629.0999999999998</v>
      </c>
    </row>
    <row r="8" spans="1:11" ht="14.1" customHeight="1" x14ac:dyDescent="0.2">
      <c r="A8" s="225"/>
      <c r="B8" s="228" t="s">
        <v>94</v>
      </c>
      <c r="C8" s="228"/>
      <c r="D8" s="182">
        <v>629.1</v>
      </c>
      <c r="E8" s="163">
        <v>2005.8</v>
      </c>
      <c r="F8" s="163">
        <v>30</v>
      </c>
      <c r="G8" s="162">
        <v>2664.9</v>
      </c>
      <c r="H8" s="163">
        <v>670</v>
      </c>
      <c r="I8" s="163">
        <v>974</v>
      </c>
      <c r="J8" s="162">
        <v>1020.9000000000001</v>
      </c>
    </row>
    <row r="9" spans="1:11" ht="14.1" customHeight="1" x14ac:dyDescent="0.2">
      <c r="A9" s="225"/>
      <c r="B9" s="229" t="s">
        <v>95</v>
      </c>
      <c r="C9" s="229"/>
      <c r="D9" s="181">
        <v>1020.9</v>
      </c>
      <c r="E9" s="163">
        <v>2778.8</v>
      </c>
      <c r="F9" s="163">
        <v>1.7</v>
      </c>
      <c r="G9" s="162">
        <v>3801.4</v>
      </c>
      <c r="H9" s="163">
        <v>700</v>
      </c>
      <c r="I9" s="163">
        <v>1613.7</v>
      </c>
      <c r="J9" s="162">
        <v>1487.7</v>
      </c>
    </row>
    <row r="10" spans="1:11" ht="14.1" customHeight="1" x14ac:dyDescent="0.2">
      <c r="A10" s="225"/>
      <c r="B10" s="229" t="s">
        <v>96</v>
      </c>
      <c r="C10" s="229"/>
      <c r="D10" s="181">
        <v>1487.7</v>
      </c>
      <c r="E10" s="164">
        <v>3001.6</v>
      </c>
      <c r="F10" s="163">
        <v>1</v>
      </c>
      <c r="G10" s="162">
        <v>4490.3</v>
      </c>
      <c r="H10" s="163">
        <v>600</v>
      </c>
      <c r="I10" s="163">
        <v>2125.4</v>
      </c>
      <c r="J10" s="162">
        <v>1764.9</v>
      </c>
    </row>
    <row r="11" spans="1:11" ht="14.1" customHeight="1" x14ac:dyDescent="0.2">
      <c r="A11" s="225"/>
      <c r="B11" s="229" t="s">
        <v>97</v>
      </c>
      <c r="C11" s="229"/>
      <c r="D11" s="181">
        <v>1764.9</v>
      </c>
      <c r="E11" s="164">
        <v>2359</v>
      </c>
      <c r="F11" s="163">
        <v>1</v>
      </c>
      <c r="G11" s="162">
        <v>4124.8999999999996</v>
      </c>
      <c r="H11" s="163">
        <v>720</v>
      </c>
      <c r="I11" s="163">
        <v>2016</v>
      </c>
      <c r="J11" s="162">
        <v>1388.8999999999996</v>
      </c>
    </row>
    <row r="12" spans="1:11" ht="14.1" customHeight="1" x14ac:dyDescent="0.2">
      <c r="A12" s="225"/>
      <c r="B12" s="228" t="s">
        <v>98</v>
      </c>
      <c r="C12" s="186">
        <v>44652</v>
      </c>
      <c r="D12" s="181">
        <v>1388.9</v>
      </c>
      <c r="E12" s="164">
        <v>2827.8</v>
      </c>
      <c r="F12" s="163">
        <v>1</v>
      </c>
      <c r="G12" s="162">
        <v>4217.7000000000007</v>
      </c>
      <c r="H12" s="163">
        <v>765</v>
      </c>
      <c r="I12" s="163">
        <v>2050</v>
      </c>
      <c r="J12" s="162">
        <v>1402.7000000000007</v>
      </c>
    </row>
    <row r="13" spans="1:11" ht="15" customHeight="1" x14ac:dyDescent="0.2">
      <c r="A13" s="226"/>
      <c r="B13" s="228"/>
      <c r="C13" s="186">
        <v>44682</v>
      </c>
      <c r="D13" s="181">
        <v>1388.8999999999996</v>
      </c>
      <c r="E13" s="164">
        <v>2820.1000000000004</v>
      </c>
      <c r="F13" s="163">
        <v>1</v>
      </c>
      <c r="G13" s="162">
        <v>4210</v>
      </c>
      <c r="H13" s="163">
        <v>765</v>
      </c>
      <c r="I13" s="163">
        <v>2050</v>
      </c>
      <c r="J13" s="162">
        <v>1395</v>
      </c>
    </row>
    <row r="14" spans="1:11" ht="14.25" customHeight="1" x14ac:dyDescent="0.2">
      <c r="A14" s="217" t="s">
        <v>99</v>
      </c>
      <c r="B14" s="220" t="s">
        <v>92</v>
      </c>
      <c r="C14" s="220"/>
      <c r="D14" s="183">
        <v>2121.9</v>
      </c>
      <c r="E14" s="165">
        <v>10603</v>
      </c>
      <c r="F14" s="165">
        <v>1044.0999999999999</v>
      </c>
      <c r="G14" s="162">
        <v>13769</v>
      </c>
      <c r="H14" s="165">
        <v>11096.6</v>
      </c>
      <c r="I14" s="165">
        <v>935.5</v>
      </c>
      <c r="J14" s="162">
        <v>1736.8999999999996</v>
      </c>
    </row>
    <row r="15" spans="1:11" ht="14.25" customHeight="1" x14ac:dyDescent="0.2">
      <c r="A15" s="217"/>
      <c r="B15" s="220" t="s">
        <v>93</v>
      </c>
      <c r="C15" s="220"/>
      <c r="D15" s="183">
        <v>1736.9</v>
      </c>
      <c r="E15" s="162">
        <v>12327.8</v>
      </c>
      <c r="F15" s="162">
        <v>1141.7</v>
      </c>
      <c r="G15" s="162">
        <v>15206.4</v>
      </c>
      <c r="H15" s="162">
        <v>12215.7</v>
      </c>
      <c r="I15" s="162">
        <v>868.8</v>
      </c>
      <c r="J15" s="162">
        <v>2121.8999999999987</v>
      </c>
    </row>
    <row r="16" spans="1:11" ht="14.25" customHeight="1" x14ac:dyDescent="0.2">
      <c r="A16" s="217"/>
      <c r="B16" s="220" t="s">
        <v>94</v>
      </c>
      <c r="C16" s="220"/>
      <c r="D16" s="184">
        <v>2121.9</v>
      </c>
      <c r="E16" s="162">
        <v>12064.2</v>
      </c>
      <c r="F16" s="162">
        <v>842.7</v>
      </c>
      <c r="G16" s="162">
        <v>15028.800000000001</v>
      </c>
      <c r="H16" s="162">
        <v>10793.7</v>
      </c>
      <c r="I16" s="162">
        <v>1809.3</v>
      </c>
      <c r="J16" s="162">
        <v>2425.8000000000002</v>
      </c>
    </row>
    <row r="17" spans="1:10" ht="14.25" customHeight="1" x14ac:dyDescent="0.2">
      <c r="A17" s="217"/>
      <c r="B17" s="221" t="s">
        <v>95</v>
      </c>
      <c r="C17" s="221"/>
      <c r="D17" s="184">
        <v>2425.8000000000002</v>
      </c>
      <c r="E17" s="162">
        <v>10483.6</v>
      </c>
      <c r="F17" s="162">
        <v>1012.5</v>
      </c>
      <c r="G17" s="162">
        <v>13921.900000000001</v>
      </c>
      <c r="H17" s="162">
        <v>10544.6</v>
      </c>
      <c r="I17" s="162">
        <v>1432.3</v>
      </c>
      <c r="J17" s="162">
        <v>1945.0000000000011</v>
      </c>
    </row>
    <row r="18" spans="1:10" ht="14.25" customHeight="1" x14ac:dyDescent="0.2">
      <c r="A18" s="217"/>
      <c r="B18" s="221" t="s">
        <v>96</v>
      </c>
      <c r="C18" s="221"/>
      <c r="D18" s="184">
        <v>1945</v>
      </c>
      <c r="E18" s="162">
        <v>11183.4</v>
      </c>
      <c r="F18" s="162">
        <v>1280.8</v>
      </c>
      <c r="G18" s="162">
        <v>14409.199999999999</v>
      </c>
      <c r="H18" s="162">
        <v>10708.3</v>
      </c>
      <c r="I18" s="162">
        <v>1813.4</v>
      </c>
      <c r="J18" s="162">
        <v>1887.4999999999995</v>
      </c>
    </row>
    <row r="19" spans="1:10" ht="14.25" customHeight="1" x14ac:dyDescent="0.2">
      <c r="A19" s="217"/>
      <c r="B19" s="221" t="s">
        <v>97</v>
      </c>
      <c r="C19" s="221"/>
      <c r="D19" s="184">
        <v>1887.5</v>
      </c>
      <c r="E19" s="162">
        <v>11766.4</v>
      </c>
      <c r="F19" s="162">
        <v>1004.1</v>
      </c>
      <c r="G19" s="162">
        <v>14658</v>
      </c>
      <c r="H19" s="162">
        <v>11000</v>
      </c>
      <c r="I19" s="162">
        <v>1143.5</v>
      </c>
      <c r="J19" s="162">
        <v>2514.5</v>
      </c>
    </row>
    <row r="20" spans="1:10" ht="14.25" customHeight="1" x14ac:dyDescent="0.2">
      <c r="A20" s="217"/>
      <c r="B20" s="220" t="s">
        <v>98</v>
      </c>
      <c r="C20" s="186">
        <v>44652</v>
      </c>
      <c r="D20" s="184">
        <v>2514.5</v>
      </c>
      <c r="E20" s="162">
        <v>10526</v>
      </c>
      <c r="F20" s="162">
        <v>1000</v>
      </c>
      <c r="G20" s="162">
        <v>14040.5</v>
      </c>
      <c r="H20" s="162">
        <v>10800</v>
      </c>
      <c r="I20" s="162">
        <v>1300</v>
      </c>
      <c r="J20" s="162">
        <v>1940.5</v>
      </c>
    </row>
    <row r="21" spans="1:10" ht="14.1" customHeight="1" x14ac:dyDescent="0.2">
      <c r="A21" s="218"/>
      <c r="B21" s="220"/>
      <c r="C21" s="186">
        <v>44682</v>
      </c>
      <c r="D21" s="184">
        <v>2514.5</v>
      </c>
      <c r="E21" s="162">
        <v>10695.4</v>
      </c>
      <c r="F21" s="162">
        <v>1000</v>
      </c>
      <c r="G21" s="162">
        <v>14209.9</v>
      </c>
      <c r="H21" s="162">
        <v>10800</v>
      </c>
      <c r="I21" s="162">
        <v>1300</v>
      </c>
      <c r="J21" s="162">
        <v>2109.8999999999996</v>
      </c>
    </row>
    <row r="22" spans="1:10" ht="14.25" customHeight="1" x14ac:dyDescent="0.2">
      <c r="A22" s="217" t="s">
        <v>100</v>
      </c>
      <c r="B22" s="220" t="s">
        <v>92</v>
      </c>
      <c r="C22" s="220"/>
      <c r="D22" s="185">
        <v>198.1</v>
      </c>
      <c r="E22" s="165">
        <v>2512.9</v>
      </c>
      <c r="F22" s="165">
        <v>325</v>
      </c>
      <c r="G22" s="162">
        <v>3036</v>
      </c>
      <c r="H22" s="165">
        <v>2800</v>
      </c>
      <c r="I22" s="165">
        <v>50</v>
      </c>
      <c r="J22" s="162">
        <v>186</v>
      </c>
    </row>
    <row r="23" spans="1:10" ht="14.25" customHeight="1" x14ac:dyDescent="0.2">
      <c r="A23" s="217"/>
      <c r="B23" s="220" t="s">
        <v>93</v>
      </c>
      <c r="C23" s="220"/>
      <c r="D23" s="185">
        <v>186</v>
      </c>
      <c r="E23" s="162">
        <v>3399.5</v>
      </c>
      <c r="F23" s="165">
        <v>137.6</v>
      </c>
      <c r="G23" s="162">
        <v>3723.1</v>
      </c>
      <c r="H23" s="165">
        <v>3300</v>
      </c>
      <c r="I23" s="165">
        <v>120.5</v>
      </c>
      <c r="J23" s="162">
        <v>302.59999999999991</v>
      </c>
    </row>
    <row r="24" spans="1:10" ht="14.25" customHeight="1" x14ac:dyDescent="0.2">
      <c r="A24" s="217"/>
      <c r="B24" s="220" t="s">
        <v>94</v>
      </c>
      <c r="C24" s="220"/>
      <c r="D24" s="185">
        <v>302.60000000000002</v>
      </c>
      <c r="E24" s="162">
        <v>3116.1</v>
      </c>
      <c r="F24" s="162">
        <v>81.099999999999994</v>
      </c>
      <c r="G24" s="162">
        <v>3499.7999999999997</v>
      </c>
      <c r="H24" s="162">
        <v>3050</v>
      </c>
      <c r="I24" s="162">
        <v>162.4</v>
      </c>
      <c r="J24" s="162">
        <v>287.39999999999975</v>
      </c>
    </row>
    <row r="25" spans="1:10" ht="14.25" customHeight="1" x14ac:dyDescent="0.2">
      <c r="A25" s="217"/>
      <c r="B25" s="221" t="s">
        <v>95</v>
      </c>
      <c r="C25" s="221"/>
      <c r="D25" s="185">
        <v>287.39999999999998</v>
      </c>
      <c r="E25" s="162">
        <v>3017.7</v>
      </c>
      <c r="F25" s="162">
        <v>149.6</v>
      </c>
      <c r="G25" s="162">
        <v>3454.7</v>
      </c>
      <c r="H25" s="162">
        <v>3050</v>
      </c>
      <c r="I25" s="162">
        <v>164</v>
      </c>
      <c r="J25" s="162">
        <v>240.69999999999982</v>
      </c>
    </row>
    <row r="26" spans="1:10" ht="14.25" customHeight="1" x14ac:dyDescent="0.2">
      <c r="A26" s="217"/>
      <c r="B26" s="221" t="s">
        <v>96</v>
      </c>
      <c r="C26" s="221"/>
      <c r="D26" s="185">
        <v>240.7</v>
      </c>
      <c r="E26" s="162">
        <v>3222.6</v>
      </c>
      <c r="F26" s="162">
        <v>113.6</v>
      </c>
      <c r="G26" s="162">
        <v>3576.8999999999996</v>
      </c>
      <c r="H26" s="162">
        <v>3150</v>
      </c>
      <c r="I26" s="162">
        <v>176.6</v>
      </c>
      <c r="J26" s="162">
        <v>250.29999999999964</v>
      </c>
    </row>
    <row r="27" spans="1:10" ht="14.25" customHeight="1" x14ac:dyDescent="0.2">
      <c r="A27" s="217"/>
      <c r="B27" s="221" t="s">
        <v>97</v>
      </c>
      <c r="C27" s="221"/>
      <c r="D27" s="185">
        <v>250.3</v>
      </c>
      <c r="E27" s="165">
        <v>2876.3</v>
      </c>
      <c r="F27" s="162">
        <v>81.3</v>
      </c>
      <c r="G27" s="162">
        <v>3207.9000000000005</v>
      </c>
      <c r="H27" s="162">
        <v>2850</v>
      </c>
      <c r="I27" s="162">
        <v>240.4</v>
      </c>
      <c r="J27" s="162">
        <v>117.50000000000054</v>
      </c>
    </row>
    <row r="28" spans="1:10" ht="14.25" customHeight="1" x14ac:dyDescent="0.2">
      <c r="A28" s="217"/>
      <c r="B28" s="220" t="s">
        <v>98</v>
      </c>
      <c r="C28" s="186">
        <v>44652</v>
      </c>
      <c r="D28" s="185">
        <v>117.5</v>
      </c>
      <c r="E28" s="165">
        <v>3114.8</v>
      </c>
      <c r="F28" s="162">
        <v>100</v>
      </c>
      <c r="G28" s="162">
        <v>3332.3</v>
      </c>
      <c r="H28" s="162">
        <v>2850</v>
      </c>
      <c r="I28" s="162">
        <v>200</v>
      </c>
      <c r="J28" s="162">
        <v>282.30000000000018</v>
      </c>
    </row>
    <row r="29" spans="1:10" ht="14.1" customHeight="1" x14ac:dyDescent="0.2">
      <c r="A29" s="218"/>
      <c r="B29" s="220"/>
      <c r="C29" s="186">
        <v>44682</v>
      </c>
      <c r="D29" s="185">
        <v>117.50000000000054</v>
      </c>
      <c r="E29" s="165">
        <v>3136.6</v>
      </c>
      <c r="F29" s="162">
        <v>100</v>
      </c>
      <c r="G29" s="162">
        <v>3354.1000000000004</v>
      </c>
      <c r="H29" s="162">
        <v>2850</v>
      </c>
      <c r="I29" s="162">
        <v>200</v>
      </c>
      <c r="J29" s="162">
        <v>304.10000000000036</v>
      </c>
    </row>
    <row r="30" spans="1:10" ht="14.25" customHeight="1" x14ac:dyDescent="0.2">
      <c r="A30" s="216" t="s">
        <v>101</v>
      </c>
      <c r="B30" s="220" t="s">
        <v>92</v>
      </c>
      <c r="C30" s="220"/>
      <c r="D30" s="185">
        <v>10531.056327</v>
      </c>
      <c r="E30" s="162">
        <v>66530.600000000006</v>
      </c>
      <c r="F30" s="162">
        <v>3336.2</v>
      </c>
      <c r="G30" s="162">
        <v>80397.856327000001</v>
      </c>
      <c r="H30" s="162">
        <v>56319.146424999999</v>
      </c>
      <c r="I30" s="162">
        <v>18847.286733000001</v>
      </c>
      <c r="J30" s="162">
        <v>5231.4231690000015</v>
      </c>
    </row>
    <row r="31" spans="1:10" ht="14.25" customHeight="1" x14ac:dyDescent="0.2">
      <c r="A31" s="217"/>
      <c r="B31" s="220" t="s">
        <v>93</v>
      </c>
      <c r="C31" s="220"/>
      <c r="D31" s="185">
        <v>5231.4231689999997</v>
      </c>
      <c r="E31" s="162">
        <v>97842.8</v>
      </c>
      <c r="F31" s="162">
        <v>952.5</v>
      </c>
      <c r="G31" s="162">
        <v>104026.723169</v>
      </c>
      <c r="H31" s="162">
        <v>57337.349542999997</v>
      </c>
      <c r="I31" s="162">
        <v>30813.147127</v>
      </c>
      <c r="J31" s="162">
        <v>15876.226499000008</v>
      </c>
    </row>
    <row r="32" spans="1:10" ht="14.25" customHeight="1" x14ac:dyDescent="0.2">
      <c r="A32" s="217"/>
      <c r="B32" s="220" t="s">
        <v>94</v>
      </c>
      <c r="C32" s="220"/>
      <c r="D32" s="185">
        <v>15876.226499</v>
      </c>
      <c r="E32" s="162">
        <v>80709.5</v>
      </c>
      <c r="F32" s="162">
        <v>900.7</v>
      </c>
      <c r="G32" s="162">
        <v>97486.426498999994</v>
      </c>
      <c r="H32" s="162">
        <v>59162.038324000001</v>
      </c>
      <c r="I32" s="162">
        <v>23742.239474999998</v>
      </c>
      <c r="J32" s="162">
        <v>14582.148699999994</v>
      </c>
    </row>
    <row r="33" spans="1:12" ht="14.25" customHeight="1" x14ac:dyDescent="0.2">
      <c r="A33" s="217"/>
      <c r="B33" s="221" t="s">
        <v>95</v>
      </c>
      <c r="C33" s="221"/>
      <c r="D33" s="185">
        <v>14582.1487</v>
      </c>
      <c r="E33" s="162">
        <v>100042.7</v>
      </c>
      <c r="F33" s="162">
        <v>1596.4</v>
      </c>
      <c r="G33" s="162">
        <v>116221.2487</v>
      </c>
      <c r="H33" s="162">
        <v>64957.801089000001</v>
      </c>
      <c r="I33" s="162">
        <v>41074</v>
      </c>
      <c r="J33" s="162">
        <v>10189.447610999996</v>
      </c>
      <c r="L33" s="166"/>
    </row>
    <row r="34" spans="1:12" ht="14.25" customHeight="1" x14ac:dyDescent="0.2">
      <c r="A34" s="217"/>
      <c r="B34" s="221" t="s">
        <v>96</v>
      </c>
      <c r="C34" s="221"/>
      <c r="D34" s="185">
        <v>10189.447611</v>
      </c>
      <c r="E34" s="162">
        <v>102515</v>
      </c>
      <c r="F34" s="162">
        <v>1453.4</v>
      </c>
      <c r="G34" s="162">
        <v>114157.84761099999</v>
      </c>
      <c r="H34" s="162">
        <v>68662.5</v>
      </c>
      <c r="I34" s="162">
        <v>34892.906833000001</v>
      </c>
      <c r="J34" s="162">
        <v>10602.440777999989</v>
      </c>
    </row>
    <row r="35" spans="1:12" ht="14.25" customHeight="1" x14ac:dyDescent="0.2">
      <c r="A35" s="217"/>
      <c r="B35" s="221" t="s">
        <v>97</v>
      </c>
      <c r="C35" s="221"/>
      <c r="D35" s="185">
        <v>10602.440778</v>
      </c>
      <c r="E35" s="162">
        <v>87096.8</v>
      </c>
      <c r="F35" s="162">
        <v>3090.7151669999998</v>
      </c>
      <c r="G35" s="162">
        <v>100789.95594500001</v>
      </c>
      <c r="H35" s="162">
        <v>72263.838109000004</v>
      </c>
      <c r="I35" s="162">
        <v>20815.735513</v>
      </c>
      <c r="J35" s="162">
        <v>7710.3823230000053</v>
      </c>
    </row>
    <row r="36" spans="1:12" ht="14.25" customHeight="1" x14ac:dyDescent="0.2">
      <c r="A36" s="217"/>
      <c r="B36" s="220" t="s">
        <v>98</v>
      </c>
      <c r="C36" s="186">
        <v>44652</v>
      </c>
      <c r="D36" s="185">
        <v>7710.4</v>
      </c>
      <c r="E36" s="162">
        <v>115602.1</v>
      </c>
      <c r="F36" s="162">
        <v>1700</v>
      </c>
      <c r="G36" s="162">
        <v>125012.5</v>
      </c>
      <c r="H36" s="162">
        <v>77170.899999999994</v>
      </c>
      <c r="I36" s="162">
        <v>37000</v>
      </c>
      <c r="J36" s="162">
        <v>10841.600000000006</v>
      </c>
    </row>
    <row r="37" spans="1:12" ht="14.1" customHeight="1" x14ac:dyDescent="0.2">
      <c r="A37" s="218"/>
      <c r="B37" s="220"/>
      <c r="C37" s="186">
        <v>44682</v>
      </c>
      <c r="D37" s="185">
        <v>7710.3823230000053</v>
      </c>
      <c r="E37" s="162">
        <v>116194.6</v>
      </c>
      <c r="F37" s="162">
        <v>1700</v>
      </c>
      <c r="G37" s="162">
        <v>125604.982323</v>
      </c>
      <c r="H37" s="162">
        <v>77219.899999999994</v>
      </c>
      <c r="I37" s="162">
        <v>38000</v>
      </c>
      <c r="J37" s="162">
        <v>10385.08232300001</v>
      </c>
    </row>
    <row r="38" spans="1:12" ht="14.25" customHeight="1" x14ac:dyDescent="0.2">
      <c r="A38" s="219" t="s">
        <v>9</v>
      </c>
      <c r="B38" s="221">
        <v>2015</v>
      </c>
      <c r="C38" s="221"/>
      <c r="D38" s="185">
        <v>1381.4</v>
      </c>
      <c r="E38" s="165">
        <v>5534.9</v>
      </c>
      <c r="F38" s="165">
        <v>5517.6</v>
      </c>
      <c r="G38" s="162">
        <v>12433.9</v>
      </c>
      <c r="H38" s="165">
        <v>10312.700000000001</v>
      </c>
      <c r="I38" s="165">
        <v>1050.5</v>
      </c>
      <c r="J38" s="162">
        <v>1070.6999999999989</v>
      </c>
    </row>
    <row r="39" spans="1:12" ht="14.25" customHeight="1" x14ac:dyDescent="0.2">
      <c r="A39" s="219"/>
      <c r="B39" s="221">
        <v>2016</v>
      </c>
      <c r="C39" s="221"/>
      <c r="D39" s="185">
        <v>1070.6999999999989</v>
      </c>
      <c r="E39" s="165">
        <v>6726.8</v>
      </c>
      <c r="F39" s="165">
        <v>7088.5</v>
      </c>
      <c r="G39" s="162">
        <v>14886</v>
      </c>
      <c r="H39" s="165">
        <v>11470.5</v>
      </c>
      <c r="I39" s="165">
        <v>576.79999999999995</v>
      </c>
      <c r="J39" s="162">
        <v>2838.7</v>
      </c>
    </row>
    <row r="40" spans="1:12" ht="14.25" customHeight="1" x14ac:dyDescent="0.2">
      <c r="A40" s="219"/>
      <c r="B40" s="221">
        <v>2017</v>
      </c>
      <c r="C40" s="221"/>
      <c r="D40" s="185">
        <v>2838.7</v>
      </c>
      <c r="E40" s="165">
        <v>4262.1000000000004</v>
      </c>
      <c r="F40" s="165">
        <v>6387.5</v>
      </c>
      <c r="G40" s="162">
        <v>13488.3</v>
      </c>
      <c r="H40" s="165">
        <v>11244.7</v>
      </c>
      <c r="I40" s="165">
        <v>206.2</v>
      </c>
      <c r="J40" s="162">
        <v>2037.3999999999985</v>
      </c>
    </row>
    <row r="41" spans="1:12" ht="14.25" customHeight="1" x14ac:dyDescent="0.2">
      <c r="A41" s="219"/>
      <c r="B41" s="221">
        <v>2018</v>
      </c>
      <c r="C41" s="221"/>
      <c r="D41" s="185">
        <v>2037.3999999999985</v>
      </c>
      <c r="E41" s="165">
        <v>5427.6</v>
      </c>
      <c r="F41" s="165">
        <v>6738.6</v>
      </c>
      <c r="G41" s="162">
        <v>14203.599999999999</v>
      </c>
      <c r="H41" s="165">
        <v>11360.8</v>
      </c>
      <c r="I41" s="165">
        <v>582.9</v>
      </c>
      <c r="J41" s="162">
        <v>2259.8999999999992</v>
      </c>
    </row>
    <row r="42" spans="1:12" ht="14.25" customHeight="1" x14ac:dyDescent="0.2">
      <c r="A42" s="219"/>
      <c r="B42" s="221">
        <v>2019</v>
      </c>
      <c r="C42" s="221"/>
      <c r="D42" s="185">
        <v>2259.8999999999992</v>
      </c>
      <c r="E42" s="162">
        <v>5154.7</v>
      </c>
      <c r="F42" s="165">
        <v>6676.7</v>
      </c>
      <c r="G42" s="162">
        <v>14091.3</v>
      </c>
      <c r="H42" s="165">
        <v>11960.6</v>
      </c>
      <c r="I42" s="165">
        <v>342.3</v>
      </c>
      <c r="J42" s="162">
        <v>1788.399999999999</v>
      </c>
    </row>
    <row r="43" spans="1:12" ht="14.25" customHeight="1" x14ac:dyDescent="0.2">
      <c r="A43" s="219"/>
      <c r="B43" s="220" t="s">
        <v>0</v>
      </c>
      <c r="C43" s="220"/>
      <c r="D43" s="185">
        <v>1788.399999999999</v>
      </c>
      <c r="E43" s="162">
        <v>6234.6</v>
      </c>
      <c r="F43" s="162">
        <v>6007.8</v>
      </c>
      <c r="G43" s="162">
        <v>14030.8</v>
      </c>
      <c r="H43" s="162">
        <v>11899</v>
      </c>
      <c r="I43" s="162">
        <v>823.1</v>
      </c>
      <c r="J43" s="162">
        <v>1308.6999999999994</v>
      </c>
    </row>
    <row r="44" spans="1:12" ht="14.25" customHeight="1" x14ac:dyDescent="0.2">
      <c r="A44" s="219"/>
      <c r="B44" s="221" t="s">
        <v>102</v>
      </c>
      <c r="C44" s="221"/>
      <c r="D44" s="185">
        <v>1308.6999999999994</v>
      </c>
      <c r="E44" s="162">
        <v>7679.4</v>
      </c>
      <c r="F44" s="162">
        <v>6500</v>
      </c>
      <c r="G44" s="162">
        <v>15488.099999999999</v>
      </c>
      <c r="H44" s="162">
        <v>12149.8</v>
      </c>
      <c r="I44" s="162">
        <v>3000</v>
      </c>
      <c r="J44" s="162">
        <v>338.29999999999927</v>
      </c>
    </row>
    <row r="45" spans="1:12" ht="14.25" customHeight="1" x14ac:dyDescent="0.2">
      <c r="A45" s="219"/>
      <c r="B45" s="221" t="s">
        <v>103</v>
      </c>
      <c r="C45" s="221"/>
      <c r="D45" s="185">
        <v>338.29999999999927</v>
      </c>
      <c r="E45" s="162">
        <v>8130.5700000000006</v>
      </c>
      <c r="F45" s="162">
        <v>6500</v>
      </c>
      <c r="G45" s="162">
        <v>14968.869999999999</v>
      </c>
      <c r="H45" s="162">
        <v>12760.4</v>
      </c>
      <c r="I45" s="162">
        <v>1000</v>
      </c>
      <c r="J45" s="162">
        <v>1208.4699999999993</v>
      </c>
    </row>
    <row r="46" spans="1:12" ht="21.75" customHeight="1" x14ac:dyDescent="0.2">
      <c r="A46" s="167" t="s">
        <v>2</v>
      </c>
      <c r="B46" s="167"/>
      <c r="C46" s="167"/>
      <c r="D46" s="168"/>
      <c r="E46" s="167"/>
      <c r="F46" s="167"/>
      <c r="G46" s="167"/>
      <c r="H46" s="167"/>
      <c r="I46" s="167"/>
      <c r="J46" s="168"/>
    </row>
    <row r="47" spans="1:12" ht="14.25" customHeight="1" x14ac:dyDescent="0.2">
      <c r="A47" s="167" t="s">
        <v>104</v>
      </c>
      <c r="B47" s="167"/>
      <c r="C47" s="167"/>
      <c r="D47" s="167"/>
      <c r="E47" s="167"/>
      <c r="F47" s="167"/>
      <c r="G47" s="167"/>
      <c r="H47" s="167"/>
      <c r="I47" s="167"/>
      <c r="J47" s="167"/>
    </row>
    <row r="48" spans="1:12" ht="11.1" customHeight="1" x14ac:dyDescent="0.2">
      <c r="A48" s="167" t="s">
        <v>105</v>
      </c>
      <c r="B48" s="169"/>
      <c r="C48" s="169"/>
      <c r="D48" s="169"/>
      <c r="E48" s="169"/>
      <c r="F48" s="169"/>
      <c r="G48" s="169"/>
      <c r="H48" s="169"/>
      <c r="I48" s="169"/>
      <c r="J48" s="169"/>
    </row>
    <row r="50" spans="4:10" ht="14.25" customHeight="1" x14ac:dyDescent="0.2"/>
    <row r="51" spans="4:10" ht="14.25" customHeight="1" x14ac:dyDescent="0.2">
      <c r="D51" s="170"/>
      <c r="E51" s="171"/>
      <c r="F51" s="172"/>
      <c r="G51" s="170"/>
      <c r="H51" s="172"/>
      <c r="I51" s="172"/>
      <c r="J51" s="172"/>
    </row>
    <row r="52" spans="4:10" ht="14.25" customHeight="1" x14ac:dyDescent="0.2"/>
    <row r="53" spans="4:10" ht="14.25" customHeight="1" x14ac:dyDescent="0.2"/>
    <row r="54" spans="4:10" ht="14.25" customHeight="1" x14ac:dyDescent="0.2"/>
    <row r="55" spans="4:10" ht="14.25" customHeight="1" x14ac:dyDescent="0.2"/>
    <row r="56" spans="4:10" ht="14.25" customHeight="1" x14ac:dyDescent="0.2"/>
    <row r="57" spans="4:10" ht="14.25" customHeight="1" x14ac:dyDescent="0.2"/>
    <row r="58" spans="4:10" ht="14.25" customHeight="1" x14ac:dyDescent="0.2"/>
    <row r="59" spans="4:10" ht="14.25" customHeight="1" x14ac:dyDescent="0.2"/>
    <row r="60" spans="4:10" ht="14.25" customHeight="1" x14ac:dyDescent="0.2"/>
    <row r="61" spans="4:10" ht="14.25" customHeight="1" x14ac:dyDescent="0.2"/>
    <row r="62" spans="4:10" ht="14.25" customHeight="1" x14ac:dyDescent="0.2"/>
    <row r="63" spans="4:10" ht="14.25" customHeight="1" x14ac:dyDescent="0.2"/>
    <row r="64" spans="4:10" ht="14.25" customHeight="1" x14ac:dyDescent="0.2"/>
  </sheetData>
  <mergeCells count="46">
    <mergeCell ref="B41:C41"/>
    <mergeCell ref="B42:C42"/>
    <mergeCell ref="B43:C43"/>
    <mergeCell ref="B44:C44"/>
    <mergeCell ref="B45:C45"/>
    <mergeCell ref="B40:C40"/>
    <mergeCell ref="B27:C27"/>
    <mergeCell ref="B28:B29"/>
    <mergeCell ref="B30:C30"/>
    <mergeCell ref="B31:C31"/>
    <mergeCell ref="B32:C32"/>
    <mergeCell ref="B33:C33"/>
    <mergeCell ref="B34:C34"/>
    <mergeCell ref="B35:C35"/>
    <mergeCell ref="B36:B37"/>
    <mergeCell ref="B38:C38"/>
    <mergeCell ref="B39:C39"/>
    <mergeCell ref="A1:J1"/>
    <mergeCell ref="A2:J2"/>
    <mergeCell ref="A3:J3"/>
    <mergeCell ref="H4:J4"/>
    <mergeCell ref="A6:A13"/>
    <mergeCell ref="B6:C6"/>
    <mergeCell ref="B7:C7"/>
    <mergeCell ref="B8:C8"/>
    <mergeCell ref="B9:C9"/>
    <mergeCell ref="B10:C10"/>
    <mergeCell ref="B11:C11"/>
    <mergeCell ref="B12:B13"/>
    <mergeCell ref="B5:C5"/>
    <mergeCell ref="A30:A37"/>
    <mergeCell ref="A22:A29"/>
    <mergeCell ref="A14:A21"/>
    <mergeCell ref="A38:A45"/>
    <mergeCell ref="B14:C14"/>
    <mergeCell ref="B15:C15"/>
    <mergeCell ref="B16:C16"/>
    <mergeCell ref="B17:C17"/>
    <mergeCell ref="B18:C18"/>
    <mergeCell ref="B19:C19"/>
    <mergeCell ref="B20:B21"/>
    <mergeCell ref="B22:C22"/>
    <mergeCell ref="B23:C23"/>
    <mergeCell ref="B24:C24"/>
    <mergeCell ref="B25:C25"/>
    <mergeCell ref="B26:C26"/>
  </mergeCells>
  <printOptions gridLines="1" gridLinesSet="0"/>
  <pageMargins left="0.59027799999999997" right="0.19652799999999998" top="0" bottom="0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workbookViewId="0">
      <selection activeCell="F13" sqref="F13"/>
    </sheetView>
  </sheetViews>
  <sheetFormatPr defaultColWidth="12.42578125" defaultRowHeight="11.1" customHeight="1" x14ac:dyDescent="0.2"/>
  <cols>
    <col min="1" max="1" width="37" style="160" customWidth="1"/>
    <col min="2" max="2" width="14.5703125" style="160" customWidth="1"/>
    <col min="3" max="3" width="15.7109375" style="160" customWidth="1"/>
    <col min="4" max="4" width="10.42578125" style="160" customWidth="1"/>
    <col min="5" max="5" width="12" style="160" customWidth="1"/>
    <col min="6" max="6" width="12.140625" style="160" customWidth="1"/>
    <col min="7" max="7" width="9.7109375" style="160" customWidth="1"/>
    <col min="8" max="8" width="12.85546875" style="160" customWidth="1"/>
    <col min="9" max="9" width="9.28515625" style="160" customWidth="1"/>
    <col min="10" max="13" width="9.85546875" style="160" customWidth="1"/>
    <col min="14" max="14" width="10.140625" style="160" bestFit="1" customWidth="1"/>
    <col min="15" max="16" width="12.140625" style="160" bestFit="1" customWidth="1"/>
    <col min="17" max="257" width="12.42578125" style="160" customWidth="1"/>
  </cols>
  <sheetData>
    <row r="1" spans="1:3" ht="41.25" customHeight="1" x14ac:dyDescent="0.2">
      <c r="A1" s="173"/>
      <c r="B1" s="173"/>
      <c r="C1" s="173"/>
    </row>
    <row r="2" spans="1:3" ht="14.1" customHeight="1" x14ac:dyDescent="0.2">
      <c r="A2" s="174"/>
      <c r="B2" s="174"/>
      <c r="C2" s="174"/>
    </row>
    <row r="3" spans="1:3" ht="14.1" customHeight="1" x14ac:dyDescent="0.2">
      <c r="A3" s="174"/>
      <c r="B3" s="174"/>
      <c r="C3" s="174"/>
    </row>
    <row r="4" spans="1:3" ht="15" customHeight="1" x14ac:dyDescent="0.2"/>
    <row r="5" spans="1:3" ht="27.75" customHeight="1" x14ac:dyDescent="0.2">
      <c r="A5" s="231" t="s">
        <v>3</v>
      </c>
      <c r="B5" s="233" t="s">
        <v>84</v>
      </c>
      <c r="C5" s="234"/>
    </row>
    <row r="6" spans="1:3" ht="14.1" customHeight="1" x14ac:dyDescent="0.2">
      <c r="A6" s="232"/>
      <c r="B6" s="175" t="s">
        <v>97</v>
      </c>
      <c r="C6" s="175" t="s">
        <v>98</v>
      </c>
    </row>
    <row r="7" spans="1:3" ht="15.75" customHeight="1" x14ac:dyDescent="0.2">
      <c r="A7" s="235" t="s">
        <v>106</v>
      </c>
      <c r="B7" s="235"/>
      <c r="C7" s="235"/>
    </row>
    <row r="8" spans="1:3" ht="15.75" customHeight="1" x14ac:dyDescent="0.2">
      <c r="A8" s="176" t="s">
        <v>107</v>
      </c>
      <c r="B8" s="177">
        <v>4220.7550000000001</v>
      </c>
      <c r="C8" s="178">
        <v>6171.2084740000137</v>
      </c>
    </row>
    <row r="9" spans="1:3" ht="15.75" customHeight="1" x14ac:dyDescent="0.2">
      <c r="A9" s="176" t="s">
        <v>108</v>
      </c>
      <c r="B9" s="177">
        <v>138153</v>
      </c>
      <c r="C9" s="177">
        <v>123829.5</v>
      </c>
    </row>
    <row r="10" spans="1:3" ht="15.75" customHeight="1" x14ac:dyDescent="0.2">
      <c r="A10" s="176" t="s">
        <v>109</v>
      </c>
      <c r="B10" s="177">
        <v>863.70347400000003</v>
      </c>
      <c r="C10" s="178">
        <v>899.99999999999989</v>
      </c>
    </row>
    <row r="11" spans="1:3" ht="15.75" customHeight="1" x14ac:dyDescent="0.2">
      <c r="A11" s="176" t="s">
        <v>110</v>
      </c>
      <c r="B11" s="177">
        <v>3522</v>
      </c>
      <c r="C11" s="177">
        <v>3487.5049731054878</v>
      </c>
    </row>
    <row r="12" spans="1:3" ht="15.75" customHeight="1" x14ac:dyDescent="0.2">
      <c r="A12" s="176" t="s">
        <v>111</v>
      </c>
      <c r="B12" s="177">
        <v>86109.8</v>
      </c>
      <c r="C12" s="178">
        <v>77000</v>
      </c>
    </row>
    <row r="13" spans="1:3" ht="15.75" customHeight="1" x14ac:dyDescent="0.2">
      <c r="A13" s="176" t="s">
        <v>112</v>
      </c>
      <c r="B13" s="177">
        <v>47434.45</v>
      </c>
      <c r="C13" s="177">
        <v>46853</v>
      </c>
    </row>
    <row r="14" spans="1:3" ht="15.75" customHeight="1" x14ac:dyDescent="0.2">
      <c r="A14" s="176" t="s">
        <v>113</v>
      </c>
      <c r="B14" s="178">
        <v>6171.2084740000137</v>
      </c>
      <c r="C14" s="178">
        <v>3560.203500894524</v>
      </c>
    </row>
    <row r="15" spans="1:3" ht="15.75" customHeight="1" x14ac:dyDescent="0.2">
      <c r="A15" s="235" t="s">
        <v>114</v>
      </c>
      <c r="B15" s="235"/>
      <c r="C15" s="235"/>
    </row>
    <row r="16" spans="1:3" ht="15.75" customHeight="1" x14ac:dyDescent="0.2">
      <c r="A16" s="176" t="s">
        <v>115</v>
      </c>
      <c r="B16" s="177">
        <v>1473</v>
      </c>
      <c r="C16" s="178">
        <v>2927.5386402255936</v>
      </c>
    </row>
    <row r="17" spans="1:3" ht="15.75" customHeight="1" x14ac:dyDescent="0.2">
      <c r="A17" s="176" t="s">
        <v>116</v>
      </c>
      <c r="B17" s="177">
        <v>36504.304241225596</v>
      </c>
      <c r="C17" s="177">
        <v>35793.4</v>
      </c>
    </row>
    <row r="18" spans="1:3" ht="15.75" customHeight="1" x14ac:dyDescent="0.2">
      <c r="A18" s="176" t="s">
        <v>117</v>
      </c>
      <c r="B18" s="177">
        <v>4.3602240000000005</v>
      </c>
      <c r="C18" s="177">
        <v>4.9566653333333335</v>
      </c>
    </row>
    <row r="19" spans="1:3" ht="15.75" customHeight="1" x14ac:dyDescent="0.2">
      <c r="A19" s="176" t="s">
        <v>118</v>
      </c>
      <c r="B19" s="177">
        <v>17149.125824999999</v>
      </c>
      <c r="C19" s="178">
        <v>17898.8</v>
      </c>
    </row>
    <row r="20" spans="1:3" ht="15.75" customHeight="1" x14ac:dyDescent="0.2">
      <c r="A20" s="176" t="s">
        <v>119</v>
      </c>
      <c r="B20" s="177">
        <v>17905</v>
      </c>
      <c r="C20" s="178">
        <v>18506.999999999996</v>
      </c>
    </row>
    <row r="21" spans="1:3" ht="15.75" customHeight="1" x14ac:dyDescent="0.2">
      <c r="A21" s="176" t="s">
        <v>120</v>
      </c>
      <c r="B21" s="177">
        <v>2927.5386402255936</v>
      </c>
      <c r="C21" s="177">
        <v>2320.0953055589271</v>
      </c>
    </row>
    <row r="22" spans="1:3" ht="15.75" customHeight="1" x14ac:dyDescent="0.2">
      <c r="A22" s="235" t="s">
        <v>121</v>
      </c>
      <c r="B22" s="235"/>
      <c r="C22" s="235"/>
    </row>
    <row r="23" spans="1:3" ht="15.75" customHeight="1" x14ac:dyDescent="0.2">
      <c r="A23" s="176" t="s">
        <v>122</v>
      </c>
      <c r="B23" s="177">
        <v>415</v>
      </c>
      <c r="C23" s="178">
        <v>124</v>
      </c>
    </row>
    <row r="24" spans="1:3" ht="15.75" customHeight="1" x14ac:dyDescent="0.2">
      <c r="A24" s="176" t="s">
        <v>123</v>
      </c>
      <c r="B24" s="177">
        <v>9568.096714175088</v>
      </c>
      <c r="C24" s="177">
        <v>9468.2267835388502</v>
      </c>
    </row>
    <row r="25" spans="1:3" ht="15.75" customHeight="1" x14ac:dyDescent="0.2">
      <c r="A25" s="176" t="s">
        <v>124</v>
      </c>
      <c r="B25" s="177">
        <v>107.11839499999999</v>
      </c>
      <c r="C25" s="178">
        <v>200</v>
      </c>
    </row>
    <row r="26" spans="1:3" ht="15.75" customHeight="1" x14ac:dyDescent="0.2">
      <c r="A26" s="176" t="s">
        <v>125</v>
      </c>
      <c r="B26" s="177">
        <v>1650.907062</v>
      </c>
      <c r="C26" s="178">
        <v>1683</v>
      </c>
    </row>
    <row r="27" spans="1:3" ht="15.75" customHeight="1" x14ac:dyDescent="0.2">
      <c r="A27" s="176" t="s">
        <v>126</v>
      </c>
      <c r="B27" s="177">
        <v>8315</v>
      </c>
      <c r="C27" s="177">
        <v>7835</v>
      </c>
    </row>
    <row r="28" spans="1:3" ht="15.75" customHeight="1" x14ac:dyDescent="0.2">
      <c r="A28" s="179" t="s">
        <v>127</v>
      </c>
      <c r="B28" s="180">
        <v>124.30804717508727</v>
      </c>
      <c r="C28" s="180">
        <v>274.22678353885021</v>
      </c>
    </row>
    <row r="29" spans="1:3" ht="15" customHeight="1" x14ac:dyDescent="0.2">
      <c r="A29" s="167" t="s">
        <v>2</v>
      </c>
    </row>
    <row r="30" spans="1:3" ht="15" customHeight="1" x14ac:dyDescent="0.2">
      <c r="A30" s="167" t="s">
        <v>128</v>
      </c>
    </row>
    <row r="31" spans="1:3" ht="15" customHeight="1" x14ac:dyDescent="0.2">
      <c r="A31" s="167" t="s">
        <v>129</v>
      </c>
    </row>
    <row r="32" spans="1:3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167"/>
      <c r="G41" s="167"/>
      <c r="H41" s="167"/>
      <c r="I41" s="168"/>
    </row>
    <row r="42" spans="3:9" ht="14.25" customHeight="1" x14ac:dyDescent="0.2">
      <c r="F42" s="167"/>
      <c r="G42" s="167"/>
      <c r="H42" s="167"/>
      <c r="I42" s="167"/>
    </row>
    <row r="43" spans="3:9" ht="11.1" customHeight="1" x14ac:dyDescent="0.2">
      <c r="F43" s="169"/>
      <c r="G43" s="169"/>
      <c r="H43" s="169"/>
      <c r="I43" s="169"/>
    </row>
    <row r="45" spans="3:9" ht="14.25" customHeight="1" x14ac:dyDescent="0.2"/>
    <row r="46" spans="3:9" ht="14.25" customHeight="1" x14ac:dyDescent="0.2">
      <c r="C46" s="170"/>
      <c r="D46" s="171"/>
      <c r="E46" s="172"/>
      <c r="F46" s="170"/>
      <c r="G46" s="172"/>
      <c r="H46" s="172"/>
      <c r="I46" s="172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C5"/>
    <mergeCell ref="A7:C7"/>
    <mergeCell ref="A15:C15"/>
    <mergeCell ref="A22:C22"/>
  </mergeCells>
  <printOptions gridLines="1" gridLinesSet="0"/>
  <pageMargins left="0.51181100000000002" right="0.51181100000000002" top="0.78740199999999982" bottom="0.78740199999999982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8"/>
  <sheetViews>
    <sheetView zoomScale="90" workbookViewId="0">
      <pane xSplit="1" ySplit="8" topLeftCell="B9" activePane="bottomRight" state="frozen"/>
      <selection activeCell="C7" sqref="C7:C8"/>
      <selection pane="topRight"/>
      <selection pane="bottomLeft"/>
      <selection pane="bottomRight" activeCell="B9" sqref="B9"/>
    </sheetView>
  </sheetViews>
  <sheetFormatPr defaultColWidth="11.42578125" defaultRowHeight="20.100000000000001" customHeight="1" x14ac:dyDescent="0.2"/>
  <cols>
    <col min="1" max="1" width="18.7109375" style="1" customWidth="1"/>
    <col min="2" max="8" width="11.28515625" style="1" customWidth="1"/>
    <col min="9" max="12" width="11.42578125" style="1" customWidth="1"/>
    <col min="13" max="13" width="10" style="1" customWidth="1"/>
    <col min="14" max="14" width="8.7109375" style="1" customWidth="1"/>
    <col min="15" max="15" width="16.85546875" style="1" customWidth="1"/>
    <col min="16" max="21" width="11.42578125" style="1" customWidth="1"/>
    <col min="22" max="23" width="11.28515625" style="1" customWidth="1"/>
    <col min="24" max="25" width="11.140625" style="1" customWidth="1"/>
    <col min="26" max="26" width="7.85546875" style="1" customWidth="1"/>
    <col min="27" max="27" width="17.28515625" style="1" customWidth="1"/>
    <col min="28" max="34" width="11.42578125" style="1" customWidth="1"/>
    <col min="35" max="35" width="11.140625" style="1" customWidth="1"/>
    <col min="36" max="257" width="11.42578125" style="1" customWidth="1"/>
  </cols>
  <sheetData>
    <row r="1" spans="1:44" ht="33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ht="15.6" customHeight="1" x14ac:dyDescent="0.2">
      <c r="A2" s="193" t="s">
        <v>60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21"/>
      <c r="O2" s="193" t="s">
        <v>60</v>
      </c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21"/>
      <c r="AA2" s="193" t="s">
        <v>60</v>
      </c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7"/>
      <c r="AO2" s="7"/>
      <c r="AP2" s="7"/>
      <c r="AQ2" s="7"/>
      <c r="AR2" s="7"/>
    </row>
    <row r="3" spans="1:44" ht="15.6" customHeight="1" x14ac:dyDescent="0.2">
      <c r="A3" s="193" t="s">
        <v>64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21"/>
      <c r="O3" s="193" t="s">
        <v>65</v>
      </c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21"/>
      <c r="AA3" s="193" t="s">
        <v>66</v>
      </c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7"/>
      <c r="AO3" s="7"/>
      <c r="AP3" s="7"/>
      <c r="AQ3" s="7"/>
      <c r="AR3" s="7"/>
    </row>
    <row r="4" spans="1:44" ht="15.6" customHeight="1" x14ac:dyDescent="0.2">
      <c r="A4" s="193" t="s">
        <v>67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21"/>
      <c r="O4" s="193" t="s">
        <v>67</v>
      </c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21"/>
      <c r="AA4" s="193" t="s">
        <v>67</v>
      </c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7"/>
      <c r="AO4" s="7"/>
      <c r="AP4" s="7"/>
      <c r="AQ4" s="7"/>
      <c r="AR4" s="7"/>
    </row>
    <row r="5" spans="1:44" ht="19.5" customHeight="1" x14ac:dyDescent="0.2">
      <c r="A5" s="194" t="s">
        <v>12</v>
      </c>
      <c r="B5" s="197" t="s">
        <v>68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28"/>
      <c r="O5" s="194" t="s">
        <v>12</v>
      </c>
      <c r="P5" s="197" t="s">
        <v>14</v>
      </c>
      <c r="Q5" s="197"/>
      <c r="R5" s="197"/>
      <c r="S5" s="197"/>
      <c r="T5" s="197"/>
      <c r="U5" s="197"/>
      <c r="V5" s="197"/>
      <c r="W5" s="197"/>
      <c r="X5" s="197"/>
      <c r="Y5" s="197"/>
      <c r="Z5" s="28"/>
      <c r="AA5" s="194" t="s">
        <v>12</v>
      </c>
      <c r="AB5" s="197" t="s">
        <v>69</v>
      </c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7"/>
      <c r="AO5" s="7"/>
      <c r="AP5" s="7"/>
      <c r="AQ5" s="7"/>
      <c r="AR5" s="7"/>
    </row>
    <row r="6" spans="1:44" ht="20.100000000000001" customHeight="1" x14ac:dyDescent="0.2">
      <c r="A6" s="194"/>
      <c r="B6" s="22" t="s">
        <v>70</v>
      </c>
      <c r="C6" s="22" t="s">
        <v>71</v>
      </c>
      <c r="D6" s="22" t="s">
        <v>72</v>
      </c>
      <c r="E6" s="22" t="s">
        <v>73</v>
      </c>
      <c r="F6" s="22" t="s">
        <v>74</v>
      </c>
      <c r="G6" s="22" t="s">
        <v>75</v>
      </c>
      <c r="H6" s="194" t="s">
        <v>76</v>
      </c>
      <c r="I6" s="194"/>
      <c r="J6" s="194" t="s">
        <v>16</v>
      </c>
      <c r="K6" s="194"/>
      <c r="L6" s="194"/>
      <c r="M6" s="194"/>
      <c r="N6" s="12"/>
      <c r="O6" s="194"/>
      <c r="P6" s="22" t="s">
        <v>70</v>
      </c>
      <c r="Q6" s="22" t="s">
        <v>71</v>
      </c>
      <c r="R6" s="22" t="s">
        <v>72</v>
      </c>
      <c r="S6" s="22" t="s">
        <v>73</v>
      </c>
      <c r="T6" s="22" t="s">
        <v>74</v>
      </c>
      <c r="U6" s="22" t="s">
        <v>75</v>
      </c>
      <c r="V6" s="194" t="s">
        <v>76</v>
      </c>
      <c r="W6" s="194"/>
      <c r="X6" s="194" t="s">
        <v>16</v>
      </c>
      <c r="Y6" s="194"/>
      <c r="Z6" s="12"/>
      <c r="AA6" s="194"/>
      <c r="AB6" s="22" t="s">
        <v>70</v>
      </c>
      <c r="AC6" s="22" t="s">
        <v>71</v>
      </c>
      <c r="AD6" s="22" t="s">
        <v>72</v>
      </c>
      <c r="AE6" s="22" t="s">
        <v>73</v>
      </c>
      <c r="AF6" s="22" t="s">
        <v>74</v>
      </c>
      <c r="AG6" s="22" t="s">
        <v>75</v>
      </c>
      <c r="AH6" s="194" t="s">
        <v>76</v>
      </c>
      <c r="AI6" s="194"/>
      <c r="AJ6" s="194" t="s">
        <v>16</v>
      </c>
      <c r="AK6" s="194"/>
      <c r="AL6" s="194"/>
      <c r="AM6" s="194"/>
      <c r="AN6" s="7"/>
      <c r="AO6" s="7"/>
      <c r="AP6" s="7"/>
      <c r="AQ6" s="7"/>
      <c r="AR6" s="7"/>
    </row>
    <row r="7" spans="1:44" ht="20.100000000000001" customHeight="1" x14ac:dyDescent="0.2">
      <c r="A7" s="194"/>
      <c r="B7" s="194" t="s">
        <v>17</v>
      </c>
      <c r="C7" s="194" t="s">
        <v>18</v>
      </c>
      <c r="D7" s="194" t="s">
        <v>20</v>
      </c>
      <c r="E7" s="194" t="s">
        <v>21</v>
      </c>
      <c r="F7" s="194" t="s">
        <v>23</v>
      </c>
      <c r="G7" s="194" t="s">
        <v>24</v>
      </c>
      <c r="H7" s="29" t="s">
        <v>77</v>
      </c>
      <c r="I7" s="29" t="s">
        <v>78</v>
      </c>
      <c r="J7" s="194" t="s">
        <v>4</v>
      </c>
      <c r="K7" s="194"/>
      <c r="L7" s="194" t="s">
        <v>5</v>
      </c>
      <c r="M7" s="194"/>
      <c r="N7" s="12"/>
      <c r="O7" s="194"/>
      <c r="P7" s="194" t="s">
        <v>17</v>
      </c>
      <c r="Q7" s="194" t="s">
        <v>18</v>
      </c>
      <c r="R7" s="194" t="s">
        <v>20</v>
      </c>
      <c r="S7" s="194" t="s">
        <v>21</v>
      </c>
      <c r="T7" s="194" t="s">
        <v>23</v>
      </c>
      <c r="U7" s="194" t="s">
        <v>24</v>
      </c>
      <c r="V7" s="29" t="s">
        <v>77</v>
      </c>
      <c r="W7" s="29" t="s">
        <v>78</v>
      </c>
      <c r="X7" s="194" t="s">
        <v>4</v>
      </c>
      <c r="Y7" s="194"/>
      <c r="Z7" s="12"/>
      <c r="AA7" s="194"/>
      <c r="AB7" s="194" t="s">
        <v>17</v>
      </c>
      <c r="AC7" s="194" t="s">
        <v>18</v>
      </c>
      <c r="AD7" s="194" t="s">
        <v>20</v>
      </c>
      <c r="AE7" s="194" t="s">
        <v>21</v>
      </c>
      <c r="AF7" s="194" t="s">
        <v>23</v>
      </c>
      <c r="AG7" s="194" t="s">
        <v>24</v>
      </c>
      <c r="AH7" s="29" t="s">
        <v>77</v>
      </c>
      <c r="AI7" s="29" t="s">
        <v>78</v>
      </c>
      <c r="AJ7" s="194" t="s">
        <v>4</v>
      </c>
      <c r="AK7" s="194"/>
      <c r="AL7" s="194" t="s">
        <v>5</v>
      </c>
      <c r="AM7" s="194"/>
      <c r="AN7" s="7"/>
      <c r="AO7" s="7"/>
      <c r="AP7" s="7"/>
      <c r="AQ7" s="7"/>
      <c r="AR7" s="7"/>
    </row>
    <row r="8" spans="1:44" ht="13.5" customHeight="1" x14ac:dyDescent="0.2">
      <c r="A8" s="195"/>
      <c r="B8" s="195"/>
      <c r="C8" s="195"/>
      <c r="D8" s="195"/>
      <c r="E8" s="195"/>
      <c r="F8" s="195"/>
      <c r="G8" s="195"/>
      <c r="H8" s="30" t="s">
        <v>61</v>
      </c>
      <c r="I8" s="30" t="s">
        <v>62</v>
      </c>
      <c r="J8" s="23" t="s">
        <v>63</v>
      </c>
      <c r="K8" s="23" t="s">
        <v>79</v>
      </c>
      <c r="L8" s="23" t="s">
        <v>80</v>
      </c>
      <c r="M8" s="23" t="s">
        <v>81</v>
      </c>
      <c r="N8" s="12"/>
      <c r="O8" s="195"/>
      <c r="P8" s="195"/>
      <c r="Q8" s="195"/>
      <c r="R8" s="195"/>
      <c r="S8" s="195"/>
      <c r="T8" s="195"/>
      <c r="U8" s="195"/>
      <c r="V8" s="30" t="s">
        <v>61</v>
      </c>
      <c r="W8" s="30" t="s">
        <v>62</v>
      </c>
      <c r="X8" s="23" t="s">
        <v>63</v>
      </c>
      <c r="Y8" s="23" t="s">
        <v>79</v>
      </c>
      <c r="Z8" s="12"/>
      <c r="AA8" s="195"/>
      <c r="AB8" s="195"/>
      <c r="AC8" s="195"/>
      <c r="AD8" s="195"/>
      <c r="AE8" s="195"/>
      <c r="AF8" s="195"/>
      <c r="AG8" s="195"/>
      <c r="AH8" s="30" t="s">
        <v>61</v>
      </c>
      <c r="AI8" s="30" t="s">
        <v>62</v>
      </c>
      <c r="AJ8" s="23" t="s">
        <v>63</v>
      </c>
      <c r="AK8" s="23" t="s">
        <v>79</v>
      </c>
      <c r="AL8" s="23" t="s">
        <v>80</v>
      </c>
      <c r="AM8" s="23" t="s">
        <v>81</v>
      </c>
      <c r="AN8" s="7"/>
      <c r="AO8" s="7"/>
      <c r="AP8" s="7"/>
      <c r="AQ8" s="7"/>
      <c r="AR8" s="7"/>
    </row>
    <row r="9" spans="1:44" ht="15.6" customHeight="1" x14ac:dyDescent="0.2">
      <c r="A9" s="46" t="s">
        <v>26</v>
      </c>
      <c r="B9" s="47">
        <v>4.8</v>
      </c>
      <c r="C9" s="47">
        <v>7.7</v>
      </c>
      <c r="D9" s="47">
        <v>7.8</v>
      </c>
      <c r="E9" s="47">
        <v>7.3</v>
      </c>
      <c r="F9" s="47">
        <v>7.6</v>
      </c>
      <c r="G9" s="47" t="e">
        <f>#REF!</f>
        <v>#REF!</v>
      </c>
      <c r="H9" s="47">
        <v>16.5</v>
      </c>
      <c r="I9" s="47" t="e">
        <f>#REF!</f>
        <v>#REF!</v>
      </c>
      <c r="J9" s="47" t="e">
        <f t="shared" ref="J9:J43" si="0">IF($H9=0,0,ROUND((I9/$H9-1)*100,1))</f>
        <v>#REF!</v>
      </c>
      <c r="K9" s="47" t="e">
        <f t="shared" ref="K9:K43" si="1">IF($G9=0,0,ROUND((I9/$G9-1)*100,1))</f>
        <v>#REF!</v>
      </c>
      <c r="L9" s="47" t="e">
        <f t="shared" ref="L9:L43" si="2">I9-H9</f>
        <v>#REF!</v>
      </c>
      <c r="M9" s="47" t="e">
        <f t="shared" ref="M9:M43" si="3">I9-G9</f>
        <v>#REF!</v>
      </c>
      <c r="N9" s="31"/>
      <c r="O9" s="46" t="s">
        <v>26</v>
      </c>
      <c r="P9" s="48">
        <v>2472.3000000000002</v>
      </c>
      <c r="Q9" s="48">
        <v>2298</v>
      </c>
      <c r="R9" s="48">
        <v>1672.2</v>
      </c>
      <c r="S9" s="48">
        <v>2152.6684930000001</v>
      </c>
      <c r="T9" s="48">
        <v>2473.578947</v>
      </c>
      <c r="U9" s="48" t="e">
        <f>#REF!</f>
        <v>#REF!</v>
      </c>
      <c r="V9" s="48">
        <v>2306.9709090000001</v>
      </c>
      <c r="W9" s="48" t="e">
        <f>#REF!</f>
        <v>#REF!</v>
      </c>
      <c r="X9" s="47" t="e">
        <f t="shared" ref="X9:X43" si="4">IF($V9=0,0,ROUND((W9/$V9-1)*100,1))</f>
        <v>#REF!</v>
      </c>
      <c r="Y9" s="47" t="e">
        <f t="shared" ref="Y9:Y43" si="5">IF($U9=0,0,ROUND((W9/$U9-1)*100,1))</f>
        <v>#REF!</v>
      </c>
      <c r="Z9" s="33"/>
      <c r="AA9" s="46" t="s">
        <v>26</v>
      </c>
      <c r="AB9" s="47">
        <v>11.9</v>
      </c>
      <c r="AC9" s="47">
        <v>17.7</v>
      </c>
      <c r="AD9" s="47">
        <v>13</v>
      </c>
      <c r="AE9" s="47">
        <v>15.7</v>
      </c>
      <c r="AF9" s="47">
        <v>18.8</v>
      </c>
      <c r="AG9" s="47" t="e">
        <f>#REF!</f>
        <v>#REF!</v>
      </c>
      <c r="AH9" s="47">
        <v>38.1</v>
      </c>
      <c r="AI9" s="47" t="e">
        <f>#REF!</f>
        <v>#REF!</v>
      </c>
      <c r="AJ9" s="47" t="e">
        <f t="shared" ref="AJ9:AJ43" si="6">IF($AH9=0,0,ROUND((AI9/$AH9-1)*100,1))</f>
        <v>#REF!</v>
      </c>
      <c r="AK9" s="47" t="e">
        <f t="shared" ref="AK9:AK43" si="7">IF($AG9=0,0,ROUND((AI9/$AG9-1)*100,1))</f>
        <v>#REF!</v>
      </c>
      <c r="AL9" s="47" t="e">
        <f t="shared" ref="AL9:AL43" si="8">AI9-AH9</f>
        <v>#REF!</v>
      </c>
      <c r="AM9" s="47" t="e">
        <f t="shared" ref="AM9:AM43" si="9">AI9-AG9</f>
        <v>#REF!</v>
      </c>
      <c r="AN9" s="7"/>
      <c r="AO9" s="7"/>
      <c r="AP9" s="7"/>
      <c r="AQ9" s="7"/>
      <c r="AR9" s="7"/>
    </row>
    <row r="10" spans="1:44" ht="15.6" customHeight="1" x14ac:dyDescent="0.2">
      <c r="A10" s="16" t="s">
        <v>27</v>
      </c>
      <c r="B10" s="3">
        <v>0</v>
      </c>
      <c r="C10" s="3">
        <v>0</v>
      </c>
      <c r="D10" s="25">
        <v>0</v>
      </c>
      <c r="E10" s="3">
        <v>2.5</v>
      </c>
      <c r="F10" s="3">
        <v>4.8</v>
      </c>
      <c r="G10" s="3" t="e">
        <f>#REF!</f>
        <v>#REF!</v>
      </c>
      <c r="H10" s="3">
        <v>0</v>
      </c>
      <c r="I10" s="25" t="e">
        <f>#REF!</f>
        <v>#REF!</v>
      </c>
      <c r="J10" s="25">
        <f t="shared" si="0"/>
        <v>0</v>
      </c>
      <c r="K10" s="25" t="e">
        <f t="shared" si="1"/>
        <v>#REF!</v>
      </c>
      <c r="L10" s="25" t="e">
        <f t="shared" si="2"/>
        <v>#REF!</v>
      </c>
      <c r="M10" s="25" t="e">
        <f t="shared" si="3"/>
        <v>#REF!</v>
      </c>
      <c r="N10" s="34"/>
      <c r="O10" s="16" t="s">
        <v>27</v>
      </c>
      <c r="P10" s="8">
        <v>0</v>
      </c>
      <c r="Q10" s="8">
        <v>0</v>
      </c>
      <c r="R10" s="35">
        <v>0</v>
      </c>
      <c r="S10" s="8">
        <v>2604</v>
      </c>
      <c r="T10" s="8">
        <v>2604</v>
      </c>
      <c r="U10" s="8" t="e">
        <f>#REF!</f>
        <v>#REF!</v>
      </c>
      <c r="V10" s="8">
        <v>0</v>
      </c>
      <c r="W10" s="35" t="e">
        <f>#REF!</f>
        <v>#REF!</v>
      </c>
      <c r="X10" s="25">
        <f t="shared" si="4"/>
        <v>0</v>
      </c>
      <c r="Y10" s="25" t="e">
        <f t="shared" si="5"/>
        <v>#REF!</v>
      </c>
      <c r="Z10" s="36"/>
      <c r="AA10" s="16" t="s">
        <v>27</v>
      </c>
      <c r="AB10" s="3">
        <v>0</v>
      </c>
      <c r="AC10" s="3">
        <v>0</v>
      </c>
      <c r="AD10" s="25">
        <v>0</v>
      </c>
      <c r="AE10" s="3">
        <v>6.5</v>
      </c>
      <c r="AF10" s="3">
        <v>12.5</v>
      </c>
      <c r="AG10" s="3" t="e">
        <f>#REF!</f>
        <v>#REF!</v>
      </c>
      <c r="AH10" s="3">
        <v>0</v>
      </c>
      <c r="AI10" s="25" t="e">
        <f>#REF!</f>
        <v>#REF!</v>
      </c>
      <c r="AJ10" s="25">
        <f t="shared" si="6"/>
        <v>0</v>
      </c>
      <c r="AK10" s="25" t="e">
        <f t="shared" si="7"/>
        <v>#REF!</v>
      </c>
      <c r="AL10" s="25" t="e">
        <f t="shared" si="8"/>
        <v>#REF!</v>
      </c>
      <c r="AM10" s="25" t="e">
        <f t="shared" si="9"/>
        <v>#REF!</v>
      </c>
      <c r="AN10" s="7"/>
      <c r="AO10" s="7"/>
      <c r="AP10" s="7"/>
      <c r="AQ10" s="7"/>
      <c r="AR10" s="7"/>
    </row>
    <row r="11" spans="1:44" ht="15.6" customHeight="1" x14ac:dyDescent="0.2">
      <c r="A11" s="16" t="s">
        <v>28</v>
      </c>
      <c r="B11" s="3">
        <v>0</v>
      </c>
      <c r="C11" s="3">
        <v>0</v>
      </c>
      <c r="D11" s="25">
        <v>0</v>
      </c>
      <c r="E11" s="3">
        <v>0</v>
      </c>
      <c r="F11" s="3">
        <v>0</v>
      </c>
      <c r="G11" s="3" t="e">
        <f>#REF!</f>
        <v>#REF!</v>
      </c>
      <c r="H11" s="3">
        <v>9.8000000000000007</v>
      </c>
      <c r="I11" s="25" t="e">
        <f>#REF!</f>
        <v>#REF!</v>
      </c>
      <c r="J11" s="25" t="e">
        <f t="shared" si="0"/>
        <v>#REF!</v>
      </c>
      <c r="K11" s="25" t="e">
        <f t="shared" si="1"/>
        <v>#REF!</v>
      </c>
      <c r="L11" s="25" t="e">
        <f t="shared" si="2"/>
        <v>#REF!</v>
      </c>
      <c r="M11" s="25" t="e">
        <f t="shared" si="3"/>
        <v>#REF!</v>
      </c>
      <c r="N11" s="34"/>
      <c r="O11" s="16" t="s">
        <v>28</v>
      </c>
      <c r="P11" s="8">
        <v>0</v>
      </c>
      <c r="Q11" s="8">
        <v>0</v>
      </c>
      <c r="R11" s="35">
        <v>0</v>
      </c>
      <c r="S11" s="8">
        <v>0</v>
      </c>
      <c r="T11" s="8">
        <v>0</v>
      </c>
      <c r="U11" s="8" t="e">
        <f>#REF!</f>
        <v>#REF!</v>
      </c>
      <c r="V11" s="8">
        <v>2325</v>
      </c>
      <c r="W11" s="35" t="e">
        <f>#REF!</f>
        <v>#REF!</v>
      </c>
      <c r="X11" s="25" t="e">
        <f t="shared" si="4"/>
        <v>#REF!</v>
      </c>
      <c r="Y11" s="25" t="e">
        <f t="shared" si="5"/>
        <v>#REF!</v>
      </c>
      <c r="Z11" s="36"/>
      <c r="AA11" s="16" t="s">
        <v>28</v>
      </c>
      <c r="AB11" s="3">
        <v>0</v>
      </c>
      <c r="AC11" s="3">
        <v>0</v>
      </c>
      <c r="AD11" s="25">
        <v>0</v>
      </c>
      <c r="AE11" s="3">
        <v>0</v>
      </c>
      <c r="AF11" s="3">
        <v>0</v>
      </c>
      <c r="AG11" s="3" t="e">
        <f>#REF!</f>
        <v>#REF!</v>
      </c>
      <c r="AH11" s="3">
        <v>22.8</v>
      </c>
      <c r="AI11" s="25" t="e">
        <f>#REF!</f>
        <v>#REF!</v>
      </c>
      <c r="AJ11" s="25" t="e">
        <f t="shared" si="6"/>
        <v>#REF!</v>
      </c>
      <c r="AK11" s="25" t="e">
        <f t="shared" si="7"/>
        <v>#REF!</v>
      </c>
      <c r="AL11" s="25" t="e">
        <f t="shared" si="8"/>
        <v>#REF!</v>
      </c>
      <c r="AM11" s="25" t="e">
        <f t="shared" si="9"/>
        <v>#REF!</v>
      </c>
      <c r="AN11" s="7"/>
      <c r="AO11" s="7"/>
      <c r="AP11" s="7"/>
      <c r="AQ11" s="7"/>
      <c r="AR11" s="7"/>
    </row>
    <row r="12" spans="1:44" ht="15.6" hidden="1" customHeight="1" x14ac:dyDescent="0.2">
      <c r="A12" s="16" t="s">
        <v>29</v>
      </c>
      <c r="B12" s="3">
        <v>0</v>
      </c>
      <c r="C12" s="3">
        <v>0</v>
      </c>
      <c r="D12" s="25">
        <v>0</v>
      </c>
      <c r="E12" s="3">
        <v>0</v>
      </c>
      <c r="F12" s="3">
        <v>0</v>
      </c>
      <c r="G12" s="3" t="e">
        <f>#REF!</f>
        <v>#REF!</v>
      </c>
      <c r="H12" s="3">
        <v>0</v>
      </c>
      <c r="I12" s="25" t="e">
        <f>#REF!</f>
        <v>#REF!</v>
      </c>
      <c r="J12" s="25">
        <f t="shared" si="0"/>
        <v>0</v>
      </c>
      <c r="K12" s="25" t="e">
        <f t="shared" si="1"/>
        <v>#REF!</v>
      </c>
      <c r="L12" s="25" t="e">
        <f t="shared" si="2"/>
        <v>#REF!</v>
      </c>
      <c r="M12" s="25" t="e">
        <f t="shared" si="3"/>
        <v>#REF!</v>
      </c>
      <c r="N12" s="34"/>
      <c r="O12" s="16" t="s">
        <v>29</v>
      </c>
      <c r="P12" s="8">
        <v>0</v>
      </c>
      <c r="Q12" s="8">
        <v>0</v>
      </c>
      <c r="R12" s="35">
        <v>0</v>
      </c>
      <c r="S12" s="8">
        <v>0</v>
      </c>
      <c r="T12" s="8">
        <v>0</v>
      </c>
      <c r="U12" s="8" t="e">
        <f>#REF!</f>
        <v>#REF!</v>
      </c>
      <c r="V12" s="8">
        <v>0</v>
      </c>
      <c r="W12" s="35" t="e">
        <f>#REF!</f>
        <v>#REF!</v>
      </c>
      <c r="X12" s="25">
        <f t="shared" si="4"/>
        <v>0</v>
      </c>
      <c r="Y12" s="25" t="e">
        <f t="shared" si="5"/>
        <v>#REF!</v>
      </c>
      <c r="Z12" s="36"/>
      <c r="AA12" s="16" t="s">
        <v>29</v>
      </c>
      <c r="AB12" s="3">
        <v>0</v>
      </c>
      <c r="AC12" s="3">
        <v>0</v>
      </c>
      <c r="AD12" s="25">
        <v>0</v>
      </c>
      <c r="AE12" s="3">
        <v>0</v>
      </c>
      <c r="AF12" s="3">
        <v>0</v>
      </c>
      <c r="AG12" s="3" t="e">
        <f>#REF!</f>
        <v>#REF!</v>
      </c>
      <c r="AH12" s="3">
        <v>0</v>
      </c>
      <c r="AI12" s="25" t="e">
        <f>#REF!</f>
        <v>#REF!</v>
      </c>
      <c r="AJ12" s="25">
        <f t="shared" si="6"/>
        <v>0</v>
      </c>
      <c r="AK12" s="25" t="e">
        <f t="shared" si="7"/>
        <v>#REF!</v>
      </c>
      <c r="AL12" s="25" t="e">
        <f t="shared" si="8"/>
        <v>#REF!</v>
      </c>
      <c r="AM12" s="25" t="e">
        <f t="shared" si="9"/>
        <v>#REF!</v>
      </c>
      <c r="AN12" s="7"/>
      <c r="AO12" s="7"/>
      <c r="AP12" s="7"/>
      <c r="AQ12" s="7"/>
      <c r="AR12" s="7"/>
    </row>
    <row r="13" spans="1:44" ht="15.6" hidden="1" customHeight="1" x14ac:dyDescent="0.2">
      <c r="A13" s="16" t="s">
        <v>30</v>
      </c>
      <c r="B13" s="3">
        <v>0</v>
      </c>
      <c r="C13" s="3">
        <v>0</v>
      </c>
      <c r="D13" s="25">
        <v>0</v>
      </c>
      <c r="E13" s="3">
        <v>0</v>
      </c>
      <c r="F13" s="3">
        <v>0</v>
      </c>
      <c r="G13" s="3" t="e">
        <f>#REF!</f>
        <v>#REF!</v>
      </c>
      <c r="H13" s="3">
        <v>0</v>
      </c>
      <c r="I13" s="25" t="e">
        <f>#REF!</f>
        <v>#REF!</v>
      </c>
      <c r="J13" s="25">
        <f t="shared" si="0"/>
        <v>0</v>
      </c>
      <c r="K13" s="25" t="e">
        <f t="shared" si="1"/>
        <v>#REF!</v>
      </c>
      <c r="L13" s="25" t="e">
        <f t="shared" si="2"/>
        <v>#REF!</v>
      </c>
      <c r="M13" s="25" t="e">
        <f t="shared" si="3"/>
        <v>#REF!</v>
      </c>
      <c r="N13" s="34"/>
      <c r="O13" s="16" t="s">
        <v>30</v>
      </c>
      <c r="P13" s="8">
        <v>0</v>
      </c>
      <c r="Q13" s="8">
        <v>0</v>
      </c>
      <c r="R13" s="35">
        <v>0</v>
      </c>
      <c r="S13" s="8">
        <v>0</v>
      </c>
      <c r="T13" s="8">
        <v>0</v>
      </c>
      <c r="U13" s="8" t="e">
        <f>#REF!</f>
        <v>#REF!</v>
      </c>
      <c r="V13" s="8">
        <v>0</v>
      </c>
      <c r="W13" s="35" t="e">
        <f>#REF!</f>
        <v>#REF!</v>
      </c>
      <c r="X13" s="25">
        <f t="shared" si="4"/>
        <v>0</v>
      </c>
      <c r="Y13" s="25" t="e">
        <f t="shared" si="5"/>
        <v>#REF!</v>
      </c>
      <c r="Z13" s="36"/>
      <c r="AA13" s="16" t="s">
        <v>30</v>
      </c>
      <c r="AB13" s="3">
        <v>0</v>
      </c>
      <c r="AC13" s="3">
        <v>0</v>
      </c>
      <c r="AD13" s="25">
        <v>0</v>
      </c>
      <c r="AE13" s="3">
        <v>0</v>
      </c>
      <c r="AF13" s="3">
        <v>0</v>
      </c>
      <c r="AG13" s="3" t="e">
        <f>#REF!</f>
        <v>#REF!</v>
      </c>
      <c r="AH13" s="3">
        <v>0</v>
      </c>
      <c r="AI13" s="25" t="e">
        <f>#REF!</f>
        <v>#REF!</v>
      </c>
      <c r="AJ13" s="25">
        <f t="shared" si="6"/>
        <v>0</v>
      </c>
      <c r="AK13" s="25" t="e">
        <f t="shared" si="7"/>
        <v>#REF!</v>
      </c>
      <c r="AL13" s="25" t="e">
        <f t="shared" si="8"/>
        <v>#REF!</v>
      </c>
      <c r="AM13" s="25" t="e">
        <f t="shared" si="9"/>
        <v>#REF!</v>
      </c>
      <c r="AN13" s="7"/>
      <c r="AO13" s="7"/>
      <c r="AP13" s="7"/>
      <c r="AQ13" s="7"/>
      <c r="AR13" s="7"/>
    </row>
    <row r="14" spans="1:44" ht="15.6" hidden="1" customHeight="1" x14ac:dyDescent="0.2">
      <c r="A14" s="16" t="s">
        <v>31</v>
      </c>
      <c r="B14" s="3">
        <v>0</v>
      </c>
      <c r="C14" s="3">
        <v>0</v>
      </c>
      <c r="D14" s="25">
        <v>0</v>
      </c>
      <c r="E14" s="3">
        <v>0</v>
      </c>
      <c r="F14" s="3">
        <v>0</v>
      </c>
      <c r="G14" s="3" t="e">
        <f>#REF!</f>
        <v>#REF!</v>
      </c>
      <c r="H14" s="3">
        <v>0</v>
      </c>
      <c r="I14" s="25" t="e">
        <f>#REF!</f>
        <v>#REF!</v>
      </c>
      <c r="J14" s="25">
        <f t="shared" si="0"/>
        <v>0</v>
      </c>
      <c r="K14" s="25" t="e">
        <f t="shared" si="1"/>
        <v>#REF!</v>
      </c>
      <c r="L14" s="25" t="e">
        <f t="shared" si="2"/>
        <v>#REF!</v>
      </c>
      <c r="M14" s="25" t="e">
        <f t="shared" si="3"/>
        <v>#REF!</v>
      </c>
      <c r="N14" s="34"/>
      <c r="O14" s="16" t="s">
        <v>31</v>
      </c>
      <c r="P14" s="8">
        <v>0</v>
      </c>
      <c r="Q14" s="8">
        <v>0</v>
      </c>
      <c r="R14" s="35">
        <v>0</v>
      </c>
      <c r="S14" s="8">
        <v>0</v>
      </c>
      <c r="T14" s="8">
        <v>0</v>
      </c>
      <c r="U14" s="8" t="e">
        <f>#REF!</f>
        <v>#REF!</v>
      </c>
      <c r="V14" s="8">
        <v>0</v>
      </c>
      <c r="W14" s="35" t="e">
        <f>#REF!</f>
        <v>#REF!</v>
      </c>
      <c r="X14" s="25">
        <f t="shared" si="4"/>
        <v>0</v>
      </c>
      <c r="Y14" s="25" t="e">
        <f t="shared" si="5"/>
        <v>#REF!</v>
      </c>
      <c r="Z14" s="36"/>
      <c r="AA14" s="16" t="s">
        <v>31</v>
      </c>
      <c r="AB14" s="3">
        <v>0</v>
      </c>
      <c r="AC14" s="3">
        <v>0</v>
      </c>
      <c r="AD14" s="25">
        <v>0</v>
      </c>
      <c r="AE14" s="3">
        <v>0</v>
      </c>
      <c r="AF14" s="3">
        <v>0</v>
      </c>
      <c r="AG14" s="3" t="e">
        <f>#REF!</f>
        <v>#REF!</v>
      </c>
      <c r="AH14" s="3">
        <v>0</v>
      </c>
      <c r="AI14" s="25" t="e">
        <f>#REF!</f>
        <v>#REF!</v>
      </c>
      <c r="AJ14" s="25">
        <f t="shared" si="6"/>
        <v>0</v>
      </c>
      <c r="AK14" s="25" t="e">
        <f t="shared" si="7"/>
        <v>#REF!</v>
      </c>
      <c r="AL14" s="25" t="e">
        <f t="shared" si="8"/>
        <v>#REF!</v>
      </c>
      <c r="AM14" s="25" t="e">
        <f t="shared" si="9"/>
        <v>#REF!</v>
      </c>
      <c r="AN14" s="7"/>
      <c r="AO14" s="7"/>
      <c r="AP14" s="7"/>
      <c r="AQ14" s="7"/>
      <c r="AR14" s="7"/>
    </row>
    <row r="15" spans="1:44" ht="15.6" hidden="1" customHeight="1" x14ac:dyDescent="0.2">
      <c r="A15" s="16" t="s">
        <v>32</v>
      </c>
      <c r="B15" s="3">
        <v>0</v>
      </c>
      <c r="C15" s="3">
        <v>0</v>
      </c>
      <c r="D15" s="25">
        <v>0</v>
      </c>
      <c r="E15" s="3">
        <v>0</v>
      </c>
      <c r="F15" s="3">
        <v>0</v>
      </c>
      <c r="G15" s="3" t="e">
        <f>#REF!</f>
        <v>#REF!</v>
      </c>
      <c r="H15" s="3">
        <v>0</v>
      </c>
      <c r="I15" s="25" t="e">
        <f>#REF!</f>
        <v>#REF!</v>
      </c>
      <c r="J15" s="25">
        <f t="shared" si="0"/>
        <v>0</v>
      </c>
      <c r="K15" s="25" t="e">
        <f t="shared" si="1"/>
        <v>#REF!</v>
      </c>
      <c r="L15" s="25" t="e">
        <f t="shared" si="2"/>
        <v>#REF!</v>
      </c>
      <c r="M15" s="25" t="e">
        <f t="shared" si="3"/>
        <v>#REF!</v>
      </c>
      <c r="N15" s="34"/>
      <c r="O15" s="16" t="s">
        <v>32</v>
      </c>
      <c r="P15" s="8">
        <v>0</v>
      </c>
      <c r="Q15" s="8">
        <v>0</v>
      </c>
      <c r="R15" s="35">
        <v>0</v>
      </c>
      <c r="S15" s="8">
        <v>0</v>
      </c>
      <c r="T15" s="8">
        <v>0</v>
      </c>
      <c r="U15" s="8" t="e">
        <f>#REF!</f>
        <v>#REF!</v>
      </c>
      <c r="V15" s="8">
        <v>0</v>
      </c>
      <c r="W15" s="35" t="e">
        <f>#REF!</f>
        <v>#REF!</v>
      </c>
      <c r="X15" s="25">
        <f t="shared" si="4"/>
        <v>0</v>
      </c>
      <c r="Y15" s="25" t="e">
        <f t="shared" si="5"/>
        <v>#REF!</v>
      </c>
      <c r="Z15" s="36"/>
      <c r="AA15" s="16" t="s">
        <v>32</v>
      </c>
      <c r="AB15" s="3">
        <v>0</v>
      </c>
      <c r="AC15" s="3">
        <v>0</v>
      </c>
      <c r="AD15" s="25">
        <v>0</v>
      </c>
      <c r="AE15" s="3">
        <v>0</v>
      </c>
      <c r="AF15" s="3">
        <v>0</v>
      </c>
      <c r="AG15" s="3" t="e">
        <f>#REF!</f>
        <v>#REF!</v>
      </c>
      <c r="AH15" s="3">
        <v>0</v>
      </c>
      <c r="AI15" s="25" t="e">
        <f>#REF!</f>
        <v>#REF!</v>
      </c>
      <c r="AJ15" s="25">
        <f t="shared" si="6"/>
        <v>0</v>
      </c>
      <c r="AK15" s="25" t="e">
        <f t="shared" si="7"/>
        <v>#REF!</v>
      </c>
      <c r="AL15" s="25" t="e">
        <f t="shared" si="8"/>
        <v>#REF!</v>
      </c>
      <c r="AM15" s="25" t="e">
        <f t="shared" si="9"/>
        <v>#REF!</v>
      </c>
      <c r="AN15" s="7"/>
      <c r="AO15" s="7"/>
      <c r="AP15" s="7"/>
      <c r="AQ15" s="7"/>
      <c r="AR15" s="7"/>
    </row>
    <row r="16" spans="1:44" ht="15.6" customHeight="1" x14ac:dyDescent="0.2">
      <c r="A16" s="16" t="s">
        <v>33</v>
      </c>
      <c r="B16" s="3">
        <v>4.8</v>
      </c>
      <c r="C16" s="3">
        <v>7.7</v>
      </c>
      <c r="D16" s="25">
        <v>7.8</v>
      </c>
      <c r="E16" s="3">
        <v>4.8</v>
      </c>
      <c r="F16" s="3">
        <v>2.8</v>
      </c>
      <c r="G16" s="3" t="e">
        <f>#REF!</f>
        <v>#REF!</v>
      </c>
      <c r="H16" s="3">
        <v>6.7</v>
      </c>
      <c r="I16" s="25" t="e">
        <f>#REF!</f>
        <v>#REF!</v>
      </c>
      <c r="J16" s="25" t="e">
        <f t="shared" si="0"/>
        <v>#REF!</v>
      </c>
      <c r="K16" s="25" t="e">
        <f t="shared" si="1"/>
        <v>#REF!</v>
      </c>
      <c r="L16" s="25" t="e">
        <f t="shared" si="2"/>
        <v>#REF!</v>
      </c>
      <c r="M16" s="25" t="e">
        <f t="shared" si="3"/>
        <v>#REF!</v>
      </c>
      <c r="N16" s="37"/>
      <c r="O16" s="16" t="s">
        <v>33</v>
      </c>
      <c r="P16" s="8">
        <v>2472</v>
      </c>
      <c r="Q16" s="8">
        <v>2298</v>
      </c>
      <c r="R16" s="35">
        <v>1672</v>
      </c>
      <c r="S16" s="8">
        <v>1918</v>
      </c>
      <c r="T16" s="8">
        <v>2250</v>
      </c>
      <c r="U16" s="8" t="e">
        <f>#REF!</f>
        <v>#REF!</v>
      </c>
      <c r="V16" s="8">
        <v>2280.6</v>
      </c>
      <c r="W16" s="35" t="e">
        <f>#REF!</f>
        <v>#REF!</v>
      </c>
      <c r="X16" s="25" t="e">
        <f t="shared" si="4"/>
        <v>#REF!</v>
      </c>
      <c r="Y16" s="25" t="e">
        <f t="shared" si="5"/>
        <v>#REF!</v>
      </c>
      <c r="Z16" s="36"/>
      <c r="AA16" s="16" t="s">
        <v>33</v>
      </c>
      <c r="AB16" s="3">
        <v>11.9</v>
      </c>
      <c r="AC16" s="3">
        <v>17.7</v>
      </c>
      <c r="AD16" s="25">
        <v>13</v>
      </c>
      <c r="AE16" s="3">
        <v>9.1999999999999993</v>
      </c>
      <c r="AF16" s="3">
        <v>6.3</v>
      </c>
      <c r="AG16" s="3" t="e">
        <f>#REF!</f>
        <v>#REF!</v>
      </c>
      <c r="AH16" s="3">
        <v>15.3</v>
      </c>
      <c r="AI16" s="25" t="e">
        <f>#REF!</f>
        <v>#REF!</v>
      </c>
      <c r="AJ16" s="25" t="e">
        <f t="shared" si="6"/>
        <v>#REF!</v>
      </c>
      <c r="AK16" s="25" t="e">
        <f t="shared" si="7"/>
        <v>#REF!</v>
      </c>
      <c r="AL16" s="25" t="e">
        <f t="shared" si="8"/>
        <v>#REF!</v>
      </c>
      <c r="AM16" s="25" t="e">
        <f t="shared" si="9"/>
        <v>#REF!</v>
      </c>
      <c r="AN16" s="7"/>
      <c r="AO16" s="7"/>
      <c r="AP16" s="7"/>
      <c r="AQ16" s="7"/>
      <c r="AR16" s="7"/>
    </row>
    <row r="17" spans="1:44" ht="15.6" customHeight="1" x14ac:dyDescent="0.2">
      <c r="A17" s="46" t="s">
        <v>34</v>
      </c>
      <c r="B17" s="47">
        <v>352.8</v>
      </c>
      <c r="C17" s="47">
        <v>317.8</v>
      </c>
      <c r="D17" s="47">
        <v>262.3</v>
      </c>
      <c r="E17" s="47">
        <v>230.8</v>
      </c>
      <c r="F17" s="47">
        <v>295.2</v>
      </c>
      <c r="G17" s="47" t="e">
        <f>#REF!</f>
        <v>#REF!</v>
      </c>
      <c r="H17" s="47">
        <v>293.7</v>
      </c>
      <c r="I17" s="47" t="e">
        <f>#REF!</f>
        <v>#REF!</v>
      </c>
      <c r="J17" s="47" t="e">
        <f t="shared" si="0"/>
        <v>#REF!</v>
      </c>
      <c r="K17" s="47" t="e">
        <f t="shared" si="1"/>
        <v>#REF!</v>
      </c>
      <c r="L17" s="47" t="e">
        <f t="shared" si="2"/>
        <v>#REF!</v>
      </c>
      <c r="M17" s="47" t="e">
        <f t="shared" si="3"/>
        <v>#REF!</v>
      </c>
      <c r="N17" s="33"/>
      <c r="O17" s="46" t="s">
        <v>34</v>
      </c>
      <c r="P17" s="48">
        <v>2357.1226320000001</v>
      </c>
      <c r="Q17" s="48">
        <v>2310.5171489999998</v>
      </c>
      <c r="R17" s="48">
        <v>1622.018223</v>
      </c>
      <c r="S17" s="48">
        <v>2533.2385530000001</v>
      </c>
      <c r="T17" s="48">
        <v>2769.3053049999999</v>
      </c>
      <c r="U17" s="48" t="e">
        <f>#REF!</f>
        <v>#REF!</v>
      </c>
      <c r="V17" s="48">
        <v>2642.317031</v>
      </c>
      <c r="W17" s="48" t="e">
        <f>#REF!</f>
        <v>#REF!</v>
      </c>
      <c r="X17" s="47" t="e">
        <f t="shared" si="4"/>
        <v>#REF!</v>
      </c>
      <c r="Y17" s="47" t="e">
        <f t="shared" si="5"/>
        <v>#REF!</v>
      </c>
      <c r="Z17" s="33"/>
      <c r="AA17" s="46" t="s">
        <v>34</v>
      </c>
      <c r="AB17" s="47">
        <v>831.5</v>
      </c>
      <c r="AC17" s="47">
        <v>734.3</v>
      </c>
      <c r="AD17" s="47">
        <v>425.4</v>
      </c>
      <c r="AE17" s="47">
        <v>584.6</v>
      </c>
      <c r="AF17" s="47">
        <v>817.5</v>
      </c>
      <c r="AG17" s="47" t="e">
        <f>#REF!</f>
        <v>#REF!</v>
      </c>
      <c r="AH17" s="47">
        <v>776</v>
      </c>
      <c r="AI17" s="47" t="e">
        <f>#REF!</f>
        <v>#REF!</v>
      </c>
      <c r="AJ17" s="47" t="e">
        <f t="shared" si="6"/>
        <v>#REF!</v>
      </c>
      <c r="AK17" s="47" t="e">
        <f t="shared" si="7"/>
        <v>#REF!</v>
      </c>
      <c r="AL17" s="47" t="e">
        <f t="shared" si="8"/>
        <v>#REF!</v>
      </c>
      <c r="AM17" s="47" t="e">
        <f t="shared" si="9"/>
        <v>#REF!</v>
      </c>
      <c r="AN17" s="7"/>
      <c r="AO17" s="7"/>
      <c r="AP17" s="7"/>
      <c r="AQ17" s="7"/>
      <c r="AR17" s="7"/>
    </row>
    <row r="18" spans="1:44" ht="15.6" customHeight="1" x14ac:dyDescent="0.2">
      <c r="A18" s="16" t="s">
        <v>35</v>
      </c>
      <c r="B18" s="3">
        <v>18.600000000000001</v>
      </c>
      <c r="C18" s="3">
        <v>21.4</v>
      </c>
      <c r="D18" s="25">
        <v>20.9</v>
      </c>
      <c r="E18" s="3">
        <v>22.5</v>
      </c>
      <c r="F18" s="3">
        <v>22.3</v>
      </c>
      <c r="G18" s="3" t="e">
        <f>#REF!</f>
        <v>#REF!</v>
      </c>
      <c r="H18" s="3">
        <v>27.8</v>
      </c>
      <c r="I18" s="25" t="e">
        <f>#REF!</f>
        <v>#REF!</v>
      </c>
      <c r="J18" s="25" t="e">
        <f t="shared" si="0"/>
        <v>#REF!</v>
      </c>
      <c r="K18" s="25" t="e">
        <f t="shared" si="1"/>
        <v>#REF!</v>
      </c>
      <c r="L18" s="25" t="e">
        <f t="shared" si="2"/>
        <v>#REF!</v>
      </c>
      <c r="M18" s="25" t="e">
        <f t="shared" si="3"/>
        <v>#REF!</v>
      </c>
      <c r="N18" s="37"/>
      <c r="O18" s="16" t="s">
        <v>35</v>
      </c>
      <c r="P18" s="8">
        <v>2505</v>
      </c>
      <c r="Q18" s="8">
        <v>2390</v>
      </c>
      <c r="R18" s="35">
        <v>2369</v>
      </c>
      <c r="S18" s="8">
        <v>2349</v>
      </c>
      <c r="T18" s="8">
        <v>2347.8000000000002</v>
      </c>
      <c r="U18" s="8" t="e">
        <f>#REF!</f>
        <v>#REF!</v>
      </c>
      <c r="V18" s="8">
        <v>2434.1999999999998</v>
      </c>
      <c r="W18" s="35" t="e">
        <f>#REF!</f>
        <v>#REF!</v>
      </c>
      <c r="X18" s="25" t="e">
        <f t="shared" si="4"/>
        <v>#REF!</v>
      </c>
      <c r="Y18" s="25" t="e">
        <f t="shared" si="5"/>
        <v>#REF!</v>
      </c>
      <c r="Z18" s="36"/>
      <c r="AA18" s="16" t="s">
        <v>35</v>
      </c>
      <c r="AB18" s="3">
        <v>46.6</v>
      </c>
      <c r="AC18" s="3">
        <v>51.2</v>
      </c>
      <c r="AD18" s="25">
        <v>49.5</v>
      </c>
      <c r="AE18" s="3">
        <v>52.9</v>
      </c>
      <c r="AF18" s="3">
        <v>52.4</v>
      </c>
      <c r="AG18" s="3" t="e">
        <f>#REF!</f>
        <v>#REF!</v>
      </c>
      <c r="AH18" s="3">
        <v>67.7</v>
      </c>
      <c r="AI18" s="25" t="e">
        <f>#REF!</f>
        <v>#REF!</v>
      </c>
      <c r="AJ18" s="25" t="e">
        <f t="shared" si="6"/>
        <v>#REF!</v>
      </c>
      <c r="AK18" s="25" t="e">
        <f t="shared" si="7"/>
        <v>#REF!</v>
      </c>
      <c r="AL18" s="25" t="e">
        <f t="shared" si="8"/>
        <v>#REF!</v>
      </c>
      <c r="AM18" s="25" t="e">
        <f t="shared" si="9"/>
        <v>#REF!</v>
      </c>
      <c r="AN18" s="7"/>
      <c r="AO18" s="7"/>
      <c r="AP18" s="7"/>
      <c r="AQ18" s="7"/>
      <c r="AR18" s="7"/>
    </row>
    <row r="19" spans="1:44" ht="15.6" customHeight="1" x14ac:dyDescent="0.2">
      <c r="A19" s="16" t="s">
        <v>36</v>
      </c>
      <c r="B19" s="3">
        <v>12.1</v>
      </c>
      <c r="C19" s="3">
        <v>14.2</v>
      </c>
      <c r="D19" s="25">
        <v>5.5</v>
      </c>
      <c r="E19" s="3">
        <v>5.6</v>
      </c>
      <c r="F19" s="3">
        <v>7.2</v>
      </c>
      <c r="G19" s="3" t="e">
        <f>#REF!</f>
        <v>#REF!</v>
      </c>
      <c r="H19" s="3">
        <v>9.4</v>
      </c>
      <c r="I19" s="25" t="e">
        <f>#REF!</f>
        <v>#REF!</v>
      </c>
      <c r="J19" s="25" t="e">
        <f t="shared" si="0"/>
        <v>#REF!</v>
      </c>
      <c r="K19" s="25" t="e">
        <f t="shared" si="1"/>
        <v>#REF!</v>
      </c>
      <c r="L19" s="25" t="e">
        <f t="shared" si="2"/>
        <v>#REF!</v>
      </c>
      <c r="M19" s="25" t="e">
        <f t="shared" si="3"/>
        <v>#REF!</v>
      </c>
      <c r="N19" s="37"/>
      <c r="O19" s="16" t="s">
        <v>36</v>
      </c>
      <c r="P19" s="8">
        <v>2496</v>
      </c>
      <c r="Q19" s="8">
        <v>2122</v>
      </c>
      <c r="R19" s="35">
        <v>727</v>
      </c>
      <c r="S19" s="8">
        <v>2003</v>
      </c>
      <c r="T19" s="8">
        <v>2194.5</v>
      </c>
      <c r="U19" s="8" t="e">
        <f>#REF!</f>
        <v>#REF!</v>
      </c>
      <c r="V19" s="8">
        <v>2164.86</v>
      </c>
      <c r="W19" s="35" t="e">
        <f>#REF!</f>
        <v>#REF!</v>
      </c>
      <c r="X19" s="25" t="e">
        <f t="shared" si="4"/>
        <v>#REF!</v>
      </c>
      <c r="Y19" s="25" t="e">
        <f t="shared" si="5"/>
        <v>#REF!</v>
      </c>
      <c r="Z19" s="36"/>
      <c r="AA19" s="16" t="s">
        <v>36</v>
      </c>
      <c r="AB19" s="3">
        <v>30.2</v>
      </c>
      <c r="AC19" s="3">
        <v>30.1</v>
      </c>
      <c r="AD19" s="25">
        <v>4</v>
      </c>
      <c r="AE19" s="3">
        <v>11.2</v>
      </c>
      <c r="AF19" s="3">
        <v>15.8</v>
      </c>
      <c r="AG19" s="3" t="e">
        <f>#REF!</f>
        <v>#REF!</v>
      </c>
      <c r="AH19" s="3">
        <v>20.3</v>
      </c>
      <c r="AI19" s="25" t="e">
        <f>#REF!</f>
        <v>#REF!</v>
      </c>
      <c r="AJ19" s="25" t="e">
        <f t="shared" si="6"/>
        <v>#REF!</v>
      </c>
      <c r="AK19" s="25" t="e">
        <f t="shared" si="7"/>
        <v>#REF!</v>
      </c>
      <c r="AL19" s="25" t="e">
        <f t="shared" si="8"/>
        <v>#REF!</v>
      </c>
      <c r="AM19" s="25" t="e">
        <f t="shared" si="9"/>
        <v>#REF!</v>
      </c>
      <c r="AN19" s="7"/>
      <c r="AO19" s="7"/>
      <c r="AP19" s="7"/>
      <c r="AQ19" s="7"/>
      <c r="AR19" s="7"/>
    </row>
    <row r="20" spans="1:44" ht="15.6" customHeight="1" x14ac:dyDescent="0.2">
      <c r="A20" s="16" t="s">
        <v>37</v>
      </c>
      <c r="B20" s="3">
        <v>1.8</v>
      </c>
      <c r="C20" s="3">
        <v>0.4</v>
      </c>
      <c r="D20" s="25">
        <v>0.3</v>
      </c>
      <c r="E20" s="3">
        <v>0.4</v>
      </c>
      <c r="F20" s="3">
        <v>1.2</v>
      </c>
      <c r="G20" s="3" t="e">
        <f>#REF!</f>
        <v>#REF!</v>
      </c>
      <c r="H20" s="3">
        <v>2.8</v>
      </c>
      <c r="I20" s="25" t="e">
        <f>#REF!</f>
        <v>#REF!</v>
      </c>
      <c r="J20" s="25" t="e">
        <f t="shared" si="0"/>
        <v>#REF!</v>
      </c>
      <c r="K20" s="25" t="e">
        <f t="shared" si="1"/>
        <v>#REF!</v>
      </c>
      <c r="L20" s="25" t="e">
        <f t="shared" si="2"/>
        <v>#REF!</v>
      </c>
      <c r="M20" s="25" t="e">
        <f t="shared" si="3"/>
        <v>#REF!</v>
      </c>
      <c r="N20" s="37"/>
      <c r="O20" s="16" t="s">
        <v>37</v>
      </c>
      <c r="P20" s="8">
        <v>507</v>
      </c>
      <c r="Q20" s="8">
        <v>199</v>
      </c>
      <c r="R20" s="35">
        <v>347</v>
      </c>
      <c r="S20" s="8">
        <v>704</v>
      </c>
      <c r="T20" s="8">
        <v>531.04999999999995</v>
      </c>
      <c r="U20" s="8" t="e">
        <f>#REF!</f>
        <v>#REF!</v>
      </c>
      <c r="V20" s="8">
        <v>681.85</v>
      </c>
      <c r="W20" s="35" t="e">
        <f>#REF!</f>
        <v>#REF!</v>
      </c>
      <c r="X20" s="25" t="e">
        <f t="shared" si="4"/>
        <v>#REF!</v>
      </c>
      <c r="Y20" s="25" t="e">
        <f t="shared" si="5"/>
        <v>#REF!</v>
      </c>
      <c r="Z20" s="36"/>
      <c r="AA20" s="16" t="s">
        <v>37</v>
      </c>
      <c r="AB20" s="3">
        <v>0.9</v>
      </c>
      <c r="AC20" s="3">
        <v>0.1</v>
      </c>
      <c r="AD20" s="25">
        <v>0.1</v>
      </c>
      <c r="AE20" s="3">
        <v>0.2</v>
      </c>
      <c r="AF20" s="3">
        <v>0.7</v>
      </c>
      <c r="AG20" s="3" t="e">
        <f>#REF!</f>
        <v>#REF!</v>
      </c>
      <c r="AH20" s="3">
        <v>1.9</v>
      </c>
      <c r="AI20" s="25" t="e">
        <f>#REF!</f>
        <v>#REF!</v>
      </c>
      <c r="AJ20" s="25" t="e">
        <f t="shared" si="6"/>
        <v>#REF!</v>
      </c>
      <c r="AK20" s="25" t="e">
        <f t="shared" si="7"/>
        <v>#REF!</v>
      </c>
      <c r="AL20" s="25" t="e">
        <f t="shared" si="8"/>
        <v>#REF!</v>
      </c>
      <c r="AM20" s="25" t="e">
        <f t="shared" si="9"/>
        <v>#REF!</v>
      </c>
      <c r="AN20" s="7"/>
      <c r="AO20" s="7"/>
      <c r="AP20" s="7"/>
      <c r="AQ20" s="7"/>
      <c r="AR20" s="7"/>
    </row>
    <row r="21" spans="1:44" ht="15.6" customHeight="1" x14ac:dyDescent="0.2">
      <c r="A21" s="16" t="s">
        <v>38</v>
      </c>
      <c r="B21" s="3">
        <v>0.4</v>
      </c>
      <c r="C21" s="3">
        <v>0.3</v>
      </c>
      <c r="D21" s="25">
        <v>0.3</v>
      </c>
      <c r="E21" s="3">
        <v>0.3</v>
      </c>
      <c r="F21" s="3">
        <v>0.3</v>
      </c>
      <c r="G21" s="3" t="e">
        <f>#REF!</f>
        <v>#REF!</v>
      </c>
      <c r="H21" s="3">
        <v>0.3</v>
      </c>
      <c r="I21" s="25" t="e">
        <f>#REF!</f>
        <v>#REF!</v>
      </c>
      <c r="J21" s="25" t="e">
        <f t="shared" si="0"/>
        <v>#REF!</v>
      </c>
      <c r="K21" s="25" t="e">
        <f t="shared" si="1"/>
        <v>#REF!</v>
      </c>
      <c r="L21" s="25" t="e">
        <f t="shared" si="2"/>
        <v>#REF!</v>
      </c>
      <c r="M21" s="25" t="e">
        <f t="shared" si="3"/>
        <v>#REF!</v>
      </c>
      <c r="N21" s="37"/>
      <c r="O21" s="16" t="s">
        <v>38</v>
      </c>
      <c r="P21" s="8">
        <v>2362</v>
      </c>
      <c r="Q21" s="8">
        <v>2790</v>
      </c>
      <c r="R21" s="35">
        <v>2666</v>
      </c>
      <c r="S21" s="8">
        <v>2766</v>
      </c>
      <c r="T21" s="8">
        <v>2765.82</v>
      </c>
      <c r="U21" s="8" t="e">
        <f>#REF!</f>
        <v>#REF!</v>
      </c>
      <c r="V21" s="8">
        <v>2369.02</v>
      </c>
      <c r="W21" s="35" t="e">
        <f>#REF!</f>
        <v>#REF!</v>
      </c>
      <c r="X21" s="25" t="e">
        <f t="shared" si="4"/>
        <v>#REF!</v>
      </c>
      <c r="Y21" s="25" t="e">
        <f t="shared" si="5"/>
        <v>#REF!</v>
      </c>
      <c r="Z21" s="36"/>
      <c r="AA21" s="16" t="s">
        <v>38</v>
      </c>
      <c r="AB21" s="3">
        <v>0.9</v>
      </c>
      <c r="AC21" s="3">
        <v>0.9</v>
      </c>
      <c r="AD21" s="25">
        <v>0.8</v>
      </c>
      <c r="AE21" s="3">
        <v>0.8</v>
      </c>
      <c r="AF21" s="3">
        <v>0.8</v>
      </c>
      <c r="AG21" s="3" t="e">
        <f>#REF!</f>
        <v>#REF!</v>
      </c>
      <c r="AH21" s="3">
        <v>0.7</v>
      </c>
      <c r="AI21" s="25" t="e">
        <f>#REF!</f>
        <v>#REF!</v>
      </c>
      <c r="AJ21" s="25" t="e">
        <f t="shared" si="6"/>
        <v>#REF!</v>
      </c>
      <c r="AK21" s="25" t="e">
        <f t="shared" si="7"/>
        <v>#REF!</v>
      </c>
      <c r="AL21" s="25" t="e">
        <f t="shared" si="8"/>
        <v>#REF!</v>
      </c>
      <c r="AM21" s="25" t="e">
        <f t="shared" si="9"/>
        <v>#REF!</v>
      </c>
      <c r="AN21" s="7"/>
      <c r="AO21" s="7"/>
      <c r="AP21" s="7"/>
      <c r="AQ21" s="7"/>
      <c r="AR21" s="7"/>
    </row>
    <row r="22" spans="1:44" ht="15.6" hidden="1" customHeight="1" x14ac:dyDescent="0.2">
      <c r="A22" s="16" t="s">
        <v>39</v>
      </c>
      <c r="B22" s="3">
        <v>0.1</v>
      </c>
      <c r="C22" s="3">
        <v>0.2</v>
      </c>
      <c r="D22" s="25">
        <v>0.1</v>
      </c>
      <c r="E22" s="3">
        <v>0.4</v>
      </c>
      <c r="F22" s="3">
        <v>0.5</v>
      </c>
      <c r="G22" s="3" t="e">
        <f>#REF!</f>
        <v>#REF!</v>
      </c>
      <c r="H22" s="3">
        <v>1.9</v>
      </c>
      <c r="I22" s="25" t="e">
        <f>#REF!</f>
        <v>#REF!</v>
      </c>
      <c r="J22" s="25" t="e">
        <f t="shared" si="0"/>
        <v>#REF!</v>
      </c>
      <c r="K22" s="25" t="e">
        <f t="shared" si="1"/>
        <v>#REF!</v>
      </c>
      <c r="L22" s="25" t="e">
        <f t="shared" si="2"/>
        <v>#REF!</v>
      </c>
      <c r="M22" s="25" t="e">
        <f t="shared" si="3"/>
        <v>#REF!</v>
      </c>
      <c r="N22" s="37"/>
      <c r="O22" s="16" t="s">
        <v>39</v>
      </c>
      <c r="P22" s="8">
        <v>429</v>
      </c>
      <c r="Q22" s="8">
        <v>787</v>
      </c>
      <c r="R22" s="35">
        <v>269</v>
      </c>
      <c r="S22" s="8">
        <v>524</v>
      </c>
      <c r="T22" s="8">
        <v>572.16</v>
      </c>
      <c r="U22" s="8" t="e">
        <f>#REF!</f>
        <v>#REF!</v>
      </c>
      <c r="V22" s="8">
        <v>641.28</v>
      </c>
      <c r="W22" s="35" t="e">
        <f>#REF!</f>
        <v>#REF!</v>
      </c>
      <c r="X22" s="25" t="e">
        <f t="shared" si="4"/>
        <v>#REF!</v>
      </c>
      <c r="Y22" s="25" t="e">
        <f t="shared" si="5"/>
        <v>#REF!</v>
      </c>
      <c r="Z22" s="36"/>
      <c r="AA22" s="16" t="s">
        <v>39</v>
      </c>
      <c r="AB22" s="3">
        <v>0</v>
      </c>
      <c r="AC22" s="3">
        <v>0.1</v>
      </c>
      <c r="AD22" s="25">
        <v>0</v>
      </c>
      <c r="AE22" s="3">
        <v>0.2</v>
      </c>
      <c r="AF22" s="3">
        <v>0.2</v>
      </c>
      <c r="AG22" s="3" t="e">
        <f>#REF!</f>
        <v>#REF!</v>
      </c>
      <c r="AH22" s="3">
        <v>1.2</v>
      </c>
      <c r="AI22" s="25" t="e">
        <f>#REF!</f>
        <v>#REF!</v>
      </c>
      <c r="AJ22" s="25" t="e">
        <f t="shared" si="6"/>
        <v>#REF!</v>
      </c>
      <c r="AK22" s="25" t="e">
        <f t="shared" si="7"/>
        <v>#REF!</v>
      </c>
      <c r="AL22" s="25" t="e">
        <f t="shared" si="8"/>
        <v>#REF!</v>
      </c>
      <c r="AM22" s="25" t="e">
        <f t="shared" si="9"/>
        <v>#REF!</v>
      </c>
      <c r="AN22" s="7"/>
      <c r="AO22" s="7"/>
      <c r="AP22" s="7"/>
      <c r="AQ22" s="7"/>
      <c r="AR22" s="7"/>
    </row>
    <row r="23" spans="1:44" ht="15.6" customHeight="1" x14ac:dyDescent="0.2">
      <c r="A23" s="16" t="s">
        <v>40</v>
      </c>
      <c r="B23" s="3">
        <v>0.3</v>
      </c>
      <c r="C23" s="3">
        <v>0.1</v>
      </c>
      <c r="D23" s="25">
        <v>0</v>
      </c>
      <c r="E23" s="3">
        <v>0</v>
      </c>
      <c r="F23" s="3">
        <v>0</v>
      </c>
      <c r="G23" s="3" t="e">
        <f>#REF!</f>
        <v>#REF!</v>
      </c>
      <c r="H23" s="3">
        <v>0</v>
      </c>
      <c r="I23" s="25" t="e">
        <f>#REF!</f>
        <v>#REF!</v>
      </c>
      <c r="J23" s="25">
        <f t="shared" si="0"/>
        <v>0</v>
      </c>
      <c r="K23" s="25" t="e">
        <f t="shared" si="1"/>
        <v>#REF!</v>
      </c>
      <c r="L23" s="25" t="e">
        <f t="shared" si="2"/>
        <v>#REF!</v>
      </c>
      <c r="M23" s="25" t="e">
        <f t="shared" si="3"/>
        <v>#REF!</v>
      </c>
      <c r="N23" s="37"/>
      <c r="O23" s="16" t="s">
        <v>40</v>
      </c>
      <c r="P23" s="8">
        <v>351</v>
      </c>
      <c r="Q23" s="8">
        <v>333</v>
      </c>
      <c r="R23" s="35">
        <v>0</v>
      </c>
      <c r="S23" s="8">
        <v>0</v>
      </c>
      <c r="T23" s="8">
        <v>0</v>
      </c>
      <c r="U23" s="8" t="e">
        <f>#REF!</f>
        <v>#REF!</v>
      </c>
      <c r="V23" s="8">
        <v>0</v>
      </c>
      <c r="W23" s="35" t="e">
        <f>#REF!</f>
        <v>#REF!</v>
      </c>
      <c r="X23" s="25">
        <f t="shared" si="4"/>
        <v>0</v>
      </c>
      <c r="Y23" s="25" t="e">
        <f t="shared" si="5"/>
        <v>#REF!</v>
      </c>
      <c r="Z23" s="36"/>
      <c r="AA23" s="16" t="s">
        <v>40</v>
      </c>
      <c r="AB23" s="3">
        <v>0.1</v>
      </c>
      <c r="AC23" s="3">
        <v>0.1</v>
      </c>
      <c r="AD23" s="25">
        <v>0</v>
      </c>
      <c r="AE23" s="3">
        <v>0</v>
      </c>
      <c r="AF23" s="3">
        <v>0</v>
      </c>
      <c r="AG23" s="3" t="e">
        <f>#REF!</f>
        <v>#REF!</v>
      </c>
      <c r="AH23" s="3">
        <v>0</v>
      </c>
      <c r="AI23" s="25" t="e">
        <f>#REF!</f>
        <v>#REF!</v>
      </c>
      <c r="AJ23" s="25">
        <f t="shared" si="6"/>
        <v>0</v>
      </c>
      <c r="AK23" s="25" t="e">
        <f t="shared" si="7"/>
        <v>#REF!</v>
      </c>
      <c r="AL23" s="25" t="e">
        <f t="shared" si="8"/>
        <v>#REF!</v>
      </c>
      <c r="AM23" s="25" t="e">
        <f t="shared" si="9"/>
        <v>#REF!</v>
      </c>
      <c r="AN23" s="7"/>
      <c r="AO23" s="7"/>
      <c r="AP23" s="7"/>
      <c r="AQ23" s="7"/>
      <c r="AR23" s="7"/>
    </row>
    <row r="24" spans="1:44" ht="15.6" customHeight="1" x14ac:dyDescent="0.2">
      <c r="A24" s="16" t="s">
        <v>41</v>
      </c>
      <c r="B24" s="3">
        <v>0.1</v>
      </c>
      <c r="C24" s="3">
        <v>0.1</v>
      </c>
      <c r="D24" s="25">
        <v>0</v>
      </c>
      <c r="E24" s="3">
        <v>0</v>
      </c>
      <c r="F24" s="3">
        <v>0</v>
      </c>
      <c r="G24" s="3" t="e">
        <f>#REF!</f>
        <v>#REF!</v>
      </c>
      <c r="H24" s="3">
        <v>0.5</v>
      </c>
      <c r="I24" s="25" t="e">
        <f>#REF!</f>
        <v>#REF!</v>
      </c>
      <c r="J24" s="25" t="e">
        <f t="shared" si="0"/>
        <v>#REF!</v>
      </c>
      <c r="K24" s="25" t="e">
        <f t="shared" si="1"/>
        <v>#REF!</v>
      </c>
      <c r="L24" s="25" t="e">
        <f t="shared" si="2"/>
        <v>#REF!</v>
      </c>
      <c r="M24" s="25" t="e">
        <f t="shared" si="3"/>
        <v>#REF!</v>
      </c>
      <c r="N24" s="37"/>
      <c r="O24" s="16" t="s">
        <v>41</v>
      </c>
      <c r="P24" s="8">
        <v>312</v>
      </c>
      <c r="Q24" s="8">
        <v>319</v>
      </c>
      <c r="R24" s="35">
        <v>0</v>
      </c>
      <c r="S24" s="8">
        <v>0</v>
      </c>
      <c r="T24" s="8">
        <v>0</v>
      </c>
      <c r="U24" s="8" t="e">
        <f>#REF!</f>
        <v>#REF!</v>
      </c>
      <c r="V24" s="8">
        <v>2438</v>
      </c>
      <c r="W24" s="35" t="e">
        <f>#REF!</f>
        <v>#REF!</v>
      </c>
      <c r="X24" s="25" t="e">
        <f t="shared" si="4"/>
        <v>#REF!</v>
      </c>
      <c r="Y24" s="25" t="e">
        <f t="shared" si="5"/>
        <v>#REF!</v>
      </c>
      <c r="Z24" s="36"/>
      <c r="AA24" s="16" t="s">
        <v>41</v>
      </c>
      <c r="AB24" s="3">
        <v>0</v>
      </c>
      <c r="AC24" s="3">
        <v>0</v>
      </c>
      <c r="AD24" s="25">
        <v>0</v>
      </c>
      <c r="AE24" s="3">
        <v>0</v>
      </c>
      <c r="AF24" s="3">
        <v>0</v>
      </c>
      <c r="AG24" s="3" t="e">
        <f>#REF!</f>
        <v>#REF!</v>
      </c>
      <c r="AH24" s="3">
        <v>1.2</v>
      </c>
      <c r="AI24" s="25" t="e">
        <f>#REF!</f>
        <v>#REF!</v>
      </c>
      <c r="AJ24" s="25" t="e">
        <f t="shared" si="6"/>
        <v>#REF!</v>
      </c>
      <c r="AK24" s="25" t="e">
        <f t="shared" si="7"/>
        <v>#REF!</v>
      </c>
      <c r="AL24" s="25" t="e">
        <f t="shared" si="8"/>
        <v>#REF!</v>
      </c>
      <c r="AM24" s="25" t="e">
        <f t="shared" si="9"/>
        <v>#REF!</v>
      </c>
      <c r="AN24" s="7"/>
      <c r="AO24" s="7"/>
      <c r="AP24" s="7"/>
      <c r="AQ24" s="7"/>
      <c r="AR24" s="7"/>
    </row>
    <row r="25" spans="1:44" ht="15.6" customHeight="1" x14ac:dyDescent="0.2">
      <c r="A25" s="16" t="s">
        <v>42</v>
      </c>
      <c r="B25" s="3">
        <v>0</v>
      </c>
      <c r="C25" s="3">
        <v>0</v>
      </c>
      <c r="D25" s="25">
        <v>0</v>
      </c>
      <c r="E25" s="3">
        <v>0</v>
      </c>
      <c r="F25" s="3">
        <v>0</v>
      </c>
      <c r="G25" s="3" t="e">
        <f>#REF!</f>
        <v>#REF!</v>
      </c>
      <c r="H25" s="3">
        <v>0</v>
      </c>
      <c r="I25" s="25" t="e">
        <f>#REF!</f>
        <v>#REF!</v>
      </c>
      <c r="J25" s="25">
        <f t="shared" si="0"/>
        <v>0</v>
      </c>
      <c r="K25" s="25" t="e">
        <f t="shared" si="1"/>
        <v>#REF!</v>
      </c>
      <c r="L25" s="25" t="e">
        <f t="shared" si="2"/>
        <v>#REF!</v>
      </c>
      <c r="M25" s="25" t="e">
        <f t="shared" si="3"/>
        <v>#REF!</v>
      </c>
      <c r="N25" s="37"/>
      <c r="O25" s="16" t="s">
        <v>42</v>
      </c>
      <c r="P25" s="8">
        <v>0</v>
      </c>
      <c r="Q25" s="8">
        <v>0</v>
      </c>
      <c r="R25" s="35">
        <v>0</v>
      </c>
      <c r="S25" s="8">
        <v>0</v>
      </c>
      <c r="T25" s="8">
        <v>0</v>
      </c>
      <c r="U25" s="8" t="e">
        <f>#REF!</f>
        <v>#REF!</v>
      </c>
      <c r="V25" s="8">
        <v>0</v>
      </c>
      <c r="W25" s="35" t="e">
        <f>#REF!</f>
        <v>#REF!</v>
      </c>
      <c r="X25" s="25">
        <f t="shared" si="4"/>
        <v>0</v>
      </c>
      <c r="Y25" s="25" t="e">
        <f t="shared" si="5"/>
        <v>#REF!</v>
      </c>
      <c r="Z25" s="36"/>
      <c r="AA25" s="16" t="s">
        <v>42</v>
      </c>
      <c r="AB25" s="3">
        <v>0</v>
      </c>
      <c r="AC25" s="3">
        <v>0</v>
      </c>
      <c r="AD25" s="25">
        <v>0</v>
      </c>
      <c r="AE25" s="3">
        <v>0</v>
      </c>
      <c r="AF25" s="3">
        <v>0</v>
      </c>
      <c r="AG25" s="3" t="e">
        <f>#REF!</f>
        <v>#REF!</v>
      </c>
      <c r="AH25" s="3">
        <v>0</v>
      </c>
      <c r="AI25" s="25" t="e">
        <f>#REF!</f>
        <v>#REF!</v>
      </c>
      <c r="AJ25" s="25">
        <f t="shared" si="6"/>
        <v>0</v>
      </c>
      <c r="AK25" s="25" t="e">
        <f t="shared" si="7"/>
        <v>#REF!</v>
      </c>
      <c r="AL25" s="25" t="e">
        <f t="shared" si="8"/>
        <v>#REF!</v>
      </c>
      <c r="AM25" s="25" t="e">
        <f t="shared" si="9"/>
        <v>#REF!</v>
      </c>
      <c r="AN25" s="7"/>
      <c r="AO25" s="7"/>
      <c r="AP25" s="7"/>
      <c r="AQ25" s="7"/>
      <c r="AR25" s="7"/>
    </row>
    <row r="26" spans="1:44" ht="15.6" customHeight="1" x14ac:dyDescent="0.2">
      <c r="A26" s="16" t="s">
        <v>43</v>
      </c>
      <c r="B26" s="3">
        <v>319.39999999999998</v>
      </c>
      <c r="C26" s="3">
        <v>281.10000000000002</v>
      </c>
      <c r="D26" s="25">
        <v>235.2</v>
      </c>
      <c r="E26" s="3">
        <v>201.6</v>
      </c>
      <c r="F26" s="3">
        <v>263.7</v>
      </c>
      <c r="G26" s="3" t="e">
        <f>#REF!</f>
        <v>#REF!</v>
      </c>
      <c r="H26" s="3">
        <v>251</v>
      </c>
      <c r="I26" s="25" t="e">
        <f>#REF!</f>
        <v>#REF!</v>
      </c>
      <c r="J26" s="25" t="e">
        <f t="shared" si="0"/>
        <v>#REF!</v>
      </c>
      <c r="K26" s="25" t="e">
        <f t="shared" si="1"/>
        <v>#REF!</v>
      </c>
      <c r="L26" s="25" t="e">
        <f t="shared" si="2"/>
        <v>#REF!</v>
      </c>
      <c r="M26" s="25" t="e">
        <f t="shared" si="3"/>
        <v>#REF!</v>
      </c>
      <c r="N26" s="37"/>
      <c r="O26" s="16" t="s">
        <v>43</v>
      </c>
      <c r="P26" s="8">
        <v>2357</v>
      </c>
      <c r="Q26" s="8">
        <v>2319</v>
      </c>
      <c r="R26" s="35">
        <v>1577</v>
      </c>
      <c r="S26" s="8">
        <v>2576</v>
      </c>
      <c r="T26" s="8">
        <v>2835</v>
      </c>
      <c r="U26" s="8" t="e">
        <f>#REF!</f>
        <v>#REF!</v>
      </c>
      <c r="V26" s="8">
        <v>2721</v>
      </c>
      <c r="W26" s="35" t="e">
        <f>#REF!</f>
        <v>#REF!</v>
      </c>
      <c r="X26" s="25" t="e">
        <f t="shared" si="4"/>
        <v>#REF!</v>
      </c>
      <c r="Y26" s="25" t="e">
        <f t="shared" si="5"/>
        <v>#REF!</v>
      </c>
      <c r="Z26" s="36"/>
      <c r="AA26" s="16" t="s">
        <v>43</v>
      </c>
      <c r="AB26" s="3">
        <v>752.8</v>
      </c>
      <c r="AC26" s="3">
        <v>651.79999999999995</v>
      </c>
      <c r="AD26" s="25">
        <v>371</v>
      </c>
      <c r="AE26" s="3">
        <v>519.29999999999995</v>
      </c>
      <c r="AF26" s="3">
        <v>747.6</v>
      </c>
      <c r="AG26" s="3" t="e">
        <f>#REF!</f>
        <v>#REF!</v>
      </c>
      <c r="AH26" s="3">
        <v>683</v>
      </c>
      <c r="AI26" s="25" t="e">
        <f>#REF!</f>
        <v>#REF!</v>
      </c>
      <c r="AJ26" s="25" t="e">
        <f t="shared" si="6"/>
        <v>#REF!</v>
      </c>
      <c r="AK26" s="25" t="e">
        <f t="shared" si="7"/>
        <v>#REF!</v>
      </c>
      <c r="AL26" s="25" t="e">
        <f t="shared" si="8"/>
        <v>#REF!</v>
      </c>
      <c r="AM26" s="25" t="e">
        <f t="shared" si="9"/>
        <v>#REF!</v>
      </c>
      <c r="AN26" s="7"/>
      <c r="AO26" s="7"/>
      <c r="AP26" s="7"/>
      <c r="AQ26" s="7"/>
      <c r="AR26" s="7"/>
    </row>
    <row r="27" spans="1:44" ht="15.6" customHeight="1" x14ac:dyDescent="0.2">
      <c r="A27" s="46" t="s">
        <v>44</v>
      </c>
      <c r="B27" s="47">
        <v>734.2</v>
      </c>
      <c r="C27" s="47">
        <v>627.6</v>
      </c>
      <c r="D27" s="47">
        <v>660.4</v>
      </c>
      <c r="E27" s="47">
        <v>682.6</v>
      </c>
      <c r="F27" s="47">
        <v>841.2</v>
      </c>
      <c r="G27" s="47" t="e">
        <f>#REF!</f>
        <v>#REF!</v>
      </c>
      <c r="H27" s="47">
        <v>1212.7</v>
      </c>
      <c r="I27" s="47" t="e">
        <f>#REF!</f>
        <v>#REF!</v>
      </c>
      <c r="J27" s="47" t="e">
        <f t="shared" si="0"/>
        <v>#REF!</v>
      </c>
      <c r="K27" s="47" t="e">
        <f t="shared" si="1"/>
        <v>#REF!</v>
      </c>
      <c r="L27" s="47" t="e">
        <f t="shared" si="2"/>
        <v>#REF!</v>
      </c>
      <c r="M27" s="47" t="e">
        <f t="shared" si="3"/>
        <v>#REF!</v>
      </c>
      <c r="N27" s="31"/>
      <c r="O27" s="46" t="s">
        <v>44</v>
      </c>
      <c r="P27" s="48">
        <v>2404.4956830000001</v>
      </c>
      <c r="Q27" s="48">
        <v>2465.7357280000001</v>
      </c>
      <c r="R27" s="48">
        <v>2193.7906950000001</v>
      </c>
      <c r="S27" s="48">
        <v>2424.0993010000002</v>
      </c>
      <c r="T27" s="48">
        <v>2494.0867330000001</v>
      </c>
      <c r="U27" s="48" t="e">
        <f>#REF!</f>
        <v>#REF!</v>
      </c>
      <c r="V27" s="48">
        <v>2519.6345219999998</v>
      </c>
      <c r="W27" s="48" t="e">
        <f>#REF!</f>
        <v>#REF!</v>
      </c>
      <c r="X27" s="47" t="e">
        <f t="shared" si="4"/>
        <v>#REF!</v>
      </c>
      <c r="Y27" s="47" t="e">
        <f t="shared" si="5"/>
        <v>#REF!</v>
      </c>
      <c r="Z27" s="33"/>
      <c r="AA27" s="46" t="s">
        <v>44</v>
      </c>
      <c r="AB27" s="47">
        <v>1765.4</v>
      </c>
      <c r="AC27" s="47">
        <v>1547.6</v>
      </c>
      <c r="AD27" s="47">
        <v>1448.8</v>
      </c>
      <c r="AE27" s="47">
        <v>1656.6</v>
      </c>
      <c r="AF27" s="47">
        <v>2098</v>
      </c>
      <c r="AG27" s="47" t="e">
        <f>#REF!</f>
        <v>#REF!</v>
      </c>
      <c r="AH27" s="47">
        <v>3055.6</v>
      </c>
      <c r="AI27" s="47" t="e">
        <f>#REF!</f>
        <v>#REF!</v>
      </c>
      <c r="AJ27" s="47" t="e">
        <f t="shared" si="6"/>
        <v>#REF!</v>
      </c>
      <c r="AK27" s="47" t="e">
        <f t="shared" si="7"/>
        <v>#REF!</v>
      </c>
      <c r="AL27" s="47" t="e">
        <f t="shared" si="8"/>
        <v>#REF!</v>
      </c>
      <c r="AM27" s="47" t="e">
        <f t="shared" si="9"/>
        <v>#REF!</v>
      </c>
      <c r="AN27" s="7"/>
      <c r="AO27" s="7"/>
      <c r="AP27" s="7"/>
      <c r="AQ27" s="7"/>
      <c r="AR27" s="7"/>
    </row>
    <row r="28" spans="1:44" ht="15.6" customHeight="1" x14ac:dyDescent="0.2">
      <c r="A28" s="16" t="s">
        <v>45</v>
      </c>
      <c r="B28" s="3">
        <v>643.1</v>
      </c>
      <c r="C28" s="3">
        <v>562.70000000000005</v>
      </c>
      <c r="D28" s="25">
        <v>600.79999999999995</v>
      </c>
      <c r="E28" s="3">
        <v>627.79999999999995</v>
      </c>
      <c r="F28" s="3">
        <v>777.8</v>
      </c>
      <c r="G28" s="3" t="e">
        <f>#REF!</f>
        <v>#REF!</v>
      </c>
      <c r="H28" s="3">
        <v>1149.7</v>
      </c>
      <c r="I28" s="25" t="e">
        <f>#REF!</f>
        <v>#REF!</v>
      </c>
      <c r="J28" s="25" t="e">
        <f t="shared" si="0"/>
        <v>#REF!</v>
      </c>
      <c r="K28" s="25" t="e">
        <f t="shared" si="1"/>
        <v>#REF!</v>
      </c>
      <c r="L28" s="25" t="e">
        <f t="shared" si="2"/>
        <v>#REF!</v>
      </c>
      <c r="M28" s="25" t="e">
        <f t="shared" si="3"/>
        <v>#REF!</v>
      </c>
      <c r="N28" s="34"/>
      <c r="O28" s="16" t="s">
        <v>45</v>
      </c>
      <c r="P28" s="8">
        <v>2396</v>
      </c>
      <c r="Q28" s="8">
        <v>2457</v>
      </c>
      <c r="R28" s="35">
        <v>2198</v>
      </c>
      <c r="S28" s="8">
        <v>2416</v>
      </c>
      <c r="T28" s="8">
        <v>2488.1999999999998</v>
      </c>
      <c r="U28" s="8" t="e">
        <f>#REF!</f>
        <v>#REF!</v>
      </c>
      <c r="V28" s="8">
        <v>2518.12</v>
      </c>
      <c r="W28" s="35" t="e">
        <f>#REF!</f>
        <v>#REF!</v>
      </c>
      <c r="X28" s="25" t="e">
        <f t="shared" si="4"/>
        <v>#REF!</v>
      </c>
      <c r="Y28" s="25" t="e">
        <f t="shared" si="5"/>
        <v>#REF!</v>
      </c>
      <c r="Z28" s="36"/>
      <c r="AA28" s="16" t="s">
        <v>45</v>
      </c>
      <c r="AB28" s="3">
        <v>1540.7</v>
      </c>
      <c r="AC28" s="3">
        <v>1382.6</v>
      </c>
      <c r="AD28" s="25">
        <v>1320.8</v>
      </c>
      <c r="AE28" s="3">
        <v>1516.9</v>
      </c>
      <c r="AF28" s="3">
        <v>1935.3</v>
      </c>
      <c r="AG28" s="3" t="e">
        <f>#REF!</f>
        <v>#REF!</v>
      </c>
      <c r="AH28" s="3">
        <v>2895.1</v>
      </c>
      <c r="AI28" s="25" t="e">
        <f>#REF!</f>
        <v>#REF!</v>
      </c>
      <c r="AJ28" s="25" t="e">
        <f t="shared" si="6"/>
        <v>#REF!</v>
      </c>
      <c r="AK28" s="25" t="e">
        <f t="shared" si="7"/>
        <v>#REF!</v>
      </c>
      <c r="AL28" s="25" t="e">
        <f t="shared" si="8"/>
        <v>#REF!</v>
      </c>
      <c r="AM28" s="25" t="e">
        <f t="shared" si="9"/>
        <v>#REF!</v>
      </c>
      <c r="AN28" s="7"/>
      <c r="AO28" s="7"/>
      <c r="AP28" s="7"/>
      <c r="AQ28" s="7"/>
      <c r="AR28" s="7"/>
    </row>
    <row r="29" spans="1:44" ht="15.6" customHeight="1" x14ac:dyDescent="0.2">
      <c r="A29" s="16" t="s">
        <v>46</v>
      </c>
      <c r="B29" s="3">
        <v>37.5</v>
      </c>
      <c r="C29" s="3">
        <v>31.1</v>
      </c>
      <c r="D29" s="25">
        <v>29.9</v>
      </c>
      <c r="E29" s="3">
        <v>28.6</v>
      </c>
      <c r="F29" s="3">
        <v>30.4</v>
      </c>
      <c r="G29" s="3" t="e">
        <f>#REF!</f>
        <v>#REF!</v>
      </c>
      <c r="H29" s="3">
        <v>27.5</v>
      </c>
      <c r="I29" s="25" t="e">
        <f>#REF!</f>
        <v>#REF!</v>
      </c>
      <c r="J29" s="25" t="e">
        <f t="shared" si="0"/>
        <v>#REF!</v>
      </c>
      <c r="K29" s="25" t="e">
        <f t="shared" si="1"/>
        <v>#REF!</v>
      </c>
      <c r="L29" s="25" t="e">
        <f t="shared" si="2"/>
        <v>#REF!</v>
      </c>
      <c r="M29" s="25" t="e">
        <f t="shared" si="3"/>
        <v>#REF!</v>
      </c>
      <c r="N29" s="34"/>
      <c r="O29" s="16" t="s">
        <v>46</v>
      </c>
      <c r="P29" s="8">
        <v>2586</v>
      </c>
      <c r="Q29" s="8">
        <v>2723</v>
      </c>
      <c r="R29" s="35">
        <v>2474</v>
      </c>
      <c r="S29" s="8">
        <v>2567</v>
      </c>
      <c r="T29" s="8">
        <v>2655</v>
      </c>
      <c r="U29" s="8" t="e">
        <f>#REF!</f>
        <v>#REF!</v>
      </c>
      <c r="V29" s="8">
        <v>2614.88</v>
      </c>
      <c r="W29" s="35" t="e">
        <f>#REF!</f>
        <v>#REF!</v>
      </c>
      <c r="X29" s="25" t="e">
        <f t="shared" si="4"/>
        <v>#REF!</v>
      </c>
      <c r="Y29" s="25" t="e">
        <f t="shared" si="5"/>
        <v>#REF!</v>
      </c>
      <c r="Z29" s="36"/>
      <c r="AA29" s="16" t="s">
        <v>46</v>
      </c>
      <c r="AB29" s="3">
        <v>97</v>
      </c>
      <c r="AC29" s="3">
        <v>84.7</v>
      </c>
      <c r="AD29" s="25">
        <v>74</v>
      </c>
      <c r="AE29" s="3">
        <v>75.3</v>
      </c>
      <c r="AF29" s="3">
        <v>80.7</v>
      </c>
      <c r="AG29" s="3" t="e">
        <f>#REF!</f>
        <v>#REF!</v>
      </c>
      <c r="AH29" s="3">
        <v>71.900000000000006</v>
      </c>
      <c r="AI29" s="25" t="e">
        <f>#REF!</f>
        <v>#REF!</v>
      </c>
      <c r="AJ29" s="25" t="e">
        <f t="shared" si="6"/>
        <v>#REF!</v>
      </c>
      <c r="AK29" s="25" t="e">
        <f t="shared" si="7"/>
        <v>#REF!</v>
      </c>
      <c r="AL29" s="25" t="e">
        <f t="shared" si="8"/>
        <v>#REF!</v>
      </c>
      <c r="AM29" s="25" t="e">
        <f t="shared" si="9"/>
        <v>#REF!</v>
      </c>
      <c r="AN29" s="7"/>
      <c r="AO29" s="7"/>
      <c r="AP29" s="7"/>
      <c r="AQ29" s="7"/>
      <c r="AR29" s="7"/>
    </row>
    <row r="30" spans="1:44" ht="15.6" customHeight="1" x14ac:dyDescent="0.2">
      <c r="A30" s="16" t="s">
        <v>47</v>
      </c>
      <c r="B30" s="3">
        <v>53.6</v>
      </c>
      <c r="C30" s="3">
        <v>33.799999999999997</v>
      </c>
      <c r="D30" s="25">
        <v>29.7</v>
      </c>
      <c r="E30" s="3">
        <v>26.2</v>
      </c>
      <c r="F30" s="3">
        <v>33</v>
      </c>
      <c r="G30" s="3" t="e">
        <f>#REF!</f>
        <v>#REF!</v>
      </c>
      <c r="H30" s="3">
        <v>35.5</v>
      </c>
      <c r="I30" s="25" t="e">
        <f>#REF!</f>
        <v>#REF!</v>
      </c>
      <c r="J30" s="25" t="e">
        <f t="shared" si="0"/>
        <v>#REF!</v>
      </c>
      <c r="K30" s="25" t="e">
        <f t="shared" si="1"/>
        <v>#REF!</v>
      </c>
      <c r="L30" s="25" t="e">
        <f t="shared" si="2"/>
        <v>#REF!</v>
      </c>
      <c r="M30" s="25" t="e">
        <f t="shared" si="3"/>
        <v>#REF!</v>
      </c>
      <c r="N30" s="34"/>
      <c r="O30" s="16" t="s">
        <v>47</v>
      </c>
      <c r="P30" s="8">
        <v>2382</v>
      </c>
      <c r="Q30" s="8">
        <v>2375</v>
      </c>
      <c r="R30" s="35">
        <v>1818</v>
      </c>
      <c r="S30" s="8">
        <v>2458</v>
      </c>
      <c r="T30" s="8">
        <v>2484.6</v>
      </c>
      <c r="U30" s="8" t="e">
        <f>#REF!</f>
        <v>#REF!</v>
      </c>
      <c r="V30" s="8">
        <v>2494.902</v>
      </c>
      <c r="W30" s="35" t="e">
        <f>#REF!</f>
        <v>#REF!</v>
      </c>
      <c r="X30" s="25" t="e">
        <f t="shared" si="4"/>
        <v>#REF!</v>
      </c>
      <c r="Y30" s="25" t="e">
        <f t="shared" si="5"/>
        <v>#REF!</v>
      </c>
      <c r="Z30" s="36"/>
      <c r="AA30" s="16" t="s">
        <v>47</v>
      </c>
      <c r="AB30" s="3">
        <v>127.7</v>
      </c>
      <c r="AC30" s="3">
        <v>80.3</v>
      </c>
      <c r="AD30" s="25">
        <v>54</v>
      </c>
      <c r="AE30" s="3">
        <v>64.400000000000006</v>
      </c>
      <c r="AF30" s="3">
        <v>82</v>
      </c>
      <c r="AG30" s="3" t="e">
        <f>#REF!</f>
        <v>#REF!</v>
      </c>
      <c r="AH30" s="3">
        <v>88.6</v>
      </c>
      <c r="AI30" s="25" t="e">
        <f>#REF!</f>
        <v>#REF!</v>
      </c>
      <c r="AJ30" s="25" t="e">
        <f t="shared" si="6"/>
        <v>#REF!</v>
      </c>
      <c r="AK30" s="25" t="e">
        <f t="shared" si="7"/>
        <v>#REF!</v>
      </c>
      <c r="AL30" s="25" t="e">
        <f t="shared" si="8"/>
        <v>#REF!</v>
      </c>
      <c r="AM30" s="25" t="e">
        <f t="shared" si="9"/>
        <v>#REF!</v>
      </c>
      <c r="AN30" s="7"/>
      <c r="AO30" s="7"/>
      <c r="AP30" s="7"/>
      <c r="AQ30" s="7"/>
      <c r="AR30" s="7"/>
    </row>
    <row r="31" spans="1:44" ht="15.6" hidden="1" customHeight="1" x14ac:dyDescent="0.2">
      <c r="A31" s="16" t="s">
        <v>48</v>
      </c>
      <c r="B31" s="3">
        <v>0</v>
      </c>
      <c r="C31" s="3">
        <v>0</v>
      </c>
      <c r="D31" s="25">
        <v>0</v>
      </c>
      <c r="E31" s="3">
        <v>0</v>
      </c>
      <c r="F31" s="3">
        <v>0</v>
      </c>
      <c r="G31" s="3" t="e">
        <f>#REF!</f>
        <v>#REF!</v>
      </c>
      <c r="H31" s="3">
        <v>0</v>
      </c>
      <c r="I31" s="25" t="e">
        <f>#REF!</f>
        <v>#REF!</v>
      </c>
      <c r="J31" s="25">
        <f t="shared" si="0"/>
        <v>0</v>
      </c>
      <c r="K31" s="25" t="e">
        <f t="shared" si="1"/>
        <v>#REF!</v>
      </c>
      <c r="L31" s="25" t="e">
        <f t="shared" si="2"/>
        <v>#REF!</v>
      </c>
      <c r="M31" s="25" t="e">
        <f t="shared" si="3"/>
        <v>#REF!</v>
      </c>
      <c r="N31" s="34"/>
      <c r="O31" s="16" t="s">
        <v>48</v>
      </c>
      <c r="P31" s="8">
        <v>0</v>
      </c>
      <c r="Q31" s="8">
        <v>0</v>
      </c>
      <c r="R31" s="35">
        <v>0</v>
      </c>
      <c r="S31" s="8">
        <v>0</v>
      </c>
      <c r="T31" s="8">
        <v>0</v>
      </c>
      <c r="U31" s="8" t="e">
        <f>#REF!</f>
        <v>#REF!</v>
      </c>
      <c r="V31" s="8">
        <v>0</v>
      </c>
      <c r="W31" s="35" t="e">
        <f>#REF!</f>
        <v>#REF!</v>
      </c>
      <c r="X31" s="25">
        <f t="shared" si="4"/>
        <v>0</v>
      </c>
      <c r="Y31" s="25" t="e">
        <f t="shared" si="5"/>
        <v>#REF!</v>
      </c>
      <c r="Z31" s="36"/>
      <c r="AA31" s="16" t="s">
        <v>48</v>
      </c>
      <c r="AB31" s="3">
        <v>0</v>
      </c>
      <c r="AC31" s="3">
        <v>0</v>
      </c>
      <c r="AD31" s="25">
        <v>0</v>
      </c>
      <c r="AE31" s="3">
        <v>0</v>
      </c>
      <c r="AF31" s="3">
        <v>0</v>
      </c>
      <c r="AG31" s="3" t="e">
        <f>#REF!</f>
        <v>#REF!</v>
      </c>
      <c r="AH31" s="3">
        <v>0</v>
      </c>
      <c r="AI31" s="25" t="e">
        <f>#REF!</f>
        <v>#REF!</v>
      </c>
      <c r="AJ31" s="25">
        <f t="shared" si="6"/>
        <v>0</v>
      </c>
      <c r="AK31" s="25" t="e">
        <f t="shared" si="7"/>
        <v>#REF!</v>
      </c>
      <c r="AL31" s="25" t="e">
        <f t="shared" si="8"/>
        <v>#REF!</v>
      </c>
      <c r="AM31" s="25" t="e">
        <f t="shared" si="9"/>
        <v>#REF!</v>
      </c>
      <c r="AN31" s="7"/>
      <c r="AO31" s="7"/>
      <c r="AP31" s="7"/>
      <c r="AQ31" s="7"/>
      <c r="AR31" s="7"/>
    </row>
    <row r="32" spans="1:44" ht="15.6" customHeight="1" x14ac:dyDescent="0.2">
      <c r="A32" s="46" t="s">
        <v>49</v>
      </c>
      <c r="B32" s="47">
        <v>28.9</v>
      </c>
      <c r="C32" s="47">
        <v>22.2</v>
      </c>
      <c r="D32" s="47">
        <v>23.8</v>
      </c>
      <c r="E32" s="47">
        <v>18.399999999999999</v>
      </c>
      <c r="F32" s="47">
        <v>30.7</v>
      </c>
      <c r="G32" s="47" t="e">
        <f>#REF!</f>
        <v>#REF!</v>
      </c>
      <c r="H32" s="47">
        <v>45.6</v>
      </c>
      <c r="I32" s="47" t="e">
        <f>#REF!</f>
        <v>#REF!</v>
      </c>
      <c r="J32" s="47" t="e">
        <f t="shared" si="0"/>
        <v>#REF!</v>
      </c>
      <c r="K32" s="47" t="e">
        <f t="shared" si="1"/>
        <v>#REF!</v>
      </c>
      <c r="L32" s="47" t="e">
        <f t="shared" si="2"/>
        <v>#REF!</v>
      </c>
      <c r="M32" s="47" t="e">
        <f t="shared" si="3"/>
        <v>#REF!</v>
      </c>
      <c r="N32" s="31"/>
      <c r="O32" s="46" t="s">
        <v>49</v>
      </c>
      <c r="P32" s="48">
        <v>2095.5460549999998</v>
      </c>
      <c r="Q32" s="48">
        <v>2147.1902700000001</v>
      </c>
      <c r="R32" s="48">
        <v>2042.7397060000001</v>
      </c>
      <c r="S32" s="48">
        <v>2215.4867389999999</v>
      </c>
      <c r="T32" s="48">
        <v>2368.276124</v>
      </c>
      <c r="U32" s="48" t="e">
        <f>#REF!</f>
        <v>#REF!</v>
      </c>
      <c r="V32" s="48">
        <v>2473.0904609999998</v>
      </c>
      <c r="W32" s="48" t="e">
        <f>#REF!</f>
        <v>#REF!</v>
      </c>
      <c r="X32" s="47" t="e">
        <f t="shared" si="4"/>
        <v>#REF!</v>
      </c>
      <c r="Y32" s="47" t="e">
        <f t="shared" si="5"/>
        <v>#REF!</v>
      </c>
      <c r="Z32" s="33"/>
      <c r="AA32" s="46" t="s">
        <v>49</v>
      </c>
      <c r="AB32" s="47">
        <v>60.5</v>
      </c>
      <c r="AC32" s="47">
        <v>47.7</v>
      </c>
      <c r="AD32" s="47">
        <v>48.6</v>
      </c>
      <c r="AE32" s="47">
        <v>41.4</v>
      </c>
      <c r="AF32" s="47">
        <v>72.8</v>
      </c>
      <c r="AG32" s="47" t="e">
        <f>#REF!</f>
        <v>#REF!</v>
      </c>
      <c r="AH32" s="47">
        <v>112.8</v>
      </c>
      <c r="AI32" s="47" t="e">
        <f>#REF!</f>
        <v>#REF!</v>
      </c>
      <c r="AJ32" s="47" t="e">
        <f t="shared" si="6"/>
        <v>#REF!</v>
      </c>
      <c r="AK32" s="47" t="e">
        <f t="shared" si="7"/>
        <v>#REF!</v>
      </c>
      <c r="AL32" s="47" t="e">
        <f t="shared" si="8"/>
        <v>#REF!</v>
      </c>
      <c r="AM32" s="47" t="e">
        <f t="shared" si="9"/>
        <v>#REF!</v>
      </c>
      <c r="AN32" s="7"/>
      <c r="AO32" s="7"/>
      <c r="AP32" s="7"/>
      <c r="AQ32" s="7"/>
      <c r="AR32" s="7"/>
    </row>
    <row r="33" spans="1:44" ht="15.6" customHeight="1" x14ac:dyDescent="0.2">
      <c r="A33" s="16" t="s">
        <v>50</v>
      </c>
      <c r="B33" s="3">
        <v>20.9</v>
      </c>
      <c r="C33" s="3">
        <v>18.8</v>
      </c>
      <c r="D33" s="25">
        <v>19.600000000000001</v>
      </c>
      <c r="E33" s="3">
        <v>15.6</v>
      </c>
      <c r="F33" s="3">
        <v>25</v>
      </c>
      <c r="G33" s="3" t="e">
        <f>#REF!</f>
        <v>#REF!</v>
      </c>
      <c r="H33" s="3">
        <v>35.1</v>
      </c>
      <c r="I33" s="25" t="e">
        <f>#REF!</f>
        <v>#REF!</v>
      </c>
      <c r="J33" s="25" t="e">
        <f t="shared" si="0"/>
        <v>#REF!</v>
      </c>
      <c r="K33" s="25" t="e">
        <f t="shared" si="1"/>
        <v>#REF!</v>
      </c>
      <c r="L33" s="25" t="e">
        <f t="shared" si="2"/>
        <v>#REF!</v>
      </c>
      <c r="M33" s="25" t="e">
        <f t="shared" si="3"/>
        <v>#REF!</v>
      </c>
      <c r="N33" s="34"/>
      <c r="O33" s="16" t="s">
        <v>50</v>
      </c>
      <c r="P33" s="8">
        <v>2116</v>
      </c>
      <c r="Q33" s="8">
        <v>2160</v>
      </c>
      <c r="R33" s="35">
        <v>2052</v>
      </c>
      <c r="S33" s="8">
        <v>2243</v>
      </c>
      <c r="T33" s="8">
        <v>2379.6</v>
      </c>
      <c r="U33" s="8" t="e">
        <f>#REF!</f>
        <v>#REF!</v>
      </c>
      <c r="V33" s="8">
        <v>2455.8000000000002</v>
      </c>
      <c r="W33" s="35" t="e">
        <f>#REF!</f>
        <v>#REF!</v>
      </c>
      <c r="X33" s="25" t="e">
        <f t="shared" si="4"/>
        <v>#REF!</v>
      </c>
      <c r="Y33" s="25" t="e">
        <f t="shared" si="5"/>
        <v>#REF!</v>
      </c>
      <c r="Z33" s="36"/>
      <c r="AA33" s="16" t="s">
        <v>50</v>
      </c>
      <c r="AB33" s="3">
        <v>44.2</v>
      </c>
      <c r="AC33" s="3">
        <v>40.6</v>
      </c>
      <c r="AD33" s="25">
        <v>40.200000000000003</v>
      </c>
      <c r="AE33" s="3">
        <v>35.6</v>
      </c>
      <c r="AF33" s="3">
        <v>59.5</v>
      </c>
      <c r="AG33" s="3" t="e">
        <f>#REF!</f>
        <v>#REF!</v>
      </c>
      <c r="AH33" s="3">
        <v>86.2</v>
      </c>
      <c r="AI33" s="25" t="e">
        <f>#REF!</f>
        <v>#REF!</v>
      </c>
      <c r="AJ33" s="25" t="e">
        <f t="shared" si="6"/>
        <v>#REF!</v>
      </c>
      <c r="AK33" s="25" t="e">
        <f t="shared" si="7"/>
        <v>#REF!</v>
      </c>
      <c r="AL33" s="25" t="e">
        <f t="shared" si="8"/>
        <v>#REF!</v>
      </c>
      <c r="AM33" s="25" t="e">
        <f t="shared" si="9"/>
        <v>#REF!</v>
      </c>
      <c r="AN33" s="7"/>
      <c r="AO33" s="7"/>
      <c r="AP33" s="7"/>
      <c r="AQ33" s="7"/>
      <c r="AR33" s="7"/>
    </row>
    <row r="34" spans="1:44" ht="15.6" hidden="1" customHeight="1" x14ac:dyDescent="0.2">
      <c r="A34" s="16" t="s">
        <v>51</v>
      </c>
      <c r="B34" s="3">
        <v>0</v>
      </c>
      <c r="C34" s="3">
        <v>0</v>
      </c>
      <c r="D34" s="25">
        <v>0</v>
      </c>
      <c r="E34" s="3">
        <v>0</v>
      </c>
      <c r="F34" s="3">
        <v>0</v>
      </c>
      <c r="G34" s="3" t="e">
        <f>#REF!</f>
        <v>#REF!</v>
      </c>
      <c r="H34" s="3">
        <v>0</v>
      </c>
      <c r="I34" s="25" t="e">
        <f>#REF!</f>
        <v>#REF!</v>
      </c>
      <c r="J34" s="25">
        <f t="shared" si="0"/>
        <v>0</v>
      </c>
      <c r="K34" s="25" t="e">
        <f t="shared" si="1"/>
        <v>#REF!</v>
      </c>
      <c r="L34" s="25" t="e">
        <f t="shared" si="2"/>
        <v>#REF!</v>
      </c>
      <c r="M34" s="25" t="e">
        <f t="shared" si="3"/>
        <v>#REF!</v>
      </c>
      <c r="N34" s="34"/>
      <c r="O34" s="16" t="s">
        <v>51</v>
      </c>
      <c r="P34" s="8">
        <v>0</v>
      </c>
      <c r="Q34" s="8">
        <v>0</v>
      </c>
      <c r="R34" s="35">
        <v>0</v>
      </c>
      <c r="S34" s="8">
        <v>0</v>
      </c>
      <c r="T34" s="8">
        <v>0</v>
      </c>
      <c r="U34" s="8" t="e">
        <f>#REF!</f>
        <v>#REF!</v>
      </c>
      <c r="V34" s="8">
        <v>0</v>
      </c>
      <c r="W34" s="35" t="e">
        <f>#REF!</f>
        <v>#REF!</v>
      </c>
      <c r="X34" s="25">
        <f t="shared" si="4"/>
        <v>0</v>
      </c>
      <c r="Y34" s="25" t="e">
        <f t="shared" si="5"/>
        <v>#REF!</v>
      </c>
      <c r="Z34" s="36"/>
      <c r="AA34" s="16" t="s">
        <v>51</v>
      </c>
      <c r="AB34" s="3">
        <v>0</v>
      </c>
      <c r="AC34" s="3">
        <v>0</v>
      </c>
      <c r="AD34" s="25">
        <v>0</v>
      </c>
      <c r="AE34" s="3">
        <v>0</v>
      </c>
      <c r="AF34" s="3">
        <v>0</v>
      </c>
      <c r="AG34" s="3" t="e">
        <f>#REF!</f>
        <v>#REF!</v>
      </c>
      <c r="AH34" s="3">
        <v>0</v>
      </c>
      <c r="AI34" s="25" t="e">
        <f>#REF!</f>
        <v>#REF!</v>
      </c>
      <c r="AJ34" s="25">
        <f t="shared" si="6"/>
        <v>0</v>
      </c>
      <c r="AK34" s="25" t="e">
        <f t="shared" si="7"/>
        <v>#REF!</v>
      </c>
      <c r="AL34" s="25" t="e">
        <f t="shared" si="8"/>
        <v>#REF!</v>
      </c>
      <c r="AM34" s="25" t="e">
        <f t="shared" si="9"/>
        <v>#REF!</v>
      </c>
      <c r="AN34" s="7"/>
      <c r="AO34" s="7"/>
      <c r="AP34" s="7"/>
      <c r="AQ34" s="7"/>
      <c r="AR34" s="7"/>
    </row>
    <row r="35" spans="1:44" ht="15.6" hidden="1" customHeight="1" x14ac:dyDescent="0.2">
      <c r="A35" s="16" t="s">
        <v>52</v>
      </c>
      <c r="B35" s="3">
        <v>0</v>
      </c>
      <c r="C35" s="3">
        <v>0</v>
      </c>
      <c r="D35" s="25">
        <v>0</v>
      </c>
      <c r="E35" s="3">
        <v>0</v>
      </c>
      <c r="F35" s="3">
        <v>0</v>
      </c>
      <c r="G35" s="3" t="e">
        <f>#REF!</f>
        <v>#REF!</v>
      </c>
      <c r="H35" s="3">
        <v>0</v>
      </c>
      <c r="I35" s="25" t="e">
        <f>#REF!</f>
        <v>#REF!</v>
      </c>
      <c r="J35" s="25">
        <f t="shared" si="0"/>
        <v>0</v>
      </c>
      <c r="K35" s="25" t="e">
        <f t="shared" si="1"/>
        <v>#REF!</v>
      </c>
      <c r="L35" s="25" t="e">
        <f t="shared" si="2"/>
        <v>#REF!</v>
      </c>
      <c r="M35" s="25" t="e">
        <f t="shared" si="3"/>
        <v>#REF!</v>
      </c>
      <c r="N35" s="34"/>
      <c r="O35" s="16" t="s">
        <v>52</v>
      </c>
      <c r="P35" s="8">
        <v>0</v>
      </c>
      <c r="Q35" s="8">
        <v>0</v>
      </c>
      <c r="R35" s="35">
        <v>0</v>
      </c>
      <c r="S35" s="8">
        <v>0</v>
      </c>
      <c r="T35" s="8">
        <v>0</v>
      </c>
      <c r="U35" s="8" t="e">
        <f>#REF!</f>
        <v>#REF!</v>
      </c>
      <c r="V35" s="8">
        <v>0</v>
      </c>
      <c r="W35" s="35" t="e">
        <f>#REF!</f>
        <v>#REF!</v>
      </c>
      <c r="X35" s="25">
        <f t="shared" si="4"/>
        <v>0</v>
      </c>
      <c r="Y35" s="25" t="e">
        <f t="shared" si="5"/>
        <v>#REF!</v>
      </c>
      <c r="Z35" s="36"/>
      <c r="AA35" s="16" t="s">
        <v>52</v>
      </c>
      <c r="AB35" s="3">
        <v>0</v>
      </c>
      <c r="AC35" s="3">
        <v>0</v>
      </c>
      <c r="AD35" s="25">
        <v>0</v>
      </c>
      <c r="AE35" s="3">
        <v>0</v>
      </c>
      <c r="AF35" s="3">
        <v>0</v>
      </c>
      <c r="AG35" s="3" t="e">
        <f>#REF!</f>
        <v>#REF!</v>
      </c>
      <c r="AH35" s="3">
        <v>0</v>
      </c>
      <c r="AI35" s="25" t="e">
        <f>#REF!</f>
        <v>#REF!</v>
      </c>
      <c r="AJ35" s="25">
        <f t="shared" si="6"/>
        <v>0</v>
      </c>
      <c r="AK35" s="25" t="e">
        <f t="shared" si="7"/>
        <v>#REF!</v>
      </c>
      <c r="AL35" s="25" t="e">
        <f t="shared" si="8"/>
        <v>#REF!</v>
      </c>
      <c r="AM35" s="25" t="e">
        <f t="shared" si="9"/>
        <v>#REF!</v>
      </c>
      <c r="AN35" s="7"/>
      <c r="AO35" s="7"/>
      <c r="AP35" s="7"/>
      <c r="AQ35" s="7"/>
      <c r="AR35" s="7"/>
    </row>
    <row r="36" spans="1:44" ht="15.6" customHeight="1" x14ac:dyDescent="0.2">
      <c r="A36" s="16" t="s">
        <v>53</v>
      </c>
      <c r="B36" s="3">
        <v>8</v>
      </c>
      <c r="C36" s="3">
        <v>3.4</v>
      </c>
      <c r="D36" s="25">
        <v>4.2</v>
      </c>
      <c r="E36" s="3">
        <v>2.8</v>
      </c>
      <c r="F36" s="3">
        <v>5.7</v>
      </c>
      <c r="G36" s="3" t="e">
        <f>#REF!</f>
        <v>#REF!</v>
      </c>
      <c r="H36" s="3">
        <v>10.5</v>
      </c>
      <c r="I36" s="25" t="e">
        <f>#REF!</f>
        <v>#REF!</v>
      </c>
      <c r="J36" s="25" t="e">
        <f t="shared" si="0"/>
        <v>#REF!</v>
      </c>
      <c r="K36" s="25" t="e">
        <f t="shared" si="1"/>
        <v>#REF!</v>
      </c>
      <c r="L36" s="25" t="e">
        <f t="shared" si="2"/>
        <v>#REF!</v>
      </c>
      <c r="M36" s="25" t="e">
        <f t="shared" si="3"/>
        <v>#REF!</v>
      </c>
      <c r="N36" s="34"/>
      <c r="O36" s="16" t="s">
        <v>53</v>
      </c>
      <c r="P36" s="8">
        <v>2042</v>
      </c>
      <c r="Q36" s="8">
        <v>2076</v>
      </c>
      <c r="R36" s="35">
        <v>2000</v>
      </c>
      <c r="S36" s="8">
        <v>2060</v>
      </c>
      <c r="T36" s="8">
        <v>2318.61</v>
      </c>
      <c r="U36" s="8" t="e">
        <f>#REF!</f>
        <v>#REF!</v>
      </c>
      <c r="V36" s="8">
        <v>2530.89</v>
      </c>
      <c r="W36" s="35" t="e">
        <f>#REF!</f>
        <v>#REF!</v>
      </c>
      <c r="X36" s="25" t="e">
        <f t="shared" si="4"/>
        <v>#REF!</v>
      </c>
      <c r="Y36" s="25" t="e">
        <f t="shared" si="5"/>
        <v>#REF!</v>
      </c>
      <c r="Z36" s="36"/>
      <c r="AA36" s="16" t="s">
        <v>53</v>
      </c>
      <c r="AB36" s="3">
        <v>16.3</v>
      </c>
      <c r="AC36" s="3">
        <v>7.1</v>
      </c>
      <c r="AD36" s="25">
        <v>8.4</v>
      </c>
      <c r="AE36" s="3">
        <v>5.8</v>
      </c>
      <c r="AF36" s="3">
        <v>13.3</v>
      </c>
      <c r="AG36" s="3" t="e">
        <f>#REF!</f>
        <v>#REF!</v>
      </c>
      <c r="AH36" s="3">
        <v>26.6</v>
      </c>
      <c r="AI36" s="25" t="e">
        <f>#REF!</f>
        <v>#REF!</v>
      </c>
      <c r="AJ36" s="25" t="e">
        <f t="shared" si="6"/>
        <v>#REF!</v>
      </c>
      <c r="AK36" s="25" t="e">
        <f t="shared" si="7"/>
        <v>#REF!</v>
      </c>
      <c r="AL36" s="25" t="e">
        <f t="shared" si="8"/>
        <v>#REF!</v>
      </c>
      <c r="AM36" s="25" t="e">
        <f t="shared" si="9"/>
        <v>#REF!</v>
      </c>
      <c r="AN36" s="7"/>
      <c r="AO36" s="7"/>
      <c r="AP36" s="7"/>
      <c r="AQ36" s="7"/>
      <c r="AR36" s="7"/>
    </row>
    <row r="37" spans="1:44" ht="15.6" customHeight="1" x14ac:dyDescent="0.2">
      <c r="A37" s="46" t="s">
        <v>54</v>
      </c>
      <c r="B37" s="47">
        <v>0.9</v>
      </c>
      <c r="C37" s="47">
        <v>0.9</v>
      </c>
      <c r="D37" s="47">
        <v>0.9</v>
      </c>
      <c r="E37" s="47">
        <v>0</v>
      </c>
      <c r="F37" s="47">
        <v>0</v>
      </c>
      <c r="G37" s="47" t="e">
        <f>#REF!</f>
        <v>#REF!</v>
      </c>
      <c r="H37" s="47">
        <v>1.1000000000000001</v>
      </c>
      <c r="I37" s="47" t="e">
        <f>#REF!</f>
        <v>#REF!</v>
      </c>
      <c r="J37" s="47" t="e">
        <f t="shared" si="0"/>
        <v>#REF!</v>
      </c>
      <c r="K37" s="47" t="e">
        <f t="shared" si="1"/>
        <v>#REF!</v>
      </c>
      <c r="L37" s="47" t="e">
        <f t="shared" si="2"/>
        <v>#REF!</v>
      </c>
      <c r="M37" s="47" t="e">
        <f t="shared" si="3"/>
        <v>#REF!</v>
      </c>
      <c r="N37" s="31"/>
      <c r="O37" s="46" t="s">
        <v>54</v>
      </c>
      <c r="P37" s="48">
        <v>1472.5</v>
      </c>
      <c r="Q37" s="48">
        <v>1350.98</v>
      </c>
      <c r="R37" s="48">
        <v>1350.98</v>
      </c>
      <c r="S37" s="48">
        <v>0</v>
      </c>
      <c r="T37" s="48">
        <v>0</v>
      </c>
      <c r="U37" s="48" t="e">
        <f>#REF!</f>
        <v>#REF!</v>
      </c>
      <c r="V37" s="48">
        <v>1718.98</v>
      </c>
      <c r="W37" s="48" t="e">
        <f>#REF!</f>
        <v>#REF!</v>
      </c>
      <c r="X37" s="47" t="e">
        <f t="shared" si="4"/>
        <v>#REF!</v>
      </c>
      <c r="Y37" s="47" t="e">
        <f t="shared" si="5"/>
        <v>#REF!</v>
      </c>
      <c r="Z37" s="33"/>
      <c r="AA37" s="46" t="s">
        <v>54</v>
      </c>
      <c r="AB37" s="47">
        <v>1.3</v>
      </c>
      <c r="AC37" s="47">
        <v>1.3</v>
      </c>
      <c r="AD37" s="47">
        <v>1.3</v>
      </c>
      <c r="AE37" s="47">
        <v>0</v>
      </c>
      <c r="AF37" s="47">
        <v>0</v>
      </c>
      <c r="AG37" s="47" t="e">
        <f>#REF!</f>
        <v>#REF!</v>
      </c>
      <c r="AH37" s="47">
        <v>1.9</v>
      </c>
      <c r="AI37" s="47" t="e">
        <f>#REF!</f>
        <v>#REF!</v>
      </c>
      <c r="AJ37" s="47" t="e">
        <f t="shared" si="6"/>
        <v>#REF!</v>
      </c>
      <c r="AK37" s="47" t="e">
        <f t="shared" si="7"/>
        <v>#REF!</v>
      </c>
      <c r="AL37" s="47" t="e">
        <f t="shared" si="8"/>
        <v>#REF!</v>
      </c>
      <c r="AM37" s="47" t="e">
        <f t="shared" si="9"/>
        <v>#REF!</v>
      </c>
      <c r="AN37" s="7"/>
      <c r="AO37" s="7"/>
      <c r="AP37" s="7"/>
      <c r="AQ37" s="7"/>
      <c r="AR37" s="7"/>
    </row>
    <row r="38" spans="1:44" ht="15.6" customHeight="1" x14ac:dyDescent="0.2">
      <c r="A38" s="16" t="s">
        <v>55</v>
      </c>
      <c r="B38" s="3">
        <v>0.9</v>
      </c>
      <c r="C38" s="3">
        <v>0.9</v>
      </c>
      <c r="D38" s="25">
        <v>0.9</v>
      </c>
      <c r="E38" s="3">
        <v>0</v>
      </c>
      <c r="F38" s="3">
        <v>0</v>
      </c>
      <c r="G38" s="3" t="e">
        <f>#REF!</f>
        <v>#REF!</v>
      </c>
      <c r="H38" s="3">
        <v>1.1000000000000001</v>
      </c>
      <c r="I38" s="25" t="e">
        <f>#REF!</f>
        <v>#REF!</v>
      </c>
      <c r="J38" s="25" t="e">
        <f t="shared" si="0"/>
        <v>#REF!</v>
      </c>
      <c r="K38" s="25" t="e">
        <f t="shared" si="1"/>
        <v>#REF!</v>
      </c>
      <c r="L38" s="25" t="e">
        <f t="shared" si="2"/>
        <v>#REF!</v>
      </c>
      <c r="M38" s="25" t="e">
        <f t="shared" si="3"/>
        <v>#REF!</v>
      </c>
      <c r="N38" s="34"/>
      <c r="O38" s="16" t="s">
        <v>55</v>
      </c>
      <c r="P38" s="8">
        <v>1473</v>
      </c>
      <c r="Q38" s="8">
        <v>1351</v>
      </c>
      <c r="R38" s="35">
        <v>1351</v>
      </c>
      <c r="S38" s="8">
        <v>0</v>
      </c>
      <c r="T38" s="8">
        <v>0</v>
      </c>
      <c r="U38" s="8" t="e">
        <f>#REF!</f>
        <v>#REF!</v>
      </c>
      <c r="V38" s="8">
        <v>1718.98</v>
      </c>
      <c r="W38" s="35" t="e">
        <f>#REF!</f>
        <v>#REF!</v>
      </c>
      <c r="X38" s="25" t="e">
        <f t="shared" si="4"/>
        <v>#REF!</v>
      </c>
      <c r="Y38" s="25" t="e">
        <f t="shared" si="5"/>
        <v>#REF!</v>
      </c>
      <c r="Z38" s="36"/>
      <c r="AA38" s="16" t="s">
        <v>55</v>
      </c>
      <c r="AB38" s="3">
        <v>1.3</v>
      </c>
      <c r="AC38" s="3">
        <v>1.3</v>
      </c>
      <c r="AD38" s="25">
        <v>1.3</v>
      </c>
      <c r="AE38" s="3">
        <v>0</v>
      </c>
      <c r="AF38" s="3">
        <v>0</v>
      </c>
      <c r="AG38" s="3" t="e">
        <f>#REF!</f>
        <v>#REF!</v>
      </c>
      <c r="AH38" s="3">
        <v>1.9</v>
      </c>
      <c r="AI38" s="25" t="e">
        <f>#REF!</f>
        <v>#REF!</v>
      </c>
      <c r="AJ38" s="25" t="e">
        <f t="shared" si="6"/>
        <v>#REF!</v>
      </c>
      <c r="AK38" s="25" t="e">
        <f t="shared" si="7"/>
        <v>#REF!</v>
      </c>
      <c r="AL38" s="25" t="e">
        <f t="shared" si="8"/>
        <v>#REF!</v>
      </c>
      <c r="AM38" s="25" t="e">
        <f t="shared" si="9"/>
        <v>#REF!</v>
      </c>
      <c r="AN38" s="7"/>
      <c r="AO38" s="7"/>
      <c r="AP38" s="7"/>
      <c r="AQ38" s="7"/>
      <c r="AR38" s="7"/>
    </row>
    <row r="39" spans="1:44" ht="15.6" hidden="1" customHeight="1" x14ac:dyDescent="0.2">
      <c r="A39" s="16" t="s">
        <v>56</v>
      </c>
      <c r="B39" s="3">
        <v>0</v>
      </c>
      <c r="C39" s="3">
        <v>0</v>
      </c>
      <c r="D39" s="25">
        <v>0</v>
      </c>
      <c r="E39" s="3">
        <v>0</v>
      </c>
      <c r="F39" s="3">
        <v>0</v>
      </c>
      <c r="G39" s="3" t="e">
        <f>#REF!</f>
        <v>#REF!</v>
      </c>
      <c r="H39" s="3">
        <v>0</v>
      </c>
      <c r="I39" s="25" t="e">
        <f>#REF!</f>
        <v>#REF!</v>
      </c>
      <c r="J39" s="25">
        <f t="shared" si="0"/>
        <v>0</v>
      </c>
      <c r="K39" s="25" t="e">
        <f t="shared" si="1"/>
        <v>#REF!</v>
      </c>
      <c r="L39" s="25" t="e">
        <f t="shared" si="2"/>
        <v>#REF!</v>
      </c>
      <c r="M39" s="25" t="e">
        <f t="shared" si="3"/>
        <v>#REF!</v>
      </c>
      <c r="N39" s="34"/>
      <c r="O39" s="16" t="s">
        <v>56</v>
      </c>
      <c r="P39" s="8">
        <v>0</v>
      </c>
      <c r="Q39" s="8">
        <v>0</v>
      </c>
      <c r="R39" s="35">
        <v>0</v>
      </c>
      <c r="S39" s="8">
        <v>0</v>
      </c>
      <c r="T39" s="8">
        <v>0</v>
      </c>
      <c r="U39" s="8" t="e">
        <f>#REF!</f>
        <v>#REF!</v>
      </c>
      <c r="V39" s="8">
        <v>0</v>
      </c>
      <c r="W39" s="35" t="e">
        <f>#REF!</f>
        <v>#REF!</v>
      </c>
      <c r="X39" s="25">
        <f t="shared" si="4"/>
        <v>0</v>
      </c>
      <c r="Y39" s="25" t="e">
        <f t="shared" si="5"/>
        <v>#REF!</v>
      </c>
      <c r="Z39" s="36"/>
      <c r="AA39" s="16" t="s">
        <v>56</v>
      </c>
      <c r="AB39" s="3">
        <v>0</v>
      </c>
      <c r="AC39" s="3">
        <v>0</v>
      </c>
      <c r="AD39" s="25">
        <v>0</v>
      </c>
      <c r="AE39" s="3">
        <v>0</v>
      </c>
      <c r="AF39" s="3">
        <v>0</v>
      </c>
      <c r="AG39" s="3" t="e">
        <f>#REF!</f>
        <v>#REF!</v>
      </c>
      <c r="AH39" s="3">
        <v>0</v>
      </c>
      <c r="AI39" s="25" t="e">
        <f>#REF!</f>
        <v>#REF!</v>
      </c>
      <c r="AJ39" s="25">
        <f t="shared" si="6"/>
        <v>0</v>
      </c>
      <c r="AK39" s="25" t="e">
        <f t="shared" si="7"/>
        <v>#REF!</v>
      </c>
      <c r="AL39" s="25" t="e">
        <f t="shared" si="8"/>
        <v>#REF!</v>
      </c>
      <c r="AM39" s="25" t="e">
        <f t="shared" si="9"/>
        <v>#REF!</v>
      </c>
      <c r="AN39" s="7"/>
      <c r="AO39" s="7"/>
      <c r="AP39" s="7"/>
      <c r="AQ39" s="7"/>
      <c r="AR39" s="7"/>
    </row>
    <row r="40" spans="1:44" ht="15.6" hidden="1" customHeight="1" x14ac:dyDescent="0.2">
      <c r="A40" s="16" t="s">
        <v>57</v>
      </c>
      <c r="B40" s="3">
        <v>0</v>
      </c>
      <c r="C40" s="3">
        <v>0</v>
      </c>
      <c r="D40" s="25">
        <v>0</v>
      </c>
      <c r="E40" s="3">
        <v>0</v>
      </c>
      <c r="F40" s="3">
        <v>0</v>
      </c>
      <c r="G40" s="3" t="e">
        <f>#REF!</f>
        <v>#REF!</v>
      </c>
      <c r="H40" s="3">
        <v>0</v>
      </c>
      <c r="I40" s="25" t="e">
        <f>#REF!</f>
        <v>#REF!</v>
      </c>
      <c r="J40" s="25">
        <f t="shared" si="0"/>
        <v>0</v>
      </c>
      <c r="K40" s="25" t="e">
        <f t="shared" si="1"/>
        <v>#REF!</v>
      </c>
      <c r="L40" s="25" t="e">
        <f t="shared" si="2"/>
        <v>#REF!</v>
      </c>
      <c r="M40" s="25" t="e">
        <f t="shared" si="3"/>
        <v>#REF!</v>
      </c>
      <c r="N40" s="34"/>
      <c r="O40" s="16" t="s">
        <v>57</v>
      </c>
      <c r="P40" s="8">
        <v>0</v>
      </c>
      <c r="Q40" s="8">
        <v>0</v>
      </c>
      <c r="R40" s="35">
        <v>0</v>
      </c>
      <c r="S40" s="8">
        <v>0</v>
      </c>
      <c r="T40" s="8">
        <v>0</v>
      </c>
      <c r="U40" s="8" t="e">
        <f>#REF!</f>
        <v>#REF!</v>
      </c>
      <c r="V40" s="8">
        <v>0</v>
      </c>
      <c r="W40" s="35" t="e">
        <f>#REF!</f>
        <v>#REF!</v>
      </c>
      <c r="X40" s="25">
        <f t="shared" si="4"/>
        <v>0</v>
      </c>
      <c r="Y40" s="25" t="e">
        <f t="shared" si="5"/>
        <v>#REF!</v>
      </c>
      <c r="Z40" s="36"/>
      <c r="AA40" s="16" t="s">
        <v>57</v>
      </c>
      <c r="AB40" s="3">
        <v>0</v>
      </c>
      <c r="AC40" s="3">
        <v>0</v>
      </c>
      <c r="AD40" s="25">
        <v>0</v>
      </c>
      <c r="AE40" s="3">
        <v>0</v>
      </c>
      <c r="AF40" s="3">
        <v>0</v>
      </c>
      <c r="AG40" s="3" t="e">
        <f>#REF!</f>
        <v>#REF!</v>
      </c>
      <c r="AH40" s="3">
        <v>0</v>
      </c>
      <c r="AI40" s="25" t="e">
        <f>#REF!</f>
        <v>#REF!</v>
      </c>
      <c r="AJ40" s="25">
        <f t="shared" si="6"/>
        <v>0</v>
      </c>
      <c r="AK40" s="25" t="e">
        <f t="shared" si="7"/>
        <v>#REF!</v>
      </c>
      <c r="AL40" s="25" t="e">
        <f t="shared" si="8"/>
        <v>#REF!</v>
      </c>
      <c r="AM40" s="25" t="e">
        <f t="shared" si="9"/>
        <v>#REF!</v>
      </c>
      <c r="AN40" s="7"/>
      <c r="AO40" s="7"/>
      <c r="AP40" s="7"/>
      <c r="AQ40" s="7"/>
      <c r="AR40" s="7"/>
    </row>
    <row r="41" spans="1:44" ht="15.6" customHeight="1" x14ac:dyDescent="0.2">
      <c r="A41" s="46" t="s">
        <v>58</v>
      </c>
      <c r="B41" s="47">
        <v>357.6</v>
      </c>
      <c r="C41" s="47">
        <v>325.5</v>
      </c>
      <c r="D41" s="47">
        <v>270.10000000000002</v>
      </c>
      <c r="E41" s="47">
        <v>238.1</v>
      </c>
      <c r="F41" s="47">
        <v>302.8</v>
      </c>
      <c r="G41" s="47" t="e">
        <f>#REF!</f>
        <v>#REF!</v>
      </c>
      <c r="H41" s="47">
        <v>310.2</v>
      </c>
      <c r="I41" s="47" t="e">
        <f>#REF!</f>
        <v>#REF!</v>
      </c>
      <c r="J41" s="47" t="e">
        <f t="shared" si="0"/>
        <v>#REF!</v>
      </c>
      <c r="K41" s="47" t="e">
        <f t="shared" si="1"/>
        <v>#REF!</v>
      </c>
      <c r="L41" s="47" t="e">
        <f t="shared" si="2"/>
        <v>#REF!</v>
      </c>
      <c r="M41" s="47" t="e">
        <f t="shared" si="3"/>
        <v>#REF!</v>
      </c>
      <c r="N41" s="31"/>
      <c r="O41" s="46" t="s">
        <v>58</v>
      </c>
      <c r="P41" s="48">
        <v>2359</v>
      </c>
      <c r="Q41" s="48">
        <v>2310</v>
      </c>
      <c r="R41" s="48">
        <v>1623</v>
      </c>
      <c r="S41" s="48">
        <v>2522</v>
      </c>
      <c r="T41" s="48">
        <v>2761.8828469999999</v>
      </c>
      <c r="U41" s="48" t="e">
        <f>#REF!</f>
        <v>#REF!</v>
      </c>
      <c r="V41" s="48">
        <v>2624.4794710000001</v>
      </c>
      <c r="W41" s="48" t="e">
        <f>#REF!</f>
        <v>#REF!</v>
      </c>
      <c r="X41" s="47" t="e">
        <f t="shared" si="4"/>
        <v>#REF!</v>
      </c>
      <c r="Y41" s="47" t="e">
        <f t="shared" si="5"/>
        <v>#REF!</v>
      </c>
      <c r="Z41" s="33"/>
      <c r="AA41" s="46" t="s">
        <v>58</v>
      </c>
      <c r="AB41" s="47">
        <v>843.4</v>
      </c>
      <c r="AC41" s="47">
        <v>752</v>
      </c>
      <c r="AD41" s="47">
        <v>438.4</v>
      </c>
      <c r="AE41" s="47">
        <v>600.29999999999995</v>
      </c>
      <c r="AF41" s="47">
        <v>836.3</v>
      </c>
      <c r="AG41" s="47" t="e">
        <f>#REF!</f>
        <v>#REF!</v>
      </c>
      <c r="AH41" s="47">
        <v>814.1</v>
      </c>
      <c r="AI41" s="47" t="e">
        <f>#REF!</f>
        <v>#REF!</v>
      </c>
      <c r="AJ41" s="47" t="e">
        <f t="shared" si="6"/>
        <v>#REF!</v>
      </c>
      <c r="AK41" s="47" t="e">
        <f t="shared" si="7"/>
        <v>#REF!</v>
      </c>
      <c r="AL41" s="47" t="e">
        <f t="shared" si="8"/>
        <v>#REF!</v>
      </c>
      <c r="AM41" s="47" t="e">
        <f t="shared" si="9"/>
        <v>#REF!</v>
      </c>
      <c r="AN41" s="7"/>
      <c r="AO41" s="7"/>
      <c r="AP41" s="7"/>
      <c r="AQ41" s="7"/>
      <c r="AR41" s="7"/>
    </row>
    <row r="42" spans="1:44" ht="15.6" customHeight="1" x14ac:dyDescent="0.2">
      <c r="A42" s="49" t="s">
        <v>59</v>
      </c>
      <c r="B42" s="50">
        <v>764</v>
      </c>
      <c r="C42" s="50">
        <v>650.70000000000005</v>
      </c>
      <c r="D42" s="50">
        <v>685.1</v>
      </c>
      <c r="E42" s="50">
        <v>701</v>
      </c>
      <c r="F42" s="50">
        <v>871.9</v>
      </c>
      <c r="G42" s="50" t="e">
        <f>#REF!</f>
        <v>#REF!</v>
      </c>
      <c r="H42" s="50">
        <v>1259.4000000000001</v>
      </c>
      <c r="I42" s="50" t="e">
        <f>#REF!</f>
        <v>#REF!</v>
      </c>
      <c r="J42" s="50" t="e">
        <f t="shared" si="0"/>
        <v>#REF!</v>
      </c>
      <c r="K42" s="50" t="e">
        <f t="shared" si="1"/>
        <v>#REF!</v>
      </c>
      <c r="L42" s="50" t="e">
        <f t="shared" si="2"/>
        <v>#REF!</v>
      </c>
      <c r="M42" s="50" t="e">
        <f t="shared" si="3"/>
        <v>#REF!</v>
      </c>
      <c r="N42" s="31"/>
      <c r="O42" s="49" t="s">
        <v>59</v>
      </c>
      <c r="P42" s="51">
        <v>2392</v>
      </c>
      <c r="Q42" s="51">
        <v>2453</v>
      </c>
      <c r="R42" s="51">
        <v>2187</v>
      </c>
      <c r="S42" s="51">
        <v>2419</v>
      </c>
      <c r="T42" s="51">
        <v>2489.656884</v>
      </c>
      <c r="U42" s="51" t="e">
        <f>#REF!</f>
        <v>#REF!</v>
      </c>
      <c r="V42" s="51">
        <v>2517.2499509999998</v>
      </c>
      <c r="W42" s="51" t="e">
        <f>#REF!</f>
        <v>#REF!</v>
      </c>
      <c r="X42" s="50" t="e">
        <f t="shared" si="4"/>
        <v>#REF!</v>
      </c>
      <c r="Y42" s="50" t="e">
        <f t="shared" si="5"/>
        <v>#REF!</v>
      </c>
      <c r="Z42" s="33"/>
      <c r="AA42" s="49" t="s">
        <v>59</v>
      </c>
      <c r="AB42" s="50">
        <v>1827.2</v>
      </c>
      <c r="AC42" s="50">
        <v>1596.6</v>
      </c>
      <c r="AD42" s="50">
        <v>1498.7</v>
      </c>
      <c r="AE42" s="50">
        <v>1698</v>
      </c>
      <c r="AF42" s="50">
        <v>2170.8000000000002</v>
      </c>
      <c r="AG42" s="50" t="e">
        <f>#REF!</f>
        <v>#REF!</v>
      </c>
      <c r="AH42" s="50">
        <v>3170.3</v>
      </c>
      <c r="AI42" s="50" t="e">
        <f>#REF!</f>
        <v>#REF!</v>
      </c>
      <c r="AJ42" s="50" t="e">
        <f t="shared" si="6"/>
        <v>#REF!</v>
      </c>
      <c r="AK42" s="50" t="e">
        <f t="shared" si="7"/>
        <v>#REF!</v>
      </c>
      <c r="AL42" s="50" t="e">
        <f t="shared" si="8"/>
        <v>#REF!</v>
      </c>
      <c r="AM42" s="50" t="e">
        <f t="shared" si="9"/>
        <v>#REF!</v>
      </c>
      <c r="AN42" s="7"/>
      <c r="AO42" s="7"/>
      <c r="AP42" s="7"/>
      <c r="AQ42" s="7"/>
      <c r="AR42" s="7"/>
    </row>
    <row r="43" spans="1:44" ht="15.6" customHeight="1" x14ac:dyDescent="0.2">
      <c r="A43" s="44" t="s">
        <v>10</v>
      </c>
      <c r="B43" s="17">
        <v>1121.5999999999999</v>
      </c>
      <c r="C43" s="17">
        <v>976.2</v>
      </c>
      <c r="D43" s="17">
        <v>955.2</v>
      </c>
      <c r="E43" s="17">
        <v>939.1</v>
      </c>
      <c r="F43" s="17">
        <v>1174.7</v>
      </c>
      <c r="G43" s="17" t="e">
        <f>#REF!</f>
        <v>#REF!</v>
      </c>
      <c r="H43" s="17">
        <v>1569.6</v>
      </c>
      <c r="I43" s="17" t="e">
        <f>#REF!</f>
        <v>#REF!</v>
      </c>
      <c r="J43" s="17" t="e">
        <f t="shared" si="0"/>
        <v>#REF!</v>
      </c>
      <c r="K43" s="17" t="e">
        <f t="shared" si="1"/>
        <v>#REF!</v>
      </c>
      <c r="L43" s="17" t="e">
        <f t="shared" si="2"/>
        <v>#REF!</v>
      </c>
      <c r="M43" s="17" t="e">
        <f t="shared" si="3"/>
        <v>#REF!</v>
      </c>
      <c r="N43" s="31"/>
      <c r="O43" s="44" t="s">
        <v>10</v>
      </c>
      <c r="P43" s="45">
        <v>2381</v>
      </c>
      <c r="Q43" s="45">
        <v>2406</v>
      </c>
      <c r="R43" s="45">
        <v>2028</v>
      </c>
      <c r="S43" s="45">
        <v>2445</v>
      </c>
      <c r="T43" s="45">
        <v>2559.8280100000002</v>
      </c>
      <c r="U43" s="45" t="e">
        <f>#REF!</f>
        <v>#REF!</v>
      </c>
      <c r="V43" s="45">
        <v>2538.441718</v>
      </c>
      <c r="W43" s="45" t="e">
        <f>#REF!</f>
        <v>#REF!</v>
      </c>
      <c r="X43" s="17" t="e">
        <f t="shared" si="4"/>
        <v>#REF!</v>
      </c>
      <c r="Y43" s="17" t="e">
        <f t="shared" si="5"/>
        <v>#REF!</v>
      </c>
      <c r="Z43" s="33"/>
      <c r="AA43" s="44" t="s">
        <v>10</v>
      </c>
      <c r="AB43" s="17">
        <v>2670.6</v>
      </c>
      <c r="AC43" s="17">
        <v>2348.6</v>
      </c>
      <c r="AD43" s="17">
        <v>1937.1</v>
      </c>
      <c r="AE43" s="17">
        <v>2298.3000000000002</v>
      </c>
      <c r="AF43" s="17">
        <v>3007.1</v>
      </c>
      <c r="AG43" s="17" t="e">
        <f>#REF!</f>
        <v>#REF!</v>
      </c>
      <c r="AH43" s="17">
        <v>3984.4</v>
      </c>
      <c r="AI43" s="17" t="e">
        <f>#REF!</f>
        <v>#REF!</v>
      </c>
      <c r="AJ43" s="17" t="e">
        <f t="shared" si="6"/>
        <v>#REF!</v>
      </c>
      <c r="AK43" s="17" t="e">
        <f t="shared" si="7"/>
        <v>#REF!</v>
      </c>
      <c r="AL43" s="17" t="e">
        <f t="shared" si="8"/>
        <v>#REF!</v>
      </c>
      <c r="AM43" s="17" t="e">
        <f t="shared" si="9"/>
        <v>#REF!</v>
      </c>
      <c r="AN43" s="7"/>
      <c r="AO43" s="7"/>
      <c r="AP43" s="7"/>
      <c r="AQ43" s="7"/>
      <c r="AR43" s="7"/>
    </row>
    <row r="44" spans="1:44" ht="15.6" customHeight="1" x14ac:dyDescent="0.2">
      <c r="A44" s="5" t="e">
        <f>#REF!</f>
        <v>#REF!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 t="s">
        <v>1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5" t="s">
        <v>1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1:44" ht="15.6" customHeight="1" x14ac:dyDescent="0.2">
      <c r="A45" s="5" t="e">
        <f>#REF!</f>
        <v>#REF!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5" t="e">
        <f>#REF!</f>
        <v>#REF!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5" t="e">
        <f>#REF!</f>
        <v>#REF!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1:44" ht="20.100000000000001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1:44" ht="20.100000000000001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1:44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 spans="1:44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</row>
    <row r="50" spans="1:44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</row>
    <row r="51" spans="1:44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</row>
    <row r="52" spans="1:44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</row>
    <row r="53" spans="1:44" ht="1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</row>
    <row r="54" spans="1:44" ht="1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</row>
    <row r="55" spans="1:44" ht="1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</row>
    <row r="56" spans="1:44" ht="1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</row>
    <row r="57" spans="1:44" ht="19.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</row>
    <row r="58" spans="1:44" ht="19.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</row>
    <row r="59" spans="1:44" ht="19.5" customHeight="1" x14ac:dyDescent="0.2"/>
    <row r="60" spans="1:44" ht="15" customHeight="1" x14ac:dyDescent="0.2"/>
    <row r="61" spans="1:44" ht="15" customHeight="1" x14ac:dyDescent="0.2"/>
    <row r="62" spans="1:44" ht="15" customHeight="1" x14ac:dyDescent="0.2"/>
    <row r="63" spans="1:44" ht="15" customHeight="1" x14ac:dyDescent="0.2"/>
    <row r="64" spans="1:4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hidden="1" customHeight="1" x14ac:dyDescent="0.2"/>
    <row r="86" ht="15" hidden="1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9.5" customHeight="1" x14ac:dyDescent="0.2"/>
    <row r="110" ht="19.5" customHeight="1" x14ac:dyDescent="0.2"/>
    <row r="111" ht="19.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hidden="1" customHeight="1" x14ac:dyDescent="0.2"/>
    <row r="124" ht="15" hidden="1" customHeight="1" x14ac:dyDescent="0.2"/>
    <row r="125" ht="15" hidden="1" customHeight="1" x14ac:dyDescent="0.2"/>
    <row r="126" ht="15" hidden="1" customHeight="1" x14ac:dyDescent="0.2"/>
    <row r="127" ht="15" hidden="1" customHeight="1" x14ac:dyDescent="0.2"/>
    <row r="128" ht="15" hidden="1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hidden="1" customHeight="1" x14ac:dyDescent="0.2"/>
    <row r="138" ht="15" hidden="1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</sheetData>
  <mergeCells count="45">
    <mergeCell ref="AJ7:AK7"/>
    <mergeCell ref="AL7:AM7"/>
    <mergeCell ref="AC7:AC8"/>
    <mergeCell ref="AD7:AD8"/>
    <mergeCell ref="AE7:AE8"/>
    <mergeCell ref="AF7:AF8"/>
    <mergeCell ref="AG7:AG8"/>
    <mergeCell ref="S7:S8"/>
    <mergeCell ref="T7:T8"/>
    <mergeCell ref="U7:U8"/>
    <mergeCell ref="X7:Y7"/>
    <mergeCell ref="AB7:AB8"/>
    <mergeCell ref="J7:K7"/>
    <mergeCell ref="L7:M7"/>
    <mergeCell ref="P7:P8"/>
    <mergeCell ref="Q7:Q8"/>
    <mergeCell ref="R7:R8"/>
    <mergeCell ref="C7:C8"/>
    <mergeCell ref="D7:D8"/>
    <mergeCell ref="E7:E8"/>
    <mergeCell ref="F7:F8"/>
    <mergeCell ref="G7:G8"/>
    <mergeCell ref="A4:M4"/>
    <mergeCell ref="O4:Y4"/>
    <mergeCell ref="AA4:AM4"/>
    <mergeCell ref="A5:A8"/>
    <mergeCell ref="B5:M5"/>
    <mergeCell ref="O5:O8"/>
    <mergeCell ref="P5:Y5"/>
    <mergeCell ref="AA5:AA8"/>
    <mergeCell ref="AB5:AM5"/>
    <mergeCell ref="H6:I6"/>
    <mergeCell ref="J6:M6"/>
    <mergeCell ref="V6:W6"/>
    <mergeCell ref="X6:Y6"/>
    <mergeCell ref="AH6:AI6"/>
    <mergeCell ref="AJ6:AM6"/>
    <mergeCell ref="B7:B8"/>
    <mergeCell ref="A1:I1"/>
    <mergeCell ref="A2:M2"/>
    <mergeCell ref="O2:Y2"/>
    <mergeCell ref="AA2:AM2"/>
    <mergeCell ref="A3:M3"/>
    <mergeCell ref="O3:Y3"/>
    <mergeCell ref="AA3:AM3"/>
  </mergeCells>
  <printOptions gridLines="1" gridLinesSet="0"/>
  <pageMargins left="0.51180599999999998" right="0.39375000000000004" top="0.98402800000000012" bottom="0.98402800000000012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8"/>
  <sheetViews>
    <sheetView zoomScale="90" workbookViewId="0">
      <pane xSplit="1" ySplit="8" topLeftCell="B9" activePane="bottomRight" state="frozen"/>
      <selection activeCell="C7" sqref="C7:C8"/>
      <selection pane="topRight"/>
      <selection pane="bottomLeft"/>
      <selection pane="bottomRight" activeCell="B9" sqref="B9"/>
    </sheetView>
  </sheetViews>
  <sheetFormatPr defaultColWidth="11.42578125" defaultRowHeight="20.100000000000001" customHeight="1" x14ac:dyDescent="0.2"/>
  <cols>
    <col min="1" max="1" width="20.28515625" style="1" customWidth="1"/>
    <col min="2" max="8" width="11.28515625" style="1" customWidth="1"/>
    <col min="9" max="12" width="11.42578125" style="1" customWidth="1"/>
    <col min="13" max="13" width="10" style="1" customWidth="1"/>
    <col min="14" max="14" width="8.7109375" style="1" customWidth="1"/>
    <col min="15" max="15" width="16.85546875" style="1" customWidth="1"/>
    <col min="16" max="21" width="11.42578125" style="1" customWidth="1"/>
    <col min="22" max="23" width="11.28515625" style="1" customWidth="1"/>
    <col min="24" max="25" width="11.140625" style="1" customWidth="1"/>
    <col min="26" max="26" width="7.85546875" style="1" customWidth="1"/>
    <col min="27" max="27" width="17.28515625" style="1" customWidth="1"/>
    <col min="28" max="34" width="11.42578125" style="1" customWidth="1"/>
    <col min="35" max="35" width="11.140625" style="1" customWidth="1"/>
    <col min="36" max="257" width="11.42578125" style="1" customWidth="1"/>
  </cols>
  <sheetData>
    <row r="1" spans="1:41" ht="33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 ht="15.6" customHeight="1" x14ac:dyDescent="0.2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21"/>
      <c r="O2" s="193" t="s">
        <v>7</v>
      </c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21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7"/>
      <c r="AO2" s="7"/>
    </row>
    <row r="3" spans="1:41" ht="15.6" customHeight="1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21"/>
      <c r="O3" s="193" t="s">
        <v>65</v>
      </c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21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7"/>
      <c r="AO3" s="7"/>
    </row>
    <row r="4" spans="1:41" ht="15.6" customHeight="1" x14ac:dyDescent="0.2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21"/>
      <c r="O4" s="193" t="s">
        <v>67</v>
      </c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21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7"/>
      <c r="AO4" s="7"/>
    </row>
    <row r="5" spans="1:41" ht="19.5" customHeight="1" x14ac:dyDescent="0.2">
      <c r="A5" s="199" t="s">
        <v>12</v>
      </c>
      <c r="B5" s="201" t="s">
        <v>68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8"/>
      <c r="O5" s="199" t="s">
        <v>12</v>
      </c>
      <c r="P5" s="201" t="s">
        <v>14</v>
      </c>
      <c r="Q5" s="201"/>
      <c r="R5" s="201"/>
      <c r="S5" s="201"/>
      <c r="T5" s="201"/>
      <c r="U5" s="201"/>
      <c r="V5" s="201"/>
      <c r="W5" s="201"/>
      <c r="X5" s="201"/>
      <c r="Y5" s="201"/>
      <c r="Z5" s="28"/>
      <c r="AA5" s="199" t="s">
        <v>12</v>
      </c>
      <c r="AB5" s="201" t="s">
        <v>69</v>
      </c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7"/>
      <c r="AO5" s="7"/>
    </row>
    <row r="6" spans="1:41" ht="20.100000000000001" customHeight="1" x14ac:dyDescent="0.2">
      <c r="A6" s="199"/>
      <c r="B6" s="68" t="s">
        <v>70</v>
      </c>
      <c r="C6" s="68" t="s">
        <v>71</v>
      </c>
      <c r="D6" s="68" t="s">
        <v>72</v>
      </c>
      <c r="E6" s="68" t="s">
        <v>73</v>
      </c>
      <c r="F6" s="68" t="s">
        <v>74</v>
      </c>
      <c r="G6" s="68" t="s">
        <v>75</v>
      </c>
      <c r="H6" s="199" t="s">
        <v>76</v>
      </c>
      <c r="I6" s="199"/>
      <c r="J6" s="199" t="s">
        <v>16</v>
      </c>
      <c r="K6" s="199"/>
      <c r="L6" s="199"/>
      <c r="M6" s="199"/>
      <c r="N6" s="12"/>
      <c r="O6" s="199"/>
      <c r="P6" s="68" t="s">
        <v>70</v>
      </c>
      <c r="Q6" s="68" t="s">
        <v>71</v>
      </c>
      <c r="R6" s="68" t="s">
        <v>72</v>
      </c>
      <c r="S6" s="68" t="s">
        <v>73</v>
      </c>
      <c r="T6" s="68" t="s">
        <v>74</v>
      </c>
      <c r="U6" s="68" t="s">
        <v>75</v>
      </c>
      <c r="V6" s="199" t="s">
        <v>76</v>
      </c>
      <c r="W6" s="199"/>
      <c r="X6" s="199" t="s">
        <v>16</v>
      </c>
      <c r="Y6" s="199"/>
      <c r="Z6" s="12"/>
      <c r="AA6" s="199"/>
      <c r="AB6" s="68" t="s">
        <v>70</v>
      </c>
      <c r="AC6" s="68" t="s">
        <v>71</v>
      </c>
      <c r="AD6" s="68" t="s">
        <v>72</v>
      </c>
      <c r="AE6" s="68" t="s">
        <v>73</v>
      </c>
      <c r="AF6" s="68" t="s">
        <v>74</v>
      </c>
      <c r="AG6" s="68" t="s">
        <v>75</v>
      </c>
      <c r="AH6" s="199" t="s">
        <v>76</v>
      </c>
      <c r="AI6" s="199"/>
      <c r="AJ6" s="199" t="s">
        <v>16</v>
      </c>
      <c r="AK6" s="199"/>
      <c r="AL6" s="199"/>
      <c r="AM6" s="199"/>
      <c r="AN6" s="7"/>
      <c r="AO6" s="7"/>
    </row>
    <row r="7" spans="1:41" ht="20.100000000000001" customHeight="1" x14ac:dyDescent="0.2">
      <c r="A7" s="199"/>
      <c r="B7" s="199" t="s">
        <v>17</v>
      </c>
      <c r="C7" s="199" t="s">
        <v>18</v>
      </c>
      <c r="D7" s="199" t="s">
        <v>20</v>
      </c>
      <c r="E7" s="199" t="s">
        <v>21</v>
      </c>
      <c r="F7" s="199" t="s">
        <v>23</v>
      </c>
      <c r="G7" s="199" t="s">
        <v>24</v>
      </c>
      <c r="H7" s="71" t="s">
        <v>77</v>
      </c>
      <c r="I7" s="71" t="s">
        <v>78</v>
      </c>
      <c r="J7" s="199" t="s">
        <v>4</v>
      </c>
      <c r="K7" s="199"/>
      <c r="L7" s="199" t="s">
        <v>5</v>
      </c>
      <c r="M7" s="199"/>
      <c r="N7" s="12"/>
      <c r="O7" s="199"/>
      <c r="P7" s="199" t="s">
        <v>17</v>
      </c>
      <c r="Q7" s="199" t="s">
        <v>18</v>
      </c>
      <c r="R7" s="199" t="s">
        <v>20</v>
      </c>
      <c r="S7" s="199" t="s">
        <v>21</v>
      </c>
      <c r="T7" s="199" t="s">
        <v>23</v>
      </c>
      <c r="U7" s="199" t="s">
        <v>24</v>
      </c>
      <c r="V7" s="71" t="s">
        <v>77</v>
      </c>
      <c r="W7" s="71" t="s">
        <v>78</v>
      </c>
      <c r="X7" s="199" t="s">
        <v>4</v>
      </c>
      <c r="Y7" s="199"/>
      <c r="Z7" s="12"/>
      <c r="AA7" s="199"/>
      <c r="AB7" s="199" t="s">
        <v>17</v>
      </c>
      <c r="AC7" s="199" t="s">
        <v>18</v>
      </c>
      <c r="AD7" s="199" t="s">
        <v>20</v>
      </c>
      <c r="AE7" s="199" t="s">
        <v>21</v>
      </c>
      <c r="AF7" s="199" t="s">
        <v>23</v>
      </c>
      <c r="AG7" s="199" t="s">
        <v>24</v>
      </c>
      <c r="AH7" s="71" t="s">
        <v>77</v>
      </c>
      <c r="AI7" s="71" t="s">
        <v>78</v>
      </c>
      <c r="AJ7" s="199" t="s">
        <v>4</v>
      </c>
      <c r="AK7" s="199"/>
      <c r="AL7" s="199" t="s">
        <v>5</v>
      </c>
      <c r="AM7" s="199"/>
      <c r="AN7" s="7"/>
      <c r="AO7" s="7"/>
    </row>
    <row r="8" spans="1:41" ht="13.5" customHeight="1" x14ac:dyDescent="0.2">
      <c r="A8" s="200"/>
      <c r="B8" s="200"/>
      <c r="C8" s="200"/>
      <c r="D8" s="200"/>
      <c r="E8" s="200"/>
      <c r="F8" s="200"/>
      <c r="G8" s="200"/>
      <c r="H8" s="72" t="s">
        <v>61</v>
      </c>
      <c r="I8" s="72" t="s">
        <v>62</v>
      </c>
      <c r="J8" s="69" t="s">
        <v>63</v>
      </c>
      <c r="K8" s="69" t="s">
        <v>79</v>
      </c>
      <c r="L8" s="69" t="s">
        <v>80</v>
      </c>
      <c r="M8" s="69" t="s">
        <v>81</v>
      </c>
      <c r="N8" s="12"/>
      <c r="O8" s="200"/>
      <c r="P8" s="200"/>
      <c r="Q8" s="200"/>
      <c r="R8" s="200"/>
      <c r="S8" s="200"/>
      <c r="T8" s="200"/>
      <c r="U8" s="200"/>
      <c r="V8" s="72" t="s">
        <v>61</v>
      </c>
      <c r="W8" s="72" t="s">
        <v>62</v>
      </c>
      <c r="X8" s="69" t="s">
        <v>63</v>
      </c>
      <c r="Y8" s="69" t="s">
        <v>79</v>
      </c>
      <c r="Z8" s="12"/>
      <c r="AA8" s="200"/>
      <c r="AB8" s="200"/>
      <c r="AC8" s="200"/>
      <c r="AD8" s="200"/>
      <c r="AE8" s="200"/>
      <c r="AF8" s="200"/>
      <c r="AG8" s="200"/>
      <c r="AH8" s="72" t="s">
        <v>61</v>
      </c>
      <c r="AI8" s="72" t="s">
        <v>62</v>
      </c>
      <c r="AJ8" s="69" t="s">
        <v>63</v>
      </c>
      <c r="AK8" s="69" t="s">
        <v>79</v>
      </c>
      <c r="AL8" s="69" t="s">
        <v>80</v>
      </c>
      <c r="AM8" s="69" t="s">
        <v>81</v>
      </c>
      <c r="AN8" s="7"/>
      <c r="AO8" s="7"/>
    </row>
    <row r="9" spans="1:41" ht="15.6" customHeight="1" x14ac:dyDescent="0.2">
      <c r="A9" s="46" t="s">
        <v>26</v>
      </c>
      <c r="B9" s="47">
        <v>268.89999999999998</v>
      </c>
      <c r="C9" s="47">
        <v>261.7</v>
      </c>
      <c r="D9" s="47">
        <v>265.39999999999998</v>
      </c>
      <c r="E9" s="47">
        <v>263</v>
      </c>
      <c r="F9" s="47">
        <v>263.5</v>
      </c>
      <c r="G9" s="47" t="e">
        <f>#REF!</f>
        <v>#REF!</v>
      </c>
      <c r="H9" s="47">
        <v>232.5</v>
      </c>
      <c r="I9" s="47" t="e">
        <f>#REF!</f>
        <v>#REF!</v>
      </c>
      <c r="J9" s="47" t="e">
        <f t="shared" ref="J9:J43" si="0">IF($H9=0,0,ROUND((I9/$H9-1)*100,1))</f>
        <v>#REF!</v>
      </c>
      <c r="K9" s="47" t="e">
        <f t="shared" ref="K9:K43" si="1">IF($G9=0,0,ROUND((I9/$G9-1)*100,1))</f>
        <v>#REF!</v>
      </c>
      <c r="L9" s="47" t="e">
        <f t="shared" ref="L9:L43" si="2">I9-H9</f>
        <v>#REF!</v>
      </c>
      <c r="M9" s="47" t="e">
        <f t="shared" ref="M9:M43" si="3">I9-G9</f>
        <v>#REF!</v>
      </c>
      <c r="N9" s="31"/>
      <c r="O9" s="46" t="s">
        <v>26</v>
      </c>
      <c r="P9" s="48">
        <v>3597.2432130000002</v>
      </c>
      <c r="Q9" s="48">
        <v>3796.6132980000002</v>
      </c>
      <c r="R9" s="48">
        <v>3834.7260740000002</v>
      </c>
      <c r="S9" s="48">
        <v>4128.7300379999997</v>
      </c>
      <c r="T9" s="48">
        <v>4045.00038</v>
      </c>
      <c r="U9" s="48" t="e">
        <f>#REF!</f>
        <v>#REF!</v>
      </c>
      <c r="V9" s="48">
        <v>4315.125591</v>
      </c>
      <c r="W9" s="48" t="e">
        <f>#REF!</f>
        <v>#REF!</v>
      </c>
      <c r="X9" s="47" t="e">
        <f t="shared" ref="X9:X43" si="4">IF($V9=0,0,ROUND((W9/$V9-1)*100,1))</f>
        <v>#REF!</v>
      </c>
      <c r="Y9" s="47" t="e">
        <f t="shared" ref="Y9:Y43" si="5">IF($U9=0,0,ROUND((W9/$U9-1)*100,1))</f>
        <v>#REF!</v>
      </c>
      <c r="Z9" s="33"/>
      <c r="AA9" s="46" t="s">
        <v>26</v>
      </c>
      <c r="AB9" s="47">
        <v>967.2</v>
      </c>
      <c r="AC9" s="47">
        <v>993.6</v>
      </c>
      <c r="AD9" s="47">
        <v>1017.8</v>
      </c>
      <c r="AE9" s="47">
        <v>1085.8</v>
      </c>
      <c r="AF9" s="47">
        <v>1065.7</v>
      </c>
      <c r="AG9" s="47" t="e">
        <f>#REF!</f>
        <v>#REF!</v>
      </c>
      <c r="AH9" s="47">
        <v>1003.3</v>
      </c>
      <c r="AI9" s="47" t="e">
        <f>#REF!</f>
        <v>#REF!</v>
      </c>
      <c r="AJ9" s="47" t="e">
        <f t="shared" ref="AJ9:AJ43" si="6">IF($AH9=0,0,ROUND((AI9/$AH9-1)*100,1))</f>
        <v>#REF!</v>
      </c>
      <c r="AK9" s="47" t="e">
        <f t="shared" ref="AK9:AK43" si="7">IF($AG9=0,0,ROUND((AI9/$AG9-1)*100,1))</f>
        <v>#REF!</v>
      </c>
      <c r="AL9" s="47" t="e">
        <f t="shared" ref="AL9:AL43" si="8">AI9-AH9</f>
        <v>#REF!</v>
      </c>
      <c r="AM9" s="47" t="e">
        <f t="shared" ref="AM9:AM43" si="9">AI9-AG9</f>
        <v>#REF!</v>
      </c>
      <c r="AN9" s="7"/>
      <c r="AO9" s="7"/>
    </row>
    <row r="10" spans="1:41" ht="15.6" customHeight="1" x14ac:dyDescent="0.2">
      <c r="A10" s="16" t="s">
        <v>27</v>
      </c>
      <c r="B10" s="3">
        <v>12</v>
      </c>
      <c r="C10" s="3">
        <v>12</v>
      </c>
      <c r="D10" s="25">
        <v>8.6</v>
      </c>
      <c r="E10" s="3">
        <v>12.3</v>
      </c>
      <c r="F10" s="3">
        <v>12.3</v>
      </c>
      <c r="G10" s="3" t="e">
        <f>#REF!</f>
        <v>#REF!</v>
      </c>
      <c r="H10" s="3">
        <v>11.3</v>
      </c>
      <c r="I10" s="25" t="e">
        <f>#REF!</f>
        <v>#REF!</v>
      </c>
      <c r="J10" s="25" t="e">
        <f t="shared" si="0"/>
        <v>#REF!</v>
      </c>
      <c r="K10" s="25" t="e">
        <f t="shared" si="1"/>
        <v>#REF!</v>
      </c>
      <c r="L10" s="25" t="e">
        <f t="shared" si="2"/>
        <v>#REF!</v>
      </c>
      <c r="M10" s="25" t="e">
        <f t="shared" si="3"/>
        <v>#REF!</v>
      </c>
      <c r="N10" s="34"/>
      <c r="O10" s="16" t="s">
        <v>27</v>
      </c>
      <c r="P10" s="8">
        <v>6500</v>
      </c>
      <c r="Q10" s="8">
        <v>6500</v>
      </c>
      <c r="R10" s="35">
        <v>7023</v>
      </c>
      <c r="S10" s="8">
        <v>7077</v>
      </c>
      <c r="T10" s="8">
        <v>7075</v>
      </c>
      <c r="U10" s="8" t="e">
        <f>#REF!</f>
        <v>#REF!</v>
      </c>
      <c r="V10" s="8">
        <v>6897</v>
      </c>
      <c r="W10" s="35" t="e">
        <f>#REF!</f>
        <v>#REF!</v>
      </c>
      <c r="X10" s="25" t="e">
        <f t="shared" si="4"/>
        <v>#REF!</v>
      </c>
      <c r="Y10" s="25" t="e">
        <f t="shared" si="5"/>
        <v>#REF!</v>
      </c>
      <c r="Z10" s="36"/>
      <c r="AA10" s="16" t="s">
        <v>27</v>
      </c>
      <c r="AB10" s="3">
        <v>78</v>
      </c>
      <c r="AC10" s="3">
        <v>78</v>
      </c>
      <c r="AD10" s="25">
        <v>60.4</v>
      </c>
      <c r="AE10" s="3">
        <v>87</v>
      </c>
      <c r="AF10" s="3">
        <v>87</v>
      </c>
      <c r="AG10" s="3" t="e">
        <f>#REF!</f>
        <v>#REF!</v>
      </c>
      <c r="AH10" s="3">
        <v>77.900000000000006</v>
      </c>
      <c r="AI10" s="25" t="e">
        <f>#REF!</f>
        <v>#REF!</v>
      </c>
      <c r="AJ10" s="25" t="e">
        <f t="shared" si="6"/>
        <v>#REF!</v>
      </c>
      <c r="AK10" s="25" t="e">
        <f t="shared" si="7"/>
        <v>#REF!</v>
      </c>
      <c r="AL10" s="25" t="e">
        <f t="shared" si="8"/>
        <v>#REF!</v>
      </c>
      <c r="AM10" s="25" t="e">
        <f t="shared" si="9"/>
        <v>#REF!</v>
      </c>
      <c r="AN10" s="7"/>
      <c r="AO10" s="7"/>
    </row>
    <row r="11" spans="1:41" ht="15.6" customHeight="1" x14ac:dyDescent="0.2">
      <c r="A11" s="16" t="s">
        <v>28</v>
      </c>
      <c r="B11" s="3">
        <v>48.5</v>
      </c>
      <c r="C11" s="3">
        <v>44.3</v>
      </c>
      <c r="D11" s="25">
        <v>42.6</v>
      </c>
      <c r="E11" s="3">
        <v>40.6</v>
      </c>
      <c r="F11" s="3">
        <v>42.4</v>
      </c>
      <c r="G11" s="3" t="e">
        <f>#REF!</f>
        <v>#REF!</v>
      </c>
      <c r="H11" s="3">
        <v>42.5</v>
      </c>
      <c r="I11" s="25" t="e">
        <f>#REF!</f>
        <v>#REF!</v>
      </c>
      <c r="J11" s="25" t="e">
        <f t="shared" si="0"/>
        <v>#REF!</v>
      </c>
      <c r="K11" s="25" t="e">
        <f t="shared" si="1"/>
        <v>#REF!</v>
      </c>
      <c r="L11" s="25" t="e">
        <f t="shared" si="2"/>
        <v>#REF!</v>
      </c>
      <c r="M11" s="25" t="e">
        <f t="shared" si="3"/>
        <v>#REF!</v>
      </c>
      <c r="N11" s="34"/>
      <c r="O11" s="16" t="s">
        <v>28</v>
      </c>
      <c r="P11" s="8">
        <v>2819</v>
      </c>
      <c r="Q11" s="8">
        <v>2859</v>
      </c>
      <c r="R11" s="35">
        <v>3423</v>
      </c>
      <c r="S11" s="8">
        <v>2956</v>
      </c>
      <c r="T11" s="8">
        <v>3243</v>
      </c>
      <c r="U11" s="8" t="e">
        <f>#REF!</f>
        <v>#REF!</v>
      </c>
      <c r="V11" s="8">
        <v>3238</v>
      </c>
      <c r="W11" s="35" t="e">
        <f>#REF!</f>
        <v>#REF!</v>
      </c>
      <c r="X11" s="25" t="e">
        <f t="shared" si="4"/>
        <v>#REF!</v>
      </c>
      <c r="Y11" s="25" t="e">
        <f t="shared" si="5"/>
        <v>#REF!</v>
      </c>
      <c r="Z11" s="36"/>
      <c r="AA11" s="16" t="s">
        <v>28</v>
      </c>
      <c r="AB11" s="3">
        <v>136.69999999999999</v>
      </c>
      <c r="AC11" s="3">
        <v>126.7</v>
      </c>
      <c r="AD11" s="25">
        <v>145.80000000000001</v>
      </c>
      <c r="AE11" s="3">
        <v>120</v>
      </c>
      <c r="AF11" s="3">
        <v>137.5</v>
      </c>
      <c r="AG11" s="3" t="e">
        <f>#REF!</f>
        <v>#REF!</v>
      </c>
      <c r="AH11" s="3">
        <v>137.6</v>
      </c>
      <c r="AI11" s="25" t="e">
        <f>#REF!</f>
        <v>#REF!</v>
      </c>
      <c r="AJ11" s="25" t="e">
        <f t="shared" si="6"/>
        <v>#REF!</v>
      </c>
      <c r="AK11" s="25" t="e">
        <f t="shared" si="7"/>
        <v>#REF!</v>
      </c>
      <c r="AL11" s="25" t="e">
        <f t="shared" si="8"/>
        <v>#REF!</v>
      </c>
      <c r="AM11" s="25" t="e">
        <f t="shared" si="9"/>
        <v>#REF!</v>
      </c>
      <c r="AN11" s="7"/>
      <c r="AO11" s="7"/>
    </row>
    <row r="12" spans="1:41" ht="15.6" customHeight="1" x14ac:dyDescent="0.2">
      <c r="A12" s="16" t="s">
        <v>29</v>
      </c>
      <c r="B12" s="3">
        <v>7.5</v>
      </c>
      <c r="C12" s="3">
        <v>6.7</v>
      </c>
      <c r="D12" s="25">
        <v>5.0999999999999996</v>
      </c>
      <c r="E12" s="3">
        <v>4.3</v>
      </c>
      <c r="F12" s="3">
        <v>5</v>
      </c>
      <c r="G12" s="3" t="e">
        <f>#REF!</f>
        <v>#REF!</v>
      </c>
      <c r="H12" s="3">
        <v>3.8</v>
      </c>
      <c r="I12" s="25" t="e">
        <f>#REF!</f>
        <v>#REF!</v>
      </c>
      <c r="J12" s="25" t="e">
        <f t="shared" si="0"/>
        <v>#REF!</v>
      </c>
      <c r="K12" s="25" t="e">
        <f t="shared" si="1"/>
        <v>#REF!</v>
      </c>
      <c r="L12" s="25" t="e">
        <f t="shared" si="2"/>
        <v>#REF!</v>
      </c>
      <c r="M12" s="25" t="e">
        <f t="shared" si="3"/>
        <v>#REF!</v>
      </c>
      <c r="N12" s="34"/>
      <c r="O12" s="16" t="s">
        <v>29</v>
      </c>
      <c r="P12" s="8">
        <v>1201</v>
      </c>
      <c r="Q12" s="8">
        <v>1143</v>
      </c>
      <c r="R12" s="35">
        <v>1353</v>
      </c>
      <c r="S12" s="8">
        <v>1399</v>
      </c>
      <c r="T12" s="8">
        <v>1223</v>
      </c>
      <c r="U12" s="8" t="e">
        <f>#REF!</f>
        <v>#REF!</v>
      </c>
      <c r="V12" s="8">
        <v>1313</v>
      </c>
      <c r="W12" s="35" t="e">
        <f>#REF!</f>
        <v>#REF!</v>
      </c>
      <c r="X12" s="25" t="e">
        <f t="shared" si="4"/>
        <v>#REF!</v>
      </c>
      <c r="Y12" s="25" t="e">
        <f t="shared" si="5"/>
        <v>#REF!</v>
      </c>
      <c r="Z12" s="36"/>
      <c r="AA12" s="16" t="s">
        <v>29</v>
      </c>
      <c r="AB12" s="3">
        <v>9</v>
      </c>
      <c r="AC12" s="3">
        <v>7.7</v>
      </c>
      <c r="AD12" s="25">
        <v>6.9</v>
      </c>
      <c r="AE12" s="3">
        <v>6</v>
      </c>
      <c r="AF12" s="3">
        <v>6.1</v>
      </c>
      <c r="AG12" s="3" t="e">
        <f>#REF!</f>
        <v>#REF!</v>
      </c>
      <c r="AH12" s="3">
        <v>5</v>
      </c>
      <c r="AI12" s="25" t="e">
        <f>#REF!</f>
        <v>#REF!</v>
      </c>
      <c r="AJ12" s="25" t="e">
        <f t="shared" si="6"/>
        <v>#REF!</v>
      </c>
      <c r="AK12" s="25" t="e">
        <f t="shared" si="7"/>
        <v>#REF!</v>
      </c>
      <c r="AL12" s="25" t="e">
        <f t="shared" si="8"/>
        <v>#REF!</v>
      </c>
      <c r="AM12" s="25" t="e">
        <f t="shared" si="9"/>
        <v>#REF!</v>
      </c>
      <c r="AN12" s="7"/>
      <c r="AO12" s="7"/>
    </row>
    <row r="13" spans="1:41" ht="15.6" customHeight="1" x14ac:dyDescent="0.2">
      <c r="A13" s="16" t="s">
        <v>30</v>
      </c>
      <c r="B13" s="3">
        <v>3.4</v>
      </c>
      <c r="C13" s="3">
        <v>3.4</v>
      </c>
      <c r="D13" s="25">
        <v>1.9</v>
      </c>
      <c r="E13" s="3">
        <v>3.2</v>
      </c>
      <c r="F13" s="3">
        <v>1.4</v>
      </c>
      <c r="G13" s="3" t="e">
        <f>#REF!</f>
        <v>#REF!</v>
      </c>
      <c r="H13" s="3">
        <v>2.5</v>
      </c>
      <c r="I13" s="25" t="e">
        <f>#REF!</f>
        <v>#REF!</v>
      </c>
      <c r="J13" s="25" t="e">
        <f t="shared" si="0"/>
        <v>#REF!</v>
      </c>
      <c r="K13" s="25" t="e">
        <f t="shared" si="1"/>
        <v>#REF!</v>
      </c>
      <c r="L13" s="25" t="e">
        <f t="shared" si="2"/>
        <v>#REF!</v>
      </c>
      <c r="M13" s="25" t="e">
        <f t="shared" si="3"/>
        <v>#REF!</v>
      </c>
      <c r="N13" s="34"/>
      <c r="O13" s="16" t="s">
        <v>30</v>
      </c>
      <c r="P13" s="8">
        <v>2261</v>
      </c>
      <c r="Q13" s="8">
        <v>2189</v>
      </c>
      <c r="R13" s="35">
        <v>2290</v>
      </c>
      <c r="S13" s="8">
        <v>2183</v>
      </c>
      <c r="T13" s="8">
        <v>2296</v>
      </c>
      <c r="U13" s="8" t="e">
        <f>#REF!</f>
        <v>#REF!</v>
      </c>
      <c r="V13" s="8">
        <v>2269</v>
      </c>
      <c r="W13" s="35" t="e">
        <f>#REF!</f>
        <v>#REF!</v>
      </c>
      <c r="X13" s="25" t="e">
        <f t="shared" si="4"/>
        <v>#REF!</v>
      </c>
      <c r="Y13" s="25" t="e">
        <f t="shared" si="5"/>
        <v>#REF!</v>
      </c>
      <c r="Z13" s="36"/>
      <c r="AA13" s="16" t="s">
        <v>30</v>
      </c>
      <c r="AB13" s="3">
        <v>7.7</v>
      </c>
      <c r="AC13" s="3">
        <v>7.4</v>
      </c>
      <c r="AD13" s="25">
        <v>4.4000000000000004</v>
      </c>
      <c r="AE13" s="3">
        <v>7</v>
      </c>
      <c r="AF13" s="3">
        <v>3.2</v>
      </c>
      <c r="AG13" s="3" t="e">
        <f>#REF!</f>
        <v>#REF!</v>
      </c>
      <c r="AH13" s="3">
        <v>5.7</v>
      </c>
      <c r="AI13" s="25" t="e">
        <f>#REF!</f>
        <v>#REF!</v>
      </c>
      <c r="AJ13" s="25" t="e">
        <f t="shared" si="6"/>
        <v>#REF!</v>
      </c>
      <c r="AK13" s="25" t="e">
        <f t="shared" si="7"/>
        <v>#REF!</v>
      </c>
      <c r="AL13" s="25" t="e">
        <f t="shared" si="8"/>
        <v>#REF!</v>
      </c>
      <c r="AM13" s="25" t="e">
        <f t="shared" si="9"/>
        <v>#REF!</v>
      </c>
      <c r="AN13" s="7"/>
      <c r="AO13" s="7"/>
    </row>
    <row r="14" spans="1:41" ht="15.6" customHeight="1" x14ac:dyDescent="0.2">
      <c r="A14" s="16" t="s">
        <v>31</v>
      </c>
      <c r="B14" s="3">
        <v>2</v>
      </c>
      <c r="C14" s="3">
        <v>1.9</v>
      </c>
      <c r="D14" s="25">
        <v>1.5</v>
      </c>
      <c r="E14" s="3">
        <v>1.5</v>
      </c>
      <c r="F14" s="3">
        <v>1.5</v>
      </c>
      <c r="G14" s="3" t="e">
        <f>#REF!</f>
        <v>#REF!</v>
      </c>
      <c r="H14" s="3">
        <v>1.1000000000000001</v>
      </c>
      <c r="I14" s="25" t="e">
        <f>#REF!</f>
        <v>#REF!</v>
      </c>
      <c r="J14" s="25" t="e">
        <f t="shared" si="0"/>
        <v>#REF!</v>
      </c>
      <c r="K14" s="25" t="e">
        <f t="shared" si="1"/>
        <v>#REF!</v>
      </c>
      <c r="L14" s="25" t="e">
        <f t="shared" si="2"/>
        <v>#REF!</v>
      </c>
      <c r="M14" s="25" t="e">
        <f t="shared" si="3"/>
        <v>#REF!</v>
      </c>
      <c r="N14" s="34"/>
      <c r="O14" s="16" t="s">
        <v>31</v>
      </c>
      <c r="P14" s="8">
        <v>1218</v>
      </c>
      <c r="Q14" s="8">
        <v>865</v>
      </c>
      <c r="R14" s="35">
        <v>918</v>
      </c>
      <c r="S14" s="8">
        <v>945</v>
      </c>
      <c r="T14" s="8">
        <v>952</v>
      </c>
      <c r="U14" s="8" t="e">
        <f>#REF!</f>
        <v>#REF!</v>
      </c>
      <c r="V14" s="8">
        <v>994</v>
      </c>
      <c r="W14" s="35" t="e">
        <f>#REF!</f>
        <v>#REF!</v>
      </c>
      <c r="X14" s="25" t="e">
        <f t="shared" si="4"/>
        <v>#REF!</v>
      </c>
      <c r="Y14" s="25" t="e">
        <f t="shared" si="5"/>
        <v>#REF!</v>
      </c>
      <c r="Z14" s="36"/>
      <c r="AA14" s="16" t="s">
        <v>31</v>
      </c>
      <c r="AB14" s="3">
        <v>2.4</v>
      </c>
      <c r="AC14" s="3">
        <v>1.6</v>
      </c>
      <c r="AD14" s="25">
        <v>1.4</v>
      </c>
      <c r="AE14" s="3">
        <v>1.4</v>
      </c>
      <c r="AF14" s="3">
        <v>1.4</v>
      </c>
      <c r="AG14" s="3" t="e">
        <f>#REF!</f>
        <v>#REF!</v>
      </c>
      <c r="AH14" s="3">
        <v>1.1000000000000001</v>
      </c>
      <c r="AI14" s="25" t="e">
        <f>#REF!</f>
        <v>#REF!</v>
      </c>
      <c r="AJ14" s="25" t="e">
        <f t="shared" si="6"/>
        <v>#REF!</v>
      </c>
      <c r="AK14" s="25" t="e">
        <f t="shared" si="7"/>
        <v>#REF!</v>
      </c>
      <c r="AL14" s="25" t="e">
        <f t="shared" si="8"/>
        <v>#REF!</v>
      </c>
      <c r="AM14" s="25" t="e">
        <f t="shared" si="9"/>
        <v>#REF!</v>
      </c>
      <c r="AN14" s="7"/>
      <c r="AO14" s="7"/>
    </row>
    <row r="15" spans="1:41" ht="15.6" customHeight="1" x14ac:dyDescent="0.2">
      <c r="A15" s="16" t="s">
        <v>32</v>
      </c>
      <c r="B15" s="3">
        <v>81.599999999999994</v>
      </c>
      <c r="C15" s="3">
        <v>65.900000000000006</v>
      </c>
      <c r="D15" s="25">
        <v>72.900000000000006</v>
      </c>
      <c r="E15" s="3">
        <v>68.8</v>
      </c>
      <c r="F15" s="3">
        <v>68.400000000000006</v>
      </c>
      <c r="G15" s="3" t="e">
        <f>#REF!</f>
        <v>#REF!</v>
      </c>
      <c r="H15" s="3">
        <v>44.1</v>
      </c>
      <c r="I15" s="25" t="e">
        <f>#REF!</f>
        <v>#REF!</v>
      </c>
      <c r="J15" s="25" t="e">
        <f t="shared" si="0"/>
        <v>#REF!</v>
      </c>
      <c r="K15" s="25" t="e">
        <f t="shared" si="1"/>
        <v>#REF!</v>
      </c>
      <c r="L15" s="25" t="e">
        <f t="shared" si="2"/>
        <v>#REF!</v>
      </c>
      <c r="M15" s="25" t="e">
        <f t="shared" si="3"/>
        <v>#REF!</v>
      </c>
      <c r="N15" s="34"/>
      <c r="O15" s="16" t="s">
        <v>32</v>
      </c>
      <c r="P15" s="8">
        <v>2326</v>
      </c>
      <c r="Q15" s="8">
        <v>2537</v>
      </c>
      <c r="R15" s="35">
        <v>2519.6707820000001</v>
      </c>
      <c r="S15" s="8">
        <v>2728.4694770000001</v>
      </c>
      <c r="T15" s="8">
        <v>2860.2339179999999</v>
      </c>
      <c r="U15" s="8" t="e">
        <f>#REF!</f>
        <v>#REF!</v>
      </c>
      <c r="V15" s="8">
        <v>2516.5079369999999</v>
      </c>
      <c r="W15" s="35" t="e">
        <f>#REF!</f>
        <v>#REF!</v>
      </c>
      <c r="X15" s="25" t="e">
        <f t="shared" si="4"/>
        <v>#REF!</v>
      </c>
      <c r="Y15" s="25" t="e">
        <f t="shared" si="5"/>
        <v>#REF!</v>
      </c>
      <c r="Z15" s="36"/>
      <c r="AA15" s="16" t="s">
        <v>32</v>
      </c>
      <c r="AB15" s="3">
        <v>189.8</v>
      </c>
      <c r="AC15" s="3">
        <v>167.2</v>
      </c>
      <c r="AD15" s="25">
        <v>183.7</v>
      </c>
      <c r="AE15" s="3">
        <v>187.7</v>
      </c>
      <c r="AF15" s="3">
        <v>195.6</v>
      </c>
      <c r="AG15" s="3" t="e">
        <f>#REF!</f>
        <v>#REF!</v>
      </c>
      <c r="AH15" s="3">
        <v>111</v>
      </c>
      <c r="AI15" s="25" t="e">
        <f>#REF!</f>
        <v>#REF!</v>
      </c>
      <c r="AJ15" s="25" t="e">
        <f t="shared" si="6"/>
        <v>#REF!</v>
      </c>
      <c r="AK15" s="25" t="e">
        <f t="shared" si="7"/>
        <v>#REF!</v>
      </c>
      <c r="AL15" s="25" t="e">
        <f t="shared" si="8"/>
        <v>#REF!</v>
      </c>
      <c r="AM15" s="25" t="e">
        <f t="shared" si="9"/>
        <v>#REF!</v>
      </c>
      <c r="AN15" s="7"/>
      <c r="AO15" s="7"/>
    </row>
    <row r="16" spans="1:41" ht="15.6" customHeight="1" x14ac:dyDescent="0.2">
      <c r="A16" s="16" t="s">
        <v>33</v>
      </c>
      <c r="B16" s="3">
        <v>113.9</v>
      </c>
      <c r="C16" s="3">
        <v>127.5</v>
      </c>
      <c r="D16" s="25">
        <v>132.80000000000001</v>
      </c>
      <c r="E16" s="3">
        <v>132.30000000000001</v>
      </c>
      <c r="F16" s="3">
        <v>132.5</v>
      </c>
      <c r="G16" s="3" t="e">
        <f>#REF!</f>
        <v>#REF!</v>
      </c>
      <c r="H16" s="3">
        <v>127.2</v>
      </c>
      <c r="I16" s="25" t="e">
        <f>#REF!</f>
        <v>#REF!</v>
      </c>
      <c r="J16" s="25" t="e">
        <f t="shared" si="0"/>
        <v>#REF!</v>
      </c>
      <c r="K16" s="25" t="e">
        <f t="shared" si="1"/>
        <v>#REF!</v>
      </c>
      <c r="L16" s="25" t="e">
        <f t="shared" si="2"/>
        <v>#REF!</v>
      </c>
      <c r="M16" s="25" t="e">
        <f t="shared" si="3"/>
        <v>#REF!</v>
      </c>
      <c r="N16" s="37"/>
      <c r="O16" s="16" t="s">
        <v>33</v>
      </c>
      <c r="P16" s="8">
        <v>4773</v>
      </c>
      <c r="Q16" s="8">
        <v>4745</v>
      </c>
      <c r="R16" s="35">
        <v>4632.578313</v>
      </c>
      <c r="S16" s="8">
        <v>5114.5714289999996</v>
      </c>
      <c r="T16" s="8">
        <v>4791.9584910000003</v>
      </c>
      <c r="U16" s="8" t="e">
        <f>#REF!</f>
        <v>#REF!</v>
      </c>
      <c r="V16" s="8">
        <v>5227.8482700000004</v>
      </c>
      <c r="W16" s="35" t="e">
        <f>#REF!</f>
        <v>#REF!</v>
      </c>
      <c r="X16" s="25" t="e">
        <f t="shared" si="4"/>
        <v>#REF!</v>
      </c>
      <c r="Y16" s="25" t="e">
        <f t="shared" si="5"/>
        <v>#REF!</v>
      </c>
      <c r="Z16" s="36"/>
      <c r="AA16" s="16" t="s">
        <v>33</v>
      </c>
      <c r="AB16" s="3">
        <v>543.6</v>
      </c>
      <c r="AC16" s="3">
        <v>605</v>
      </c>
      <c r="AD16" s="25">
        <v>615.20000000000005</v>
      </c>
      <c r="AE16" s="3">
        <v>676.7</v>
      </c>
      <c r="AF16" s="3">
        <v>634.9</v>
      </c>
      <c r="AG16" s="3" t="e">
        <f>#REF!</f>
        <v>#REF!</v>
      </c>
      <c r="AH16" s="3">
        <v>665</v>
      </c>
      <c r="AI16" s="25" t="e">
        <f>#REF!</f>
        <v>#REF!</v>
      </c>
      <c r="AJ16" s="25" t="e">
        <f t="shared" si="6"/>
        <v>#REF!</v>
      </c>
      <c r="AK16" s="25" t="e">
        <f t="shared" si="7"/>
        <v>#REF!</v>
      </c>
      <c r="AL16" s="25" t="e">
        <f t="shared" si="8"/>
        <v>#REF!</v>
      </c>
      <c r="AM16" s="25" t="e">
        <f t="shared" si="9"/>
        <v>#REF!</v>
      </c>
      <c r="AN16" s="7"/>
      <c r="AO16" s="7"/>
    </row>
    <row r="17" spans="1:41" ht="15.6" customHeight="1" x14ac:dyDescent="0.2">
      <c r="A17" s="46" t="s">
        <v>34</v>
      </c>
      <c r="B17" s="47">
        <v>539.5</v>
      </c>
      <c r="C17" s="47">
        <v>476.6</v>
      </c>
      <c r="D17" s="47">
        <v>283.3</v>
      </c>
      <c r="E17" s="47">
        <v>229.2</v>
      </c>
      <c r="F17" s="47">
        <v>261.3</v>
      </c>
      <c r="G17" s="47" t="e">
        <f>#REF!</f>
        <v>#REF!</v>
      </c>
      <c r="H17" s="47">
        <v>165.5</v>
      </c>
      <c r="I17" s="47" t="e">
        <f>#REF!</f>
        <v>#REF!</v>
      </c>
      <c r="J17" s="47" t="e">
        <f t="shared" si="0"/>
        <v>#REF!</v>
      </c>
      <c r="K17" s="47" t="e">
        <f t="shared" si="1"/>
        <v>#REF!</v>
      </c>
      <c r="L17" s="47" t="e">
        <f t="shared" si="2"/>
        <v>#REF!</v>
      </c>
      <c r="M17" s="47" t="e">
        <f t="shared" si="3"/>
        <v>#REF!</v>
      </c>
      <c r="N17" s="33"/>
      <c r="O17" s="46" t="s">
        <v>34</v>
      </c>
      <c r="P17" s="48">
        <v>1695.260612</v>
      </c>
      <c r="Q17" s="48">
        <v>1457.8294169999999</v>
      </c>
      <c r="R17" s="48">
        <v>1389.4101659999999</v>
      </c>
      <c r="S17" s="48">
        <v>1908.07897</v>
      </c>
      <c r="T17" s="48">
        <v>2012.562189</v>
      </c>
      <c r="U17" s="48" t="e">
        <f>#REF!</f>
        <v>#REF!</v>
      </c>
      <c r="V17" s="48">
        <v>1948.071299</v>
      </c>
      <c r="W17" s="48" t="e">
        <f>#REF!</f>
        <v>#REF!</v>
      </c>
      <c r="X17" s="47" t="e">
        <f t="shared" si="4"/>
        <v>#REF!</v>
      </c>
      <c r="Y17" s="47" t="e">
        <f t="shared" si="5"/>
        <v>#REF!</v>
      </c>
      <c r="Z17" s="33"/>
      <c r="AA17" s="46" t="s">
        <v>34</v>
      </c>
      <c r="AB17" s="47">
        <v>914.6</v>
      </c>
      <c r="AC17" s="47">
        <v>694.7</v>
      </c>
      <c r="AD17" s="47">
        <v>393.7</v>
      </c>
      <c r="AE17" s="47">
        <v>437.3</v>
      </c>
      <c r="AF17" s="47">
        <v>525.9</v>
      </c>
      <c r="AG17" s="47" t="e">
        <f>#REF!</f>
        <v>#REF!</v>
      </c>
      <c r="AH17" s="47">
        <v>322.5</v>
      </c>
      <c r="AI17" s="47" t="e">
        <f>#REF!</f>
        <v>#REF!</v>
      </c>
      <c r="AJ17" s="47" t="e">
        <f t="shared" si="6"/>
        <v>#REF!</v>
      </c>
      <c r="AK17" s="47" t="e">
        <f t="shared" si="7"/>
        <v>#REF!</v>
      </c>
      <c r="AL17" s="47" t="e">
        <f t="shared" si="8"/>
        <v>#REF!</v>
      </c>
      <c r="AM17" s="47" t="e">
        <f t="shared" si="9"/>
        <v>#REF!</v>
      </c>
      <c r="AN17" s="7"/>
      <c r="AO17" s="7"/>
    </row>
    <row r="18" spans="1:41" ht="15.6" customHeight="1" x14ac:dyDescent="0.2">
      <c r="A18" s="16" t="s">
        <v>35</v>
      </c>
      <c r="B18" s="3">
        <v>389.1</v>
      </c>
      <c r="C18" s="3">
        <v>349.8</v>
      </c>
      <c r="D18" s="25">
        <v>181.5</v>
      </c>
      <c r="E18" s="3">
        <v>141.6</v>
      </c>
      <c r="F18" s="3">
        <v>166.7</v>
      </c>
      <c r="G18" s="3" t="e">
        <f>#REF!</f>
        <v>#REF!</v>
      </c>
      <c r="H18" s="3">
        <v>96</v>
      </c>
      <c r="I18" s="25" t="e">
        <f>#REF!</f>
        <v>#REF!</v>
      </c>
      <c r="J18" s="25" t="e">
        <f t="shared" si="0"/>
        <v>#REF!</v>
      </c>
      <c r="K18" s="25" t="e">
        <f t="shared" si="1"/>
        <v>#REF!</v>
      </c>
      <c r="L18" s="25" t="e">
        <f t="shared" si="2"/>
        <v>#REF!</v>
      </c>
      <c r="M18" s="25" t="e">
        <f t="shared" si="3"/>
        <v>#REF!</v>
      </c>
      <c r="N18" s="37"/>
      <c r="O18" s="16" t="s">
        <v>35</v>
      </c>
      <c r="P18" s="8">
        <v>1692</v>
      </c>
      <c r="Q18" s="8">
        <v>1418</v>
      </c>
      <c r="R18" s="35">
        <v>1478.254545</v>
      </c>
      <c r="S18" s="8">
        <v>1807.083333</v>
      </c>
      <c r="T18" s="8">
        <v>1925.065987</v>
      </c>
      <c r="U18" s="8" t="e">
        <f>#REF!</f>
        <v>#REF!</v>
      </c>
      <c r="V18" s="8">
        <v>1721.5645830000001</v>
      </c>
      <c r="W18" s="35" t="e">
        <f>#REF!</f>
        <v>#REF!</v>
      </c>
      <c r="X18" s="25" t="e">
        <f t="shared" si="4"/>
        <v>#REF!</v>
      </c>
      <c r="Y18" s="25" t="e">
        <f t="shared" si="5"/>
        <v>#REF!</v>
      </c>
      <c r="Z18" s="36"/>
      <c r="AA18" s="16" t="s">
        <v>35</v>
      </c>
      <c r="AB18" s="3">
        <v>658.4</v>
      </c>
      <c r="AC18" s="3">
        <v>496</v>
      </c>
      <c r="AD18" s="25">
        <v>268.3</v>
      </c>
      <c r="AE18" s="3">
        <v>255.9</v>
      </c>
      <c r="AF18" s="3">
        <v>320.89999999999998</v>
      </c>
      <c r="AG18" s="3" t="e">
        <f>#REF!</f>
        <v>#REF!</v>
      </c>
      <c r="AH18" s="3">
        <v>165.3</v>
      </c>
      <c r="AI18" s="25" t="e">
        <f>#REF!</f>
        <v>#REF!</v>
      </c>
      <c r="AJ18" s="25" t="e">
        <f t="shared" si="6"/>
        <v>#REF!</v>
      </c>
      <c r="AK18" s="25" t="e">
        <f t="shared" si="7"/>
        <v>#REF!</v>
      </c>
      <c r="AL18" s="25" t="e">
        <f t="shared" si="8"/>
        <v>#REF!</v>
      </c>
      <c r="AM18" s="25" t="e">
        <f t="shared" si="9"/>
        <v>#REF!</v>
      </c>
      <c r="AN18" s="7"/>
      <c r="AO18" s="7"/>
    </row>
    <row r="19" spans="1:41" ht="15.6" customHeight="1" x14ac:dyDescent="0.2">
      <c r="A19" s="16" t="s">
        <v>36</v>
      </c>
      <c r="B19" s="3">
        <v>105.9</v>
      </c>
      <c r="C19" s="3">
        <v>95.1</v>
      </c>
      <c r="D19" s="25">
        <v>79.099999999999994</v>
      </c>
      <c r="E19" s="3">
        <v>65.2</v>
      </c>
      <c r="F19" s="3">
        <v>70.8</v>
      </c>
      <c r="G19" s="3" t="e">
        <f>#REF!</f>
        <v>#REF!</v>
      </c>
      <c r="H19" s="3">
        <v>56</v>
      </c>
      <c r="I19" s="25" t="e">
        <f>#REF!</f>
        <v>#REF!</v>
      </c>
      <c r="J19" s="25" t="e">
        <f t="shared" si="0"/>
        <v>#REF!</v>
      </c>
      <c r="K19" s="25" t="e">
        <f t="shared" si="1"/>
        <v>#REF!</v>
      </c>
      <c r="L19" s="25" t="e">
        <f t="shared" si="2"/>
        <v>#REF!</v>
      </c>
      <c r="M19" s="25" t="e">
        <f t="shared" si="3"/>
        <v>#REF!</v>
      </c>
      <c r="N19" s="37"/>
      <c r="O19" s="16" t="s">
        <v>36</v>
      </c>
      <c r="P19" s="8">
        <v>1400</v>
      </c>
      <c r="Q19" s="8">
        <v>1184</v>
      </c>
      <c r="R19" s="35">
        <v>754.66498100000001</v>
      </c>
      <c r="S19" s="8">
        <v>1628.766871</v>
      </c>
      <c r="T19" s="8">
        <v>1670.196328</v>
      </c>
      <c r="U19" s="8" t="e">
        <f>#REF!</f>
        <v>#REF!</v>
      </c>
      <c r="V19" s="8">
        <v>1636.814286</v>
      </c>
      <c r="W19" s="35" t="e">
        <f>#REF!</f>
        <v>#REF!</v>
      </c>
      <c r="X19" s="25" t="e">
        <f t="shared" si="4"/>
        <v>#REF!</v>
      </c>
      <c r="Y19" s="25" t="e">
        <f t="shared" si="5"/>
        <v>#REF!</v>
      </c>
      <c r="Z19" s="36"/>
      <c r="AA19" s="16" t="s">
        <v>36</v>
      </c>
      <c r="AB19" s="3">
        <v>148.30000000000001</v>
      </c>
      <c r="AC19" s="3">
        <v>112.6</v>
      </c>
      <c r="AD19" s="25">
        <v>59.7</v>
      </c>
      <c r="AE19" s="3">
        <v>106.2</v>
      </c>
      <c r="AF19" s="3">
        <v>118.2</v>
      </c>
      <c r="AG19" s="3" t="e">
        <f>#REF!</f>
        <v>#REF!</v>
      </c>
      <c r="AH19" s="3">
        <v>91.7</v>
      </c>
      <c r="AI19" s="25" t="e">
        <f>#REF!</f>
        <v>#REF!</v>
      </c>
      <c r="AJ19" s="25" t="e">
        <f t="shared" si="6"/>
        <v>#REF!</v>
      </c>
      <c r="AK19" s="25" t="e">
        <f t="shared" si="7"/>
        <v>#REF!</v>
      </c>
      <c r="AL19" s="25" t="e">
        <f t="shared" si="8"/>
        <v>#REF!</v>
      </c>
      <c r="AM19" s="25" t="e">
        <f t="shared" si="9"/>
        <v>#REF!</v>
      </c>
      <c r="AN19" s="7"/>
      <c r="AO19" s="7"/>
    </row>
    <row r="20" spans="1:41" ht="15.6" customHeight="1" x14ac:dyDescent="0.2">
      <c r="A20" s="16" t="s">
        <v>37</v>
      </c>
      <c r="B20" s="3">
        <v>22.1</v>
      </c>
      <c r="C20" s="3">
        <v>12.5</v>
      </c>
      <c r="D20" s="25">
        <v>4.7</v>
      </c>
      <c r="E20" s="3">
        <v>4.7</v>
      </c>
      <c r="F20" s="3">
        <v>3.6</v>
      </c>
      <c r="G20" s="3" t="e">
        <f>#REF!</f>
        <v>#REF!</v>
      </c>
      <c r="H20" s="3">
        <v>3.8</v>
      </c>
      <c r="I20" s="25" t="e">
        <f>#REF!</f>
        <v>#REF!</v>
      </c>
      <c r="J20" s="25" t="e">
        <f t="shared" si="0"/>
        <v>#REF!</v>
      </c>
      <c r="K20" s="25" t="e">
        <f t="shared" si="1"/>
        <v>#REF!</v>
      </c>
      <c r="L20" s="25" t="e">
        <f t="shared" si="2"/>
        <v>#REF!</v>
      </c>
      <c r="M20" s="25" t="e">
        <f t="shared" si="3"/>
        <v>#REF!</v>
      </c>
      <c r="N20" s="37"/>
      <c r="O20" s="16" t="s">
        <v>37</v>
      </c>
      <c r="P20" s="8">
        <v>1436</v>
      </c>
      <c r="Q20" s="8">
        <v>1436</v>
      </c>
      <c r="R20" s="35">
        <v>648</v>
      </c>
      <c r="S20" s="8">
        <v>2075.6595739999998</v>
      </c>
      <c r="T20" s="8">
        <v>975.27777800000001</v>
      </c>
      <c r="U20" s="8" t="e">
        <f>#REF!</f>
        <v>#REF!</v>
      </c>
      <c r="V20" s="8">
        <v>2117.1052629999999</v>
      </c>
      <c r="W20" s="35" t="e">
        <f>#REF!</f>
        <v>#REF!</v>
      </c>
      <c r="X20" s="25" t="e">
        <f t="shared" si="4"/>
        <v>#REF!</v>
      </c>
      <c r="Y20" s="25" t="e">
        <f t="shared" si="5"/>
        <v>#REF!</v>
      </c>
      <c r="Z20" s="36"/>
      <c r="AA20" s="16" t="s">
        <v>37</v>
      </c>
      <c r="AB20" s="3">
        <v>31.7</v>
      </c>
      <c r="AC20" s="3">
        <v>18</v>
      </c>
      <c r="AD20" s="25">
        <v>3</v>
      </c>
      <c r="AE20" s="3">
        <v>9.6999999999999993</v>
      </c>
      <c r="AF20" s="3">
        <v>3.6</v>
      </c>
      <c r="AG20" s="3" t="e">
        <f>#REF!</f>
        <v>#REF!</v>
      </c>
      <c r="AH20" s="3">
        <v>8</v>
      </c>
      <c r="AI20" s="25" t="e">
        <f>#REF!</f>
        <v>#REF!</v>
      </c>
      <c r="AJ20" s="25" t="e">
        <f t="shared" si="6"/>
        <v>#REF!</v>
      </c>
      <c r="AK20" s="25" t="e">
        <f t="shared" si="7"/>
        <v>#REF!</v>
      </c>
      <c r="AL20" s="25" t="e">
        <f t="shared" si="8"/>
        <v>#REF!</v>
      </c>
      <c r="AM20" s="25" t="e">
        <f t="shared" si="9"/>
        <v>#REF!</v>
      </c>
      <c r="AN20" s="7"/>
      <c r="AO20" s="7"/>
    </row>
    <row r="21" spans="1:41" ht="15.6" customHeight="1" x14ac:dyDescent="0.2">
      <c r="A21" s="16" t="s">
        <v>38</v>
      </c>
      <c r="B21" s="3">
        <v>1.5</v>
      </c>
      <c r="C21" s="3">
        <v>0.9</v>
      </c>
      <c r="D21" s="25">
        <v>1</v>
      </c>
      <c r="E21" s="3">
        <v>1</v>
      </c>
      <c r="F21" s="3">
        <v>1.1000000000000001</v>
      </c>
      <c r="G21" s="3" t="e">
        <f>#REF!</f>
        <v>#REF!</v>
      </c>
      <c r="H21" s="3">
        <v>0.9</v>
      </c>
      <c r="I21" s="25" t="e">
        <f>#REF!</f>
        <v>#REF!</v>
      </c>
      <c r="J21" s="25" t="e">
        <f t="shared" si="0"/>
        <v>#REF!</v>
      </c>
      <c r="K21" s="25" t="e">
        <f t="shared" si="1"/>
        <v>#REF!</v>
      </c>
      <c r="L21" s="25" t="e">
        <f t="shared" si="2"/>
        <v>#REF!</v>
      </c>
      <c r="M21" s="25" t="e">
        <f t="shared" si="3"/>
        <v>#REF!</v>
      </c>
      <c r="N21" s="37"/>
      <c r="O21" s="16" t="s">
        <v>38</v>
      </c>
      <c r="P21" s="8">
        <v>3074</v>
      </c>
      <c r="Q21" s="8">
        <v>2590</v>
      </c>
      <c r="R21" s="35">
        <v>2931</v>
      </c>
      <c r="S21" s="8">
        <v>3766</v>
      </c>
      <c r="T21" s="8">
        <v>3945</v>
      </c>
      <c r="U21" s="8" t="e">
        <f>#REF!</f>
        <v>#REF!</v>
      </c>
      <c r="V21" s="8">
        <v>3323</v>
      </c>
      <c r="W21" s="35" t="e">
        <f>#REF!</f>
        <v>#REF!</v>
      </c>
      <c r="X21" s="25" t="e">
        <f t="shared" si="4"/>
        <v>#REF!</v>
      </c>
      <c r="Y21" s="25" t="e">
        <f t="shared" si="5"/>
        <v>#REF!</v>
      </c>
      <c r="Z21" s="36"/>
      <c r="AA21" s="16" t="s">
        <v>38</v>
      </c>
      <c r="AB21" s="3">
        <v>4.5999999999999996</v>
      </c>
      <c r="AC21" s="3">
        <v>2.2999999999999998</v>
      </c>
      <c r="AD21" s="25">
        <v>2.9</v>
      </c>
      <c r="AE21" s="3">
        <v>3.8</v>
      </c>
      <c r="AF21" s="3">
        <v>4.3</v>
      </c>
      <c r="AG21" s="3" t="e">
        <f>#REF!</f>
        <v>#REF!</v>
      </c>
      <c r="AH21" s="3">
        <v>3</v>
      </c>
      <c r="AI21" s="25" t="e">
        <f>#REF!</f>
        <v>#REF!</v>
      </c>
      <c r="AJ21" s="25" t="e">
        <f t="shared" si="6"/>
        <v>#REF!</v>
      </c>
      <c r="AK21" s="25" t="e">
        <f t="shared" si="7"/>
        <v>#REF!</v>
      </c>
      <c r="AL21" s="25" t="e">
        <f t="shared" si="8"/>
        <v>#REF!</v>
      </c>
      <c r="AM21" s="25" t="e">
        <f t="shared" si="9"/>
        <v>#REF!</v>
      </c>
      <c r="AN21" s="7"/>
      <c r="AO21" s="7"/>
    </row>
    <row r="22" spans="1:41" ht="15.6" customHeight="1" x14ac:dyDescent="0.2">
      <c r="A22" s="16" t="s">
        <v>39</v>
      </c>
      <c r="B22" s="3">
        <v>1.2</v>
      </c>
      <c r="C22" s="3">
        <v>0.9</v>
      </c>
      <c r="D22" s="25">
        <v>0.8</v>
      </c>
      <c r="E22" s="3">
        <v>0.9</v>
      </c>
      <c r="F22" s="3">
        <v>1.1000000000000001</v>
      </c>
      <c r="G22" s="3" t="e">
        <f>#REF!</f>
        <v>#REF!</v>
      </c>
      <c r="H22" s="3">
        <v>1.2</v>
      </c>
      <c r="I22" s="25" t="e">
        <f>#REF!</f>
        <v>#REF!</v>
      </c>
      <c r="J22" s="25" t="e">
        <f t="shared" si="0"/>
        <v>#REF!</v>
      </c>
      <c r="K22" s="25" t="e">
        <f t="shared" si="1"/>
        <v>#REF!</v>
      </c>
      <c r="L22" s="25" t="e">
        <f t="shared" si="2"/>
        <v>#REF!</v>
      </c>
      <c r="M22" s="25" t="e">
        <f t="shared" si="3"/>
        <v>#REF!</v>
      </c>
      <c r="N22" s="37"/>
      <c r="O22" s="16" t="s">
        <v>39</v>
      </c>
      <c r="P22" s="8">
        <v>817</v>
      </c>
      <c r="Q22" s="8">
        <v>53</v>
      </c>
      <c r="R22" s="35">
        <v>197</v>
      </c>
      <c r="S22" s="8">
        <v>875</v>
      </c>
      <c r="T22" s="8">
        <v>1100</v>
      </c>
      <c r="U22" s="8" t="e">
        <f>#REF!</f>
        <v>#REF!</v>
      </c>
      <c r="V22" s="8">
        <v>1461</v>
      </c>
      <c r="W22" s="35" t="e">
        <f>#REF!</f>
        <v>#REF!</v>
      </c>
      <c r="X22" s="25" t="e">
        <f t="shared" si="4"/>
        <v>#REF!</v>
      </c>
      <c r="Y22" s="25" t="e">
        <f t="shared" si="5"/>
        <v>#REF!</v>
      </c>
      <c r="Z22" s="36"/>
      <c r="AA22" s="16" t="s">
        <v>39</v>
      </c>
      <c r="AB22" s="3">
        <v>1</v>
      </c>
      <c r="AC22" s="3">
        <v>0</v>
      </c>
      <c r="AD22" s="25">
        <v>0.2</v>
      </c>
      <c r="AE22" s="3">
        <v>0.8</v>
      </c>
      <c r="AF22" s="3">
        <v>1.2</v>
      </c>
      <c r="AG22" s="3" t="e">
        <f>#REF!</f>
        <v>#REF!</v>
      </c>
      <c r="AH22" s="3">
        <v>1.8</v>
      </c>
      <c r="AI22" s="25" t="e">
        <f>#REF!</f>
        <v>#REF!</v>
      </c>
      <c r="AJ22" s="25" t="e">
        <f t="shared" si="6"/>
        <v>#REF!</v>
      </c>
      <c r="AK22" s="25" t="e">
        <f t="shared" si="7"/>
        <v>#REF!</v>
      </c>
      <c r="AL22" s="25" t="e">
        <f t="shared" si="8"/>
        <v>#REF!</v>
      </c>
      <c r="AM22" s="25" t="e">
        <f t="shared" si="9"/>
        <v>#REF!</v>
      </c>
      <c r="AN22" s="7"/>
      <c r="AO22" s="7"/>
    </row>
    <row r="23" spans="1:41" ht="15.6" customHeight="1" x14ac:dyDescent="0.2">
      <c r="A23" s="16" t="s">
        <v>40</v>
      </c>
      <c r="B23" s="3">
        <v>0.7</v>
      </c>
      <c r="C23" s="3">
        <v>0.2</v>
      </c>
      <c r="D23" s="25">
        <v>0.3</v>
      </c>
      <c r="E23" s="3">
        <v>0.2</v>
      </c>
      <c r="F23" s="3">
        <v>0.4</v>
      </c>
      <c r="G23" s="3" t="e">
        <f>#REF!</f>
        <v>#REF!</v>
      </c>
      <c r="H23" s="3">
        <v>0.5</v>
      </c>
      <c r="I23" s="25" t="e">
        <f>#REF!</f>
        <v>#REF!</v>
      </c>
      <c r="J23" s="25" t="e">
        <f t="shared" si="0"/>
        <v>#REF!</v>
      </c>
      <c r="K23" s="25" t="e">
        <f t="shared" si="1"/>
        <v>#REF!</v>
      </c>
      <c r="L23" s="25" t="e">
        <f t="shared" si="2"/>
        <v>#REF!</v>
      </c>
      <c r="M23" s="25" t="e">
        <f t="shared" si="3"/>
        <v>#REF!</v>
      </c>
      <c r="N23" s="37"/>
      <c r="O23" s="16" t="s">
        <v>40</v>
      </c>
      <c r="P23" s="8">
        <v>6923</v>
      </c>
      <c r="Q23" s="8">
        <v>4500</v>
      </c>
      <c r="R23" s="35">
        <v>4500</v>
      </c>
      <c r="S23" s="8">
        <v>4000</v>
      </c>
      <c r="T23" s="8">
        <v>5259</v>
      </c>
      <c r="U23" s="8" t="e">
        <f>#REF!</f>
        <v>#REF!</v>
      </c>
      <c r="V23" s="8">
        <v>8149</v>
      </c>
      <c r="W23" s="35" t="e">
        <f>#REF!</f>
        <v>#REF!</v>
      </c>
      <c r="X23" s="25" t="e">
        <f t="shared" si="4"/>
        <v>#REF!</v>
      </c>
      <c r="Y23" s="25" t="e">
        <f t="shared" si="5"/>
        <v>#REF!</v>
      </c>
      <c r="Z23" s="36"/>
      <c r="AA23" s="16" t="s">
        <v>40</v>
      </c>
      <c r="AB23" s="3">
        <v>4.8</v>
      </c>
      <c r="AC23" s="3">
        <v>0.9</v>
      </c>
      <c r="AD23" s="25">
        <v>1.4</v>
      </c>
      <c r="AE23" s="3">
        <v>0.8</v>
      </c>
      <c r="AF23" s="3">
        <v>2.1</v>
      </c>
      <c r="AG23" s="3" t="e">
        <f>#REF!</f>
        <v>#REF!</v>
      </c>
      <c r="AH23" s="3">
        <v>4.0999999999999996</v>
      </c>
      <c r="AI23" s="25" t="e">
        <f>#REF!</f>
        <v>#REF!</v>
      </c>
      <c r="AJ23" s="25" t="e">
        <f t="shared" si="6"/>
        <v>#REF!</v>
      </c>
      <c r="AK23" s="25" t="e">
        <f t="shared" si="7"/>
        <v>#REF!</v>
      </c>
      <c r="AL23" s="25" t="e">
        <f t="shared" si="8"/>
        <v>#REF!</v>
      </c>
      <c r="AM23" s="25" t="e">
        <f t="shared" si="9"/>
        <v>#REF!</v>
      </c>
      <c r="AN23" s="7"/>
      <c r="AO23" s="7"/>
    </row>
    <row r="24" spans="1:41" ht="15.6" customHeight="1" x14ac:dyDescent="0.2">
      <c r="A24" s="16" t="s">
        <v>41</v>
      </c>
      <c r="B24" s="3">
        <v>3.1</v>
      </c>
      <c r="C24" s="3">
        <v>2.7</v>
      </c>
      <c r="D24" s="25">
        <v>3</v>
      </c>
      <c r="E24" s="3">
        <v>2.8</v>
      </c>
      <c r="F24" s="3">
        <v>5.8</v>
      </c>
      <c r="G24" s="3" t="e">
        <f>#REF!</f>
        <v>#REF!</v>
      </c>
      <c r="H24" s="3">
        <v>3.1</v>
      </c>
      <c r="I24" s="25" t="e">
        <f>#REF!</f>
        <v>#REF!</v>
      </c>
      <c r="J24" s="25" t="e">
        <f t="shared" si="0"/>
        <v>#REF!</v>
      </c>
      <c r="K24" s="25" t="e">
        <f t="shared" si="1"/>
        <v>#REF!</v>
      </c>
      <c r="L24" s="25" t="e">
        <f t="shared" si="2"/>
        <v>#REF!</v>
      </c>
      <c r="M24" s="25" t="e">
        <f t="shared" si="3"/>
        <v>#REF!</v>
      </c>
      <c r="N24" s="37"/>
      <c r="O24" s="16" t="s">
        <v>41</v>
      </c>
      <c r="P24" s="8">
        <v>5858</v>
      </c>
      <c r="Q24" s="8">
        <v>5720</v>
      </c>
      <c r="R24" s="35">
        <v>5720</v>
      </c>
      <c r="S24" s="8">
        <v>6220</v>
      </c>
      <c r="T24" s="8">
        <v>6500</v>
      </c>
      <c r="U24" s="8" t="e">
        <f>#REF!</f>
        <v>#REF!</v>
      </c>
      <c r="V24" s="8">
        <v>6486</v>
      </c>
      <c r="W24" s="35" t="e">
        <f>#REF!</f>
        <v>#REF!</v>
      </c>
      <c r="X24" s="25" t="e">
        <f t="shared" si="4"/>
        <v>#REF!</v>
      </c>
      <c r="Y24" s="25" t="e">
        <f t="shared" si="5"/>
        <v>#REF!</v>
      </c>
      <c r="Z24" s="36"/>
      <c r="AA24" s="16" t="s">
        <v>41</v>
      </c>
      <c r="AB24" s="3">
        <v>18.2</v>
      </c>
      <c r="AC24" s="3">
        <v>15.4</v>
      </c>
      <c r="AD24" s="25">
        <v>17.2</v>
      </c>
      <c r="AE24" s="3">
        <v>17.399999999999999</v>
      </c>
      <c r="AF24" s="3">
        <v>37.700000000000003</v>
      </c>
      <c r="AG24" s="3" t="e">
        <f>#REF!</f>
        <v>#REF!</v>
      </c>
      <c r="AH24" s="3">
        <v>20.100000000000001</v>
      </c>
      <c r="AI24" s="25" t="e">
        <f>#REF!</f>
        <v>#REF!</v>
      </c>
      <c r="AJ24" s="25" t="e">
        <f t="shared" si="6"/>
        <v>#REF!</v>
      </c>
      <c r="AK24" s="25" t="e">
        <f t="shared" si="7"/>
        <v>#REF!</v>
      </c>
      <c r="AL24" s="25" t="e">
        <f t="shared" si="8"/>
        <v>#REF!</v>
      </c>
      <c r="AM24" s="25" t="e">
        <f t="shared" si="9"/>
        <v>#REF!</v>
      </c>
      <c r="AN24" s="7"/>
      <c r="AO24" s="7"/>
    </row>
    <row r="25" spans="1:41" ht="15.6" customHeight="1" x14ac:dyDescent="0.2">
      <c r="A25" s="16" t="s">
        <v>42</v>
      </c>
      <c r="B25" s="3">
        <v>7.1</v>
      </c>
      <c r="C25" s="3">
        <v>6</v>
      </c>
      <c r="D25" s="25">
        <v>5.0999999999999996</v>
      </c>
      <c r="E25" s="3">
        <v>4.7</v>
      </c>
      <c r="F25" s="3">
        <v>4</v>
      </c>
      <c r="G25" s="3" t="e">
        <f>#REF!</f>
        <v>#REF!</v>
      </c>
      <c r="H25" s="3">
        <v>4</v>
      </c>
      <c r="I25" s="25" t="e">
        <f>#REF!</f>
        <v>#REF!</v>
      </c>
      <c r="J25" s="25" t="e">
        <f t="shared" si="0"/>
        <v>#REF!</v>
      </c>
      <c r="K25" s="25" t="e">
        <f t="shared" si="1"/>
        <v>#REF!</v>
      </c>
      <c r="L25" s="25" t="e">
        <f t="shared" si="2"/>
        <v>#REF!</v>
      </c>
      <c r="M25" s="25" t="e">
        <f t="shared" si="3"/>
        <v>#REF!</v>
      </c>
      <c r="N25" s="37"/>
      <c r="O25" s="16" t="s">
        <v>42</v>
      </c>
      <c r="P25" s="8">
        <v>5570</v>
      </c>
      <c r="Q25" s="8">
        <v>7102</v>
      </c>
      <c r="R25" s="35">
        <v>7255</v>
      </c>
      <c r="S25" s="8">
        <v>7540</v>
      </c>
      <c r="T25" s="8">
        <v>7125</v>
      </c>
      <c r="U25" s="8" t="e">
        <f>#REF!</f>
        <v>#REF!</v>
      </c>
      <c r="V25" s="8">
        <v>7126</v>
      </c>
      <c r="W25" s="35" t="e">
        <f>#REF!</f>
        <v>#REF!</v>
      </c>
      <c r="X25" s="25" t="e">
        <f t="shared" si="4"/>
        <v>#REF!</v>
      </c>
      <c r="Y25" s="25" t="e">
        <f t="shared" si="5"/>
        <v>#REF!</v>
      </c>
      <c r="Z25" s="36"/>
      <c r="AA25" s="16" t="s">
        <v>42</v>
      </c>
      <c r="AB25" s="3">
        <v>39.5</v>
      </c>
      <c r="AC25" s="3">
        <v>42.6</v>
      </c>
      <c r="AD25" s="25">
        <v>37</v>
      </c>
      <c r="AE25" s="3">
        <v>35.4</v>
      </c>
      <c r="AF25" s="3">
        <v>28.5</v>
      </c>
      <c r="AG25" s="3" t="e">
        <f>#REF!</f>
        <v>#REF!</v>
      </c>
      <c r="AH25" s="3">
        <v>28.5</v>
      </c>
      <c r="AI25" s="25" t="e">
        <f>#REF!</f>
        <v>#REF!</v>
      </c>
      <c r="AJ25" s="25" t="e">
        <f t="shared" si="6"/>
        <v>#REF!</v>
      </c>
      <c r="AK25" s="25" t="e">
        <f t="shared" si="7"/>
        <v>#REF!</v>
      </c>
      <c r="AL25" s="25" t="e">
        <f t="shared" si="8"/>
        <v>#REF!</v>
      </c>
      <c r="AM25" s="25" t="e">
        <f t="shared" si="9"/>
        <v>#REF!</v>
      </c>
      <c r="AN25" s="7"/>
      <c r="AO25" s="7"/>
    </row>
    <row r="26" spans="1:41" ht="15.6" hidden="1" customHeight="1" x14ac:dyDescent="0.2">
      <c r="A26" s="16" t="s">
        <v>43</v>
      </c>
      <c r="B26" s="3">
        <v>8.8000000000000007</v>
      </c>
      <c r="C26" s="3">
        <v>8.5</v>
      </c>
      <c r="D26" s="25">
        <v>7.8</v>
      </c>
      <c r="E26" s="3">
        <v>8.1</v>
      </c>
      <c r="F26" s="3">
        <v>7.8</v>
      </c>
      <c r="G26" s="3" t="e">
        <f>#REF!</f>
        <v>#REF!</v>
      </c>
      <c r="H26" s="3">
        <v>0</v>
      </c>
      <c r="I26" s="25" t="e">
        <f>#REF!</f>
        <v>#REF!</v>
      </c>
      <c r="J26" s="25">
        <f t="shared" si="0"/>
        <v>0</v>
      </c>
      <c r="K26" s="25" t="e">
        <f t="shared" si="1"/>
        <v>#REF!</v>
      </c>
      <c r="L26" s="25" t="e">
        <f t="shared" si="2"/>
        <v>#REF!</v>
      </c>
      <c r="M26" s="25" t="e">
        <f t="shared" si="3"/>
        <v>#REF!</v>
      </c>
      <c r="N26" s="37"/>
      <c r="O26" s="16" t="s">
        <v>43</v>
      </c>
      <c r="P26" s="8">
        <v>920</v>
      </c>
      <c r="Q26" s="8">
        <v>812</v>
      </c>
      <c r="R26" s="35">
        <v>510</v>
      </c>
      <c r="S26" s="8">
        <v>900</v>
      </c>
      <c r="T26" s="8">
        <v>1200</v>
      </c>
      <c r="U26" s="8" t="e">
        <f>#REF!</f>
        <v>#REF!</v>
      </c>
      <c r="V26" s="8">
        <v>0</v>
      </c>
      <c r="W26" s="35" t="e">
        <f>#REF!</f>
        <v>#REF!</v>
      </c>
      <c r="X26" s="25">
        <f t="shared" si="4"/>
        <v>0</v>
      </c>
      <c r="Y26" s="25" t="e">
        <f t="shared" si="5"/>
        <v>#REF!</v>
      </c>
      <c r="Z26" s="36"/>
      <c r="AA26" s="16" t="s">
        <v>43</v>
      </c>
      <c r="AB26" s="3">
        <v>8.1</v>
      </c>
      <c r="AC26" s="3">
        <v>6.9</v>
      </c>
      <c r="AD26" s="25">
        <v>4</v>
      </c>
      <c r="AE26" s="3">
        <v>7.3</v>
      </c>
      <c r="AF26" s="3">
        <v>9.4</v>
      </c>
      <c r="AG26" s="3" t="e">
        <f>#REF!</f>
        <v>#REF!</v>
      </c>
      <c r="AH26" s="3">
        <v>0</v>
      </c>
      <c r="AI26" s="25" t="e">
        <f>#REF!</f>
        <v>#REF!</v>
      </c>
      <c r="AJ26" s="25">
        <f t="shared" si="6"/>
        <v>0</v>
      </c>
      <c r="AK26" s="25" t="e">
        <f t="shared" si="7"/>
        <v>#REF!</v>
      </c>
      <c r="AL26" s="25" t="e">
        <f t="shared" si="8"/>
        <v>#REF!</v>
      </c>
      <c r="AM26" s="25" t="e">
        <f t="shared" si="9"/>
        <v>#REF!</v>
      </c>
      <c r="AN26" s="7"/>
      <c r="AO26" s="7"/>
    </row>
    <row r="27" spans="1:41" ht="15.6" customHeight="1" x14ac:dyDescent="0.2">
      <c r="A27" s="46" t="s">
        <v>44</v>
      </c>
      <c r="B27" s="47">
        <v>229.8</v>
      </c>
      <c r="C27" s="47">
        <v>234.2</v>
      </c>
      <c r="D27" s="47">
        <v>192.5</v>
      </c>
      <c r="E27" s="47">
        <v>199.4</v>
      </c>
      <c r="F27" s="47">
        <v>185.2</v>
      </c>
      <c r="G27" s="47" t="e">
        <f>#REF!</f>
        <v>#REF!</v>
      </c>
      <c r="H27" s="47">
        <v>171.9</v>
      </c>
      <c r="I27" s="47" t="e">
        <f>#REF!</f>
        <v>#REF!</v>
      </c>
      <c r="J27" s="47" t="e">
        <f t="shared" si="0"/>
        <v>#REF!</v>
      </c>
      <c r="K27" s="47" t="e">
        <f t="shared" si="1"/>
        <v>#REF!</v>
      </c>
      <c r="L27" s="47" t="e">
        <f t="shared" si="2"/>
        <v>#REF!</v>
      </c>
      <c r="M27" s="47" t="e">
        <f t="shared" si="3"/>
        <v>#REF!</v>
      </c>
      <c r="N27" s="31"/>
      <c r="O27" s="46" t="s">
        <v>44</v>
      </c>
      <c r="P27" s="48">
        <v>3543.065709</v>
      </c>
      <c r="Q27" s="48">
        <v>3582.142186</v>
      </c>
      <c r="R27" s="48">
        <v>3158.5480520000001</v>
      </c>
      <c r="S27" s="48">
        <v>3672.4167499999999</v>
      </c>
      <c r="T27" s="48">
        <v>3652.8088550000002</v>
      </c>
      <c r="U27" s="48" t="e">
        <f>#REF!</f>
        <v>#REF!</v>
      </c>
      <c r="V27" s="48">
        <v>3738.3891800000001</v>
      </c>
      <c r="W27" s="48" t="e">
        <f>#REF!</f>
        <v>#REF!</v>
      </c>
      <c r="X27" s="47" t="e">
        <f t="shared" si="4"/>
        <v>#REF!</v>
      </c>
      <c r="Y27" s="47" t="e">
        <f t="shared" si="5"/>
        <v>#REF!</v>
      </c>
      <c r="Z27" s="33"/>
      <c r="AA27" s="46" t="s">
        <v>44</v>
      </c>
      <c r="AB27" s="47">
        <v>814.1</v>
      </c>
      <c r="AC27" s="47">
        <v>838.9</v>
      </c>
      <c r="AD27" s="47">
        <v>608</v>
      </c>
      <c r="AE27" s="47">
        <v>732.3</v>
      </c>
      <c r="AF27" s="47">
        <v>676.5</v>
      </c>
      <c r="AG27" s="47" t="e">
        <f>#REF!</f>
        <v>#REF!</v>
      </c>
      <c r="AH27" s="47">
        <v>642.70000000000005</v>
      </c>
      <c r="AI27" s="47" t="e">
        <f>#REF!</f>
        <v>#REF!</v>
      </c>
      <c r="AJ27" s="47" t="e">
        <f t="shared" si="6"/>
        <v>#REF!</v>
      </c>
      <c r="AK27" s="47" t="e">
        <f t="shared" si="7"/>
        <v>#REF!</v>
      </c>
      <c r="AL27" s="47" t="e">
        <f t="shared" si="8"/>
        <v>#REF!</v>
      </c>
      <c r="AM27" s="47" t="e">
        <f t="shared" si="9"/>
        <v>#REF!</v>
      </c>
      <c r="AN27" s="7"/>
      <c r="AO27" s="7"/>
    </row>
    <row r="28" spans="1:41" ht="15.6" customHeight="1" x14ac:dyDescent="0.2">
      <c r="A28" s="16" t="s">
        <v>45</v>
      </c>
      <c r="B28" s="3">
        <v>176.3</v>
      </c>
      <c r="C28" s="3">
        <v>188.1</v>
      </c>
      <c r="D28" s="25">
        <v>152.5</v>
      </c>
      <c r="E28" s="3">
        <v>162.30000000000001</v>
      </c>
      <c r="F28" s="3">
        <v>149.30000000000001</v>
      </c>
      <c r="G28" s="3" t="e">
        <f>#REF!</f>
        <v>#REF!</v>
      </c>
      <c r="H28" s="3">
        <v>138.1</v>
      </c>
      <c r="I28" s="25" t="e">
        <f>#REF!</f>
        <v>#REF!</v>
      </c>
      <c r="J28" s="25" t="e">
        <f t="shared" si="0"/>
        <v>#REF!</v>
      </c>
      <c r="K28" s="25" t="e">
        <f t="shared" si="1"/>
        <v>#REF!</v>
      </c>
      <c r="L28" s="25" t="e">
        <f t="shared" si="2"/>
        <v>#REF!</v>
      </c>
      <c r="M28" s="25" t="e">
        <f t="shared" si="3"/>
        <v>#REF!</v>
      </c>
      <c r="N28" s="34"/>
      <c r="O28" s="16" t="s">
        <v>45</v>
      </c>
      <c r="P28" s="8">
        <v>3285</v>
      </c>
      <c r="Q28" s="8">
        <v>3257</v>
      </c>
      <c r="R28" s="35">
        <v>2875.9377049999998</v>
      </c>
      <c r="S28" s="8">
        <v>3265.5569930000001</v>
      </c>
      <c r="T28" s="8">
        <v>3283.1895509999999</v>
      </c>
      <c r="U28" s="8" t="e">
        <f>#REF!</f>
        <v>#REF!</v>
      </c>
      <c r="V28" s="8">
        <v>3318.8320060000001</v>
      </c>
      <c r="W28" s="35" t="e">
        <f>#REF!</f>
        <v>#REF!</v>
      </c>
      <c r="X28" s="25" t="e">
        <f t="shared" si="4"/>
        <v>#REF!</v>
      </c>
      <c r="Y28" s="25" t="e">
        <f t="shared" si="5"/>
        <v>#REF!</v>
      </c>
      <c r="Z28" s="36"/>
      <c r="AA28" s="16" t="s">
        <v>45</v>
      </c>
      <c r="AB28" s="3">
        <v>579.1</v>
      </c>
      <c r="AC28" s="3">
        <v>612.6</v>
      </c>
      <c r="AD28" s="25">
        <v>438.6</v>
      </c>
      <c r="AE28" s="3">
        <v>530</v>
      </c>
      <c r="AF28" s="3">
        <v>490.2</v>
      </c>
      <c r="AG28" s="3" t="e">
        <f>#REF!</f>
        <v>#REF!</v>
      </c>
      <c r="AH28" s="3">
        <v>458.4</v>
      </c>
      <c r="AI28" s="25" t="e">
        <f>#REF!</f>
        <v>#REF!</v>
      </c>
      <c r="AJ28" s="25" t="e">
        <f t="shared" si="6"/>
        <v>#REF!</v>
      </c>
      <c r="AK28" s="25" t="e">
        <f t="shared" si="7"/>
        <v>#REF!</v>
      </c>
      <c r="AL28" s="25" t="e">
        <f t="shared" si="8"/>
        <v>#REF!</v>
      </c>
      <c r="AM28" s="25" t="e">
        <f t="shared" si="9"/>
        <v>#REF!</v>
      </c>
      <c r="AN28" s="7"/>
      <c r="AO28" s="7"/>
    </row>
    <row r="29" spans="1:41" ht="15.6" customHeight="1" x14ac:dyDescent="0.2">
      <c r="A29" s="16" t="s">
        <v>46</v>
      </c>
      <c r="B29" s="3">
        <v>15.5</v>
      </c>
      <c r="C29" s="3">
        <v>18.100000000000001</v>
      </c>
      <c r="D29" s="25">
        <v>14</v>
      </c>
      <c r="E29" s="3">
        <v>15.5</v>
      </c>
      <c r="F29" s="3">
        <v>14.3</v>
      </c>
      <c r="G29" s="3" t="e">
        <f>#REF!</f>
        <v>#REF!</v>
      </c>
      <c r="H29" s="3">
        <v>11.2</v>
      </c>
      <c r="I29" s="25" t="e">
        <f>#REF!</f>
        <v>#REF!</v>
      </c>
      <c r="J29" s="25" t="e">
        <f t="shared" si="0"/>
        <v>#REF!</v>
      </c>
      <c r="K29" s="25" t="e">
        <f t="shared" si="1"/>
        <v>#REF!</v>
      </c>
      <c r="L29" s="25" t="e">
        <f t="shared" si="2"/>
        <v>#REF!</v>
      </c>
      <c r="M29" s="25" t="e">
        <f t="shared" si="3"/>
        <v>#REF!</v>
      </c>
      <c r="N29" s="34"/>
      <c r="O29" s="16" t="s">
        <v>46</v>
      </c>
      <c r="P29" s="8">
        <v>6150</v>
      </c>
      <c r="Q29" s="8">
        <v>6160</v>
      </c>
      <c r="R29" s="35">
        <v>4860</v>
      </c>
      <c r="S29" s="8">
        <v>6000</v>
      </c>
      <c r="T29" s="8">
        <v>5700</v>
      </c>
      <c r="U29" s="8" t="e">
        <f>#REF!</f>
        <v>#REF!</v>
      </c>
      <c r="V29" s="8">
        <v>6005</v>
      </c>
      <c r="W29" s="35" t="e">
        <f>#REF!</f>
        <v>#REF!</v>
      </c>
      <c r="X29" s="25" t="e">
        <f t="shared" si="4"/>
        <v>#REF!</v>
      </c>
      <c r="Y29" s="25" t="e">
        <f t="shared" si="5"/>
        <v>#REF!</v>
      </c>
      <c r="Z29" s="36"/>
      <c r="AA29" s="16" t="s">
        <v>46</v>
      </c>
      <c r="AB29" s="3">
        <v>95.3</v>
      </c>
      <c r="AC29" s="3">
        <v>111.5</v>
      </c>
      <c r="AD29" s="25">
        <v>68</v>
      </c>
      <c r="AE29" s="3">
        <v>93</v>
      </c>
      <c r="AF29" s="3">
        <v>81.5</v>
      </c>
      <c r="AG29" s="3" t="e">
        <f>#REF!</f>
        <v>#REF!</v>
      </c>
      <c r="AH29" s="3">
        <v>67.3</v>
      </c>
      <c r="AI29" s="25" t="e">
        <f>#REF!</f>
        <v>#REF!</v>
      </c>
      <c r="AJ29" s="25" t="e">
        <f t="shared" si="6"/>
        <v>#REF!</v>
      </c>
      <c r="AK29" s="25" t="e">
        <f t="shared" si="7"/>
        <v>#REF!</v>
      </c>
      <c r="AL29" s="25" t="e">
        <f t="shared" si="8"/>
        <v>#REF!</v>
      </c>
      <c r="AM29" s="25" t="e">
        <f t="shared" si="9"/>
        <v>#REF!</v>
      </c>
      <c r="AN29" s="7"/>
      <c r="AO29" s="7"/>
    </row>
    <row r="30" spans="1:41" ht="15.6" customHeight="1" x14ac:dyDescent="0.2">
      <c r="A30" s="16" t="s">
        <v>47</v>
      </c>
      <c r="B30" s="3">
        <v>38</v>
      </c>
      <c r="C30" s="3">
        <v>28</v>
      </c>
      <c r="D30" s="25">
        <v>26</v>
      </c>
      <c r="E30" s="3">
        <v>21.6</v>
      </c>
      <c r="F30" s="3">
        <v>21.6</v>
      </c>
      <c r="G30" s="3" t="e">
        <f>#REF!</f>
        <v>#REF!</v>
      </c>
      <c r="H30" s="3">
        <v>22.6</v>
      </c>
      <c r="I30" s="25" t="e">
        <f>#REF!</f>
        <v>#REF!</v>
      </c>
      <c r="J30" s="25" t="e">
        <f t="shared" si="0"/>
        <v>#REF!</v>
      </c>
      <c r="K30" s="25" t="e">
        <f t="shared" si="1"/>
        <v>#REF!</v>
      </c>
      <c r="L30" s="25" t="e">
        <f t="shared" si="2"/>
        <v>#REF!</v>
      </c>
      <c r="M30" s="25" t="e">
        <f t="shared" si="3"/>
        <v>#REF!</v>
      </c>
      <c r="N30" s="34"/>
      <c r="O30" s="16" t="s">
        <v>47</v>
      </c>
      <c r="P30" s="8">
        <v>3677</v>
      </c>
      <c r="Q30" s="8">
        <v>4100</v>
      </c>
      <c r="R30" s="35">
        <v>3900</v>
      </c>
      <c r="S30" s="8">
        <v>5059.2592590000004</v>
      </c>
      <c r="T30" s="8">
        <v>4852.3148149999997</v>
      </c>
      <c r="U30" s="8" t="e">
        <f>#REF!</f>
        <v>#REF!</v>
      </c>
      <c r="V30" s="8">
        <v>5178.8672569999999</v>
      </c>
      <c r="W30" s="35" t="e">
        <f>#REF!</f>
        <v>#REF!</v>
      </c>
      <c r="X30" s="25" t="e">
        <f t="shared" si="4"/>
        <v>#REF!</v>
      </c>
      <c r="Y30" s="25" t="e">
        <f t="shared" si="5"/>
        <v>#REF!</v>
      </c>
      <c r="Z30" s="36"/>
      <c r="AA30" s="16" t="s">
        <v>47</v>
      </c>
      <c r="AB30" s="3">
        <v>139.69999999999999</v>
      </c>
      <c r="AC30" s="3">
        <v>114.8</v>
      </c>
      <c r="AD30" s="25">
        <v>101.4</v>
      </c>
      <c r="AE30" s="3">
        <v>109.3</v>
      </c>
      <c r="AF30" s="3">
        <v>104.8</v>
      </c>
      <c r="AG30" s="3" t="e">
        <f>#REF!</f>
        <v>#REF!</v>
      </c>
      <c r="AH30" s="3">
        <v>117</v>
      </c>
      <c r="AI30" s="25" t="e">
        <f>#REF!</f>
        <v>#REF!</v>
      </c>
      <c r="AJ30" s="25" t="e">
        <f t="shared" si="6"/>
        <v>#REF!</v>
      </c>
      <c r="AK30" s="25" t="e">
        <f t="shared" si="7"/>
        <v>#REF!</v>
      </c>
      <c r="AL30" s="25" t="e">
        <f t="shared" si="8"/>
        <v>#REF!</v>
      </c>
      <c r="AM30" s="25" t="e">
        <f t="shared" si="9"/>
        <v>#REF!</v>
      </c>
      <c r="AN30" s="7"/>
      <c r="AO30" s="7"/>
    </row>
    <row r="31" spans="1:41" ht="15.6" hidden="1" customHeight="1" x14ac:dyDescent="0.2">
      <c r="A31" s="16" t="s">
        <v>48</v>
      </c>
      <c r="B31" s="3">
        <v>0</v>
      </c>
      <c r="C31" s="3">
        <v>0</v>
      </c>
      <c r="D31" s="25">
        <v>0</v>
      </c>
      <c r="E31" s="3">
        <v>0</v>
      </c>
      <c r="F31" s="3">
        <v>0</v>
      </c>
      <c r="G31" s="3" t="e">
        <f>#REF!</f>
        <v>#REF!</v>
      </c>
      <c r="H31" s="3">
        <v>0</v>
      </c>
      <c r="I31" s="25" t="e">
        <f>#REF!</f>
        <v>#REF!</v>
      </c>
      <c r="J31" s="25">
        <f t="shared" si="0"/>
        <v>0</v>
      </c>
      <c r="K31" s="25" t="e">
        <f t="shared" si="1"/>
        <v>#REF!</v>
      </c>
      <c r="L31" s="25" t="e">
        <f t="shared" si="2"/>
        <v>#REF!</v>
      </c>
      <c r="M31" s="25" t="e">
        <f t="shared" si="3"/>
        <v>#REF!</v>
      </c>
      <c r="N31" s="34"/>
      <c r="O31" s="16" t="s">
        <v>48</v>
      </c>
      <c r="P31" s="8">
        <v>0</v>
      </c>
      <c r="Q31" s="8">
        <v>0</v>
      </c>
      <c r="R31" s="35">
        <v>0</v>
      </c>
      <c r="S31" s="8">
        <v>0</v>
      </c>
      <c r="T31" s="8">
        <v>0</v>
      </c>
      <c r="U31" s="8" t="e">
        <f>#REF!</f>
        <v>#REF!</v>
      </c>
      <c r="V31" s="8">
        <v>0</v>
      </c>
      <c r="W31" s="35" t="e">
        <f>#REF!</f>
        <v>#REF!</v>
      </c>
      <c r="X31" s="25">
        <f t="shared" si="4"/>
        <v>0</v>
      </c>
      <c r="Y31" s="25" t="e">
        <f t="shared" si="5"/>
        <v>#REF!</v>
      </c>
      <c r="Z31" s="36"/>
      <c r="AA31" s="16" t="s">
        <v>48</v>
      </c>
      <c r="AB31" s="3">
        <v>0</v>
      </c>
      <c r="AC31" s="3">
        <v>0</v>
      </c>
      <c r="AD31" s="25">
        <v>0</v>
      </c>
      <c r="AE31" s="3">
        <v>0</v>
      </c>
      <c r="AF31" s="3">
        <v>0</v>
      </c>
      <c r="AG31" s="3" t="e">
        <f>#REF!</f>
        <v>#REF!</v>
      </c>
      <c r="AH31" s="3">
        <v>0</v>
      </c>
      <c r="AI31" s="25" t="e">
        <f>#REF!</f>
        <v>#REF!</v>
      </c>
      <c r="AJ31" s="25">
        <f t="shared" si="6"/>
        <v>0</v>
      </c>
      <c r="AK31" s="25" t="e">
        <f t="shared" si="7"/>
        <v>#REF!</v>
      </c>
      <c r="AL31" s="25" t="e">
        <f t="shared" si="8"/>
        <v>#REF!</v>
      </c>
      <c r="AM31" s="25" t="e">
        <f t="shared" si="9"/>
        <v>#REF!</v>
      </c>
      <c r="AN31" s="7"/>
      <c r="AO31" s="7"/>
    </row>
    <row r="32" spans="1:41" ht="15.6" customHeight="1" x14ac:dyDescent="0.2">
      <c r="A32" s="46" t="s">
        <v>49</v>
      </c>
      <c r="B32" s="47">
        <v>34.799999999999997</v>
      </c>
      <c r="C32" s="47">
        <v>27.4</v>
      </c>
      <c r="D32" s="47">
        <v>17.2</v>
      </c>
      <c r="E32" s="47">
        <v>16.100000000000001</v>
      </c>
      <c r="F32" s="47">
        <v>14.7</v>
      </c>
      <c r="G32" s="47" t="e">
        <f>#REF!</f>
        <v>#REF!</v>
      </c>
      <c r="H32" s="47">
        <v>10.5</v>
      </c>
      <c r="I32" s="47" t="e">
        <f>#REF!</f>
        <v>#REF!</v>
      </c>
      <c r="J32" s="47" t="e">
        <f t="shared" si="0"/>
        <v>#REF!</v>
      </c>
      <c r="K32" s="47" t="e">
        <f t="shared" si="1"/>
        <v>#REF!</v>
      </c>
      <c r="L32" s="47" t="e">
        <f t="shared" si="2"/>
        <v>#REF!</v>
      </c>
      <c r="M32" s="47" t="e">
        <f t="shared" si="3"/>
        <v>#REF!</v>
      </c>
      <c r="N32" s="31"/>
      <c r="O32" s="46" t="s">
        <v>49</v>
      </c>
      <c r="P32" s="48">
        <v>2484.9683909999999</v>
      </c>
      <c r="Q32" s="48">
        <v>2796</v>
      </c>
      <c r="R32" s="48">
        <v>3172.8895349999998</v>
      </c>
      <c r="S32" s="48">
        <v>3398.888199</v>
      </c>
      <c r="T32" s="48">
        <v>3610.6802720000001</v>
      </c>
      <c r="U32" s="48" t="e">
        <f>#REF!</f>
        <v>#REF!</v>
      </c>
      <c r="V32" s="48">
        <v>4045.8952380000001</v>
      </c>
      <c r="W32" s="48" t="e">
        <f>#REF!</f>
        <v>#REF!</v>
      </c>
      <c r="X32" s="47" t="e">
        <f t="shared" si="4"/>
        <v>#REF!</v>
      </c>
      <c r="Y32" s="47" t="e">
        <f t="shared" si="5"/>
        <v>#REF!</v>
      </c>
      <c r="Z32" s="33"/>
      <c r="AA32" s="46" t="s">
        <v>49</v>
      </c>
      <c r="AB32" s="47">
        <v>86.5</v>
      </c>
      <c r="AC32" s="47">
        <v>76.599999999999994</v>
      </c>
      <c r="AD32" s="47">
        <v>54.6</v>
      </c>
      <c r="AE32" s="47">
        <v>54.7</v>
      </c>
      <c r="AF32" s="47">
        <v>53</v>
      </c>
      <c r="AG32" s="47" t="e">
        <f>#REF!</f>
        <v>#REF!</v>
      </c>
      <c r="AH32" s="47">
        <v>42.5</v>
      </c>
      <c r="AI32" s="47" t="e">
        <f>#REF!</f>
        <v>#REF!</v>
      </c>
      <c r="AJ32" s="47" t="e">
        <f t="shared" si="6"/>
        <v>#REF!</v>
      </c>
      <c r="AK32" s="47" t="e">
        <f t="shared" si="7"/>
        <v>#REF!</v>
      </c>
      <c r="AL32" s="47" t="e">
        <f t="shared" si="8"/>
        <v>#REF!</v>
      </c>
      <c r="AM32" s="47" t="e">
        <f t="shared" si="9"/>
        <v>#REF!</v>
      </c>
      <c r="AN32" s="7"/>
      <c r="AO32" s="7"/>
    </row>
    <row r="33" spans="1:41" ht="15.6" customHeight="1" x14ac:dyDescent="0.2">
      <c r="A33" s="16" t="s">
        <v>50</v>
      </c>
      <c r="B33" s="3">
        <v>19.399999999999999</v>
      </c>
      <c r="C33" s="3">
        <v>12</v>
      </c>
      <c r="D33" s="25">
        <v>6.5</v>
      </c>
      <c r="E33" s="3">
        <v>6</v>
      </c>
      <c r="F33" s="3">
        <v>4.8</v>
      </c>
      <c r="G33" s="3" t="e">
        <f>#REF!</f>
        <v>#REF!</v>
      </c>
      <c r="H33" s="3">
        <v>2</v>
      </c>
      <c r="I33" s="25" t="e">
        <f>#REF!</f>
        <v>#REF!</v>
      </c>
      <c r="J33" s="25" t="e">
        <f t="shared" si="0"/>
        <v>#REF!</v>
      </c>
      <c r="K33" s="25" t="e">
        <f t="shared" si="1"/>
        <v>#REF!</v>
      </c>
      <c r="L33" s="25" t="e">
        <f t="shared" si="2"/>
        <v>#REF!</v>
      </c>
      <c r="M33" s="25" t="e">
        <f t="shared" si="3"/>
        <v>#REF!</v>
      </c>
      <c r="N33" s="34"/>
      <c r="O33" s="16" t="s">
        <v>50</v>
      </c>
      <c r="P33" s="8">
        <v>2020</v>
      </c>
      <c r="Q33" s="8">
        <v>2100</v>
      </c>
      <c r="R33" s="35">
        <v>2306.1538460000002</v>
      </c>
      <c r="S33" s="8">
        <v>2533.666667</v>
      </c>
      <c r="T33" s="8">
        <v>2790.854167</v>
      </c>
      <c r="U33" s="8" t="e">
        <f>#REF!</f>
        <v>#REF!</v>
      </c>
      <c r="V33" s="8">
        <v>4397.5</v>
      </c>
      <c r="W33" s="35" t="e">
        <f>#REF!</f>
        <v>#REF!</v>
      </c>
      <c r="X33" s="25" t="e">
        <f t="shared" si="4"/>
        <v>#REF!</v>
      </c>
      <c r="Y33" s="25" t="e">
        <f t="shared" si="5"/>
        <v>#REF!</v>
      </c>
      <c r="Z33" s="36"/>
      <c r="AA33" s="16" t="s">
        <v>50</v>
      </c>
      <c r="AB33" s="3">
        <v>39.200000000000003</v>
      </c>
      <c r="AC33" s="3">
        <v>25.2</v>
      </c>
      <c r="AD33" s="25">
        <v>15</v>
      </c>
      <c r="AE33" s="3">
        <v>15.2</v>
      </c>
      <c r="AF33" s="3">
        <v>13.4</v>
      </c>
      <c r="AG33" s="3" t="e">
        <f>#REF!</f>
        <v>#REF!</v>
      </c>
      <c r="AH33" s="3">
        <v>8.8000000000000007</v>
      </c>
      <c r="AI33" s="25" t="e">
        <f>#REF!</f>
        <v>#REF!</v>
      </c>
      <c r="AJ33" s="25" t="e">
        <f t="shared" si="6"/>
        <v>#REF!</v>
      </c>
      <c r="AK33" s="25" t="e">
        <f t="shared" si="7"/>
        <v>#REF!</v>
      </c>
      <c r="AL33" s="25" t="e">
        <f t="shared" si="8"/>
        <v>#REF!</v>
      </c>
      <c r="AM33" s="25" t="e">
        <f t="shared" si="9"/>
        <v>#REF!</v>
      </c>
      <c r="AN33" s="7"/>
      <c r="AO33" s="7"/>
    </row>
    <row r="34" spans="1:41" ht="15.6" customHeight="1" x14ac:dyDescent="0.2">
      <c r="A34" s="16" t="s">
        <v>51</v>
      </c>
      <c r="B34" s="3">
        <v>0.5</v>
      </c>
      <c r="C34" s="3">
        <v>0.3</v>
      </c>
      <c r="D34" s="25">
        <v>0.2</v>
      </c>
      <c r="E34" s="3">
        <v>0.1</v>
      </c>
      <c r="F34" s="3">
        <v>0.1</v>
      </c>
      <c r="G34" s="3" t="e">
        <f>#REF!</f>
        <v>#REF!</v>
      </c>
      <c r="H34" s="3">
        <v>0.1</v>
      </c>
      <c r="I34" s="25" t="e">
        <f>#REF!</f>
        <v>#REF!</v>
      </c>
      <c r="J34" s="25" t="e">
        <f t="shared" si="0"/>
        <v>#REF!</v>
      </c>
      <c r="K34" s="25" t="e">
        <f t="shared" si="1"/>
        <v>#REF!</v>
      </c>
      <c r="L34" s="25" t="e">
        <f t="shared" si="2"/>
        <v>#REF!</v>
      </c>
      <c r="M34" s="25" t="e">
        <f t="shared" si="3"/>
        <v>#REF!</v>
      </c>
      <c r="N34" s="34"/>
      <c r="O34" s="16" t="s">
        <v>51</v>
      </c>
      <c r="P34" s="8">
        <v>2557</v>
      </c>
      <c r="Q34" s="8">
        <v>2237</v>
      </c>
      <c r="R34" s="35">
        <v>2480</v>
      </c>
      <c r="S34" s="8">
        <v>2471</v>
      </c>
      <c r="T34" s="8">
        <v>3468</v>
      </c>
      <c r="U34" s="8" t="e">
        <f>#REF!</f>
        <v>#REF!</v>
      </c>
      <c r="V34" s="8">
        <v>3480</v>
      </c>
      <c r="W34" s="35" t="e">
        <f>#REF!</f>
        <v>#REF!</v>
      </c>
      <c r="X34" s="25" t="e">
        <f t="shared" si="4"/>
        <v>#REF!</v>
      </c>
      <c r="Y34" s="25" t="e">
        <f t="shared" si="5"/>
        <v>#REF!</v>
      </c>
      <c r="Z34" s="36"/>
      <c r="AA34" s="16" t="s">
        <v>51</v>
      </c>
      <c r="AB34" s="3">
        <v>1.3</v>
      </c>
      <c r="AC34" s="3">
        <v>0.7</v>
      </c>
      <c r="AD34" s="25">
        <v>0.5</v>
      </c>
      <c r="AE34" s="3">
        <v>0.2</v>
      </c>
      <c r="AF34" s="3">
        <v>0.3</v>
      </c>
      <c r="AG34" s="3" t="e">
        <f>#REF!</f>
        <v>#REF!</v>
      </c>
      <c r="AH34" s="3">
        <v>0.3</v>
      </c>
      <c r="AI34" s="25" t="e">
        <f>#REF!</f>
        <v>#REF!</v>
      </c>
      <c r="AJ34" s="25" t="e">
        <f t="shared" si="6"/>
        <v>#REF!</v>
      </c>
      <c r="AK34" s="25" t="e">
        <f t="shared" si="7"/>
        <v>#REF!</v>
      </c>
      <c r="AL34" s="25" t="e">
        <f t="shared" si="8"/>
        <v>#REF!</v>
      </c>
      <c r="AM34" s="25" t="e">
        <f t="shared" si="9"/>
        <v>#REF!</v>
      </c>
      <c r="AN34" s="7"/>
      <c r="AO34" s="7"/>
    </row>
    <row r="35" spans="1:41" ht="15.6" customHeight="1" x14ac:dyDescent="0.2">
      <c r="A35" s="16" t="s">
        <v>52</v>
      </c>
      <c r="B35" s="3">
        <v>0.9</v>
      </c>
      <c r="C35" s="3">
        <v>0.5</v>
      </c>
      <c r="D35" s="25">
        <v>0.5</v>
      </c>
      <c r="E35" s="3">
        <v>0.3</v>
      </c>
      <c r="F35" s="3">
        <v>0.3</v>
      </c>
      <c r="G35" s="3" t="e">
        <f>#REF!</f>
        <v>#REF!</v>
      </c>
      <c r="H35" s="3">
        <v>0.1</v>
      </c>
      <c r="I35" s="25" t="e">
        <f>#REF!</f>
        <v>#REF!</v>
      </c>
      <c r="J35" s="25" t="e">
        <f t="shared" si="0"/>
        <v>#REF!</v>
      </c>
      <c r="K35" s="25" t="e">
        <f t="shared" si="1"/>
        <v>#REF!</v>
      </c>
      <c r="L35" s="25" t="e">
        <f t="shared" si="2"/>
        <v>#REF!</v>
      </c>
      <c r="M35" s="25" t="e">
        <f t="shared" si="3"/>
        <v>#REF!</v>
      </c>
      <c r="N35" s="34"/>
      <c r="O35" s="16" t="s">
        <v>52</v>
      </c>
      <c r="P35" s="8">
        <v>3476</v>
      </c>
      <c r="Q35" s="8">
        <v>2403</v>
      </c>
      <c r="R35" s="35">
        <v>2381</v>
      </c>
      <c r="S35" s="8">
        <v>3667</v>
      </c>
      <c r="T35" s="8">
        <v>1483</v>
      </c>
      <c r="U35" s="8" t="e">
        <f>#REF!</f>
        <v>#REF!</v>
      </c>
      <c r="V35" s="8">
        <v>3050</v>
      </c>
      <c r="W35" s="35" t="e">
        <f>#REF!</f>
        <v>#REF!</v>
      </c>
      <c r="X35" s="25" t="e">
        <f t="shared" si="4"/>
        <v>#REF!</v>
      </c>
      <c r="Y35" s="25" t="e">
        <f t="shared" si="5"/>
        <v>#REF!</v>
      </c>
      <c r="Z35" s="36"/>
      <c r="AA35" s="16" t="s">
        <v>52</v>
      </c>
      <c r="AB35" s="3">
        <v>3.1</v>
      </c>
      <c r="AC35" s="3">
        <v>1.2</v>
      </c>
      <c r="AD35" s="25">
        <v>1.2</v>
      </c>
      <c r="AE35" s="3">
        <v>1.1000000000000001</v>
      </c>
      <c r="AF35" s="3">
        <v>0.4</v>
      </c>
      <c r="AG35" s="3" t="e">
        <f>#REF!</f>
        <v>#REF!</v>
      </c>
      <c r="AH35" s="3">
        <v>0.3</v>
      </c>
      <c r="AI35" s="25" t="e">
        <f>#REF!</f>
        <v>#REF!</v>
      </c>
      <c r="AJ35" s="25" t="e">
        <f t="shared" si="6"/>
        <v>#REF!</v>
      </c>
      <c r="AK35" s="25" t="e">
        <f t="shared" si="7"/>
        <v>#REF!</v>
      </c>
      <c r="AL35" s="25" t="e">
        <f t="shared" si="8"/>
        <v>#REF!</v>
      </c>
      <c r="AM35" s="25" t="e">
        <f t="shared" si="9"/>
        <v>#REF!</v>
      </c>
      <c r="AN35" s="7"/>
      <c r="AO35" s="7"/>
    </row>
    <row r="36" spans="1:41" ht="15.6" customHeight="1" x14ac:dyDescent="0.2">
      <c r="A36" s="16" t="s">
        <v>53</v>
      </c>
      <c r="B36" s="3">
        <v>14</v>
      </c>
      <c r="C36" s="3">
        <v>14.6</v>
      </c>
      <c r="D36" s="25">
        <v>10</v>
      </c>
      <c r="E36" s="3">
        <v>9.6999999999999993</v>
      </c>
      <c r="F36" s="3">
        <v>9.5</v>
      </c>
      <c r="G36" s="3" t="e">
        <f>#REF!</f>
        <v>#REF!</v>
      </c>
      <c r="H36" s="3">
        <v>8.3000000000000007</v>
      </c>
      <c r="I36" s="25" t="e">
        <f>#REF!</f>
        <v>#REF!</v>
      </c>
      <c r="J36" s="25" t="e">
        <f t="shared" si="0"/>
        <v>#REF!</v>
      </c>
      <c r="K36" s="25" t="e">
        <f t="shared" si="1"/>
        <v>#REF!</v>
      </c>
      <c r="L36" s="25" t="e">
        <f t="shared" si="2"/>
        <v>#REF!</v>
      </c>
      <c r="M36" s="25" t="e">
        <f t="shared" si="3"/>
        <v>#REF!</v>
      </c>
      <c r="N36" s="34"/>
      <c r="O36" s="16" t="s">
        <v>53</v>
      </c>
      <c r="P36" s="8">
        <v>3063</v>
      </c>
      <c r="Q36" s="8">
        <v>3393</v>
      </c>
      <c r="R36" s="35">
        <v>3789.72</v>
      </c>
      <c r="S36" s="8">
        <v>3935.3505150000001</v>
      </c>
      <c r="T36" s="8">
        <v>4093.6</v>
      </c>
      <c r="U36" s="8" t="e">
        <f>#REF!</f>
        <v>#REF!</v>
      </c>
      <c r="V36" s="8">
        <v>3979.987952</v>
      </c>
      <c r="W36" s="35" t="e">
        <f>#REF!</f>
        <v>#REF!</v>
      </c>
      <c r="X36" s="25" t="e">
        <f t="shared" si="4"/>
        <v>#REF!</v>
      </c>
      <c r="Y36" s="25" t="e">
        <f t="shared" si="5"/>
        <v>#REF!</v>
      </c>
      <c r="Z36" s="36"/>
      <c r="AA36" s="16" t="s">
        <v>53</v>
      </c>
      <c r="AB36" s="3">
        <v>42.9</v>
      </c>
      <c r="AC36" s="3">
        <v>49.5</v>
      </c>
      <c r="AD36" s="25">
        <v>37.9</v>
      </c>
      <c r="AE36" s="3">
        <v>38.200000000000003</v>
      </c>
      <c r="AF36" s="3">
        <v>38.9</v>
      </c>
      <c r="AG36" s="3" t="e">
        <f>#REF!</f>
        <v>#REF!</v>
      </c>
      <c r="AH36" s="3">
        <v>33.1</v>
      </c>
      <c r="AI36" s="25" t="e">
        <f>#REF!</f>
        <v>#REF!</v>
      </c>
      <c r="AJ36" s="25" t="e">
        <f t="shared" si="6"/>
        <v>#REF!</v>
      </c>
      <c r="AK36" s="25" t="e">
        <f t="shared" si="7"/>
        <v>#REF!</v>
      </c>
      <c r="AL36" s="25" t="e">
        <f t="shared" si="8"/>
        <v>#REF!</v>
      </c>
      <c r="AM36" s="25" t="e">
        <f t="shared" si="9"/>
        <v>#REF!</v>
      </c>
      <c r="AN36" s="7"/>
      <c r="AO36" s="7"/>
    </row>
    <row r="37" spans="1:41" ht="15.6" customHeight="1" x14ac:dyDescent="0.2">
      <c r="A37" s="46" t="s">
        <v>54</v>
      </c>
      <c r="B37" s="47">
        <v>1299.9000000000001</v>
      </c>
      <c r="C37" s="47">
        <v>1295.2</v>
      </c>
      <c r="D37" s="47">
        <v>1249.5999999999999</v>
      </c>
      <c r="E37" s="47">
        <v>1273.2</v>
      </c>
      <c r="F37" s="47">
        <v>1247.4000000000001</v>
      </c>
      <c r="G37" s="47" t="e">
        <f>#REF!</f>
        <v>#REF!</v>
      </c>
      <c r="H37" s="47">
        <v>1139.3</v>
      </c>
      <c r="I37" s="47" t="e">
        <f>#REF!</f>
        <v>#REF!</v>
      </c>
      <c r="J37" s="47" t="e">
        <f t="shared" si="0"/>
        <v>#REF!</v>
      </c>
      <c r="K37" s="47" t="e">
        <f t="shared" si="1"/>
        <v>#REF!</v>
      </c>
      <c r="L37" s="47" t="e">
        <f t="shared" si="2"/>
        <v>#REF!</v>
      </c>
      <c r="M37" s="47" t="e">
        <f t="shared" si="3"/>
        <v>#REF!</v>
      </c>
      <c r="N37" s="31"/>
      <c r="O37" s="46" t="s">
        <v>54</v>
      </c>
      <c r="P37" s="48">
        <v>7184.5284250000004</v>
      </c>
      <c r="Q37" s="48">
        <v>7597.8188700000001</v>
      </c>
      <c r="R37" s="48">
        <v>6825.3325059999997</v>
      </c>
      <c r="S37" s="48">
        <v>7868.1283380000004</v>
      </c>
      <c r="T37" s="48">
        <v>7810.7452300000004</v>
      </c>
      <c r="U37" s="48" t="e">
        <f>#REF!</f>
        <v>#REF!</v>
      </c>
      <c r="V37" s="48">
        <v>7856.3720709999998</v>
      </c>
      <c r="W37" s="48" t="e">
        <f>#REF!</f>
        <v>#REF!</v>
      </c>
      <c r="X37" s="47" t="e">
        <f t="shared" si="4"/>
        <v>#REF!</v>
      </c>
      <c r="Y37" s="47" t="e">
        <f t="shared" si="5"/>
        <v>#REF!</v>
      </c>
      <c r="Z37" s="33"/>
      <c r="AA37" s="46" t="s">
        <v>54</v>
      </c>
      <c r="AB37" s="47">
        <v>9339.2000000000007</v>
      </c>
      <c r="AC37" s="47">
        <v>9840.7000000000007</v>
      </c>
      <c r="AD37" s="47">
        <v>8528.9</v>
      </c>
      <c r="AE37" s="47">
        <v>10017.700000000001</v>
      </c>
      <c r="AF37" s="47">
        <v>9743.1</v>
      </c>
      <c r="AG37" s="47" t="e">
        <f>#REF!</f>
        <v>#REF!</v>
      </c>
      <c r="AH37" s="47">
        <v>8950.7999999999993</v>
      </c>
      <c r="AI37" s="47" t="e">
        <f>#REF!</f>
        <v>#REF!</v>
      </c>
      <c r="AJ37" s="47" t="e">
        <f t="shared" si="6"/>
        <v>#REF!</v>
      </c>
      <c r="AK37" s="47" t="e">
        <f t="shared" si="7"/>
        <v>#REF!</v>
      </c>
      <c r="AL37" s="47" t="e">
        <f t="shared" si="8"/>
        <v>#REF!</v>
      </c>
      <c r="AM37" s="47" t="e">
        <f t="shared" si="9"/>
        <v>#REF!</v>
      </c>
      <c r="AN37" s="7"/>
      <c r="AO37" s="7"/>
    </row>
    <row r="38" spans="1:41" ht="15.6" customHeight="1" x14ac:dyDescent="0.2">
      <c r="A38" s="16" t="s">
        <v>55</v>
      </c>
      <c r="B38" s="3">
        <v>29.7</v>
      </c>
      <c r="C38" s="3">
        <v>27.2</v>
      </c>
      <c r="D38" s="25">
        <v>26.2</v>
      </c>
      <c r="E38" s="3">
        <v>25.1</v>
      </c>
      <c r="F38" s="3">
        <v>23.1</v>
      </c>
      <c r="G38" s="3" t="e">
        <f>#REF!</f>
        <v>#REF!</v>
      </c>
      <c r="H38" s="3">
        <v>21</v>
      </c>
      <c r="I38" s="25" t="e">
        <f>#REF!</f>
        <v>#REF!</v>
      </c>
      <c r="J38" s="25" t="e">
        <f t="shared" si="0"/>
        <v>#REF!</v>
      </c>
      <c r="K38" s="25" t="e">
        <f t="shared" si="1"/>
        <v>#REF!</v>
      </c>
      <c r="L38" s="25" t="e">
        <f t="shared" si="2"/>
        <v>#REF!</v>
      </c>
      <c r="M38" s="25" t="e">
        <f t="shared" si="3"/>
        <v>#REF!</v>
      </c>
      <c r="N38" s="34"/>
      <c r="O38" s="16" t="s">
        <v>55</v>
      </c>
      <c r="P38" s="8">
        <v>5356</v>
      </c>
      <c r="Q38" s="8">
        <v>5825</v>
      </c>
      <c r="R38" s="35">
        <v>4581.4847330000002</v>
      </c>
      <c r="S38" s="8">
        <v>6506.326693</v>
      </c>
      <c r="T38" s="8">
        <v>5683.5930740000003</v>
      </c>
      <c r="U38" s="8" t="e">
        <f>#REF!</f>
        <v>#REF!</v>
      </c>
      <c r="V38" s="8">
        <v>6451.2095239999999</v>
      </c>
      <c r="W38" s="35" t="e">
        <f>#REF!</f>
        <v>#REF!</v>
      </c>
      <c r="X38" s="25" t="e">
        <f t="shared" si="4"/>
        <v>#REF!</v>
      </c>
      <c r="Y38" s="25" t="e">
        <f t="shared" si="5"/>
        <v>#REF!</v>
      </c>
      <c r="Z38" s="36"/>
      <c r="AA38" s="16" t="s">
        <v>55</v>
      </c>
      <c r="AB38" s="3">
        <v>159.1</v>
      </c>
      <c r="AC38" s="3">
        <v>158.4</v>
      </c>
      <c r="AD38" s="25">
        <v>120</v>
      </c>
      <c r="AE38" s="3">
        <v>163.30000000000001</v>
      </c>
      <c r="AF38" s="3">
        <v>131.30000000000001</v>
      </c>
      <c r="AG38" s="3" t="e">
        <f>#REF!</f>
        <v>#REF!</v>
      </c>
      <c r="AH38" s="3">
        <v>135.5</v>
      </c>
      <c r="AI38" s="25" t="e">
        <f>#REF!</f>
        <v>#REF!</v>
      </c>
      <c r="AJ38" s="25" t="e">
        <f t="shared" si="6"/>
        <v>#REF!</v>
      </c>
      <c r="AK38" s="25" t="e">
        <f t="shared" si="7"/>
        <v>#REF!</v>
      </c>
      <c r="AL38" s="25" t="e">
        <f t="shared" si="8"/>
        <v>#REF!</v>
      </c>
      <c r="AM38" s="25" t="e">
        <f t="shared" si="9"/>
        <v>#REF!</v>
      </c>
      <c r="AN38" s="7"/>
      <c r="AO38" s="7"/>
    </row>
    <row r="39" spans="1:41" ht="15.6" customHeight="1" x14ac:dyDescent="0.2">
      <c r="A39" s="16" t="s">
        <v>56</v>
      </c>
      <c r="B39" s="3">
        <v>150.1</v>
      </c>
      <c r="C39" s="3">
        <v>147.9</v>
      </c>
      <c r="D39" s="25">
        <v>147.4</v>
      </c>
      <c r="E39" s="3">
        <v>147.4</v>
      </c>
      <c r="F39" s="3">
        <v>146.69999999999999</v>
      </c>
      <c r="G39" s="3" t="e">
        <f>#REF!</f>
        <v>#REF!</v>
      </c>
      <c r="H39" s="3">
        <v>149.6</v>
      </c>
      <c r="I39" s="25" t="e">
        <f>#REF!</f>
        <v>#REF!</v>
      </c>
      <c r="J39" s="25" t="e">
        <f t="shared" si="0"/>
        <v>#REF!</v>
      </c>
      <c r="K39" s="25" t="e">
        <f t="shared" si="1"/>
        <v>#REF!</v>
      </c>
      <c r="L39" s="25" t="e">
        <f t="shared" si="2"/>
        <v>#REF!</v>
      </c>
      <c r="M39" s="25" t="e">
        <f t="shared" si="3"/>
        <v>#REF!</v>
      </c>
      <c r="N39" s="34"/>
      <c r="O39" s="16" t="s">
        <v>56</v>
      </c>
      <c r="P39" s="8">
        <v>7110</v>
      </c>
      <c r="Q39" s="8">
        <v>7150</v>
      </c>
      <c r="R39" s="35">
        <v>7139</v>
      </c>
      <c r="S39" s="8">
        <v>7638</v>
      </c>
      <c r="T39" s="8">
        <v>7850</v>
      </c>
      <c r="U39" s="8" t="e">
        <f>#REF!</f>
        <v>#REF!</v>
      </c>
      <c r="V39" s="8">
        <v>7933</v>
      </c>
      <c r="W39" s="35" t="e">
        <f>#REF!</f>
        <v>#REF!</v>
      </c>
      <c r="X39" s="25" t="e">
        <f t="shared" si="4"/>
        <v>#REF!</v>
      </c>
      <c r="Y39" s="25" t="e">
        <f t="shared" si="5"/>
        <v>#REF!</v>
      </c>
      <c r="Z39" s="36"/>
      <c r="AA39" s="16" t="s">
        <v>56</v>
      </c>
      <c r="AB39" s="3">
        <v>1067.2</v>
      </c>
      <c r="AC39" s="3">
        <v>1057.5</v>
      </c>
      <c r="AD39" s="25">
        <v>1052.3</v>
      </c>
      <c r="AE39" s="3">
        <v>1125.8</v>
      </c>
      <c r="AF39" s="3">
        <v>1151.5999999999999</v>
      </c>
      <c r="AG39" s="3" t="e">
        <f>#REF!</f>
        <v>#REF!</v>
      </c>
      <c r="AH39" s="3">
        <v>1186.8</v>
      </c>
      <c r="AI39" s="25" t="e">
        <f>#REF!</f>
        <v>#REF!</v>
      </c>
      <c r="AJ39" s="25" t="e">
        <f t="shared" si="6"/>
        <v>#REF!</v>
      </c>
      <c r="AK39" s="25" t="e">
        <f t="shared" si="7"/>
        <v>#REF!</v>
      </c>
      <c r="AL39" s="25" t="e">
        <f t="shared" si="8"/>
        <v>#REF!</v>
      </c>
      <c r="AM39" s="25" t="e">
        <f t="shared" si="9"/>
        <v>#REF!</v>
      </c>
      <c r="AN39" s="7"/>
      <c r="AO39" s="7"/>
    </row>
    <row r="40" spans="1:41" ht="15.6" customHeight="1" x14ac:dyDescent="0.2">
      <c r="A40" s="16" t="s">
        <v>57</v>
      </c>
      <c r="B40" s="3">
        <v>1120.0999999999999</v>
      </c>
      <c r="C40" s="3">
        <v>1120.0999999999999</v>
      </c>
      <c r="D40" s="25">
        <v>1076</v>
      </c>
      <c r="E40" s="3">
        <v>1100.7</v>
      </c>
      <c r="F40" s="3">
        <v>1077.5999999999999</v>
      </c>
      <c r="G40" s="3" t="e">
        <f>#REF!</f>
        <v>#REF!</v>
      </c>
      <c r="H40" s="3">
        <v>968.7</v>
      </c>
      <c r="I40" s="25" t="e">
        <f>#REF!</f>
        <v>#REF!</v>
      </c>
      <c r="J40" s="25" t="e">
        <f t="shared" si="0"/>
        <v>#REF!</v>
      </c>
      <c r="K40" s="25" t="e">
        <f t="shared" si="1"/>
        <v>#REF!</v>
      </c>
      <c r="L40" s="25" t="e">
        <f t="shared" si="2"/>
        <v>#REF!</v>
      </c>
      <c r="M40" s="25" t="e">
        <f t="shared" si="3"/>
        <v>#REF!</v>
      </c>
      <c r="N40" s="34"/>
      <c r="O40" s="16" t="s">
        <v>57</v>
      </c>
      <c r="P40" s="8">
        <v>7243</v>
      </c>
      <c r="Q40" s="8">
        <v>7700</v>
      </c>
      <c r="R40" s="35">
        <v>6837</v>
      </c>
      <c r="S40" s="8">
        <v>7930</v>
      </c>
      <c r="T40" s="8">
        <v>7851</v>
      </c>
      <c r="U40" s="8" t="e">
        <f>#REF!</f>
        <v>#REF!</v>
      </c>
      <c r="V40" s="8">
        <v>7875</v>
      </c>
      <c r="W40" s="35" t="e">
        <f>#REF!</f>
        <v>#REF!</v>
      </c>
      <c r="X40" s="25" t="e">
        <f t="shared" si="4"/>
        <v>#REF!</v>
      </c>
      <c r="Y40" s="25" t="e">
        <f t="shared" si="5"/>
        <v>#REF!</v>
      </c>
      <c r="Z40" s="36"/>
      <c r="AA40" s="16" t="s">
        <v>57</v>
      </c>
      <c r="AB40" s="3">
        <v>8112.9</v>
      </c>
      <c r="AC40" s="3">
        <v>8624.7999999999993</v>
      </c>
      <c r="AD40" s="25">
        <v>7356.6</v>
      </c>
      <c r="AE40" s="3">
        <v>8728.6</v>
      </c>
      <c r="AF40" s="3">
        <v>8460.2000000000007</v>
      </c>
      <c r="AG40" s="3" t="e">
        <f>#REF!</f>
        <v>#REF!</v>
      </c>
      <c r="AH40" s="3">
        <v>7628.5</v>
      </c>
      <c r="AI40" s="25" t="e">
        <f>#REF!</f>
        <v>#REF!</v>
      </c>
      <c r="AJ40" s="25" t="e">
        <f t="shared" si="6"/>
        <v>#REF!</v>
      </c>
      <c r="AK40" s="25" t="e">
        <f t="shared" si="7"/>
        <v>#REF!</v>
      </c>
      <c r="AL40" s="25" t="e">
        <f t="shared" si="8"/>
        <v>#REF!</v>
      </c>
      <c r="AM40" s="25" t="e">
        <f t="shared" si="9"/>
        <v>#REF!</v>
      </c>
      <c r="AN40" s="7"/>
      <c r="AO40" s="7"/>
    </row>
    <row r="41" spans="1:41" ht="15.6" customHeight="1" x14ac:dyDescent="0.2">
      <c r="A41" s="46" t="s">
        <v>58</v>
      </c>
      <c r="B41" s="47">
        <v>808.4</v>
      </c>
      <c r="C41" s="47">
        <v>738.3</v>
      </c>
      <c r="D41" s="47">
        <v>548.70000000000005</v>
      </c>
      <c r="E41" s="47">
        <v>492.2</v>
      </c>
      <c r="F41" s="47">
        <v>524.79999999999995</v>
      </c>
      <c r="G41" s="47" t="e">
        <f>#REF!</f>
        <v>#REF!</v>
      </c>
      <c r="H41" s="47">
        <v>398</v>
      </c>
      <c r="I41" s="47" t="e">
        <f>#REF!</f>
        <v>#REF!</v>
      </c>
      <c r="J41" s="47" t="e">
        <f t="shared" si="0"/>
        <v>#REF!</v>
      </c>
      <c r="K41" s="47" t="e">
        <f t="shared" si="1"/>
        <v>#REF!</v>
      </c>
      <c r="L41" s="47" t="e">
        <f t="shared" si="2"/>
        <v>#REF!</v>
      </c>
      <c r="M41" s="47" t="e">
        <f t="shared" si="3"/>
        <v>#REF!</v>
      </c>
      <c r="N41" s="31"/>
      <c r="O41" s="46" t="s">
        <v>58</v>
      </c>
      <c r="P41" s="48">
        <v>2327.9215730000001</v>
      </c>
      <c r="Q41" s="48">
        <v>2286.8416630000002</v>
      </c>
      <c r="R41" s="48">
        <v>2572.1818840000001</v>
      </c>
      <c r="S41" s="48">
        <v>3094.6519709999998</v>
      </c>
      <c r="T41" s="48">
        <v>3033.0413490000001</v>
      </c>
      <c r="U41" s="48" t="e">
        <f>#REF!</f>
        <v>#REF!</v>
      </c>
      <c r="V41" s="48">
        <v>3330.835427</v>
      </c>
      <c r="W41" s="48" t="e">
        <f>#REF!</f>
        <v>#REF!</v>
      </c>
      <c r="X41" s="47" t="e">
        <f t="shared" si="4"/>
        <v>#REF!</v>
      </c>
      <c r="Y41" s="47" t="e">
        <f t="shared" si="5"/>
        <v>#REF!</v>
      </c>
      <c r="Z41" s="33"/>
      <c r="AA41" s="46" t="s">
        <v>58</v>
      </c>
      <c r="AB41" s="47">
        <v>1881.8</v>
      </c>
      <c r="AC41" s="47">
        <v>1688.3</v>
      </c>
      <c r="AD41" s="47">
        <v>1411.5</v>
      </c>
      <c r="AE41" s="47">
        <v>1523.1</v>
      </c>
      <c r="AF41" s="47">
        <v>1591.6</v>
      </c>
      <c r="AG41" s="47" t="e">
        <f>#REF!</f>
        <v>#REF!</v>
      </c>
      <c r="AH41" s="47">
        <v>1325.8</v>
      </c>
      <c r="AI41" s="47" t="e">
        <f>#REF!</f>
        <v>#REF!</v>
      </c>
      <c r="AJ41" s="47" t="e">
        <f t="shared" si="6"/>
        <v>#REF!</v>
      </c>
      <c r="AK41" s="47" t="e">
        <f t="shared" si="7"/>
        <v>#REF!</v>
      </c>
      <c r="AL41" s="47" t="e">
        <f t="shared" si="8"/>
        <v>#REF!</v>
      </c>
      <c r="AM41" s="47" t="e">
        <f t="shared" si="9"/>
        <v>#REF!</v>
      </c>
      <c r="AN41" s="7"/>
      <c r="AO41" s="7"/>
    </row>
    <row r="42" spans="1:41" ht="15.6" customHeight="1" x14ac:dyDescent="0.2">
      <c r="A42" s="49" t="s">
        <v>59</v>
      </c>
      <c r="B42" s="50">
        <v>1564.5</v>
      </c>
      <c r="C42" s="50">
        <v>1556.8</v>
      </c>
      <c r="D42" s="50">
        <v>1459.3</v>
      </c>
      <c r="E42" s="50">
        <v>1488.7</v>
      </c>
      <c r="F42" s="50">
        <v>1447.3</v>
      </c>
      <c r="G42" s="50" t="e">
        <f>#REF!</f>
        <v>#REF!</v>
      </c>
      <c r="H42" s="50">
        <v>1321.7</v>
      </c>
      <c r="I42" s="50" t="e">
        <f>#REF!</f>
        <v>#REF!</v>
      </c>
      <c r="J42" s="50" t="e">
        <f t="shared" si="0"/>
        <v>#REF!</v>
      </c>
      <c r="K42" s="50" t="e">
        <f t="shared" si="1"/>
        <v>#REF!</v>
      </c>
      <c r="L42" s="50" t="e">
        <f t="shared" si="2"/>
        <v>#REF!</v>
      </c>
      <c r="M42" s="50" t="e">
        <f t="shared" si="3"/>
        <v>#REF!</v>
      </c>
      <c r="N42" s="31"/>
      <c r="O42" s="49" t="s">
        <v>59</v>
      </c>
      <c r="P42" s="51">
        <v>6545.1210609999998</v>
      </c>
      <c r="Q42" s="51">
        <v>6909.200347</v>
      </c>
      <c r="R42" s="51">
        <v>6298.5881589999999</v>
      </c>
      <c r="S42" s="51">
        <v>7257.8108419999999</v>
      </c>
      <c r="T42" s="51">
        <v>7236.0262560000001</v>
      </c>
      <c r="U42" s="51" t="e">
        <f>#REF!</f>
        <v>#REF!</v>
      </c>
      <c r="V42" s="51">
        <v>7290.5165319999996</v>
      </c>
      <c r="W42" s="51" t="e">
        <f>#REF!</f>
        <v>#REF!</v>
      </c>
      <c r="X42" s="50" t="e">
        <f t="shared" si="4"/>
        <v>#REF!</v>
      </c>
      <c r="Y42" s="50" t="e">
        <f t="shared" si="5"/>
        <v>#REF!</v>
      </c>
      <c r="Z42" s="33"/>
      <c r="AA42" s="49" t="s">
        <v>59</v>
      </c>
      <c r="AB42" s="50">
        <v>10239.799999999999</v>
      </c>
      <c r="AC42" s="50">
        <v>10756.2</v>
      </c>
      <c r="AD42" s="50">
        <v>9191.5</v>
      </c>
      <c r="AE42" s="50">
        <v>10804.7</v>
      </c>
      <c r="AF42" s="50">
        <v>10472.6</v>
      </c>
      <c r="AG42" s="50" t="e">
        <f>#REF!</f>
        <v>#REF!</v>
      </c>
      <c r="AH42" s="50">
        <v>9636</v>
      </c>
      <c r="AI42" s="50" t="e">
        <f>#REF!</f>
        <v>#REF!</v>
      </c>
      <c r="AJ42" s="50" t="e">
        <f t="shared" si="6"/>
        <v>#REF!</v>
      </c>
      <c r="AK42" s="50" t="e">
        <f t="shared" si="7"/>
        <v>#REF!</v>
      </c>
      <c r="AL42" s="50" t="e">
        <f t="shared" si="8"/>
        <v>#REF!</v>
      </c>
      <c r="AM42" s="50" t="e">
        <f t="shared" si="9"/>
        <v>#REF!</v>
      </c>
      <c r="AN42" s="7"/>
      <c r="AO42" s="7"/>
    </row>
    <row r="43" spans="1:41" ht="15.6" customHeight="1" x14ac:dyDescent="0.2">
      <c r="A43" s="44" t="s">
        <v>10</v>
      </c>
      <c r="B43" s="17">
        <v>2372.9</v>
      </c>
      <c r="C43" s="17">
        <v>2295.1</v>
      </c>
      <c r="D43" s="17">
        <v>2008</v>
      </c>
      <c r="E43" s="17">
        <v>1980.9</v>
      </c>
      <c r="F43" s="17">
        <v>1972.1</v>
      </c>
      <c r="G43" s="17" t="e">
        <f>#REF!</f>
        <v>#REF!</v>
      </c>
      <c r="H43" s="17">
        <v>1719.7</v>
      </c>
      <c r="I43" s="17" t="e">
        <f>#REF!</f>
        <v>#REF!</v>
      </c>
      <c r="J43" s="17" t="e">
        <f t="shared" si="0"/>
        <v>#REF!</v>
      </c>
      <c r="K43" s="17" t="e">
        <f t="shared" si="1"/>
        <v>#REF!</v>
      </c>
      <c r="L43" s="17" t="e">
        <f t="shared" si="2"/>
        <v>#REF!</v>
      </c>
      <c r="M43" s="17" t="e">
        <f t="shared" si="3"/>
        <v>#REF!</v>
      </c>
      <c r="N43" s="31"/>
      <c r="O43" s="44" t="s">
        <v>10</v>
      </c>
      <c r="P43" s="45">
        <v>5108.4047790000004</v>
      </c>
      <c r="Q43" s="45">
        <v>5422.2553699999999</v>
      </c>
      <c r="R43" s="45">
        <v>5280.3216629999997</v>
      </c>
      <c r="S43" s="45">
        <v>6223.378616</v>
      </c>
      <c r="T43" s="45">
        <v>6117.560418</v>
      </c>
      <c r="U43" s="45" t="e">
        <f>#REF!</f>
        <v>#REF!</v>
      </c>
      <c r="V43" s="45">
        <v>6374.104902</v>
      </c>
      <c r="W43" s="45" t="e">
        <f>#REF!</f>
        <v>#REF!</v>
      </c>
      <c r="X43" s="17" t="e">
        <f t="shared" si="4"/>
        <v>#REF!</v>
      </c>
      <c r="Y43" s="17" t="e">
        <f t="shared" si="5"/>
        <v>#REF!</v>
      </c>
      <c r="Z43" s="33"/>
      <c r="AA43" s="44" t="s">
        <v>10</v>
      </c>
      <c r="AB43" s="17">
        <v>12121.6</v>
      </c>
      <c r="AC43" s="17">
        <v>12444.5</v>
      </c>
      <c r="AD43" s="17">
        <v>10603</v>
      </c>
      <c r="AE43" s="17">
        <v>12327.8</v>
      </c>
      <c r="AF43" s="17">
        <v>12064.2</v>
      </c>
      <c r="AG43" s="17" t="e">
        <f>#REF!</f>
        <v>#REF!</v>
      </c>
      <c r="AH43" s="17">
        <v>10961.8</v>
      </c>
      <c r="AI43" s="17" t="e">
        <f>#REF!</f>
        <v>#REF!</v>
      </c>
      <c r="AJ43" s="17" t="e">
        <f t="shared" si="6"/>
        <v>#REF!</v>
      </c>
      <c r="AK43" s="17" t="e">
        <f t="shared" si="7"/>
        <v>#REF!</v>
      </c>
      <c r="AL43" s="17" t="e">
        <f t="shared" si="8"/>
        <v>#REF!</v>
      </c>
      <c r="AM43" s="17" t="e">
        <f t="shared" si="9"/>
        <v>#REF!</v>
      </c>
      <c r="AN43" s="7"/>
      <c r="AO43" s="7"/>
    </row>
    <row r="44" spans="1:41" ht="15.6" customHeight="1" x14ac:dyDescent="0.2">
      <c r="A44" s="5" t="e">
        <f>#REF!</f>
        <v>#REF!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 t="s">
        <v>1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5" t="s">
        <v>1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spans="1:41" ht="15.6" customHeight="1" x14ac:dyDescent="0.2">
      <c r="A45" s="5" t="e">
        <f>#REF!</f>
        <v>#REF!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5" t="e">
        <f>#REF!</f>
        <v>#REF!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5" t="e">
        <f>#REF!</f>
        <v>#REF!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spans="1:41" ht="20.100000000000001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spans="1:41" ht="20.100000000000001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  <row r="48" spans="1:41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</row>
    <row r="49" spans="1:41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</row>
    <row r="50" spans="1:41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</row>
    <row r="51" spans="1:41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</row>
    <row r="52" spans="1:41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</row>
    <row r="53" spans="1:41" ht="1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</row>
    <row r="54" spans="1:41" ht="1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  <row r="55" spans="1:41" ht="1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 spans="1:41" ht="1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</row>
    <row r="57" spans="1:41" ht="19.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</row>
    <row r="58" spans="1:41" ht="19.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</row>
    <row r="59" spans="1:41" ht="19.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:41" ht="1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:41" ht="15" customHeight="1" x14ac:dyDescent="0.2"/>
    <row r="62" spans="1:41" ht="15" customHeight="1" x14ac:dyDescent="0.2"/>
    <row r="63" spans="1:41" ht="15" customHeight="1" x14ac:dyDescent="0.2"/>
    <row r="64" spans="1:4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hidden="1" customHeight="1" x14ac:dyDescent="0.2"/>
    <row r="86" ht="15" hidden="1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9.5" customHeight="1" x14ac:dyDescent="0.2"/>
    <row r="110" ht="19.5" customHeight="1" x14ac:dyDescent="0.2"/>
    <row r="111" ht="19.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hidden="1" customHeight="1" x14ac:dyDescent="0.2"/>
    <row r="124" ht="15" hidden="1" customHeight="1" x14ac:dyDescent="0.2"/>
    <row r="125" ht="15" hidden="1" customHeight="1" x14ac:dyDescent="0.2"/>
    <row r="126" ht="15" hidden="1" customHeight="1" x14ac:dyDescent="0.2"/>
    <row r="127" ht="15" hidden="1" customHeight="1" x14ac:dyDescent="0.2"/>
    <row r="128" ht="15" hidden="1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hidden="1" customHeight="1" x14ac:dyDescent="0.2"/>
    <row r="138" ht="15" hidden="1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</sheetData>
  <mergeCells count="45">
    <mergeCell ref="AJ7:AK7"/>
    <mergeCell ref="AL7:AM7"/>
    <mergeCell ref="AC7:AC8"/>
    <mergeCell ref="AD7:AD8"/>
    <mergeCell ref="AE7:AE8"/>
    <mergeCell ref="AF7:AF8"/>
    <mergeCell ref="AG7:AG8"/>
    <mergeCell ref="S7:S8"/>
    <mergeCell ref="T7:T8"/>
    <mergeCell ref="U7:U8"/>
    <mergeCell ref="X7:Y7"/>
    <mergeCell ref="AB7:AB8"/>
    <mergeCell ref="J7:K7"/>
    <mergeCell ref="L7:M7"/>
    <mergeCell ref="P7:P8"/>
    <mergeCell ref="Q7:Q8"/>
    <mergeCell ref="R7:R8"/>
    <mergeCell ref="C7:C8"/>
    <mergeCell ref="D7:D8"/>
    <mergeCell ref="E7:E8"/>
    <mergeCell ref="F7:F8"/>
    <mergeCell ref="G7:G8"/>
    <mergeCell ref="A4:M4"/>
    <mergeCell ref="O4:Y4"/>
    <mergeCell ref="AA4:AM4"/>
    <mergeCell ref="A5:A8"/>
    <mergeCell ref="B5:M5"/>
    <mergeCell ref="O5:O8"/>
    <mergeCell ref="P5:Y5"/>
    <mergeCell ref="AA5:AA8"/>
    <mergeCell ref="AB5:AM5"/>
    <mergeCell ref="H6:I6"/>
    <mergeCell ref="J6:M6"/>
    <mergeCell ref="V6:W6"/>
    <mergeCell ref="X6:Y6"/>
    <mergeCell ref="AH6:AI6"/>
    <mergeCell ref="AJ6:AM6"/>
    <mergeCell ref="B7:B8"/>
    <mergeCell ref="A1:I1"/>
    <mergeCell ref="A2:M2"/>
    <mergeCell ref="O2:Y2"/>
    <mergeCell ref="AA2:AM2"/>
    <mergeCell ref="A3:M3"/>
    <mergeCell ref="O3:Y3"/>
    <mergeCell ref="AA3:AM3"/>
  </mergeCells>
  <printOptions gridLines="1" gridLinesSet="0"/>
  <pageMargins left="0.51180599999999998" right="0.39375000000000004" top="0.98402800000000012" bottom="0.98402800000000012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8"/>
  <sheetViews>
    <sheetView zoomScale="89" workbookViewId="0">
      <pane xSplit="1" ySplit="8" topLeftCell="B9" activePane="bottomRight" state="frozen"/>
      <selection activeCell="E7" sqref="E7:E42"/>
      <selection pane="topRight"/>
      <selection pane="bottomLeft"/>
      <selection pane="bottomRight" activeCell="B9" sqref="B9"/>
    </sheetView>
  </sheetViews>
  <sheetFormatPr defaultColWidth="11.42578125" defaultRowHeight="20.100000000000001" customHeight="1" x14ac:dyDescent="0.2"/>
  <cols>
    <col min="1" max="1" width="20.28515625" style="1" customWidth="1"/>
    <col min="2" max="8" width="11.28515625" style="1" customWidth="1"/>
    <col min="9" max="12" width="11.42578125" style="1" customWidth="1"/>
    <col min="13" max="13" width="10" style="1" customWidth="1"/>
    <col min="14" max="14" width="8.7109375" style="1" customWidth="1"/>
    <col min="15" max="15" width="16.85546875" style="1" customWidth="1"/>
    <col min="16" max="21" width="11.42578125" style="1" customWidth="1"/>
    <col min="22" max="23" width="11.28515625" style="1" customWidth="1"/>
    <col min="24" max="25" width="11.140625" style="1" customWidth="1"/>
    <col min="26" max="26" width="7.85546875" style="1" customWidth="1"/>
    <col min="27" max="27" width="17.28515625" style="1" customWidth="1"/>
    <col min="28" max="34" width="11.42578125" style="1" customWidth="1"/>
    <col min="35" max="35" width="11.140625" style="1" customWidth="1"/>
    <col min="36" max="38" width="11.42578125" style="1" customWidth="1"/>
    <col min="39" max="39" width="10" style="1" customWidth="1"/>
    <col min="40" max="257" width="11.42578125" style="1" customWidth="1"/>
  </cols>
  <sheetData>
    <row r="1" spans="1:43" ht="37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15.6" customHeight="1" x14ac:dyDescent="0.2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21"/>
      <c r="O2" s="193" t="s">
        <v>8</v>
      </c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21"/>
      <c r="AA2" s="193" t="s">
        <v>8</v>
      </c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7"/>
      <c r="AO2" s="7"/>
      <c r="AP2" s="7"/>
      <c r="AQ2" s="7"/>
    </row>
    <row r="3" spans="1:43" ht="15.6" customHeight="1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21"/>
      <c r="O3" s="193" t="s">
        <v>65</v>
      </c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21"/>
      <c r="AA3" s="193" t="s">
        <v>66</v>
      </c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7"/>
      <c r="AO3" s="7"/>
      <c r="AP3" s="7"/>
      <c r="AQ3" s="7"/>
    </row>
    <row r="4" spans="1:43" ht="15.6" customHeight="1" x14ac:dyDescent="0.2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21"/>
      <c r="O4" s="193" t="s">
        <v>67</v>
      </c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21"/>
      <c r="AA4" s="193" t="s">
        <v>67</v>
      </c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7"/>
      <c r="AO4" s="7"/>
      <c r="AP4" s="7"/>
      <c r="AQ4" s="7"/>
    </row>
    <row r="5" spans="1:43" ht="19.5" customHeight="1" x14ac:dyDescent="0.2">
      <c r="A5" s="202" t="s">
        <v>12</v>
      </c>
      <c r="B5" s="204" t="s">
        <v>68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8"/>
      <c r="O5" s="202" t="s">
        <v>12</v>
      </c>
      <c r="P5" s="204" t="s">
        <v>14</v>
      </c>
      <c r="Q5" s="204"/>
      <c r="R5" s="204"/>
      <c r="S5" s="204"/>
      <c r="T5" s="204"/>
      <c r="U5" s="204"/>
      <c r="V5" s="204"/>
      <c r="W5" s="204"/>
      <c r="X5" s="204"/>
      <c r="Y5" s="204"/>
      <c r="Z5" s="28"/>
      <c r="AA5" s="202" t="s">
        <v>12</v>
      </c>
      <c r="AB5" s="204" t="s">
        <v>69</v>
      </c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7"/>
      <c r="AO5" s="7"/>
      <c r="AP5" s="7"/>
      <c r="AQ5" s="7"/>
    </row>
    <row r="6" spans="1:43" ht="20.100000000000001" customHeight="1" x14ac:dyDescent="0.2">
      <c r="A6" s="202"/>
      <c r="B6" s="77" t="s">
        <v>70</v>
      </c>
      <c r="C6" s="77" t="s">
        <v>71</v>
      </c>
      <c r="D6" s="77" t="s">
        <v>72</v>
      </c>
      <c r="E6" s="77" t="s">
        <v>73</v>
      </c>
      <c r="F6" s="77" t="s">
        <v>74</v>
      </c>
      <c r="G6" s="77" t="s">
        <v>75</v>
      </c>
      <c r="H6" s="202" t="s">
        <v>76</v>
      </c>
      <c r="I6" s="202"/>
      <c r="J6" s="202" t="s">
        <v>16</v>
      </c>
      <c r="K6" s="202"/>
      <c r="L6" s="202"/>
      <c r="M6" s="202"/>
      <c r="N6" s="12"/>
      <c r="O6" s="202"/>
      <c r="P6" s="77" t="s">
        <v>70</v>
      </c>
      <c r="Q6" s="77" t="s">
        <v>71</v>
      </c>
      <c r="R6" s="77" t="s">
        <v>72</v>
      </c>
      <c r="S6" s="77" t="s">
        <v>73</v>
      </c>
      <c r="T6" s="77" t="s">
        <v>74</v>
      </c>
      <c r="U6" s="77" t="s">
        <v>75</v>
      </c>
      <c r="V6" s="202" t="s">
        <v>76</v>
      </c>
      <c r="W6" s="202"/>
      <c r="X6" s="202" t="s">
        <v>16</v>
      </c>
      <c r="Y6" s="202"/>
      <c r="Z6" s="12"/>
      <c r="AA6" s="202"/>
      <c r="AB6" s="77" t="s">
        <v>70</v>
      </c>
      <c r="AC6" s="77" t="s">
        <v>71</v>
      </c>
      <c r="AD6" s="77" t="s">
        <v>72</v>
      </c>
      <c r="AE6" s="77" t="s">
        <v>73</v>
      </c>
      <c r="AF6" s="77" t="s">
        <v>74</v>
      </c>
      <c r="AG6" s="77" t="s">
        <v>75</v>
      </c>
      <c r="AH6" s="202" t="s">
        <v>76</v>
      </c>
      <c r="AI6" s="202"/>
      <c r="AJ6" s="202" t="s">
        <v>16</v>
      </c>
      <c r="AK6" s="202"/>
      <c r="AL6" s="202"/>
      <c r="AM6" s="202"/>
      <c r="AN6" s="7"/>
      <c r="AO6" s="7"/>
      <c r="AP6" s="7"/>
      <c r="AQ6" s="7"/>
    </row>
    <row r="7" spans="1:43" ht="20.100000000000001" customHeight="1" x14ac:dyDescent="0.2">
      <c r="A7" s="202"/>
      <c r="B7" s="202" t="s">
        <v>17</v>
      </c>
      <c r="C7" s="202" t="s">
        <v>18</v>
      </c>
      <c r="D7" s="202" t="s">
        <v>20</v>
      </c>
      <c r="E7" s="202" t="s">
        <v>21</v>
      </c>
      <c r="F7" s="202" t="s">
        <v>23</v>
      </c>
      <c r="G7" s="202" t="s">
        <v>24</v>
      </c>
      <c r="H7" s="81" t="s">
        <v>77</v>
      </c>
      <c r="I7" s="81" t="s">
        <v>78</v>
      </c>
      <c r="J7" s="202" t="s">
        <v>4</v>
      </c>
      <c r="K7" s="202"/>
      <c r="L7" s="202" t="s">
        <v>5</v>
      </c>
      <c r="M7" s="202"/>
      <c r="N7" s="12"/>
      <c r="O7" s="202"/>
      <c r="P7" s="202" t="s">
        <v>17</v>
      </c>
      <c r="Q7" s="202" t="s">
        <v>18</v>
      </c>
      <c r="R7" s="202" t="s">
        <v>20</v>
      </c>
      <c r="S7" s="202" t="s">
        <v>21</v>
      </c>
      <c r="T7" s="202" t="s">
        <v>23</v>
      </c>
      <c r="U7" s="202" t="s">
        <v>24</v>
      </c>
      <c r="V7" s="81" t="s">
        <v>77</v>
      </c>
      <c r="W7" s="81" t="s">
        <v>78</v>
      </c>
      <c r="X7" s="202" t="s">
        <v>4</v>
      </c>
      <c r="Y7" s="202"/>
      <c r="Z7" s="12"/>
      <c r="AA7" s="202"/>
      <c r="AB7" s="202" t="s">
        <v>17</v>
      </c>
      <c r="AC7" s="202" t="s">
        <v>18</v>
      </c>
      <c r="AD7" s="202" t="s">
        <v>20</v>
      </c>
      <c r="AE7" s="202" t="s">
        <v>21</v>
      </c>
      <c r="AF7" s="202" t="s">
        <v>23</v>
      </c>
      <c r="AG7" s="202" t="s">
        <v>24</v>
      </c>
      <c r="AH7" s="81" t="s">
        <v>77</v>
      </c>
      <c r="AI7" s="81" t="s">
        <v>78</v>
      </c>
      <c r="AJ7" s="202" t="s">
        <v>4</v>
      </c>
      <c r="AK7" s="202"/>
      <c r="AL7" s="202" t="s">
        <v>5</v>
      </c>
      <c r="AM7" s="202"/>
      <c r="AN7" s="7"/>
      <c r="AO7" s="7"/>
      <c r="AP7" s="7"/>
      <c r="AQ7" s="7"/>
    </row>
    <row r="8" spans="1:43" ht="13.5" customHeight="1" x14ac:dyDescent="0.2">
      <c r="A8" s="203"/>
      <c r="B8" s="203"/>
      <c r="C8" s="203"/>
      <c r="D8" s="203"/>
      <c r="E8" s="203"/>
      <c r="F8" s="203"/>
      <c r="G8" s="203"/>
      <c r="H8" s="82" t="s">
        <v>61</v>
      </c>
      <c r="I8" s="82" t="s">
        <v>62</v>
      </c>
      <c r="J8" s="78" t="s">
        <v>63</v>
      </c>
      <c r="K8" s="78" t="s">
        <v>79</v>
      </c>
      <c r="L8" s="78" t="s">
        <v>80</v>
      </c>
      <c r="M8" s="78" t="s">
        <v>81</v>
      </c>
      <c r="N8" s="12"/>
      <c r="O8" s="202"/>
      <c r="P8" s="202"/>
      <c r="Q8" s="202"/>
      <c r="R8" s="202"/>
      <c r="S8" s="202"/>
      <c r="T8" s="202"/>
      <c r="U8" s="202"/>
      <c r="V8" s="83" t="s">
        <v>61</v>
      </c>
      <c r="W8" s="83" t="s">
        <v>62</v>
      </c>
      <c r="X8" s="77" t="s">
        <v>63</v>
      </c>
      <c r="Y8" s="77" t="s">
        <v>79</v>
      </c>
      <c r="Z8" s="12"/>
      <c r="AA8" s="203"/>
      <c r="AB8" s="203"/>
      <c r="AC8" s="203"/>
      <c r="AD8" s="203"/>
      <c r="AE8" s="203"/>
      <c r="AF8" s="203"/>
      <c r="AG8" s="203"/>
      <c r="AH8" s="82" t="s">
        <v>61</v>
      </c>
      <c r="AI8" s="82" t="s">
        <v>62</v>
      </c>
      <c r="AJ8" s="78" t="s">
        <v>63</v>
      </c>
      <c r="AK8" s="78" t="s">
        <v>79</v>
      </c>
      <c r="AL8" s="78" t="s">
        <v>80</v>
      </c>
      <c r="AM8" s="78" t="s">
        <v>81</v>
      </c>
      <c r="AN8" s="7"/>
      <c r="AO8" s="7"/>
      <c r="AP8" s="7"/>
      <c r="AQ8" s="7"/>
    </row>
    <row r="9" spans="1:43" ht="15.6" customHeight="1" x14ac:dyDescent="0.2">
      <c r="A9" s="46" t="s">
        <v>26</v>
      </c>
      <c r="B9" s="47">
        <v>101.7</v>
      </c>
      <c r="C9" s="47">
        <v>88.1</v>
      </c>
      <c r="D9" s="47">
        <v>91.6</v>
      </c>
      <c r="E9" s="47">
        <v>112.9</v>
      </c>
      <c r="F9" s="47">
        <v>98.1</v>
      </c>
      <c r="G9" s="47" t="e">
        <f>#REF!</f>
        <v>#REF!</v>
      </c>
      <c r="H9" s="47">
        <v>77.599999999999994</v>
      </c>
      <c r="I9" s="47" t="e">
        <f>#REF!</f>
        <v>#REF!</v>
      </c>
      <c r="J9" s="47" t="e">
        <f t="shared" ref="J9:J43" si="0">IF($H9=0,0,ROUND((I9/$H9-1)*100,1))</f>
        <v>#REF!</v>
      </c>
      <c r="K9" s="47" t="e">
        <f t="shared" ref="K9:K43" si="1">IF($F9=0,0,ROUND((I9/$F9-1)*100,1))</f>
        <v>#REF!</v>
      </c>
      <c r="L9" s="47" t="e">
        <f t="shared" ref="L9:L43" si="2">I9-H9</f>
        <v>#REF!</v>
      </c>
      <c r="M9" s="47" t="e">
        <f t="shared" ref="M9:M43" si="3">I9-G9</f>
        <v>#REF!</v>
      </c>
      <c r="N9" s="31"/>
      <c r="O9" s="26" t="s">
        <v>26</v>
      </c>
      <c r="P9" s="84">
        <v>762.85054100000002</v>
      </c>
      <c r="Q9" s="84">
        <v>810.087401</v>
      </c>
      <c r="R9" s="84">
        <v>840.83733600000005</v>
      </c>
      <c r="S9" s="84">
        <v>1157.5801590000001</v>
      </c>
      <c r="T9" s="84">
        <v>796.58919500000002</v>
      </c>
      <c r="U9" s="84" t="e">
        <f>#REF!</f>
        <v>#REF!</v>
      </c>
      <c r="V9" s="84">
        <v>949.45103099999994</v>
      </c>
      <c r="W9" s="84" t="e">
        <f>#REF!</f>
        <v>#REF!</v>
      </c>
      <c r="X9" s="4" t="e">
        <f t="shared" ref="X9:X43" si="4">IF($V9=0,0,ROUND((W9/$V9-1)*100,1))</f>
        <v>#REF!</v>
      </c>
      <c r="Y9" s="4" t="e">
        <f t="shared" ref="Y9:Y43" si="5">IF($U9=0,0,ROUND((W9/$U9-1)*100,1))</f>
        <v>#REF!</v>
      </c>
      <c r="Z9" s="33"/>
      <c r="AA9" s="46" t="s">
        <v>26</v>
      </c>
      <c r="AB9" s="47">
        <v>77.5</v>
      </c>
      <c r="AC9" s="47">
        <v>71.400000000000006</v>
      </c>
      <c r="AD9" s="47">
        <v>77.099999999999994</v>
      </c>
      <c r="AE9" s="47">
        <v>130.6</v>
      </c>
      <c r="AF9" s="47">
        <v>78.3</v>
      </c>
      <c r="AG9" s="47" t="e">
        <f>#REF!</f>
        <v>#REF!</v>
      </c>
      <c r="AH9" s="47">
        <v>73.7</v>
      </c>
      <c r="AI9" s="47" t="e">
        <f>#REF!</f>
        <v>#REF!</v>
      </c>
      <c r="AJ9" s="47" t="e">
        <f t="shared" ref="AJ9:AJ43" si="6">IF($AH9=0,0,ROUND((AI9/$AH9-1)*100,1))</f>
        <v>#REF!</v>
      </c>
      <c r="AK9" s="47" t="e">
        <f t="shared" ref="AK9:AK43" si="7">IF($AG9=0,0,ROUND((AI9/$AG9-1)*100,1))</f>
        <v>#REF!</v>
      </c>
      <c r="AL9" s="47" t="e">
        <f t="shared" ref="AL9:AL43" si="8">AI9-AH9</f>
        <v>#REF!</v>
      </c>
      <c r="AM9" s="47" t="e">
        <f t="shared" ref="AM9:AM43" si="9">AI9-AG9</f>
        <v>#REF!</v>
      </c>
      <c r="AN9" s="7"/>
      <c r="AO9" s="7"/>
      <c r="AP9" s="7"/>
      <c r="AQ9" s="7"/>
    </row>
    <row r="10" spans="1:43" ht="15.6" customHeight="1" x14ac:dyDescent="0.2">
      <c r="A10" s="16" t="s">
        <v>27</v>
      </c>
      <c r="B10" s="3">
        <v>2.7</v>
      </c>
      <c r="C10" s="3">
        <v>2.7</v>
      </c>
      <c r="D10" s="25">
        <v>2.7</v>
      </c>
      <c r="E10" s="3">
        <v>2.4</v>
      </c>
      <c r="F10" s="3">
        <v>2.4</v>
      </c>
      <c r="G10" s="3" t="e">
        <f>#REF!</f>
        <v>#REF!</v>
      </c>
      <c r="H10" s="3">
        <v>1.5</v>
      </c>
      <c r="I10" s="25" t="e">
        <f>#REF!</f>
        <v>#REF!</v>
      </c>
      <c r="J10" s="25" t="e">
        <f t="shared" si="0"/>
        <v>#REF!</v>
      </c>
      <c r="K10" s="25" t="e">
        <f t="shared" si="1"/>
        <v>#REF!</v>
      </c>
      <c r="L10" s="25" t="e">
        <f t="shared" si="2"/>
        <v>#REF!</v>
      </c>
      <c r="M10" s="25" t="e">
        <f t="shared" si="3"/>
        <v>#REF!</v>
      </c>
      <c r="N10" s="34"/>
      <c r="O10" s="85" t="s">
        <v>27</v>
      </c>
      <c r="P10" s="86">
        <v>703.70370400000002</v>
      </c>
      <c r="Q10" s="86">
        <v>703.70370400000002</v>
      </c>
      <c r="R10" s="87">
        <v>731</v>
      </c>
      <c r="S10" s="86">
        <v>650</v>
      </c>
      <c r="T10" s="86">
        <v>650</v>
      </c>
      <c r="U10" s="86" t="e">
        <f>#REF!</f>
        <v>#REF!</v>
      </c>
      <c r="V10" s="86">
        <v>1936</v>
      </c>
      <c r="W10" s="87" t="e">
        <f>#REF!</f>
        <v>#REF!</v>
      </c>
      <c r="X10" s="88" t="e">
        <f t="shared" si="4"/>
        <v>#REF!</v>
      </c>
      <c r="Y10" s="88" t="e">
        <f t="shared" si="5"/>
        <v>#REF!</v>
      </c>
      <c r="Z10" s="36"/>
      <c r="AA10" s="89" t="s">
        <v>27</v>
      </c>
      <c r="AB10" s="13">
        <v>1.9</v>
      </c>
      <c r="AC10" s="13">
        <v>1.9</v>
      </c>
      <c r="AD10" s="90">
        <v>2</v>
      </c>
      <c r="AE10" s="13">
        <v>1.6</v>
      </c>
      <c r="AF10" s="13">
        <v>1.6</v>
      </c>
      <c r="AG10" s="13" t="e">
        <f>#REF!</f>
        <v>#REF!</v>
      </c>
      <c r="AH10" s="13">
        <v>2.9</v>
      </c>
      <c r="AI10" s="90" t="e">
        <f>#REF!</f>
        <v>#REF!</v>
      </c>
      <c r="AJ10" s="90" t="e">
        <f t="shared" si="6"/>
        <v>#REF!</v>
      </c>
      <c r="AK10" s="90" t="e">
        <f t="shared" si="7"/>
        <v>#REF!</v>
      </c>
      <c r="AL10" s="90" t="e">
        <f t="shared" si="8"/>
        <v>#REF!</v>
      </c>
      <c r="AM10" s="90" t="e">
        <f t="shared" si="9"/>
        <v>#REF!</v>
      </c>
      <c r="AN10" s="7"/>
      <c r="AO10" s="7"/>
      <c r="AP10" s="7"/>
      <c r="AQ10" s="7"/>
    </row>
    <row r="11" spans="1:43" ht="15.6" customHeight="1" x14ac:dyDescent="0.2">
      <c r="A11" s="16" t="s">
        <v>28</v>
      </c>
      <c r="B11" s="3">
        <v>33</v>
      </c>
      <c r="C11" s="3">
        <v>22</v>
      </c>
      <c r="D11" s="25">
        <v>20.8</v>
      </c>
      <c r="E11" s="3">
        <v>19.3</v>
      </c>
      <c r="F11" s="3">
        <v>9.4</v>
      </c>
      <c r="G11" s="3" t="e">
        <f>#REF!</f>
        <v>#REF!</v>
      </c>
      <c r="H11" s="3">
        <v>3.9</v>
      </c>
      <c r="I11" s="25" t="e">
        <f>#REF!</f>
        <v>#REF!</v>
      </c>
      <c r="J11" s="25" t="e">
        <f t="shared" si="0"/>
        <v>#REF!</v>
      </c>
      <c r="K11" s="25" t="e">
        <f t="shared" si="1"/>
        <v>#REF!</v>
      </c>
      <c r="L11" s="25" t="e">
        <f t="shared" si="2"/>
        <v>#REF!</v>
      </c>
      <c r="M11" s="25" t="e">
        <f t="shared" si="3"/>
        <v>#REF!</v>
      </c>
      <c r="N11" s="34"/>
      <c r="O11" s="85" t="s">
        <v>28</v>
      </c>
      <c r="P11" s="86">
        <v>721.21212100000002</v>
      </c>
      <c r="Q11" s="86">
        <v>759.09090900000001</v>
      </c>
      <c r="R11" s="87">
        <v>856</v>
      </c>
      <c r="S11" s="86">
        <v>971</v>
      </c>
      <c r="T11" s="86">
        <v>862</v>
      </c>
      <c r="U11" s="86" t="e">
        <f>#REF!</f>
        <v>#REF!</v>
      </c>
      <c r="V11" s="86">
        <v>982</v>
      </c>
      <c r="W11" s="87" t="e">
        <f>#REF!</f>
        <v>#REF!</v>
      </c>
      <c r="X11" s="88" t="e">
        <f t="shared" si="4"/>
        <v>#REF!</v>
      </c>
      <c r="Y11" s="88" t="e">
        <f t="shared" si="5"/>
        <v>#REF!</v>
      </c>
      <c r="Z11" s="36"/>
      <c r="AA11" s="89" t="s">
        <v>28</v>
      </c>
      <c r="AB11" s="13">
        <v>23.8</v>
      </c>
      <c r="AC11" s="13">
        <v>16.7</v>
      </c>
      <c r="AD11" s="90">
        <v>17.8</v>
      </c>
      <c r="AE11" s="13">
        <v>18.7</v>
      </c>
      <c r="AF11" s="13">
        <v>8.1</v>
      </c>
      <c r="AG11" s="13" t="e">
        <f>#REF!</f>
        <v>#REF!</v>
      </c>
      <c r="AH11" s="13">
        <v>3.8</v>
      </c>
      <c r="AI11" s="90" t="e">
        <f>#REF!</f>
        <v>#REF!</v>
      </c>
      <c r="AJ11" s="90" t="e">
        <f t="shared" si="6"/>
        <v>#REF!</v>
      </c>
      <c r="AK11" s="90" t="e">
        <f t="shared" si="7"/>
        <v>#REF!</v>
      </c>
      <c r="AL11" s="90" t="e">
        <f t="shared" si="8"/>
        <v>#REF!</v>
      </c>
      <c r="AM11" s="90" t="e">
        <f t="shared" si="9"/>
        <v>#REF!</v>
      </c>
      <c r="AN11" s="7"/>
      <c r="AO11" s="7"/>
      <c r="AP11" s="7"/>
      <c r="AQ11" s="7"/>
    </row>
    <row r="12" spans="1:43" ht="15.6" customHeight="1" x14ac:dyDescent="0.2">
      <c r="A12" s="16" t="s">
        <v>29</v>
      </c>
      <c r="B12" s="3">
        <v>10.3</v>
      </c>
      <c r="C12" s="3">
        <v>7.5</v>
      </c>
      <c r="D12" s="25">
        <v>7.7</v>
      </c>
      <c r="E12" s="3">
        <v>7.6</v>
      </c>
      <c r="F12" s="3">
        <v>7.6</v>
      </c>
      <c r="G12" s="3" t="e">
        <f>#REF!</f>
        <v>#REF!</v>
      </c>
      <c r="H12" s="3">
        <v>6.2</v>
      </c>
      <c r="I12" s="25" t="e">
        <f>#REF!</f>
        <v>#REF!</v>
      </c>
      <c r="J12" s="25" t="e">
        <f t="shared" si="0"/>
        <v>#REF!</v>
      </c>
      <c r="K12" s="25" t="e">
        <f t="shared" si="1"/>
        <v>#REF!</v>
      </c>
      <c r="L12" s="25" t="e">
        <f t="shared" si="2"/>
        <v>#REF!</v>
      </c>
      <c r="M12" s="25" t="e">
        <f t="shared" si="3"/>
        <v>#REF!</v>
      </c>
      <c r="N12" s="34"/>
      <c r="O12" s="85" t="s">
        <v>29</v>
      </c>
      <c r="P12" s="86">
        <v>582.524272</v>
      </c>
      <c r="Q12" s="86">
        <v>626.66666699999996</v>
      </c>
      <c r="R12" s="87">
        <v>595</v>
      </c>
      <c r="S12" s="86">
        <v>593.15789500000005</v>
      </c>
      <c r="T12" s="86">
        <v>605.42105300000003</v>
      </c>
      <c r="U12" s="86" t="e">
        <f>#REF!</f>
        <v>#REF!</v>
      </c>
      <c r="V12" s="86">
        <v>603.70967700000006</v>
      </c>
      <c r="W12" s="87" t="e">
        <f>#REF!</f>
        <v>#REF!</v>
      </c>
      <c r="X12" s="88" t="e">
        <f t="shared" si="4"/>
        <v>#REF!</v>
      </c>
      <c r="Y12" s="88" t="e">
        <f t="shared" si="5"/>
        <v>#REF!</v>
      </c>
      <c r="Z12" s="36"/>
      <c r="AA12" s="89" t="s">
        <v>29</v>
      </c>
      <c r="AB12" s="13">
        <v>6</v>
      </c>
      <c r="AC12" s="13">
        <v>4.7</v>
      </c>
      <c r="AD12" s="90">
        <v>4.5999999999999996</v>
      </c>
      <c r="AE12" s="13">
        <v>4.5</v>
      </c>
      <c r="AF12" s="13">
        <v>4.5999999999999996</v>
      </c>
      <c r="AG12" s="13" t="e">
        <f>#REF!</f>
        <v>#REF!</v>
      </c>
      <c r="AH12" s="13">
        <v>3.7</v>
      </c>
      <c r="AI12" s="90" t="e">
        <f>#REF!</f>
        <v>#REF!</v>
      </c>
      <c r="AJ12" s="90" t="e">
        <f t="shared" si="6"/>
        <v>#REF!</v>
      </c>
      <c r="AK12" s="90" t="e">
        <f t="shared" si="7"/>
        <v>#REF!</v>
      </c>
      <c r="AL12" s="90" t="e">
        <f t="shared" si="8"/>
        <v>#REF!</v>
      </c>
      <c r="AM12" s="90" t="e">
        <f t="shared" si="9"/>
        <v>#REF!</v>
      </c>
      <c r="AN12" s="7"/>
      <c r="AO12" s="7"/>
      <c r="AP12" s="7"/>
      <c r="AQ12" s="7"/>
    </row>
    <row r="13" spans="1:43" ht="15.6" customHeight="1" x14ac:dyDescent="0.2">
      <c r="A13" s="16" t="s">
        <v>30</v>
      </c>
      <c r="B13" s="3">
        <v>5.3</v>
      </c>
      <c r="C13" s="3">
        <v>5.5</v>
      </c>
      <c r="D13" s="25">
        <v>4.0999999999999996</v>
      </c>
      <c r="E13" s="3">
        <v>3.8</v>
      </c>
      <c r="F13" s="3">
        <v>3.3</v>
      </c>
      <c r="G13" s="3" t="e">
        <f>#REF!</f>
        <v>#REF!</v>
      </c>
      <c r="H13" s="3">
        <v>2.6</v>
      </c>
      <c r="I13" s="25" t="e">
        <f>#REF!</f>
        <v>#REF!</v>
      </c>
      <c r="J13" s="25" t="e">
        <f t="shared" si="0"/>
        <v>#REF!</v>
      </c>
      <c r="K13" s="25" t="e">
        <f t="shared" si="1"/>
        <v>#REF!</v>
      </c>
      <c r="L13" s="25" t="e">
        <f t="shared" si="2"/>
        <v>#REF!</v>
      </c>
      <c r="M13" s="25" t="e">
        <f t="shared" si="3"/>
        <v>#REF!</v>
      </c>
      <c r="N13" s="34"/>
      <c r="O13" s="85" t="s">
        <v>30</v>
      </c>
      <c r="P13" s="86">
        <v>1018.867925</v>
      </c>
      <c r="Q13" s="86">
        <v>1163.636364</v>
      </c>
      <c r="R13" s="87">
        <v>927</v>
      </c>
      <c r="S13" s="86">
        <v>1239</v>
      </c>
      <c r="T13" s="86">
        <v>900</v>
      </c>
      <c r="U13" s="86" t="e">
        <f>#REF!</f>
        <v>#REF!</v>
      </c>
      <c r="V13" s="86">
        <v>921</v>
      </c>
      <c r="W13" s="87" t="e">
        <f>#REF!</f>
        <v>#REF!</v>
      </c>
      <c r="X13" s="88" t="e">
        <f t="shared" si="4"/>
        <v>#REF!</v>
      </c>
      <c r="Y13" s="88" t="e">
        <f t="shared" si="5"/>
        <v>#REF!</v>
      </c>
      <c r="Z13" s="36"/>
      <c r="AA13" s="89" t="s">
        <v>30</v>
      </c>
      <c r="AB13" s="13">
        <v>5.4</v>
      </c>
      <c r="AC13" s="13">
        <v>6.4</v>
      </c>
      <c r="AD13" s="90">
        <v>3.8</v>
      </c>
      <c r="AE13" s="13">
        <v>4.7</v>
      </c>
      <c r="AF13" s="13">
        <v>3</v>
      </c>
      <c r="AG13" s="13" t="e">
        <f>#REF!</f>
        <v>#REF!</v>
      </c>
      <c r="AH13" s="13">
        <v>2.4</v>
      </c>
      <c r="AI13" s="90" t="e">
        <f>#REF!</f>
        <v>#REF!</v>
      </c>
      <c r="AJ13" s="90" t="e">
        <f t="shared" si="6"/>
        <v>#REF!</v>
      </c>
      <c r="AK13" s="90" t="e">
        <f t="shared" si="7"/>
        <v>#REF!</v>
      </c>
      <c r="AL13" s="90" t="e">
        <f t="shared" si="8"/>
        <v>#REF!</v>
      </c>
      <c r="AM13" s="90" t="e">
        <f t="shared" si="9"/>
        <v>#REF!</v>
      </c>
      <c r="AN13" s="7"/>
      <c r="AO13" s="7"/>
      <c r="AP13" s="7"/>
      <c r="AQ13" s="7"/>
    </row>
    <row r="14" spans="1:43" ht="15.6" customHeight="1" x14ac:dyDescent="0.2">
      <c r="A14" s="16" t="s">
        <v>31</v>
      </c>
      <c r="B14" s="3">
        <v>1.3</v>
      </c>
      <c r="C14" s="3">
        <v>1.3</v>
      </c>
      <c r="D14" s="25">
        <v>1.3</v>
      </c>
      <c r="E14" s="3">
        <v>1.4</v>
      </c>
      <c r="F14" s="3">
        <v>1.4</v>
      </c>
      <c r="G14" s="3" t="e">
        <f>#REF!</f>
        <v>#REF!</v>
      </c>
      <c r="H14" s="3">
        <v>1</v>
      </c>
      <c r="I14" s="25" t="e">
        <f>#REF!</f>
        <v>#REF!</v>
      </c>
      <c r="J14" s="25" t="e">
        <f t="shared" si="0"/>
        <v>#REF!</v>
      </c>
      <c r="K14" s="25" t="e">
        <f t="shared" si="1"/>
        <v>#REF!</v>
      </c>
      <c r="L14" s="25" t="e">
        <f t="shared" si="2"/>
        <v>#REF!</v>
      </c>
      <c r="M14" s="25" t="e">
        <f t="shared" si="3"/>
        <v>#REF!</v>
      </c>
      <c r="N14" s="34"/>
      <c r="O14" s="85" t="s">
        <v>31</v>
      </c>
      <c r="P14" s="86">
        <v>923.07692299999997</v>
      </c>
      <c r="Q14" s="86">
        <v>923.07692299999997</v>
      </c>
      <c r="R14" s="87">
        <v>846</v>
      </c>
      <c r="S14" s="86">
        <v>944</v>
      </c>
      <c r="T14" s="86">
        <v>993</v>
      </c>
      <c r="U14" s="86" t="e">
        <f>#REF!</f>
        <v>#REF!</v>
      </c>
      <c r="V14" s="86">
        <v>951</v>
      </c>
      <c r="W14" s="87" t="e">
        <f>#REF!</f>
        <v>#REF!</v>
      </c>
      <c r="X14" s="88" t="e">
        <f t="shared" si="4"/>
        <v>#REF!</v>
      </c>
      <c r="Y14" s="88" t="e">
        <f t="shared" si="5"/>
        <v>#REF!</v>
      </c>
      <c r="Z14" s="36"/>
      <c r="AA14" s="89" t="s">
        <v>31</v>
      </c>
      <c r="AB14" s="13">
        <v>1.2</v>
      </c>
      <c r="AC14" s="13">
        <v>1.2</v>
      </c>
      <c r="AD14" s="90">
        <v>1.1000000000000001</v>
      </c>
      <c r="AE14" s="13">
        <v>1.3</v>
      </c>
      <c r="AF14" s="13">
        <v>1.4</v>
      </c>
      <c r="AG14" s="13" t="e">
        <f>#REF!</f>
        <v>#REF!</v>
      </c>
      <c r="AH14" s="13">
        <v>1</v>
      </c>
      <c r="AI14" s="90" t="e">
        <f>#REF!</f>
        <v>#REF!</v>
      </c>
      <c r="AJ14" s="90" t="e">
        <f t="shared" si="6"/>
        <v>#REF!</v>
      </c>
      <c r="AK14" s="90" t="e">
        <f t="shared" si="7"/>
        <v>#REF!</v>
      </c>
      <c r="AL14" s="90" t="e">
        <f t="shared" si="8"/>
        <v>#REF!</v>
      </c>
      <c r="AM14" s="90" t="e">
        <f t="shared" si="9"/>
        <v>#REF!</v>
      </c>
      <c r="AN14" s="7"/>
      <c r="AO14" s="7"/>
      <c r="AP14" s="7"/>
      <c r="AQ14" s="7"/>
    </row>
    <row r="15" spans="1:43" ht="15.6" customHeight="1" x14ac:dyDescent="0.2">
      <c r="A15" s="16" t="s">
        <v>32</v>
      </c>
      <c r="B15" s="3">
        <v>28</v>
      </c>
      <c r="C15" s="3">
        <v>28</v>
      </c>
      <c r="D15" s="25">
        <v>32.9</v>
      </c>
      <c r="E15" s="3">
        <v>34.299999999999997</v>
      </c>
      <c r="F15" s="3">
        <v>34.5</v>
      </c>
      <c r="G15" s="3" t="e">
        <f>#REF!</f>
        <v>#REF!</v>
      </c>
      <c r="H15" s="3">
        <v>26.7</v>
      </c>
      <c r="I15" s="25" t="e">
        <f>#REF!</f>
        <v>#REF!</v>
      </c>
      <c r="J15" s="25" t="e">
        <f t="shared" si="0"/>
        <v>#REF!</v>
      </c>
      <c r="K15" s="25" t="e">
        <f t="shared" si="1"/>
        <v>#REF!</v>
      </c>
      <c r="L15" s="25" t="e">
        <f t="shared" si="2"/>
        <v>#REF!</v>
      </c>
      <c r="M15" s="25" t="e">
        <f t="shared" si="3"/>
        <v>#REF!</v>
      </c>
      <c r="N15" s="34"/>
      <c r="O15" s="91" t="s">
        <v>32</v>
      </c>
      <c r="P15" s="92">
        <v>760.71428600000002</v>
      </c>
      <c r="Q15" s="92">
        <v>728.57142899999997</v>
      </c>
      <c r="R15" s="93">
        <v>723.18844999999999</v>
      </c>
      <c r="S15" s="92">
        <v>825.45189500000004</v>
      </c>
      <c r="T15" s="92">
        <v>778.26376800000003</v>
      </c>
      <c r="U15" s="92" t="e">
        <f>#REF!</f>
        <v>#REF!</v>
      </c>
      <c r="V15" s="92">
        <v>775.35955100000001</v>
      </c>
      <c r="W15" s="93" t="e">
        <f>#REF!</f>
        <v>#REF!</v>
      </c>
      <c r="X15" s="94" t="e">
        <f t="shared" si="4"/>
        <v>#REF!</v>
      </c>
      <c r="Y15" s="94" t="e">
        <f t="shared" si="5"/>
        <v>#REF!</v>
      </c>
      <c r="Z15" s="36"/>
      <c r="AA15" s="89" t="s">
        <v>32</v>
      </c>
      <c r="AB15" s="13">
        <v>21.3</v>
      </c>
      <c r="AC15" s="13">
        <v>20.399999999999999</v>
      </c>
      <c r="AD15" s="90">
        <v>23.8</v>
      </c>
      <c r="AE15" s="13">
        <v>28.3</v>
      </c>
      <c r="AF15" s="13">
        <v>26.9</v>
      </c>
      <c r="AG15" s="13" t="e">
        <f>#REF!</f>
        <v>#REF!</v>
      </c>
      <c r="AH15" s="13">
        <v>20.7</v>
      </c>
      <c r="AI15" s="90" t="e">
        <f>#REF!</f>
        <v>#REF!</v>
      </c>
      <c r="AJ15" s="90" t="e">
        <f t="shared" si="6"/>
        <v>#REF!</v>
      </c>
      <c r="AK15" s="90" t="e">
        <f t="shared" si="7"/>
        <v>#REF!</v>
      </c>
      <c r="AL15" s="90" t="e">
        <f t="shared" si="8"/>
        <v>#REF!</v>
      </c>
      <c r="AM15" s="90" t="e">
        <f t="shared" si="9"/>
        <v>#REF!</v>
      </c>
      <c r="AN15" s="7"/>
      <c r="AO15" s="7"/>
      <c r="AP15" s="7"/>
      <c r="AQ15" s="7"/>
    </row>
    <row r="16" spans="1:43" ht="15.6" customHeight="1" x14ac:dyDescent="0.2">
      <c r="A16" s="16" t="s">
        <v>33</v>
      </c>
      <c r="B16" s="3">
        <v>21.1</v>
      </c>
      <c r="C16" s="3">
        <v>21.1</v>
      </c>
      <c r="D16" s="25">
        <v>22.1</v>
      </c>
      <c r="E16" s="3">
        <v>44.1</v>
      </c>
      <c r="F16" s="3">
        <v>39.5</v>
      </c>
      <c r="G16" s="3" t="e">
        <f>#REF!</f>
        <v>#REF!</v>
      </c>
      <c r="H16" s="3">
        <v>35.700000000000003</v>
      </c>
      <c r="I16" s="25" t="e">
        <f>#REF!</f>
        <v>#REF!</v>
      </c>
      <c r="J16" s="25" t="e">
        <f t="shared" si="0"/>
        <v>#REF!</v>
      </c>
      <c r="K16" s="25" t="e">
        <f t="shared" si="1"/>
        <v>#REF!</v>
      </c>
      <c r="L16" s="25" t="e">
        <f t="shared" si="2"/>
        <v>#REF!</v>
      </c>
      <c r="M16" s="25" t="e">
        <f t="shared" si="3"/>
        <v>#REF!</v>
      </c>
      <c r="N16" s="37"/>
      <c r="O16" s="16" t="s">
        <v>33</v>
      </c>
      <c r="P16" s="8">
        <v>848.34123199999999</v>
      </c>
      <c r="Q16" s="8">
        <v>952.60663499999998</v>
      </c>
      <c r="R16" s="35">
        <v>1084.493213</v>
      </c>
      <c r="S16" s="8">
        <v>1622.21542</v>
      </c>
      <c r="T16" s="8">
        <v>827.11645599999997</v>
      </c>
      <c r="U16" s="8" t="e">
        <f>#REF!</f>
        <v>#REF!</v>
      </c>
      <c r="V16" s="8">
        <v>1096.7198880000001</v>
      </c>
      <c r="W16" s="35" t="e">
        <f>#REF!</f>
        <v>#REF!</v>
      </c>
      <c r="X16" s="25" t="e">
        <f t="shared" si="4"/>
        <v>#REF!</v>
      </c>
      <c r="Y16" s="25" t="e">
        <f t="shared" si="5"/>
        <v>#REF!</v>
      </c>
      <c r="Z16" s="36"/>
      <c r="AA16" s="89" t="s">
        <v>33</v>
      </c>
      <c r="AB16" s="13">
        <v>17.899999999999999</v>
      </c>
      <c r="AC16" s="13">
        <v>20.100000000000001</v>
      </c>
      <c r="AD16" s="90">
        <v>24</v>
      </c>
      <c r="AE16" s="13">
        <v>71.5</v>
      </c>
      <c r="AF16" s="13">
        <v>32.700000000000003</v>
      </c>
      <c r="AG16" s="13" t="e">
        <f>#REF!</f>
        <v>#REF!</v>
      </c>
      <c r="AH16" s="13">
        <v>39.200000000000003</v>
      </c>
      <c r="AI16" s="90" t="e">
        <f>#REF!</f>
        <v>#REF!</v>
      </c>
      <c r="AJ16" s="90" t="e">
        <f t="shared" si="6"/>
        <v>#REF!</v>
      </c>
      <c r="AK16" s="90" t="e">
        <f t="shared" si="7"/>
        <v>#REF!</v>
      </c>
      <c r="AL16" s="90" t="e">
        <f t="shared" si="8"/>
        <v>#REF!</v>
      </c>
      <c r="AM16" s="90" t="e">
        <f t="shared" si="9"/>
        <v>#REF!</v>
      </c>
      <c r="AN16" s="7"/>
      <c r="AO16" s="7"/>
      <c r="AP16" s="7"/>
      <c r="AQ16" s="7"/>
    </row>
    <row r="17" spans="1:43" ht="15.6" customHeight="1" x14ac:dyDescent="0.2">
      <c r="A17" s="46" t="s">
        <v>34</v>
      </c>
      <c r="B17" s="47">
        <v>1641.9</v>
      </c>
      <c r="C17" s="47">
        <v>1549.5</v>
      </c>
      <c r="D17" s="47">
        <v>1412.9</v>
      </c>
      <c r="E17" s="47">
        <v>1546</v>
      </c>
      <c r="F17" s="47">
        <v>1601.4</v>
      </c>
      <c r="G17" s="47" t="e">
        <f>#REF!</f>
        <v>#REF!</v>
      </c>
      <c r="H17" s="47">
        <v>1509.7</v>
      </c>
      <c r="I17" s="47" t="e">
        <f>#REF!</f>
        <v>#REF!</v>
      </c>
      <c r="J17" s="47" t="e">
        <f t="shared" si="0"/>
        <v>#REF!</v>
      </c>
      <c r="K17" s="47" t="e">
        <f t="shared" si="1"/>
        <v>#REF!</v>
      </c>
      <c r="L17" s="47" t="e">
        <f t="shared" si="2"/>
        <v>#REF!</v>
      </c>
      <c r="M17" s="47" t="e">
        <f t="shared" si="3"/>
        <v>#REF!</v>
      </c>
      <c r="N17" s="33"/>
      <c r="O17" s="46" t="s">
        <v>34</v>
      </c>
      <c r="P17" s="48">
        <v>410.56428499999998</v>
      </c>
      <c r="Q17" s="48">
        <v>415.73978699999998</v>
      </c>
      <c r="R17" s="48">
        <v>239.56868900000001</v>
      </c>
      <c r="S17" s="48">
        <v>439.27871900000002</v>
      </c>
      <c r="T17" s="48">
        <v>400.295117</v>
      </c>
      <c r="U17" s="48" t="e">
        <f>#REF!</f>
        <v>#REF!</v>
      </c>
      <c r="V17" s="48">
        <v>522.07716800000003</v>
      </c>
      <c r="W17" s="48" t="e">
        <f>#REF!</f>
        <v>#REF!</v>
      </c>
      <c r="X17" s="47" t="e">
        <f t="shared" si="4"/>
        <v>#REF!</v>
      </c>
      <c r="Y17" s="47" t="e">
        <f t="shared" si="5"/>
        <v>#REF!</v>
      </c>
      <c r="Z17" s="33"/>
      <c r="AA17" s="46" t="s">
        <v>34</v>
      </c>
      <c r="AB17" s="47">
        <v>674.1</v>
      </c>
      <c r="AC17" s="47">
        <v>644</v>
      </c>
      <c r="AD17" s="47">
        <v>338.4</v>
      </c>
      <c r="AE17" s="47">
        <v>679.1</v>
      </c>
      <c r="AF17" s="47">
        <v>641</v>
      </c>
      <c r="AG17" s="47" t="e">
        <f>#REF!</f>
        <v>#REF!</v>
      </c>
      <c r="AH17" s="47">
        <v>788.3</v>
      </c>
      <c r="AI17" s="47" t="e">
        <f>#REF!</f>
        <v>#REF!</v>
      </c>
      <c r="AJ17" s="47" t="e">
        <f t="shared" si="6"/>
        <v>#REF!</v>
      </c>
      <c r="AK17" s="47" t="e">
        <f t="shared" si="7"/>
        <v>#REF!</v>
      </c>
      <c r="AL17" s="47" t="e">
        <f t="shared" si="8"/>
        <v>#REF!</v>
      </c>
      <c r="AM17" s="47" t="e">
        <f t="shared" si="9"/>
        <v>#REF!</v>
      </c>
      <c r="AN17" s="7"/>
      <c r="AO17" s="7"/>
      <c r="AP17" s="7"/>
      <c r="AQ17" s="7"/>
    </row>
    <row r="18" spans="1:43" ht="15.6" customHeight="1" x14ac:dyDescent="0.2">
      <c r="A18" s="16" t="s">
        <v>35</v>
      </c>
      <c r="B18" s="3">
        <v>92.8</v>
      </c>
      <c r="C18" s="3">
        <v>93.6</v>
      </c>
      <c r="D18" s="25">
        <v>77.099999999999994</v>
      </c>
      <c r="E18" s="3">
        <v>87.8</v>
      </c>
      <c r="F18" s="3">
        <v>89.1</v>
      </c>
      <c r="G18" s="3" t="e">
        <f>#REF!</f>
        <v>#REF!</v>
      </c>
      <c r="H18" s="3">
        <v>46.1</v>
      </c>
      <c r="I18" s="25" t="e">
        <f>#REF!</f>
        <v>#REF!</v>
      </c>
      <c r="J18" s="25" t="e">
        <f t="shared" si="0"/>
        <v>#REF!</v>
      </c>
      <c r="K18" s="25" t="e">
        <f t="shared" si="1"/>
        <v>#REF!</v>
      </c>
      <c r="L18" s="25" t="e">
        <f t="shared" si="2"/>
        <v>#REF!</v>
      </c>
      <c r="M18" s="25" t="e">
        <f t="shared" si="3"/>
        <v>#REF!</v>
      </c>
      <c r="N18" s="37"/>
      <c r="O18" s="16" t="s">
        <v>35</v>
      </c>
      <c r="P18" s="8">
        <v>496.76724100000001</v>
      </c>
      <c r="Q18" s="8">
        <v>523.50427400000001</v>
      </c>
      <c r="R18" s="35">
        <v>509.98184199999997</v>
      </c>
      <c r="S18" s="8">
        <v>645.519362</v>
      </c>
      <c r="T18" s="8">
        <v>653.60830499999997</v>
      </c>
      <c r="U18" s="8" t="e">
        <f>#REF!</f>
        <v>#REF!</v>
      </c>
      <c r="V18" s="8">
        <v>795.90889400000003</v>
      </c>
      <c r="W18" s="35" t="e">
        <f>#REF!</f>
        <v>#REF!</v>
      </c>
      <c r="X18" s="25" t="e">
        <f t="shared" si="4"/>
        <v>#REF!</v>
      </c>
      <c r="Y18" s="25" t="e">
        <f t="shared" si="5"/>
        <v>#REF!</v>
      </c>
      <c r="Z18" s="36"/>
      <c r="AA18" s="16" t="s">
        <v>35</v>
      </c>
      <c r="AB18" s="3">
        <v>46.1</v>
      </c>
      <c r="AC18" s="3">
        <v>49</v>
      </c>
      <c r="AD18" s="25">
        <v>39.299999999999997</v>
      </c>
      <c r="AE18" s="3">
        <v>56.7</v>
      </c>
      <c r="AF18" s="3">
        <v>58.2</v>
      </c>
      <c r="AG18" s="3" t="e">
        <f>#REF!</f>
        <v>#REF!</v>
      </c>
      <c r="AH18" s="3">
        <v>36.700000000000003</v>
      </c>
      <c r="AI18" s="25" t="e">
        <f>#REF!</f>
        <v>#REF!</v>
      </c>
      <c r="AJ18" s="25" t="e">
        <f t="shared" si="6"/>
        <v>#REF!</v>
      </c>
      <c r="AK18" s="25" t="e">
        <f t="shared" si="7"/>
        <v>#REF!</v>
      </c>
      <c r="AL18" s="25" t="e">
        <f t="shared" si="8"/>
        <v>#REF!</v>
      </c>
      <c r="AM18" s="25" t="e">
        <f t="shared" si="9"/>
        <v>#REF!</v>
      </c>
      <c r="AN18" s="7"/>
      <c r="AO18" s="7"/>
      <c r="AP18" s="7"/>
      <c r="AQ18" s="7"/>
    </row>
    <row r="19" spans="1:43" ht="15.6" customHeight="1" x14ac:dyDescent="0.2">
      <c r="A19" s="16" t="s">
        <v>36</v>
      </c>
      <c r="B19" s="3">
        <v>229.4</v>
      </c>
      <c r="C19" s="3">
        <v>214.4</v>
      </c>
      <c r="D19" s="25">
        <v>214.5</v>
      </c>
      <c r="E19" s="3">
        <v>233.2</v>
      </c>
      <c r="F19" s="3">
        <v>240.7</v>
      </c>
      <c r="G19" s="3" t="e">
        <f>#REF!</f>
        <v>#REF!</v>
      </c>
      <c r="H19" s="3">
        <v>208.2</v>
      </c>
      <c r="I19" s="25" t="e">
        <f>#REF!</f>
        <v>#REF!</v>
      </c>
      <c r="J19" s="25" t="e">
        <f t="shared" si="0"/>
        <v>#REF!</v>
      </c>
      <c r="K19" s="25" t="e">
        <f t="shared" si="1"/>
        <v>#REF!</v>
      </c>
      <c r="L19" s="25" t="e">
        <f t="shared" si="2"/>
        <v>#REF!</v>
      </c>
      <c r="M19" s="25" t="e">
        <f t="shared" si="3"/>
        <v>#REF!</v>
      </c>
      <c r="N19" s="37"/>
      <c r="O19" s="16" t="s">
        <v>36</v>
      </c>
      <c r="P19" s="8">
        <v>287.70706200000001</v>
      </c>
      <c r="Q19" s="8">
        <v>360.07462700000002</v>
      </c>
      <c r="R19" s="35">
        <v>144.67832200000001</v>
      </c>
      <c r="S19" s="8">
        <v>301.51029199999999</v>
      </c>
      <c r="T19" s="8">
        <v>388.58953100000002</v>
      </c>
      <c r="U19" s="8" t="e">
        <f>#REF!</f>
        <v>#REF!</v>
      </c>
      <c r="V19" s="8">
        <v>514.897695</v>
      </c>
      <c r="W19" s="35" t="e">
        <f>#REF!</f>
        <v>#REF!</v>
      </c>
      <c r="X19" s="25" t="e">
        <f t="shared" si="4"/>
        <v>#REF!</v>
      </c>
      <c r="Y19" s="25" t="e">
        <f t="shared" si="5"/>
        <v>#REF!</v>
      </c>
      <c r="Z19" s="36"/>
      <c r="AA19" s="16" t="s">
        <v>36</v>
      </c>
      <c r="AB19" s="3">
        <v>66</v>
      </c>
      <c r="AC19" s="3">
        <v>77.2</v>
      </c>
      <c r="AD19" s="25">
        <v>31</v>
      </c>
      <c r="AE19" s="3">
        <v>70.3</v>
      </c>
      <c r="AF19" s="3">
        <v>93.5</v>
      </c>
      <c r="AG19" s="3" t="e">
        <f>#REF!</f>
        <v>#REF!</v>
      </c>
      <c r="AH19" s="3">
        <v>107.2</v>
      </c>
      <c r="AI19" s="25" t="e">
        <f>#REF!</f>
        <v>#REF!</v>
      </c>
      <c r="AJ19" s="25" t="e">
        <f t="shared" si="6"/>
        <v>#REF!</v>
      </c>
      <c r="AK19" s="25" t="e">
        <f t="shared" si="7"/>
        <v>#REF!</v>
      </c>
      <c r="AL19" s="25" t="e">
        <f t="shared" si="8"/>
        <v>#REF!</v>
      </c>
      <c r="AM19" s="25" t="e">
        <f t="shared" si="9"/>
        <v>#REF!</v>
      </c>
      <c r="AN19" s="7"/>
      <c r="AO19" s="7"/>
      <c r="AP19" s="7"/>
      <c r="AQ19" s="7"/>
    </row>
    <row r="20" spans="1:43" ht="15.6" customHeight="1" x14ac:dyDescent="0.2">
      <c r="A20" s="16" t="s">
        <v>37</v>
      </c>
      <c r="B20" s="3">
        <v>404.1</v>
      </c>
      <c r="C20" s="3">
        <v>404.1</v>
      </c>
      <c r="D20" s="25">
        <v>375.8</v>
      </c>
      <c r="E20" s="3">
        <v>407</v>
      </c>
      <c r="F20" s="3">
        <v>404.4</v>
      </c>
      <c r="G20" s="3" t="e">
        <f>#REF!</f>
        <v>#REF!</v>
      </c>
      <c r="H20" s="3">
        <v>386.1</v>
      </c>
      <c r="I20" s="25" t="e">
        <f>#REF!</f>
        <v>#REF!</v>
      </c>
      <c r="J20" s="25" t="e">
        <f t="shared" si="0"/>
        <v>#REF!</v>
      </c>
      <c r="K20" s="25" t="e">
        <f t="shared" si="1"/>
        <v>#REF!</v>
      </c>
      <c r="L20" s="25" t="e">
        <f t="shared" si="2"/>
        <v>#REF!</v>
      </c>
      <c r="M20" s="25" t="e">
        <f t="shared" si="3"/>
        <v>#REF!</v>
      </c>
      <c r="N20" s="37"/>
      <c r="O20" s="16" t="s">
        <v>37</v>
      </c>
      <c r="P20" s="8">
        <v>327.88913600000001</v>
      </c>
      <c r="Q20" s="8">
        <v>215.29324399999999</v>
      </c>
      <c r="R20" s="35">
        <v>155.492017</v>
      </c>
      <c r="S20" s="8">
        <v>291.89189199999998</v>
      </c>
      <c r="T20" s="8">
        <v>291.46142400000002</v>
      </c>
      <c r="U20" s="8" t="e">
        <f>#REF!</f>
        <v>#REF!</v>
      </c>
      <c r="V20" s="8">
        <v>310.83449899999999</v>
      </c>
      <c r="W20" s="35" t="e">
        <f>#REF!</f>
        <v>#REF!</v>
      </c>
      <c r="X20" s="25" t="e">
        <f t="shared" si="4"/>
        <v>#REF!</v>
      </c>
      <c r="Y20" s="25" t="e">
        <f t="shared" si="5"/>
        <v>#REF!</v>
      </c>
      <c r="Z20" s="36"/>
      <c r="AA20" s="16" t="s">
        <v>37</v>
      </c>
      <c r="AB20" s="3">
        <v>132.5</v>
      </c>
      <c r="AC20" s="3">
        <v>87</v>
      </c>
      <c r="AD20" s="25">
        <v>58.4</v>
      </c>
      <c r="AE20" s="3">
        <v>118.8</v>
      </c>
      <c r="AF20" s="3">
        <v>117.9</v>
      </c>
      <c r="AG20" s="3" t="e">
        <f>#REF!</f>
        <v>#REF!</v>
      </c>
      <c r="AH20" s="3">
        <v>120</v>
      </c>
      <c r="AI20" s="25" t="e">
        <f>#REF!</f>
        <v>#REF!</v>
      </c>
      <c r="AJ20" s="25" t="e">
        <f t="shared" si="6"/>
        <v>#REF!</v>
      </c>
      <c r="AK20" s="25" t="e">
        <f t="shared" si="7"/>
        <v>#REF!</v>
      </c>
      <c r="AL20" s="25" t="e">
        <f t="shared" si="8"/>
        <v>#REF!</v>
      </c>
      <c r="AM20" s="25" t="e">
        <f t="shared" si="9"/>
        <v>#REF!</v>
      </c>
      <c r="AN20" s="7"/>
      <c r="AO20" s="7"/>
      <c r="AP20" s="7"/>
      <c r="AQ20" s="7"/>
    </row>
    <row r="21" spans="1:43" ht="15.6" customHeight="1" x14ac:dyDescent="0.2">
      <c r="A21" s="16" t="s">
        <v>38</v>
      </c>
      <c r="B21" s="3">
        <v>33.5</v>
      </c>
      <c r="C21" s="3">
        <v>31.6</v>
      </c>
      <c r="D21" s="25">
        <v>29.9</v>
      </c>
      <c r="E21" s="3">
        <v>35.799999999999997</v>
      </c>
      <c r="F21" s="3">
        <v>45.1</v>
      </c>
      <c r="G21" s="3" t="e">
        <f>#REF!</f>
        <v>#REF!</v>
      </c>
      <c r="H21" s="3">
        <v>56.8</v>
      </c>
      <c r="I21" s="25" t="e">
        <f>#REF!</f>
        <v>#REF!</v>
      </c>
      <c r="J21" s="25" t="e">
        <f t="shared" si="0"/>
        <v>#REF!</v>
      </c>
      <c r="K21" s="25" t="e">
        <f t="shared" si="1"/>
        <v>#REF!</v>
      </c>
      <c r="L21" s="25" t="e">
        <f t="shared" si="2"/>
        <v>#REF!</v>
      </c>
      <c r="M21" s="25" t="e">
        <f t="shared" si="3"/>
        <v>#REF!</v>
      </c>
      <c r="N21" s="37"/>
      <c r="O21" s="16" t="s">
        <v>38</v>
      </c>
      <c r="P21" s="8">
        <v>334.32835799999998</v>
      </c>
      <c r="Q21" s="8">
        <v>170.886076</v>
      </c>
      <c r="R21" s="35">
        <v>213</v>
      </c>
      <c r="S21" s="8">
        <v>347</v>
      </c>
      <c r="T21" s="8">
        <v>382</v>
      </c>
      <c r="U21" s="8" t="e">
        <f>#REF!</f>
        <v>#REF!</v>
      </c>
      <c r="V21" s="8">
        <v>450</v>
      </c>
      <c r="W21" s="35" t="e">
        <f>#REF!</f>
        <v>#REF!</v>
      </c>
      <c r="X21" s="25" t="e">
        <f t="shared" si="4"/>
        <v>#REF!</v>
      </c>
      <c r="Y21" s="25" t="e">
        <f t="shared" si="5"/>
        <v>#REF!</v>
      </c>
      <c r="Z21" s="36"/>
      <c r="AA21" s="16" t="s">
        <v>38</v>
      </c>
      <c r="AB21" s="3">
        <v>11.2</v>
      </c>
      <c r="AC21" s="3">
        <v>5.4</v>
      </c>
      <c r="AD21" s="25">
        <v>6.4</v>
      </c>
      <c r="AE21" s="3">
        <v>12.4</v>
      </c>
      <c r="AF21" s="3">
        <v>17.2</v>
      </c>
      <c r="AG21" s="3" t="e">
        <f>#REF!</f>
        <v>#REF!</v>
      </c>
      <c r="AH21" s="3">
        <v>25.6</v>
      </c>
      <c r="AI21" s="25" t="e">
        <f>#REF!</f>
        <v>#REF!</v>
      </c>
      <c r="AJ21" s="25" t="e">
        <f t="shared" si="6"/>
        <v>#REF!</v>
      </c>
      <c r="AK21" s="25" t="e">
        <f t="shared" si="7"/>
        <v>#REF!</v>
      </c>
      <c r="AL21" s="25" t="e">
        <f t="shared" si="8"/>
        <v>#REF!</v>
      </c>
      <c r="AM21" s="25" t="e">
        <f t="shared" si="9"/>
        <v>#REF!</v>
      </c>
      <c r="AN21" s="7"/>
      <c r="AO21" s="7"/>
      <c r="AP21" s="7"/>
      <c r="AQ21" s="7"/>
    </row>
    <row r="22" spans="1:43" ht="15.6" customHeight="1" x14ac:dyDescent="0.2">
      <c r="A22" s="16" t="s">
        <v>39</v>
      </c>
      <c r="B22" s="3">
        <v>76.900000000000006</v>
      </c>
      <c r="C22" s="3">
        <v>58.6</v>
      </c>
      <c r="D22" s="25">
        <v>86.8</v>
      </c>
      <c r="E22" s="3">
        <v>90</v>
      </c>
      <c r="F22" s="3">
        <v>108.8</v>
      </c>
      <c r="G22" s="3" t="e">
        <f>#REF!</f>
        <v>#REF!</v>
      </c>
      <c r="H22" s="3">
        <v>101.6</v>
      </c>
      <c r="I22" s="25" t="e">
        <f>#REF!</f>
        <v>#REF!</v>
      </c>
      <c r="J22" s="25" t="e">
        <f t="shared" si="0"/>
        <v>#REF!</v>
      </c>
      <c r="K22" s="25" t="e">
        <f t="shared" si="1"/>
        <v>#REF!</v>
      </c>
      <c r="L22" s="25" t="e">
        <f t="shared" si="2"/>
        <v>#REF!</v>
      </c>
      <c r="M22" s="25" t="e">
        <f t="shared" si="3"/>
        <v>#REF!</v>
      </c>
      <c r="N22" s="37"/>
      <c r="O22" s="16" t="s">
        <v>39</v>
      </c>
      <c r="P22" s="8">
        <v>276.98309499999999</v>
      </c>
      <c r="Q22" s="8">
        <v>165.52901</v>
      </c>
      <c r="R22" s="35">
        <v>143.34677400000001</v>
      </c>
      <c r="S22" s="8">
        <v>315.873333</v>
      </c>
      <c r="T22" s="8">
        <v>431.338235</v>
      </c>
      <c r="U22" s="8" t="e">
        <f>#REF!</f>
        <v>#REF!</v>
      </c>
      <c r="V22" s="8">
        <v>410.07873999999998</v>
      </c>
      <c r="W22" s="35" t="e">
        <f>#REF!</f>
        <v>#REF!</v>
      </c>
      <c r="X22" s="25" t="e">
        <f t="shared" si="4"/>
        <v>#REF!</v>
      </c>
      <c r="Y22" s="25" t="e">
        <f t="shared" si="5"/>
        <v>#REF!</v>
      </c>
      <c r="Z22" s="36"/>
      <c r="AA22" s="16" t="s">
        <v>39</v>
      </c>
      <c r="AB22" s="3">
        <v>21.3</v>
      </c>
      <c r="AC22" s="3">
        <v>9.6999999999999993</v>
      </c>
      <c r="AD22" s="25">
        <v>12.4</v>
      </c>
      <c r="AE22" s="3">
        <v>28.4</v>
      </c>
      <c r="AF22" s="3">
        <v>46.9</v>
      </c>
      <c r="AG22" s="3" t="e">
        <f>#REF!</f>
        <v>#REF!</v>
      </c>
      <c r="AH22" s="3">
        <v>41.7</v>
      </c>
      <c r="AI22" s="25" t="e">
        <f>#REF!</f>
        <v>#REF!</v>
      </c>
      <c r="AJ22" s="25" t="e">
        <f t="shared" si="6"/>
        <v>#REF!</v>
      </c>
      <c r="AK22" s="25" t="e">
        <f t="shared" si="7"/>
        <v>#REF!</v>
      </c>
      <c r="AL22" s="25" t="e">
        <f t="shared" si="8"/>
        <v>#REF!</v>
      </c>
      <c r="AM22" s="25" t="e">
        <f t="shared" si="9"/>
        <v>#REF!</v>
      </c>
      <c r="AN22" s="7"/>
      <c r="AO22" s="7"/>
      <c r="AP22" s="7"/>
      <c r="AQ22" s="7"/>
    </row>
    <row r="23" spans="1:43" ht="15.6" customHeight="1" x14ac:dyDescent="0.2">
      <c r="A23" s="16" t="s">
        <v>40</v>
      </c>
      <c r="B23" s="3">
        <v>245.7</v>
      </c>
      <c r="C23" s="3">
        <v>237.3</v>
      </c>
      <c r="D23" s="25">
        <v>197.1</v>
      </c>
      <c r="E23" s="3">
        <v>186.1</v>
      </c>
      <c r="F23" s="3">
        <v>245.7</v>
      </c>
      <c r="G23" s="3" t="e">
        <f>#REF!</f>
        <v>#REF!</v>
      </c>
      <c r="H23" s="3">
        <v>228.9</v>
      </c>
      <c r="I23" s="25" t="e">
        <f>#REF!</f>
        <v>#REF!</v>
      </c>
      <c r="J23" s="25" t="e">
        <f t="shared" si="0"/>
        <v>#REF!</v>
      </c>
      <c r="K23" s="25" t="e">
        <f t="shared" si="1"/>
        <v>#REF!</v>
      </c>
      <c r="L23" s="25" t="e">
        <f t="shared" si="2"/>
        <v>#REF!</v>
      </c>
      <c r="M23" s="25" t="e">
        <f t="shared" si="3"/>
        <v>#REF!</v>
      </c>
      <c r="N23" s="37"/>
      <c r="O23" s="16" t="s">
        <v>40</v>
      </c>
      <c r="P23" s="8">
        <v>355.71835600000003</v>
      </c>
      <c r="Q23" s="8">
        <v>354.40370799999999</v>
      </c>
      <c r="R23" s="35">
        <v>220.629122</v>
      </c>
      <c r="S23" s="8">
        <v>311.39602400000001</v>
      </c>
      <c r="T23" s="8">
        <v>423.84818899999999</v>
      </c>
      <c r="U23" s="8" t="e">
        <f>#REF!</f>
        <v>#REF!</v>
      </c>
      <c r="V23" s="8">
        <v>450.651813</v>
      </c>
      <c r="W23" s="35" t="e">
        <f>#REF!</f>
        <v>#REF!</v>
      </c>
      <c r="X23" s="25" t="e">
        <f t="shared" si="4"/>
        <v>#REF!</v>
      </c>
      <c r="Y23" s="25" t="e">
        <f t="shared" si="5"/>
        <v>#REF!</v>
      </c>
      <c r="Z23" s="36"/>
      <c r="AA23" s="16" t="s">
        <v>40</v>
      </c>
      <c r="AB23" s="3">
        <v>87.4</v>
      </c>
      <c r="AC23" s="3">
        <v>84.1</v>
      </c>
      <c r="AD23" s="25">
        <v>43.5</v>
      </c>
      <c r="AE23" s="3">
        <v>58</v>
      </c>
      <c r="AF23" s="3">
        <v>104.1</v>
      </c>
      <c r="AG23" s="3" t="e">
        <f>#REF!</f>
        <v>#REF!</v>
      </c>
      <c r="AH23" s="3">
        <v>103.2</v>
      </c>
      <c r="AI23" s="25" t="e">
        <f>#REF!</f>
        <v>#REF!</v>
      </c>
      <c r="AJ23" s="25" t="e">
        <f t="shared" si="6"/>
        <v>#REF!</v>
      </c>
      <c r="AK23" s="25" t="e">
        <f t="shared" si="7"/>
        <v>#REF!</v>
      </c>
      <c r="AL23" s="25" t="e">
        <f t="shared" si="8"/>
        <v>#REF!</v>
      </c>
      <c r="AM23" s="25" t="e">
        <f t="shared" si="9"/>
        <v>#REF!</v>
      </c>
      <c r="AN23" s="7"/>
      <c r="AO23" s="7"/>
      <c r="AP23" s="7"/>
      <c r="AQ23" s="7"/>
    </row>
    <row r="24" spans="1:43" ht="15.6" customHeight="1" x14ac:dyDescent="0.2">
      <c r="A24" s="16" t="s">
        <v>41</v>
      </c>
      <c r="B24" s="3">
        <v>47</v>
      </c>
      <c r="C24" s="3">
        <v>47</v>
      </c>
      <c r="D24" s="25">
        <v>30.3</v>
      </c>
      <c r="E24" s="3">
        <v>40.1</v>
      </c>
      <c r="F24" s="3">
        <v>33</v>
      </c>
      <c r="G24" s="3" t="e">
        <f>#REF!</f>
        <v>#REF!</v>
      </c>
      <c r="H24" s="3">
        <v>34.9</v>
      </c>
      <c r="I24" s="25" t="e">
        <f>#REF!</f>
        <v>#REF!</v>
      </c>
      <c r="J24" s="25" t="e">
        <f t="shared" si="0"/>
        <v>#REF!</v>
      </c>
      <c r="K24" s="25" t="e">
        <f t="shared" si="1"/>
        <v>#REF!</v>
      </c>
      <c r="L24" s="25" t="e">
        <f t="shared" si="2"/>
        <v>#REF!</v>
      </c>
      <c r="M24" s="25" t="e">
        <f t="shared" si="3"/>
        <v>#REF!</v>
      </c>
      <c r="N24" s="37"/>
      <c r="O24" s="16" t="s">
        <v>41</v>
      </c>
      <c r="P24" s="8">
        <v>457.44680899999997</v>
      </c>
      <c r="Q24" s="8">
        <v>519.14893600000005</v>
      </c>
      <c r="R24" s="35">
        <v>270.65346499999998</v>
      </c>
      <c r="S24" s="8">
        <v>519.53865299999995</v>
      </c>
      <c r="T24" s="8">
        <v>441.40909099999999</v>
      </c>
      <c r="U24" s="8" t="e">
        <f>#REF!</f>
        <v>#REF!</v>
      </c>
      <c r="V24" s="8">
        <v>506.91117500000001</v>
      </c>
      <c r="W24" s="35" t="e">
        <f>#REF!</f>
        <v>#REF!</v>
      </c>
      <c r="X24" s="25" t="e">
        <f t="shared" si="4"/>
        <v>#REF!</v>
      </c>
      <c r="Y24" s="25" t="e">
        <f t="shared" si="5"/>
        <v>#REF!</v>
      </c>
      <c r="Z24" s="36"/>
      <c r="AA24" s="16" t="s">
        <v>41</v>
      </c>
      <c r="AB24" s="3">
        <v>21.5</v>
      </c>
      <c r="AC24" s="3">
        <v>24.4</v>
      </c>
      <c r="AD24" s="25">
        <v>8.1999999999999993</v>
      </c>
      <c r="AE24" s="3">
        <v>20.8</v>
      </c>
      <c r="AF24" s="3">
        <v>14.6</v>
      </c>
      <c r="AG24" s="3" t="e">
        <f>#REF!</f>
        <v>#REF!</v>
      </c>
      <c r="AH24" s="3">
        <v>17.7</v>
      </c>
      <c r="AI24" s="25" t="e">
        <f>#REF!</f>
        <v>#REF!</v>
      </c>
      <c r="AJ24" s="25" t="e">
        <f t="shared" si="6"/>
        <v>#REF!</v>
      </c>
      <c r="AK24" s="25" t="e">
        <f t="shared" si="7"/>
        <v>#REF!</v>
      </c>
      <c r="AL24" s="25" t="e">
        <f t="shared" si="8"/>
        <v>#REF!</v>
      </c>
      <c r="AM24" s="25" t="e">
        <f t="shared" si="9"/>
        <v>#REF!</v>
      </c>
      <c r="AN24" s="7"/>
      <c r="AO24" s="7"/>
      <c r="AP24" s="7"/>
      <c r="AQ24" s="7"/>
    </row>
    <row r="25" spans="1:43" ht="15.6" customHeight="1" x14ac:dyDescent="0.2">
      <c r="A25" s="16" t="s">
        <v>42</v>
      </c>
      <c r="B25" s="3">
        <v>31.5</v>
      </c>
      <c r="C25" s="3">
        <v>15.7</v>
      </c>
      <c r="D25" s="25">
        <v>12.7</v>
      </c>
      <c r="E25" s="3">
        <v>15.2</v>
      </c>
      <c r="F25" s="3">
        <v>6.4</v>
      </c>
      <c r="G25" s="3" t="e">
        <f>#REF!</f>
        <v>#REF!</v>
      </c>
      <c r="H25" s="3">
        <v>4.8</v>
      </c>
      <c r="I25" s="25" t="e">
        <f>#REF!</f>
        <v>#REF!</v>
      </c>
      <c r="J25" s="25" t="e">
        <f t="shared" si="0"/>
        <v>#REF!</v>
      </c>
      <c r="K25" s="25" t="e">
        <f t="shared" si="1"/>
        <v>#REF!</v>
      </c>
      <c r="L25" s="25" t="e">
        <f t="shared" si="2"/>
        <v>#REF!</v>
      </c>
      <c r="M25" s="25" t="e">
        <f t="shared" si="3"/>
        <v>#REF!</v>
      </c>
      <c r="N25" s="37"/>
      <c r="O25" s="16" t="s">
        <v>42</v>
      </c>
      <c r="P25" s="8">
        <v>746.031746</v>
      </c>
      <c r="Q25" s="8">
        <v>700.63694299999997</v>
      </c>
      <c r="R25" s="35">
        <v>135</v>
      </c>
      <c r="S25" s="8">
        <v>871</v>
      </c>
      <c r="T25" s="8">
        <v>166</v>
      </c>
      <c r="U25" s="8" t="e">
        <f>#REF!</f>
        <v>#REF!</v>
      </c>
      <c r="V25" s="8">
        <v>728</v>
      </c>
      <c r="W25" s="35" t="e">
        <f>#REF!</f>
        <v>#REF!</v>
      </c>
      <c r="X25" s="25" t="e">
        <f t="shared" si="4"/>
        <v>#REF!</v>
      </c>
      <c r="Y25" s="25" t="e">
        <f t="shared" si="5"/>
        <v>#REF!</v>
      </c>
      <c r="Z25" s="36"/>
      <c r="AA25" s="16" t="s">
        <v>42</v>
      </c>
      <c r="AB25" s="3">
        <v>23.5</v>
      </c>
      <c r="AC25" s="3">
        <v>11</v>
      </c>
      <c r="AD25" s="25">
        <v>1.7</v>
      </c>
      <c r="AE25" s="3">
        <v>13.2</v>
      </c>
      <c r="AF25" s="3">
        <v>1.1000000000000001</v>
      </c>
      <c r="AG25" s="3" t="e">
        <f>#REF!</f>
        <v>#REF!</v>
      </c>
      <c r="AH25" s="3">
        <v>3.5</v>
      </c>
      <c r="AI25" s="25" t="e">
        <f>#REF!</f>
        <v>#REF!</v>
      </c>
      <c r="AJ25" s="25" t="e">
        <f t="shared" si="6"/>
        <v>#REF!</v>
      </c>
      <c r="AK25" s="25" t="e">
        <f t="shared" si="7"/>
        <v>#REF!</v>
      </c>
      <c r="AL25" s="25" t="e">
        <f t="shared" si="8"/>
        <v>#REF!</v>
      </c>
      <c r="AM25" s="25" t="e">
        <f t="shared" si="9"/>
        <v>#REF!</v>
      </c>
      <c r="AN25" s="7"/>
      <c r="AO25" s="7"/>
      <c r="AP25" s="7"/>
      <c r="AQ25" s="7"/>
    </row>
    <row r="26" spans="1:43" ht="15.6" customHeight="1" x14ac:dyDescent="0.2">
      <c r="A26" s="16" t="s">
        <v>43</v>
      </c>
      <c r="B26" s="3">
        <v>481</v>
      </c>
      <c r="C26" s="3">
        <v>447.2</v>
      </c>
      <c r="D26" s="25">
        <v>388.7</v>
      </c>
      <c r="E26" s="3">
        <v>450.8</v>
      </c>
      <c r="F26" s="3">
        <v>428.2</v>
      </c>
      <c r="G26" s="3" t="e">
        <f>#REF!</f>
        <v>#REF!</v>
      </c>
      <c r="H26" s="3">
        <v>442.3</v>
      </c>
      <c r="I26" s="25" t="e">
        <f>#REF!</f>
        <v>#REF!</v>
      </c>
      <c r="J26" s="25" t="e">
        <f t="shared" si="0"/>
        <v>#REF!</v>
      </c>
      <c r="K26" s="25" t="e">
        <f t="shared" si="1"/>
        <v>#REF!</v>
      </c>
      <c r="L26" s="25" t="e">
        <f t="shared" si="2"/>
        <v>#REF!</v>
      </c>
      <c r="M26" s="25" t="e">
        <f t="shared" si="3"/>
        <v>#REF!</v>
      </c>
      <c r="N26" s="37"/>
      <c r="O26" s="16" t="s">
        <v>43</v>
      </c>
      <c r="P26" s="8">
        <v>550.10395000000005</v>
      </c>
      <c r="Q26" s="8">
        <v>662.34347000000002</v>
      </c>
      <c r="R26" s="35">
        <v>353.710059</v>
      </c>
      <c r="S26" s="8">
        <v>666.50709800000004</v>
      </c>
      <c r="T26" s="8">
        <v>437.80803400000002</v>
      </c>
      <c r="U26" s="8" t="e">
        <f>#REF!</f>
        <v>#REF!</v>
      </c>
      <c r="V26" s="8">
        <v>752.22654299999999</v>
      </c>
      <c r="W26" s="35" t="e">
        <f>#REF!</f>
        <v>#REF!</v>
      </c>
      <c r="X26" s="25" t="e">
        <f t="shared" si="4"/>
        <v>#REF!</v>
      </c>
      <c r="Y26" s="25" t="e">
        <f t="shared" si="5"/>
        <v>#REF!</v>
      </c>
      <c r="Z26" s="36"/>
      <c r="AA26" s="16" t="s">
        <v>43</v>
      </c>
      <c r="AB26" s="3">
        <v>264.60000000000002</v>
      </c>
      <c r="AC26" s="3">
        <v>296.2</v>
      </c>
      <c r="AD26" s="25">
        <v>137.5</v>
      </c>
      <c r="AE26" s="3">
        <v>300.5</v>
      </c>
      <c r="AF26" s="3">
        <v>187.5</v>
      </c>
      <c r="AG26" s="3" t="e">
        <f>#REF!</f>
        <v>#REF!</v>
      </c>
      <c r="AH26" s="3">
        <v>332.7</v>
      </c>
      <c r="AI26" s="25" t="e">
        <f>#REF!</f>
        <v>#REF!</v>
      </c>
      <c r="AJ26" s="25" t="e">
        <f t="shared" si="6"/>
        <v>#REF!</v>
      </c>
      <c r="AK26" s="25" t="e">
        <f t="shared" si="7"/>
        <v>#REF!</v>
      </c>
      <c r="AL26" s="25" t="e">
        <f t="shared" si="8"/>
        <v>#REF!</v>
      </c>
      <c r="AM26" s="25" t="e">
        <f t="shared" si="9"/>
        <v>#REF!</v>
      </c>
      <c r="AN26" s="7"/>
      <c r="AO26" s="7"/>
      <c r="AP26" s="7"/>
      <c r="AQ26" s="7"/>
    </row>
    <row r="27" spans="1:43" ht="15.6" customHeight="1" x14ac:dyDescent="0.2">
      <c r="A27" s="46" t="s">
        <v>44</v>
      </c>
      <c r="B27" s="47">
        <v>468</v>
      </c>
      <c r="C27" s="47">
        <v>421.1</v>
      </c>
      <c r="D27" s="47">
        <v>386.79</v>
      </c>
      <c r="E27" s="47">
        <v>474.9</v>
      </c>
      <c r="F27" s="47">
        <v>483.1</v>
      </c>
      <c r="G27" s="47" t="e">
        <f>#REF!</f>
        <v>#REF!</v>
      </c>
      <c r="H27" s="47">
        <v>404.2</v>
      </c>
      <c r="I27" s="47" t="e">
        <f>#REF!</f>
        <v>#REF!</v>
      </c>
      <c r="J27" s="47" t="e">
        <f t="shared" si="0"/>
        <v>#REF!</v>
      </c>
      <c r="K27" s="47" t="e">
        <f t="shared" si="1"/>
        <v>#REF!</v>
      </c>
      <c r="L27" s="47" t="e">
        <f t="shared" si="2"/>
        <v>#REF!</v>
      </c>
      <c r="M27" s="47" t="e">
        <f t="shared" si="3"/>
        <v>#REF!</v>
      </c>
      <c r="N27" s="31"/>
      <c r="O27" s="46" t="s">
        <v>44</v>
      </c>
      <c r="P27" s="48">
        <v>1865.117735</v>
      </c>
      <c r="Q27" s="48">
        <v>1990.0441699999999</v>
      </c>
      <c r="R27" s="48">
        <v>1445.0125390000001</v>
      </c>
      <c r="S27" s="48">
        <v>1761.3404929999999</v>
      </c>
      <c r="T27" s="48">
        <v>1638.2554339999999</v>
      </c>
      <c r="U27" s="48" t="e">
        <f>#REF!</f>
        <v>#REF!</v>
      </c>
      <c r="V27" s="48">
        <v>1823.3255810000001</v>
      </c>
      <c r="W27" s="48" t="e">
        <f>#REF!</f>
        <v>#REF!</v>
      </c>
      <c r="X27" s="47" t="e">
        <f t="shared" si="4"/>
        <v>#REF!</v>
      </c>
      <c r="Y27" s="47" t="e">
        <f t="shared" si="5"/>
        <v>#REF!</v>
      </c>
      <c r="Z27" s="33"/>
      <c r="AA27" s="46" t="s">
        <v>44</v>
      </c>
      <c r="AB27" s="47">
        <v>872.9</v>
      </c>
      <c r="AC27" s="47">
        <v>838.1</v>
      </c>
      <c r="AD27" s="47">
        <v>558.79999999999995</v>
      </c>
      <c r="AE27" s="47">
        <v>836.5</v>
      </c>
      <c r="AF27" s="47">
        <v>791.4</v>
      </c>
      <c r="AG27" s="47" t="e">
        <f>#REF!</f>
        <v>#REF!</v>
      </c>
      <c r="AH27" s="47">
        <v>737</v>
      </c>
      <c r="AI27" s="47" t="e">
        <f>#REF!</f>
        <v>#REF!</v>
      </c>
      <c r="AJ27" s="47" t="e">
        <f t="shared" si="6"/>
        <v>#REF!</v>
      </c>
      <c r="AK27" s="47" t="e">
        <f t="shared" si="7"/>
        <v>#REF!</v>
      </c>
      <c r="AL27" s="47" t="e">
        <f t="shared" si="8"/>
        <v>#REF!</v>
      </c>
      <c r="AM27" s="47" t="e">
        <f t="shared" si="9"/>
        <v>#REF!</v>
      </c>
      <c r="AN27" s="7"/>
      <c r="AO27" s="7"/>
      <c r="AP27" s="7"/>
      <c r="AQ27" s="7"/>
    </row>
    <row r="28" spans="1:43" ht="15.6" customHeight="1" x14ac:dyDescent="0.2">
      <c r="A28" s="16" t="s">
        <v>45</v>
      </c>
      <c r="B28" s="3">
        <v>323.60000000000002</v>
      </c>
      <c r="C28" s="3">
        <v>286.8</v>
      </c>
      <c r="D28" s="25">
        <v>233.4</v>
      </c>
      <c r="E28" s="3">
        <v>295.2</v>
      </c>
      <c r="F28" s="3">
        <v>284</v>
      </c>
      <c r="G28" s="3" t="e">
        <f>#REF!</f>
        <v>#REF!</v>
      </c>
      <c r="H28" s="3">
        <v>224.6</v>
      </c>
      <c r="I28" s="25" t="e">
        <f>#REF!</f>
        <v>#REF!</v>
      </c>
      <c r="J28" s="25" t="e">
        <f t="shared" si="0"/>
        <v>#REF!</v>
      </c>
      <c r="K28" s="25" t="e">
        <f t="shared" si="1"/>
        <v>#REF!</v>
      </c>
      <c r="L28" s="25" t="e">
        <f t="shared" si="2"/>
        <v>#REF!</v>
      </c>
      <c r="M28" s="25" t="e">
        <f t="shared" si="3"/>
        <v>#REF!</v>
      </c>
      <c r="N28" s="34"/>
      <c r="O28" s="16" t="s">
        <v>45</v>
      </c>
      <c r="P28" s="8">
        <v>1653.2756489999999</v>
      </c>
      <c r="Q28" s="8">
        <v>1858.786611</v>
      </c>
      <c r="R28" s="35">
        <v>1002.670523</v>
      </c>
      <c r="S28" s="8">
        <v>1402.332656</v>
      </c>
      <c r="T28" s="8">
        <v>1236.8302819999999</v>
      </c>
      <c r="U28" s="8" t="e">
        <f>#REF!</f>
        <v>#REF!</v>
      </c>
      <c r="V28" s="8">
        <v>1482.5930539999999</v>
      </c>
      <c r="W28" s="35" t="e">
        <f>#REF!</f>
        <v>#REF!</v>
      </c>
      <c r="X28" s="25" t="e">
        <f t="shared" si="4"/>
        <v>#REF!</v>
      </c>
      <c r="Y28" s="25" t="e">
        <f t="shared" si="5"/>
        <v>#REF!</v>
      </c>
      <c r="Z28" s="36"/>
      <c r="AA28" s="16" t="s">
        <v>45</v>
      </c>
      <c r="AB28" s="3">
        <v>535</v>
      </c>
      <c r="AC28" s="3">
        <v>533.1</v>
      </c>
      <c r="AD28" s="25">
        <v>234</v>
      </c>
      <c r="AE28" s="3">
        <v>414</v>
      </c>
      <c r="AF28" s="3">
        <v>351.3</v>
      </c>
      <c r="AG28" s="3" t="e">
        <f>#REF!</f>
        <v>#REF!</v>
      </c>
      <c r="AH28" s="3">
        <v>333</v>
      </c>
      <c r="AI28" s="25" t="e">
        <f>#REF!</f>
        <v>#REF!</v>
      </c>
      <c r="AJ28" s="25" t="e">
        <f t="shared" si="6"/>
        <v>#REF!</v>
      </c>
      <c r="AK28" s="25" t="e">
        <f t="shared" si="7"/>
        <v>#REF!</v>
      </c>
      <c r="AL28" s="25" t="e">
        <f t="shared" si="8"/>
        <v>#REF!</v>
      </c>
      <c r="AM28" s="25" t="e">
        <f t="shared" si="9"/>
        <v>#REF!</v>
      </c>
      <c r="AN28" s="7"/>
      <c r="AO28" s="7"/>
      <c r="AP28" s="7"/>
      <c r="AQ28" s="7"/>
    </row>
    <row r="29" spans="1:43" ht="15.6" customHeight="1" x14ac:dyDescent="0.2">
      <c r="A29" s="16" t="s">
        <v>46</v>
      </c>
      <c r="B29" s="3">
        <v>20.100000000000001</v>
      </c>
      <c r="C29" s="3">
        <v>17.100000000000001</v>
      </c>
      <c r="D29" s="25">
        <v>14.6</v>
      </c>
      <c r="E29" s="3">
        <v>26.8</v>
      </c>
      <c r="F29" s="3">
        <v>26.8</v>
      </c>
      <c r="G29" s="3" t="e">
        <f>#REF!</f>
        <v>#REF!</v>
      </c>
      <c r="H29" s="3">
        <v>26</v>
      </c>
      <c r="I29" s="25" t="e">
        <f>#REF!</f>
        <v>#REF!</v>
      </c>
      <c r="J29" s="25" t="e">
        <f t="shared" si="0"/>
        <v>#REF!</v>
      </c>
      <c r="K29" s="25" t="e">
        <f t="shared" si="1"/>
        <v>#REF!</v>
      </c>
      <c r="L29" s="25" t="e">
        <f t="shared" si="2"/>
        <v>#REF!</v>
      </c>
      <c r="M29" s="25" t="e">
        <f t="shared" si="3"/>
        <v>#REF!</v>
      </c>
      <c r="N29" s="34"/>
      <c r="O29" s="16" t="s">
        <v>46</v>
      </c>
      <c r="P29" s="8">
        <v>1522.38806</v>
      </c>
      <c r="Q29" s="8">
        <v>1614.0350880000001</v>
      </c>
      <c r="R29" s="35">
        <v>1030</v>
      </c>
      <c r="S29" s="8">
        <v>1695.5223880000001</v>
      </c>
      <c r="T29" s="8">
        <v>1310.4477609999999</v>
      </c>
      <c r="U29" s="8" t="e">
        <f>#REF!</f>
        <v>#REF!</v>
      </c>
      <c r="V29" s="8">
        <v>1528.5961540000001</v>
      </c>
      <c r="W29" s="35" t="e">
        <f>#REF!</f>
        <v>#REF!</v>
      </c>
      <c r="X29" s="25" t="e">
        <f t="shared" si="4"/>
        <v>#REF!</v>
      </c>
      <c r="Y29" s="25" t="e">
        <f t="shared" si="5"/>
        <v>#REF!</v>
      </c>
      <c r="Z29" s="36"/>
      <c r="AA29" s="16" t="s">
        <v>46</v>
      </c>
      <c r="AB29" s="3">
        <v>30.6</v>
      </c>
      <c r="AC29" s="3">
        <v>27.6</v>
      </c>
      <c r="AD29" s="25">
        <v>15</v>
      </c>
      <c r="AE29" s="3">
        <v>45.4</v>
      </c>
      <c r="AF29" s="3">
        <v>35.1</v>
      </c>
      <c r="AG29" s="3" t="e">
        <f>#REF!</f>
        <v>#REF!</v>
      </c>
      <c r="AH29" s="3">
        <v>39.700000000000003</v>
      </c>
      <c r="AI29" s="25" t="e">
        <f>#REF!</f>
        <v>#REF!</v>
      </c>
      <c r="AJ29" s="25" t="e">
        <f t="shared" si="6"/>
        <v>#REF!</v>
      </c>
      <c r="AK29" s="25" t="e">
        <f t="shared" si="7"/>
        <v>#REF!</v>
      </c>
      <c r="AL29" s="25" t="e">
        <f t="shared" si="8"/>
        <v>#REF!</v>
      </c>
      <c r="AM29" s="25" t="e">
        <f t="shared" si="9"/>
        <v>#REF!</v>
      </c>
      <c r="AN29" s="7"/>
      <c r="AO29" s="7"/>
      <c r="AP29" s="7"/>
      <c r="AQ29" s="7"/>
    </row>
    <row r="30" spans="1:43" ht="15.6" customHeight="1" x14ac:dyDescent="0.2">
      <c r="A30" s="16" t="s">
        <v>47</v>
      </c>
      <c r="B30" s="3">
        <v>108.2</v>
      </c>
      <c r="C30" s="3">
        <v>101</v>
      </c>
      <c r="D30" s="25">
        <v>122.7</v>
      </c>
      <c r="E30" s="3">
        <v>136.80000000000001</v>
      </c>
      <c r="F30" s="3">
        <v>156.30000000000001</v>
      </c>
      <c r="G30" s="3" t="e">
        <f>#REF!</f>
        <v>#REF!</v>
      </c>
      <c r="H30" s="3">
        <v>139</v>
      </c>
      <c r="I30" s="25" t="e">
        <f>#REF!</f>
        <v>#REF!</v>
      </c>
      <c r="J30" s="25" t="e">
        <f t="shared" si="0"/>
        <v>#REF!</v>
      </c>
      <c r="K30" s="25" t="e">
        <f t="shared" si="1"/>
        <v>#REF!</v>
      </c>
      <c r="L30" s="25" t="e">
        <f t="shared" si="2"/>
        <v>#REF!</v>
      </c>
      <c r="M30" s="25" t="e">
        <f t="shared" si="3"/>
        <v>#REF!</v>
      </c>
      <c r="N30" s="34"/>
      <c r="O30" s="16" t="s">
        <v>47</v>
      </c>
      <c r="P30" s="8">
        <v>2434.380776</v>
      </c>
      <c r="Q30" s="8">
        <v>2393.0693070000002</v>
      </c>
      <c r="R30" s="35">
        <v>2317.9299099999998</v>
      </c>
      <c r="S30" s="8">
        <v>2507.090643</v>
      </c>
      <c r="T30" s="8">
        <v>2352.637236</v>
      </c>
      <c r="U30" s="8" t="e">
        <f>#REF!</f>
        <v>#REF!</v>
      </c>
      <c r="V30" s="8">
        <v>2370.163309</v>
      </c>
      <c r="W30" s="35" t="e">
        <f>#REF!</f>
        <v>#REF!</v>
      </c>
      <c r="X30" s="25" t="e">
        <f t="shared" si="4"/>
        <v>#REF!</v>
      </c>
      <c r="Y30" s="25" t="e">
        <f t="shared" si="5"/>
        <v>#REF!</v>
      </c>
      <c r="Z30" s="36"/>
      <c r="AA30" s="16" t="s">
        <v>47</v>
      </c>
      <c r="AB30" s="3">
        <v>263.39999999999998</v>
      </c>
      <c r="AC30" s="3">
        <v>241.7</v>
      </c>
      <c r="AD30" s="25">
        <v>284.39999999999998</v>
      </c>
      <c r="AE30" s="3">
        <v>343</v>
      </c>
      <c r="AF30" s="3">
        <v>367.7</v>
      </c>
      <c r="AG30" s="3" t="e">
        <f>#REF!</f>
        <v>#REF!</v>
      </c>
      <c r="AH30" s="3">
        <v>329.5</v>
      </c>
      <c r="AI30" s="25" t="e">
        <f>#REF!</f>
        <v>#REF!</v>
      </c>
      <c r="AJ30" s="25" t="e">
        <f t="shared" si="6"/>
        <v>#REF!</v>
      </c>
      <c r="AK30" s="25" t="e">
        <f t="shared" si="7"/>
        <v>#REF!</v>
      </c>
      <c r="AL30" s="25" t="e">
        <f t="shared" si="8"/>
        <v>#REF!</v>
      </c>
      <c r="AM30" s="25" t="e">
        <f t="shared" si="9"/>
        <v>#REF!</v>
      </c>
      <c r="AN30" s="7"/>
      <c r="AO30" s="7"/>
      <c r="AP30" s="7"/>
      <c r="AQ30" s="7"/>
    </row>
    <row r="31" spans="1:43" ht="15.6" customHeight="1" x14ac:dyDescent="0.2">
      <c r="A31" s="16" t="s">
        <v>48</v>
      </c>
      <c r="B31" s="3">
        <v>16.100000000000001</v>
      </c>
      <c r="C31" s="3">
        <v>16.2</v>
      </c>
      <c r="D31" s="25">
        <v>16.09</v>
      </c>
      <c r="E31" s="3">
        <v>16.100000000000001</v>
      </c>
      <c r="F31" s="3">
        <v>16</v>
      </c>
      <c r="G31" s="3" t="e">
        <f>#REF!</f>
        <v>#REF!</v>
      </c>
      <c r="H31" s="3">
        <v>14.6</v>
      </c>
      <c r="I31" s="25" t="e">
        <f>#REF!</f>
        <v>#REF!</v>
      </c>
      <c r="J31" s="25" t="e">
        <f t="shared" si="0"/>
        <v>#REF!</v>
      </c>
      <c r="K31" s="25" t="e">
        <f t="shared" si="1"/>
        <v>#REF!</v>
      </c>
      <c r="L31" s="25" t="e">
        <f t="shared" si="2"/>
        <v>#REF!</v>
      </c>
      <c r="M31" s="25" t="e">
        <f t="shared" si="3"/>
        <v>#REF!</v>
      </c>
      <c r="N31" s="34"/>
      <c r="O31" s="16" t="s">
        <v>48</v>
      </c>
      <c r="P31" s="8">
        <v>2726.708075</v>
      </c>
      <c r="Q31" s="8">
        <v>2203.703704</v>
      </c>
      <c r="R31" s="35">
        <v>1581.4232440000001</v>
      </c>
      <c r="S31" s="8">
        <v>2116.8944099999999</v>
      </c>
      <c r="T31" s="8">
        <v>2334.0124999999998</v>
      </c>
      <c r="U31" s="8" t="e">
        <f>#REF!</f>
        <v>#REF!</v>
      </c>
      <c r="V31" s="8">
        <v>2383.671233</v>
      </c>
      <c r="W31" s="35" t="e">
        <f>#REF!</f>
        <v>#REF!</v>
      </c>
      <c r="X31" s="25" t="e">
        <f t="shared" si="4"/>
        <v>#REF!</v>
      </c>
      <c r="Y31" s="25" t="e">
        <f t="shared" si="5"/>
        <v>#REF!</v>
      </c>
      <c r="Z31" s="36"/>
      <c r="AA31" s="16" t="s">
        <v>48</v>
      </c>
      <c r="AB31" s="3">
        <v>43.9</v>
      </c>
      <c r="AC31" s="3">
        <v>35.700000000000003</v>
      </c>
      <c r="AD31" s="25">
        <v>25.4</v>
      </c>
      <c r="AE31" s="3">
        <v>34.1</v>
      </c>
      <c r="AF31" s="3">
        <v>37.299999999999997</v>
      </c>
      <c r="AG31" s="3" t="e">
        <f>#REF!</f>
        <v>#REF!</v>
      </c>
      <c r="AH31" s="3">
        <v>34.799999999999997</v>
      </c>
      <c r="AI31" s="25" t="e">
        <f>#REF!</f>
        <v>#REF!</v>
      </c>
      <c r="AJ31" s="25" t="e">
        <f t="shared" si="6"/>
        <v>#REF!</v>
      </c>
      <c r="AK31" s="25" t="e">
        <f t="shared" si="7"/>
        <v>#REF!</v>
      </c>
      <c r="AL31" s="25" t="e">
        <f t="shared" si="8"/>
        <v>#REF!</v>
      </c>
      <c r="AM31" s="25" t="e">
        <f t="shared" si="9"/>
        <v>#REF!</v>
      </c>
      <c r="AN31" s="7"/>
      <c r="AO31" s="7"/>
      <c r="AP31" s="7"/>
      <c r="AQ31" s="7"/>
    </row>
    <row r="32" spans="1:43" ht="15.6" customHeight="1" x14ac:dyDescent="0.2">
      <c r="A32" s="46" t="s">
        <v>49</v>
      </c>
      <c r="B32" s="47">
        <v>488.2</v>
      </c>
      <c r="C32" s="47">
        <v>431.1</v>
      </c>
      <c r="D32" s="47">
        <v>425.2</v>
      </c>
      <c r="E32" s="47">
        <v>468.3</v>
      </c>
      <c r="F32" s="47">
        <v>460.3</v>
      </c>
      <c r="G32" s="47" t="e">
        <f>#REF!</f>
        <v>#REF!</v>
      </c>
      <c r="H32" s="47">
        <v>452.4</v>
      </c>
      <c r="I32" s="47" t="e">
        <f>#REF!</f>
        <v>#REF!</v>
      </c>
      <c r="J32" s="47" t="e">
        <f t="shared" si="0"/>
        <v>#REF!</v>
      </c>
      <c r="K32" s="47" t="e">
        <f t="shared" si="1"/>
        <v>#REF!</v>
      </c>
      <c r="L32" s="47" t="e">
        <f t="shared" si="2"/>
        <v>#REF!</v>
      </c>
      <c r="M32" s="47" t="e">
        <f t="shared" si="3"/>
        <v>#REF!</v>
      </c>
      <c r="N32" s="31"/>
      <c r="O32" s="46" t="s">
        <v>49</v>
      </c>
      <c r="P32" s="48">
        <v>1583.6888570000001</v>
      </c>
      <c r="Q32" s="48">
        <v>1639.4370220000001</v>
      </c>
      <c r="R32" s="48">
        <v>1670.1208839999999</v>
      </c>
      <c r="S32" s="48">
        <v>1730.852445</v>
      </c>
      <c r="T32" s="48">
        <v>1700.953074</v>
      </c>
      <c r="U32" s="48" t="e">
        <f>#REF!</f>
        <v>#REF!</v>
      </c>
      <c r="V32" s="48">
        <v>1661.944076</v>
      </c>
      <c r="W32" s="48" t="e">
        <f>#REF!</f>
        <v>#REF!</v>
      </c>
      <c r="X32" s="47" t="e">
        <f t="shared" si="4"/>
        <v>#REF!</v>
      </c>
      <c r="Y32" s="47" t="e">
        <f t="shared" si="5"/>
        <v>#REF!</v>
      </c>
      <c r="Z32" s="33"/>
      <c r="AA32" s="46" t="s">
        <v>49</v>
      </c>
      <c r="AB32" s="47">
        <v>773.2</v>
      </c>
      <c r="AC32" s="47">
        <v>706.7</v>
      </c>
      <c r="AD32" s="47">
        <v>710.1</v>
      </c>
      <c r="AE32" s="47">
        <v>810.6</v>
      </c>
      <c r="AF32" s="47">
        <v>783</v>
      </c>
      <c r="AG32" s="47" t="e">
        <f>#REF!</f>
        <v>#REF!</v>
      </c>
      <c r="AH32" s="47">
        <v>751.9</v>
      </c>
      <c r="AI32" s="47" t="e">
        <f>#REF!</f>
        <v>#REF!</v>
      </c>
      <c r="AJ32" s="47" t="e">
        <f t="shared" si="6"/>
        <v>#REF!</v>
      </c>
      <c r="AK32" s="47" t="e">
        <f t="shared" si="7"/>
        <v>#REF!</v>
      </c>
      <c r="AL32" s="47" t="e">
        <f t="shared" si="8"/>
        <v>#REF!</v>
      </c>
      <c r="AM32" s="47" t="e">
        <f t="shared" si="9"/>
        <v>#REF!</v>
      </c>
      <c r="AN32" s="7"/>
      <c r="AO32" s="7"/>
      <c r="AP32" s="7"/>
      <c r="AQ32" s="7"/>
    </row>
    <row r="33" spans="1:43" ht="15.6" customHeight="1" x14ac:dyDescent="0.2">
      <c r="A33" s="16" t="s">
        <v>50</v>
      </c>
      <c r="B33" s="3">
        <v>385</v>
      </c>
      <c r="C33" s="3">
        <v>339</v>
      </c>
      <c r="D33" s="25">
        <v>334.5</v>
      </c>
      <c r="E33" s="3">
        <v>348.2</v>
      </c>
      <c r="F33" s="3">
        <v>339.2</v>
      </c>
      <c r="G33" s="3" t="e">
        <f>#REF!</f>
        <v>#REF!</v>
      </c>
      <c r="H33" s="3">
        <v>353.9</v>
      </c>
      <c r="I33" s="25" t="e">
        <f>#REF!</f>
        <v>#REF!</v>
      </c>
      <c r="J33" s="25" t="e">
        <f t="shared" si="0"/>
        <v>#REF!</v>
      </c>
      <c r="K33" s="25" t="e">
        <f t="shared" si="1"/>
        <v>#REF!</v>
      </c>
      <c r="L33" s="25" t="e">
        <f t="shared" si="2"/>
        <v>#REF!</v>
      </c>
      <c r="M33" s="25" t="e">
        <f t="shared" si="3"/>
        <v>#REF!</v>
      </c>
      <c r="N33" s="34"/>
      <c r="O33" s="16" t="s">
        <v>50</v>
      </c>
      <c r="P33" s="8">
        <v>1493.2467529999999</v>
      </c>
      <c r="Q33" s="8">
        <v>1511.5044250000001</v>
      </c>
      <c r="R33" s="35">
        <v>1554.6893869999999</v>
      </c>
      <c r="S33" s="8">
        <v>1536.4750140000001</v>
      </c>
      <c r="T33" s="8">
        <v>1514.131486</v>
      </c>
      <c r="U33" s="8" t="e">
        <f>#REF!</f>
        <v>#REF!</v>
      </c>
      <c r="V33" s="8">
        <v>1548.7697089999999</v>
      </c>
      <c r="W33" s="35" t="e">
        <f>#REF!</f>
        <v>#REF!</v>
      </c>
      <c r="X33" s="25" t="e">
        <f t="shared" si="4"/>
        <v>#REF!</v>
      </c>
      <c r="Y33" s="25" t="e">
        <f t="shared" si="5"/>
        <v>#REF!</v>
      </c>
      <c r="Z33" s="36"/>
      <c r="AA33" s="16" t="s">
        <v>50</v>
      </c>
      <c r="AB33" s="3">
        <v>574.9</v>
      </c>
      <c r="AC33" s="3">
        <v>512.4</v>
      </c>
      <c r="AD33" s="25">
        <v>520</v>
      </c>
      <c r="AE33" s="3">
        <v>535</v>
      </c>
      <c r="AF33" s="3">
        <v>513.6</v>
      </c>
      <c r="AG33" s="3" t="e">
        <f>#REF!</f>
        <v>#REF!</v>
      </c>
      <c r="AH33" s="3">
        <v>548.1</v>
      </c>
      <c r="AI33" s="25" t="e">
        <f>#REF!</f>
        <v>#REF!</v>
      </c>
      <c r="AJ33" s="25" t="e">
        <f t="shared" si="6"/>
        <v>#REF!</v>
      </c>
      <c r="AK33" s="25" t="e">
        <f t="shared" si="7"/>
        <v>#REF!</v>
      </c>
      <c r="AL33" s="25" t="e">
        <f t="shared" si="8"/>
        <v>#REF!</v>
      </c>
      <c r="AM33" s="25" t="e">
        <f t="shared" si="9"/>
        <v>#REF!</v>
      </c>
      <c r="AN33" s="7"/>
      <c r="AO33" s="7"/>
      <c r="AP33" s="7"/>
      <c r="AQ33" s="7"/>
    </row>
    <row r="34" spans="1:43" ht="15.6" customHeight="1" x14ac:dyDescent="0.2">
      <c r="A34" s="16" t="s">
        <v>51</v>
      </c>
      <c r="B34" s="3">
        <v>15.3</v>
      </c>
      <c r="C34" s="3">
        <v>14.4</v>
      </c>
      <c r="D34" s="25">
        <v>10.6</v>
      </c>
      <c r="E34" s="3">
        <v>10.7</v>
      </c>
      <c r="F34" s="3">
        <v>14.7</v>
      </c>
      <c r="G34" s="3" t="e">
        <f>#REF!</f>
        <v>#REF!</v>
      </c>
      <c r="H34" s="3">
        <v>14.4</v>
      </c>
      <c r="I34" s="25" t="e">
        <f>#REF!</f>
        <v>#REF!</v>
      </c>
      <c r="J34" s="25" t="e">
        <f t="shared" si="0"/>
        <v>#REF!</v>
      </c>
      <c r="K34" s="25" t="e">
        <f t="shared" si="1"/>
        <v>#REF!</v>
      </c>
      <c r="L34" s="25" t="e">
        <f t="shared" si="2"/>
        <v>#REF!</v>
      </c>
      <c r="M34" s="25" t="e">
        <f t="shared" si="3"/>
        <v>#REF!</v>
      </c>
      <c r="N34" s="34"/>
      <c r="O34" s="16" t="s">
        <v>51</v>
      </c>
      <c r="P34" s="8">
        <v>797.38562100000001</v>
      </c>
      <c r="Q34" s="8">
        <v>937.5</v>
      </c>
      <c r="R34" s="35">
        <v>1040.575472</v>
      </c>
      <c r="S34" s="8">
        <v>1102.6635510000001</v>
      </c>
      <c r="T34" s="8">
        <v>943.23129300000005</v>
      </c>
      <c r="U34" s="8" t="e">
        <f>#REF!</f>
        <v>#REF!</v>
      </c>
      <c r="V34" s="8">
        <v>1008.666667</v>
      </c>
      <c r="W34" s="35" t="e">
        <f>#REF!</f>
        <v>#REF!</v>
      </c>
      <c r="X34" s="25" t="e">
        <f t="shared" si="4"/>
        <v>#REF!</v>
      </c>
      <c r="Y34" s="25" t="e">
        <f t="shared" si="5"/>
        <v>#REF!</v>
      </c>
      <c r="Z34" s="36"/>
      <c r="AA34" s="16" t="s">
        <v>51</v>
      </c>
      <c r="AB34" s="3">
        <v>12.2</v>
      </c>
      <c r="AC34" s="3">
        <v>13.5</v>
      </c>
      <c r="AD34" s="25">
        <v>11</v>
      </c>
      <c r="AE34" s="3">
        <v>11.8</v>
      </c>
      <c r="AF34" s="3">
        <v>13.9</v>
      </c>
      <c r="AG34" s="3" t="e">
        <f>#REF!</f>
        <v>#REF!</v>
      </c>
      <c r="AH34" s="3">
        <v>14.5</v>
      </c>
      <c r="AI34" s="25" t="e">
        <f>#REF!</f>
        <v>#REF!</v>
      </c>
      <c r="AJ34" s="25" t="e">
        <f t="shared" si="6"/>
        <v>#REF!</v>
      </c>
      <c r="AK34" s="25" t="e">
        <f t="shared" si="7"/>
        <v>#REF!</v>
      </c>
      <c r="AL34" s="25" t="e">
        <f t="shared" si="8"/>
        <v>#REF!</v>
      </c>
      <c r="AM34" s="25" t="e">
        <f t="shared" si="9"/>
        <v>#REF!</v>
      </c>
      <c r="AN34" s="7"/>
      <c r="AO34" s="7"/>
      <c r="AP34" s="7"/>
      <c r="AQ34" s="7"/>
    </row>
    <row r="35" spans="1:43" ht="15.6" customHeight="1" x14ac:dyDescent="0.2">
      <c r="A35" s="16" t="s">
        <v>52</v>
      </c>
      <c r="B35" s="3">
        <v>2.7</v>
      </c>
      <c r="C35" s="3">
        <v>1.7</v>
      </c>
      <c r="D35" s="25">
        <v>1.8</v>
      </c>
      <c r="E35" s="3">
        <v>1.8</v>
      </c>
      <c r="F35" s="3">
        <v>1.2</v>
      </c>
      <c r="G35" s="3" t="e">
        <f>#REF!</f>
        <v>#REF!</v>
      </c>
      <c r="H35" s="3">
        <v>1.5</v>
      </c>
      <c r="I35" s="25" t="e">
        <f>#REF!</f>
        <v>#REF!</v>
      </c>
      <c r="J35" s="25" t="e">
        <f t="shared" si="0"/>
        <v>#REF!</v>
      </c>
      <c r="K35" s="25" t="e">
        <f t="shared" si="1"/>
        <v>#REF!</v>
      </c>
      <c r="L35" s="25" t="e">
        <f t="shared" si="2"/>
        <v>#REF!</v>
      </c>
      <c r="M35" s="25" t="e">
        <f t="shared" si="3"/>
        <v>#REF!</v>
      </c>
      <c r="N35" s="34"/>
      <c r="O35" s="16" t="s">
        <v>52</v>
      </c>
      <c r="P35" s="8">
        <v>925.925926</v>
      </c>
      <c r="Q35" s="8">
        <v>941.17647099999999</v>
      </c>
      <c r="R35" s="35">
        <v>995.33333300000004</v>
      </c>
      <c r="S35" s="8">
        <v>1047.666667</v>
      </c>
      <c r="T35" s="8">
        <v>882.66666699999996</v>
      </c>
      <c r="U35" s="8" t="e">
        <f>#REF!</f>
        <v>#REF!</v>
      </c>
      <c r="V35" s="8">
        <v>1051.2</v>
      </c>
      <c r="W35" s="35" t="e">
        <f>#REF!</f>
        <v>#REF!</v>
      </c>
      <c r="X35" s="25" t="e">
        <f t="shared" si="4"/>
        <v>#REF!</v>
      </c>
      <c r="Y35" s="25" t="e">
        <f t="shared" si="5"/>
        <v>#REF!</v>
      </c>
      <c r="Z35" s="36"/>
      <c r="AA35" s="16" t="s">
        <v>52</v>
      </c>
      <c r="AB35" s="3">
        <v>2.5</v>
      </c>
      <c r="AC35" s="3">
        <v>1.6</v>
      </c>
      <c r="AD35" s="25">
        <v>1.8</v>
      </c>
      <c r="AE35" s="3">
        <v>1.9</v>
      </c>
      <c r="AF35" s="3">
        <v>1.1000000000000001</v>
      </c>
      <c r="AG35" s="3" t="e">
        <f>#REF!</f>
        <v>#REF!</v>
      </c>
      <c r="AH35" s="3">
        <v>1.6</v>
      </c>
      <c r="AI35" s="25" t="e">
        <f>#REF!</f>
        <v>#REF!</v>
      </c>
      <c r="AJ35" s="25" t="e">
        <f t="shared" si="6"/>
        <v>#REF!</v>
      </c>
      <c r="AK35" s="25" t="e">
        <f t="shared" si="7"/>
        <v>#REF!</v>
      </c>
      <c r="AL35" s="25" t="e">
        <f t="shared" si="8"/>
        <v>#REF!</v>
      </c>
      <c r="AM35" s="25" t="e">
        <f t="shared" si="9"/>
        <v>#REF!</v>
      </c>
      <c r="AN35" s="7"/>
      <c r="AO35" s="7"/>
      <c r="AP35" s="7"/>
      <c r="AQ35" s="7"/>
    </row>
    <row r="36" spans="1:43" ht="15.6" customHeight="1" x14ac:dyDescent="0.2">
      <c r="A36" s="16" t="s">
        <v>53</v>
      </c>
      <c r="B36" s="3">
        <v>85.2</v>
      </c>
      <c r="C36" s="3">
        <v>76</v>
      </c>
      <c r="D36" s="25">
        <v>78.3</v>
      </c>
      <c r="E36" s="3">
        <v>107.6</v>
      </c>
      <c r="F36" s="3">
        <v>105.2</v>
      </c>
      <c r="G36" s="3" t="e">
        <f>#REF!</f>
        <v>#REF!</v>
      </c>
      <c r="H36" s="3">
        <v>82.6</v>
      </c>
      <c r="I36" s="25" t="e">
        <f>#REF!</f>
        <v>#REF!</v>
      </c>
      <c r="J36" s="25" t="e">
        <f t="shared" si="0"/>
        <v>#REF!</v>
      </c>
      <c r="K36" s="25" t="e">
        <f t="shared" si="1"/>
        <v>#REF!</v>
      </c>
      <c r="L36" s="25" t="e">
        <f t="shared" si="2"/>
        <v>#REF!</v>
      </c>
      <c r="M36" s="25" t="e">
        <f t="shared" si="3"/>
        <v>#REF!</v>
      </c>
      <c r="N36" s="34"/>
      <c r="O36" s="16" t="s">
        <v>53</v>
      </c>
      <c r="P36" s="8">
        <v>2154.9295769999999</v>
      </c>
      <c r="Q36" s="8">
        <v>2357.8947370000001</v>
      </c>
      <c r="R36" s="35">
        <v>2263.9859510000001</v>
      </c>
      <c r="S36" s="8">
        <v>2433.7667289999999</v>
      </c>
      <c r="T36" s="8">
        <v>2418.5418249999998</v>
      </c>
      <c r="U36" s="8" t="e">
        <f>#REF!</f>
        <v>#REF!</v>
      </c>
      <c r="V36" s="8">
        <v>2271.8196130000001</v>
      </c>
      <c r="W36" s="35" t="e">
        <f>#REF!</f>
        <v>#REF!</v>
      </c>
      <c r="X36" s="25" t="e">
        <f t="shared" si="4"/>
        <v>#REF!</v>
      </c>
      <c r="Y36" s="25" t="e">
        <f t="shared" si="5"/>
        <v>#REF!</v>
      </c>
      <c r="Z36" s="36"/>
      <c r="AA36" s="16" t="s">
        <v>53</v>
      </c>
      <c r="AB36" s="3">
        <v>183.6</v>
      </c>
      <c r="AC36" s="3">
        <v>179.2</v>
      </c>
      <c r="AD36" s="25">
        <v>177.3</v>
      </c>
      <c r="AE36" s="3">
        <v>261.89999999999998</v>
      </c>
      <c r="AF36" s="3">
        <v>254.4</v>
      </c>
      <c r="AG36" s="3" t="e">
        <f>#REF!</f>
        <v>#REF!</v>
      </c>
      <c r="AH36" s="3">
        <v>187.7</v>
      </c>
      <c r="AI36" s="25" t="e">
        <f>#REF!</f>
        <v>#REF!</v>
      </c>
      <c r="AJ36" s="25" t="e">
        <f t="shared" si="6"/>
        <v>#REF!</v>
      </c>
      <c r="AK36" s="25" t="e">
        <f t="shared" si="7"/>
        <v>#REF!</v>
      </c>
      <c r="AL36" s="25" t="e">
        <f t="shared" si="8"/>
        <v>#REF!</v>
      </c>
      <c r="AM36" s="25" t="e">
        <f t="shared" si="9"/>
        <v>#REF!</v>
      </c>
      <c r="AN36" s="7"/>
      <c r="AO36" s="7"/>
      <c r="AP36" s="7"/>
      <c r="AQ36" s="7"/>
    </row>
    <row r="37" spans="1:43" ht="15.6" customHeight="1" x14ac:dyDescent="0.2">
      <c r="A37" s="38" t="s">
        <v>54</v>
      </c>
      <c r="B37" s="40">
        <v>665.8</v>
      </c>
      <c r="C37" s="40">
        <v>534.4</v>
      </c>
      <c r="D37" s="40">
        <v>521</v>
      </c>
      <c r="E37" s="40">
        <v>578.20000000000005</v>
      </c>
      <c r="F37" s="40">
        <v>528.79999999999995</v>
      </c>
      <c r="G37" s="40" t="e">
        <f>#REF!</f>
        <v>#REF!</v>
      </c>
      <c r="H37" s="40">
        <v>483.1</v>
      </c>
      <c r="I37" s="40" t="e">
        <f>#REF!</f>
        <v>#REF!</v>
      </c>
      <c r="J37" s="40" t="e">
        <f t="shared" si="0"/>
        <v>#REF!</v>
      </c>
      <c r="K37" s="40" t="e">
        <f t="shared" si="1"/>
        <v>#REF!</v>
      </c>
      <c r="L37" s="40" t="e">
        <f t="shared" si="2"/>
        <v>#REF!</v>
      </c>
      <c r="M37" s="40" t="e">
        <f t="shared" si="3"/>
        <v>#REF!</v>
      </c>
      <c r="N37" s="31"/>
      <c r="O37" s="38" t="s">
        <v>54</v>
      </c>
      <c r="P37" s="39">
        <v>1586.093421</v>
      </c>
      <c r="Q37" s="39">
        <v>1777.722493</v>
      </c>
      <c r="R37" s="39">
        <v>1590.4035510000001</v>
      </c>
      <c r="S37" s="39">
        <v>1630.3817019999999</v>
      </c>
      <c r="T37" s="39">
        <v>1555.2501890000001</v>
      </c>
      <c r="U37" s="39" t="e">
        <f>#REF!</f>
        <v>#REF!</v>
      </c>
      <c r="V37" s="39">
        <v>1557.722211</v>
      </c>
      <c r="W37" s="39" t="e">
        <f>#REF!</f>
        <v>#REF!</v>
      </c>
      <c r="X37" s="40" t="e">
        <f t="shared" si="4"/>
        <v>#REF!</v>
      </c>
      <c r="Y37" s="40" t="e">
        <f t="shared" si="5"/>
        <v>#REF!</v>
      </c>
      <c r="Z37" s="33"/>
      <c r="AA37" s="46" t="s">
        <v>54</v>
      </c>
      <c r="AB37" s="47">
        <v>1056</v>
      </c>
      <c r="AC37" s="47">
        <v>950</v>
      </c>
      <c r="AD37" s="47">
        <v>828.5</v>
      </c>
      <c r="AE37" s="47">
        <v>942.7</v>
      </c>
      <c r="AF37" s="47">
        <v>822.4</v>
      </c>
      <c r="AG37" s="47" t="e">
        <f>#REF!</f>
        <v>#REF!</v>
      </c>
      <c r="AH37" s="47">
        <v>752.5</v>
      </c>
      <c r="AI37" s="47" t="e">
        <f>#REF!</f>
        <v>#REF!</v>
      </c>
      <c r="AJ37" s="47" t="e">
        <f t="shared" si="6"/>
        <v>#REF!</v>
      </c>
      <c r="AK37" s="47" t="e">
        <f t="shared" si="7"/>
        <v>#REF!</v>
      </c>
      <c r="AL37" s="47" t="e">
        <f t="shared" si="8"/>
        <v>#REF!</v>
      </c>
      <c r="AM37" s="47" t="e">
        <f t="shared" si="9"/>
        <v>#REF!</v>
      </c>
      <c r="AN37" s="7"/>
      <c r="AO37" s="7"/>
      <c r="AP37" s="7"/>
      <c r="AQ37" s="7"/>
    </row>
    <row r="38" spans="1:43" ht="15.6" customHeight="1" x14ac:dyDescent="0.2">
      <c r="A38" s="16" t="s">
        <v>55</v>
      </c>
      <c r="B38" s="3">
        <v>515.4</v>
      </c>
      <c r="C38" s="3">
        <v>405.7</v>
      </c>
      <c r="D38" s="25">
        <v>389.7</v>
      </c>
      <c r="E38" s="3">
        <v>447.5</v>
      </c>
      <c r="F38" s="3">
        <v>399.1</v>
      </c>
      <c r="G38" s="3" t="e">
        <f>#REF!</f>
        <v>#REF!</v>
      </c>
      <c r="H38" s="3">
        <v>372.9</v>
      </c>
      <c r="I38" s="25" t="e">
        <f>#REF!</f>
        <v>#REF!</v>
      </c>
      <c r="J38" s="25" t="e">
        <f t="shared" si="0"/>
        <v>#REF!</v>
      </c>
      <c r="K38" s="25" t="e">
        <f t="shared" si="1"/>
        <v>#REF!</v>
      </c>
      <c r="L38" s="25" t="e">
        <f t="shared" si="2"/>
        <v>#REF!</v>
      </c>
      <c r="M38" s="25" t="e">
        <f t="shared" si="3"/>
        <v>#REF!</v>
      </c>
      <c r="N38" s="34"/>
      <c r="O38" s="16" t="s">
        <v>55</v>
      </c>
      <c r="P38" s="8">
        <v>1569.460613</v>
      </c>
      <c r="Q38" s="8">
        <v>1775.203352</v>
      </c>
      <c r="R38" s="35">
        <v>1510.222094</v>
      </c>
      <c r="S38" s="8">
        <v>1587.6317320000001</v>
      </c>
      <c r="T38" s="8">
        <v>1471.7952889999999</v>
      </c>
      <c r="U38" s="8" t="e">
        <f>#REF!</f>
        <v>#REF!</v>
      </c>
      <c r="V38" s="8">
        <v>1513.2504690000001</v>
      </c>
      <c r="W38" s="35" t="e">
        <f>#REF!</f>
        <v>#REF!</v>
      </c>
      <c r="X38" s="25" t="e">
        <f t="shared" si="4"/>
        <v>#REF!</v>
      </c>
      <c r="Y38" s="25" t="e">
        <f t="shared" si="5"/>
        <v>#REF!</v>
      </c>
      <c r="Z38" s="36"/>
      <c r="AA38" s="16" t="s">
        <v>55</v>
      </c>
      <c r="AB38" s="3">
        <v>808.9</v>
      </c>
      <c r="AC38" s="3">
        <v>720.2</v>
      </c>
      <c r="AD38" s="25">
        <v>588.5</v>
      </c>
      <c r="AE38" s="3">
        <v>710.5</v>
      </c>
      <c r="AF38" s="3">
        <v>587.4</v>
      </c>
      <c r="AG38" s="3" t="e">
        <f>#REF!</f>
        <v>#REF!</v>
      </c>
      <c r="AH38" s="3">
        <v>564.29999999999995</v>
      </c>
      <c r="AI38" s="25" t="e">
        <f>#REF!</f>
        <v>#REF!</v>
      </c>
      <c r="AJ38" s="25" t="e">
        <f t="shared" si="6"/>
        <v>#REF!</v>
      </c>
      <c r="AK38" s="25" t="e">
        <f t="shared" si="7"/>
        <v>#REF!</v>
      </c>
      <c r="AL38" s="25" t="e">
        <f t="shared" si="8"/>
        <v>#REF!</v>
      </c>
      <c r="AM38" s="25" t="e">
        <f t="shared" si="9"/>
        <v>#REF!</v>
      </c>
      <c r="AN38" s="7"/>
      <c r="AO38" s="7"/>
      <c r="AP38" s="7"/>
      <c r="AQ38" s="7"/>
    </row>
    <row r="39" spans="1:43" ht="15.6" customHeight="1" x14ac:dyDescent="0.2">
      <c r="A39" s="16" t="s">
        <v>56</v>
      </c>
      <c r="B39" s="3">
        <v>84.5</v>
      </c>
      <c r="C39" s="3">
        <v>72.900000000000006</v>
      </c>
      <c r="D39" s="25">
        <v>63.4</v>
      </c>
      <c r="E39" s="3">
        <v>69.599999999999994</v>
      </c>
      <c r="F39" s="3">
        <v>70.900000000000006</v>
      </c>
      <c r="G39" s="3" t="e">
        <f>#REF!</f>
        <v>#REF!</v>
      </c>
      <c r="H39" s="3">
        <v>54.6</v>
      </c>
      <c r="I39" s="25" t="e">
        <f>#REF!</f>
        <v>#REF!</v>
      </c>
      <c r="J39" s="25" t="e">
        <f t="shared" si="0"/>
        <v>#REF!</v>
      </c>
      <c r="K39" s="25" t="e">
        <f t="shared" si="1"/>
        <v>#REF!</v>
      </c>
      <c r="L39" s="25" t="e">
        <f t="shared" si="2"/>
        <v>#REF!</v>
      </c>
      <c r="M39" s="25" t="e">
        <f t="shared" si="3"/>
        <v>#REF!</v>
      </c>
      <c r="N39" s="34"/>
      <c r="O39" s="16" t="s">
        <v>56</v>
      </c>
      <c r="P39" s="8">
        <v>1706.5088760000001</v>
      </c>
      <c r="Q39" s="8">
        <v>1908.0932780000001</v>
      </c>
      <c r="R39" s="35">
        <v>1861.5851740000001</v>
      </c>
      <c r="S39" s="8">
        <v>1964.3836209999999</v>
      </c>
      <c r="T39" s="8">
        <v>1797.25811</v>
      </c>
      <c r="U39" s="8" t="e">
        <f>#REF!</f>
        <v>#REF!</v>
      </c>
      <c r="V39" s="8">
        <v>1728.016484</v>
      </c>
      <c r="W39" s="35" t="e">
        <f>#REF!</f>
        <v>#REF!</v>
      </c>
      <c r="X39" s="25" t="e">
        <f t="shared" si="4"/>
        <v>#REF!</v>
      </c>
      <c r="Y39" s="25" t="e">
        <f t="shared" si="5"/>
        <v>#REF!</v>
      </c>
      <c r="Z39" s="36"/>
      <c r="AA39" s="16" t="s">
        <v>56</v>
      </c>
      <c r="AB39" s="3">
        <v>144.19999999999999</v>
      </c>
      <c r="AC39" s="3">
        <v>139.1</v>
      </c>
      <c r="AD39" s="25">
        <v>118</v>
      </c>
      <c r="AE39" s="3">
        <v>136.69999999999999</v>
      </c>
      <c r="AF39" s="3">
        <v>127.4</v>
      </c>
      <c r="AG39" s="3" t="e">
        <f>#REF!</f>
        <v>#REF!</v>
      </c>
      <c r="AH39" s="3">
        <v>94.3</v>
      </c>
      <c r="AI39" s="25" t="e">
        <f>#REF!</f>
        <v>#REF!</v>
      </c>
      <c r="AJ39" s="25" t="e">
        <f t="shared" si="6"/>
        <v>#REF!</v>
      </c>
      <c r="AK39" s="25" t="e">
        <f t="shared" si="7"/>
        <v>#REF!</v>
      </c>
      <c r="AL39" s="25" t="e">
        <f t="shared" si="8"/>
        <v>#REF!</v>
      </c>
      <c r="AM39" s="25" t="e">
        <f t="shared" si="9"/>
        <v>#REF!</v>
      </c>
      <c r="AN39" s="7"/>
      <c r="AO39" s="7"/>
      <c r="AP39" s="7"/>
      <c r="AQ39" s="7"/>
    </row>
    <row r="40" spans="1:43" ht="15.6" customHeight="1" x14ac:dyDescent="0.2">
      <c r="A40" s="16" t="s">
        <v>57</v>
      </c>
      <c r="B40" s="3">
        <v>65.900000000000006</v>
      </c>
      <c r="C40" s="3">
        <v>55.8</v>
      </c>
      <c r="D40" s="25">
        <v>67.900000000000006</v>
      </c>
      <c r="E40" s="3">
        <v>61.1</v>
      </c>
      <c r="F40" s="3">
        <v>58.8</v>
      </c>
      <c r="G40" s="3" t="e">
        <f>#REF!</f>
        <v>#REF!</v>
      </c>
      <c r="H40" s="3">
        <v>55.6</v>
      </c>
      <c r="I40" s="25" t="e">
        <f>#REF!</f>
        <v>#REF!</v>
      </c>
      <c r="J40" s="25" t="e">
        <f t="shared" si="0"/>
        <v>#REF!</v>
      </c>
      <c r="K40" s="25" t="e">
        <f t="shared" si="1"/>
        <v>#REF!</v>
      </c>
      <c r="L40" s="25" t="e">
        <f t="shared" si="2"/>
        <v>#REF!</v>
      </c>
      <c r="M40" s="25" t="e">
        <f t="shared" si="3"/>
        <v>#REF!</v>
      </c>
      <c r="N40" s="34"/>
      <c r="O40" s="16" t="s">
        <v>57</v>
      </c>
      <c r="P40" s="8">
        <v>1561.4567529999999</v>
      </c>
      <c r="Q40" s="8">
        <v>1625.4480289999999</v>
      </c>
      <c r="R40" s="35">
        <v>1797.381443</v>
      </c>
      <c r="S40" s="8">
        <v>1563.0180029999999</v>
      </c>
      <c r="T40" s="8">
        <v>1829.884354</v>
      </c>
      <c r="U40" s="8" t="e">
        <f>#REF!</f>
        <v>#REF!</v>
      </c>
      <c r="V40" s="8">
        <v>1688.755396</v>
      </c>
      <c r="W40" s="35" t="e">
        <f>#REF!</f>
        <v>#REF!</v>
      </c>
      <c r="X40" s="25" t="e">
        <f t="shared" si="4"/>
        <v>#REF!</v>
      </c>
      <c r="Y40" s="25" t="e">
        <f t="shared" si="5"/>
        <v>#REF!</v>
      </c>
      <c r="Z40" s="36"/>
      <c r="AA40" s="16" t="s">
        <v>57</v>
      </c>
      <c r="AB40" s="3">
        <v>102.9</v>
      </c>
      <c r="AC40" s="3">
        <v>90.7</v>
      </c>
      <c r="AD40" s="25">
        <v>122</v>
      </c>
      <c r="AE40" s="3">
        <v>95.5</v>
      </c>
      <c r="AF40" s="3">
        <v>107.6</v>
      </c>
      <c r="AG40" s="3" t="e">
        <f>#REF!</f>
        <v>#REF!</v>
      </c>
      <c r="AH40" s="3">
        <v>93.9</v>
      </c>
      <c r="AI40" s="25" t="e">
        <f>#REF!</f>
        <v>#REF!</v>
      </c>
      <c r="AJ40" s="25" t="e">
        <f t="shared" si="6"/>
        <v>#REF!</v>
      </c>
      <c r="AK40" s="25" t="e">
        <f t="shared" si="7"/>
        <v>#REF!</v>
      </c>
      <c r="AL40" s="25" t="e">
        <f t="shared" si="8"/>
        <v>#REF!</v>
      </c>
      <c r="AM40" s="25" t="e">
        <f t="shared" si="9"/>
        <v>#REF!</v>
      </c>
      <c r="AN40" s="7"/>
      <c r="AO40" s="7"/>
      <c r="AP40" s="7"/>
      <c r="AQ40" s="7"/>
    </row>
    <row r="41" spans="1:43" ht="15.6" customHeight="1" x14ac:dyDescent="0.2">
      <c r="A41" s="46" t="s">
        <v>58</v>
      </c>
      <c r="B41" s="47">
        <v>1743.6</v>
      </c>
      <c r="C41" s="47">
        <v>1637.6</v>
      </c>
      <c r="D41" s="47">
        <v>1504.5</v>
      </c>
      <c r="E41" s="47">
        <v>1658.9</v>
      </c>
      <c r="F41" s="47">
        <v>1699.5</v>
      </c>
      <c r="G41" s="47" t="e">
        <f>#REF!</f>
        <v>#REF!</v>
      </c>
      <c r="H41" s="47">
        <v>1587.3</v>
      </c>
      <c r="I41" s="47" t="e">
        <f>#REF!</f>
        <v>#REF!</v>
      </c>
      <c r="J41" s="47" t="e">
        <f t="shared" si="0"/>
        <v>#REF!</v>
      </c>
      <c r="K41" s="47" t="e">
        <f t="shared" si="1"/>
        <v>#REF!</v>
      </c>
      <c r="L41" s="47" t="e">
        <f t="shared" si="2"/>
        <v>#REF!</v>
      </c>
      <c r="M41" s="47" t="e">
        <f t="shared" si="3"/>
        <v>#REF!</v>
      </c>
      <c r="N41" s="31"/>
      <c r="O41" s="38" t="s">
        <v>58</v>
      </c>
      <c r="P41" s="39">
        <v>431.11229600000001</v>
      </c>
      <c r="Q41" s="39">
        <v>436.954995</v>
      </c>
      <c r="R41" s="39">
        <v>276.17633799999999</v>
      </c>
      <c r="S41" s="39">
        <v>488.164265</v>
      </c>
      <c r="T41" s="39">
        <v>423.170344</v>
      </c>
      <c r="U41" s="39" t="e">
        <f>#REF!</f>
        <v>#REF!</v>
      </c>
      <c r="V41" s="39">
        <v>542.970642</v>
      </c>
      <c r="W41" s="39" t="e">
        <f>#REF!</f>
        <v>#REF!</v>
      </c>
      <c r="X41" s="40" t="e">
        <f t="shared" si="4"/>
        <v>#REF!</v>
      </c>
      <c r="Y41" s="40" t="e">
        <f t="shared" si="5"/>
        <v>#REF!</v>
      </c>
      <c r="Z41" s="33"/>
      <c r="AA41" s="46" t="s">
        <v>58</v>
      </c>
      <c r="AB41" s="47">
        <v>751.6</v>
      </c>
      <c r="AC41" s="47">
        <v>715.4</v>
      </c>
      <c r="AD41" s="47">
        <v>415.5</v>
      </c>
      <c r="AE41" s="47">
        <v>809.7</v>
      </c>
      <c r="AF41" s="47">
        <v>719.3</v>
      </c>
      <c r="AG41" s="47" t="e">
        <f>#REF!</f>
        <v>#REF!</v>
      </c>
      <c r="AH41" s="47">
        <v>862</v>
      </c>
      <c r="AI41" s="47" t="e">
        <f>#REF!</f>
        <v>#REF!</v>
      </c>
      <c r="AJ41" s="47" t="e">
        <f t="shared" si="6"/>
        <v>#REF!</v>
      </c>
      <c r="AK41" s="47" t="e">
        <f t="shared" si="7"/>
        <v>#REF!</v>
      </c>
      <c r="AL41" s="47" t="e">
        <f t="shared" si="8"/>
        <v>#REF!</v>
      </c>
      <c r="AM41" s="47" t="e">
        <f t="shared" si="9"/>
        <v>#REF!</v>
      </c>
      <c r="AN41" s="7"/>
      <c r="AO41" s="7"/>
      <c r="AP41" s="7"/>
      <c r="AQ41" s="7"/>
    </row>
    <row r="42" spans="1:43" ht="15.6" customHeight="1" x14ac:dyDescent="0.2">
      <c r="A42" s="49" t="s">
        <v>59</v>
      </c>
      <c r="B42" s="50">
        <v>1622</v>
      </c>
      <c r="C42" s="50">
        <v>1386.6</v>
      </c>
      <c r="D42" s="50">
        <v>1332.99</v>
      </c>
      <c r="E42" s="50">
        <v>1521.4</v>
      </c>
      <c r="F42" s="50">
        <v>1472.2</v>
      </c>
      <c r="G42" s="50" t="e">
        <f>#REF!</f>
        <v>#REF!</v>
      </c>
      <c r="H42" s="50">
        <v>1339.7</v>
      </c>
      <c r="I42" s="50" t="e">
        <f>#REF!</f>
        <v>#REF!</v>
      </c>
      <c r="J42" s="50" t="e">
        <f t="shared" si="0"/>
        <v>#REF!</v>
      </c>
      <c r="K42" s="50" t="e">
        <f t="shared" si="1"/>
        <v>#REF!</v>
      </c>
      <c r="L42" s="50" t="e">
        <f t="shared" si="2"/>
        <v>#REF!</v>
      </c>
      <c r="M42" s="50" t="e">
        <f t="shared" si="3"/>
        <v>#REF!</v>
      </c>
      <c r="N42" s="31"/>
      <c r="O42" s="38" t="s">
        <v>59</v>
      </c>
      <c r="P42" s="39">
        <v>1665.8773120000001</v>
      </c>
      <c r="Q42" s="39">
        <v>1799.209433</v>
      </c>
      <c r="R42" s="39">
        <v>1573.6442509999999</v>
      </c>
      <c r="S42" s="39">
        <v>1702.1858159999999</v>
      </c>
      <c r="T42" s="39">
        <v>1628.0438799999999</v>
      </c>
      <c r="U42" s="39" t="e">
        <f>#REF!</f>
        <v>#REF!</v>
      </c>
      <c r="V42" s="39">
        <v>1673.051653</v>
      </c>
      <c r="W42" s="39" t="e">
        <f>#REF!</f>
        <v>#REF!</v>
      </c>
      <c r="X42" s="40" t="e">
        <f t="shared" si="4"/>
        <v>#REF!</v>
      </c>
      <c r="Y42" s="40" t="e">
        <f t="shared" si="5"/>
        <v>#REF!</v>
      </c>
      <c r="Z42" s="33"/>
      <c r="AA42" s="49" t="s">
        <v>59</v>
      </c>
      <c r="AB42" s="50">
        <v>2702.1</v>
      </c>
      <c r="AC42" s="50">
        <v>2494.8000000000002</v>
      </c>
      <c r="AD42" s="50">
        <v>2097.4</v>
      </c>
      <c r="AE42" s="50">
        <v>2589.8000000000002</v>
      </c>
      <c r="AF42" s="50">
        <v>2396.8000000000002</v>
      </c>
      <c r="AG42" s="50" t="e">
        <f>#REF!</f>
        <v>#REF!</v>
      </c>
      <c r="AH42" s="50">
        <v>2241.4</v>
      </c>
      <c r="AI42" s="50" t="e">
        <f>#REF!</f>
        <v>#REF!</v>
      </c>
      <c r="AJ42" s="50" t="e">
        <f t="shared" si="6"/>
        <v>#REF!</v>
      </c>
      <c r="AK42" s="50" t="e">
        <f t="shared" si="7"/>
        <v>#REF!</v>
      </c>
      <c r="AL42" s="50" t="e">
        <f t="shared" si="8"/>
        <v>#REF!</v>
      </c>
      <c r="AM42" s="50" t="e">
        <f t="shared" si="9"/>
        <v>#REF!</v>
      </c>
      <c r="AN42" s="7"/>
      <c r="AO42" s="7"/>
      <c r="AP42" s="7"/>
      <c r="AQ42" s="7"/>
    </row>
    <row r="43" spans="1:43" ht="15.6" customHeight="1" x14ac:dyDescent="0.2">
      <c r="A43" s="44" t="s">
        <v>10</v>
      </c>
      <c r="B43" s="17">
        <v>3365.6</v>
      </c>
      <c r="C43" s="17">
        <v>3024.2</v>
      </c>
      <c r="D43" s="17">
        <v>2837.49</v>
      </c>
      <c r="E43" s="17">
        <v>3180.3</v>
      </c>
      <c r="F43" s="17">
        <v>3171.7</v>
      </c>
      <c r="G43" s="17" t="e">
        <f>#REF!</f>
        <v>#REF!</v>
      </c>
      <c r="H43" s="17">
        <v>2927</v>
      </c>
      <c r="I43" s="17" t="e">
        <f>#REF!</f>
        <v>#REF!</v>
      </c>
      <c r="J43" s="17" t="e">
        <f t="shared" si="0"/>
        <v>#REF!</v>
      </c>
      <c r="K43" s="17" t="e">
        <f t="shared" si="1"/>
        <v>#REF!</v>
      </c>
      <c r="L43" s="17" t="e">
        <f t="shared" si="2"/>
        <v>#REF!</v>
      </c>
      <c r="M43" s="17" t="e">
        <f t="shared" si="3"/>
        <v>#REF!</v>
      </c>
      <c r="N43" s="31"/>
      <c r="O43" s="46" t="s">
        <v>10</v>
      </c>
      <c r="P43" s="48">
        <v>1026.1886139999999</v>
      </c>
      <c r="Q43" s="48">
        <v>1061.5505920000001</v>
      </c>
      <c r="R43" s="48">
        <v>885.69804699999997</v>
      </c>
      <c r="S43" s="48">
        <v>1068.930981</v>
      </c>
      <c r="T43" s="48">
        <v>982.43345799999997</v>
      </c>
      <c r="U43" s="48" t="e">
        <f>#REF!</f>
        <v>#REF!</v>
      </c>
      <c r="V43" s="48">
        <v>1060.213393</v>
      </c>
      <c r="W43" s="48" t="e">
        <f>#REF!</f>
        <v>#REF!</v>
      </c>
      <c r="X43" s="47" t="e">
        <f t="shared" si="4"/>
        <v>#REF!</v>
      </c>
      <c r="Y43" s="47" t="e">
        <f t="shared" si="5"/>
        <v>#REF!</v>
      </c>
      <c r="Z43" s="33"/>
      <c r="AA43" s="44" t="s">
        <v>10</v>
      </c>
      <c r="AB43" s="17">
        <v>3453.7</v>
      </c>
      <c r="AC43" s="17">
        <v>3210.2</v>
      </c>
      <c r="AD43" s="17">
        <v>2512.9</v>
      </c>
      <c r="AE43" s="17">
        <v>3399.5</v>
      </c>
      <c r="AF43" s="17">
        <v>3116.1</v>
      </c>
      <c r="AG43" s="17" t="e">
        <f>#REF!</f>
        <v>#REF!</v>
      </c>
      <c r="AH43" s="17">
        <v>3103.4</v>
      </c>
      <c r="AI43" s="17" t="e">
        <f>#REF!</f>
        <v>#REF!</v>
      </c>
      <c r="AJ43" s="17" t="e">
        <f t="shared" si="6"/>
        <v>#REF!</v>
      </c>
      <c r="AK43" s="17" t="e">
        <f t="shared" si="7"/>
        <v>#REF!</v>
      </c>
      <c r="AL43" s="17" t="e">
        <f t="shared" si="8"/>
        <v>#REF!</v>
      </c>
      <c r="AM43" s="17" t="e">
        <f t="shared" si="9"/>
        <v>#REF!</v>
      </c>
      <c r="AN43" s="7"/>
      <c r="AO43" s="7"/>
      <c r="AP43" s="7"/>
      <c r="AQ43" s="7"/>
    </row>
    <row r="44" spans="1:43" ht="15.6" customHeight="1" x14ac:dyDescent="0.2">
      <c r="A44" s="5" t="e">
        <f>#REF!</f>
        <v>#REF!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 t="s">
        <v>1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5" t="s">
        <v>1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43" ht="15.6" customHeight="1" x14ac:dyDescent="0.2">
      <c r="A45" s="5" t="e">
        <f>#REF!</f>
        <v>#REF!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5" t="e">
        <f>#REF!</f>
        <v>#REF!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5" t="e">
        <f>#REF!</f>
        <v>#REF!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43" ht="20.100000000000001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43" ht="20.100000000000001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43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1:43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</row>
    <row r="50" spans="1:43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1:43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52" spans="1:43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spans="1:43" ht="1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</row>
    <row r="54" spans="1:43" ht="1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3" ht="1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1:43" ht="1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3" ht="19.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3" ht="19.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3" ht="19.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</row>
    <row r="60" spans="1:43" ht="1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3" ht="15" customHeight="1" x14ac:dyDescent="0.2"/>
    <row r="62" spans="1:43" ht="15" customHeight="1" x14ac:dyDescent="0.2"/>
    <row r="63" spans="1:43" ht="15" customHeight="1" x14ac:dyDescent="0.2"/>
    <row r="64" spans="1:4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hidden="1" customHeight="1" x14ac:dyDescent="0.2"/>
    <row r="86" ht="15" hidden="1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9.5" customHeight="1" x14ac:dyDescent="0.2"/>
    <row r="110" ht="19.5" customHeight="1" x14ac:dyDescent="0.2"/>
    <row r="111" ht="19.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hidden="1" customHeight="1" x14ac:dyDescent="0.2"/>
    <row r="124" ht="15" hidden="1" customHeight="1" x14ac:dyDescent="0.2"/>
    <row r="125" ht="15" hidden="1" customHeight="1" x14ac:dyDescent="0.2"/>
    <row r="126" ht="15" hidden="1" customHeight="1" x14ac:dyDescent="0.2"/>
    <row r="127" ht="15" hidden="1" customHeight="1" x14ac:dyDescent="0.2"/>
    <row r="128" ht="15" hidden="1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hidden="1" customHeight="1" x14ac:dyDescent="0.2"/>
    <row r="138" ht="15" hidden="1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</sheetData>
  <mergeCells count="45">
    <mergeCell ref="AJ7:AK7"/>
    <mergeCell ref="AL7:AM7"/>
    <mergeCell ref="AC7:AC8"/>
    <mergeCell ref="AD7:AD8"/>
    <mergeCell ref="AE7:AE8"/>
    <mergeCell ref="AF7:AF8"/>
    <mergeCell ref="AG7:AG8"/>
    <mergeCell ref="S7:S8"/>
    <mergeCell ref="T7:T8"/>
    <mergeCell ref="U7:U8"/>
    <mergeCell ref="X7:Y7"/>
    <mergeCell ref="AB7:AB8"/>
    <mergeCell ref="J7:K7"/>
    <mergeCell ref="L7:M7"/>
    <mergeCell ref="P7:P8"/>
    <mergeCell ref="Q7:Q8"/>
    <mergeCell ref="R7:R8"/>
    <mergeCell ref="C7:C8"/>
    <mergeCell ref="D7:D8"/>
    <mergeCell ref="E7:E8"/>
    <mergeCell ref="F7:F8"/>
    <mergeCell ref="G7:G8"/>
    <mergeCell ref="A4:M4"/>
    <mergeCell ref="O4:Y4"/>
    <mergeCell ref="AA4:AM4"/>
    <mergeCell ref="A5:A8"/>
    <mergeCell ref="B5:M5"/>
    <mergeCell ref="O5:O8"/>
    <mergeCell ref="P5:Y5"/>
    <mergeCell ref="AA5:AA8"/>
    <mergeCell ref="AB5:AM5"/>
    <mergeCell ref="H6:I6"/>
    <mergeCell ref="J6:M6"/>
    <mergeCell ref="V6:W6"/>
    <mergeCell ref="X6:Y6"/>
    <mergeCell ref="AH6:AI6"/>
    <mergeCell ref="AJ6:AM6"/>
    <mergeCell ref="B7:B8"/>
    <mergeCell ref="A1:I1"/>
    <mergeCell ref="A2:M2"/>
    <mergeCell ref="O2:Y2"/>
    <mergeCell ref="AA2:AM2"/>
    <mergeCell ref="A3:M3"/>
    <mergeCell ref="O3:Y3"/>
    <mergeCell ref="AA3:AM3"/>
  </mergeCells>
  <printOptions gridLines="1" gridLinesSet="0"/>
  <pageMargins left="0.51180599999999998" right="0.39375000000000004" top="0.98402800000000012" bottom="0.98402800000000012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8"/>
  <sheetViews>
    <sheetView zoomScale="90" workbookViewId="0">
      <pane xSplit="1" ySplit="8" topLeftCell="B9" activePane="bottomRight" state="frozen"/>
      <selection activeCell="E7" sqref="E7:E42"/>
      <selection pane="topRight"/>
      <selection pane="bottomLeft"/>
      <selection pane="bottomRight" activeCell="B9" sqref="B9"/>
    </sheetView>
  </sheetViews>
  <sheetFormatPr defaultColWidth="11.42578125" defaultRowHeight="20.100000000000001" customHeight="1" x14ac:dyDescent="0.2"/>
  <cols>
    <col min="1" max="1" width="19.5703125" style="1" customWidth="1"/>
    <col min="2" max="8" width="11.28515625" style="1" customWidth="1"/>
    <col min="9" max="9" width="10.42578125" style="1" customWidth="1"/>
    <col min="10" max="10" width="9.7109375" style="1" customWidth="1"/>
    <col min="11" max="11" width="8" style="1" customWidth="1"/>
    <col min="12" max="13" width="8.28515625" style="1" customWidth="1"/>
    <col min="14" max="14" width="8.7109375" style="1" customWidth="1"/>
    <col min="15" max="15" width="16.85546875" style="1" customWidth="1"/>
    <col min="16" max="21" width="11.42578125" style="1" customWidth="1"/>
    <col min="22" max="23" width="11.28515625" style="1" customWidth="1"/>
    <col min="24" max="25" width="11.140625" style="1" customWidth="1"/>
    <col min="26" max="26" width="7.85546875" style="1" customWidth="1"/>
    <col min="27" max="27" width="17.28515625" style="1" customWidth="1"/>
    <col min="28" max="34" width="11.42578125" style="1" customWidth="1"/>
    <col min="35" max="35" width="11.140625" style="1" customWidth="1"/>
    <col min="36" max="38" width="11.42578125" style="1" customWidth="1"/>
    <col min="39" max="39" width="10" style="1" customWidth="1"/>
    <col min="40" max="257" width="11.42578125" style="1" customWidth="1"/>
  </cols>
  <sheetData>
    <row r="1" spans="1:44" ht="38.2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ht="15.6" customHeight="1" x14ac:dyDescent="0.2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21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21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7"/>
      <c r="AO2" s="7"/>
      <c r="AP2" s="7"/>
      <c r="AQ2" s="7"/>
      <c r="AR2" s="7"/>
    </row>
    <row r="3" spans="1:44" ht="15.6" customHeight="1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21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21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7"/>
      <c r="AO3" s="7"/>
      <c r="AP3" s="7"/>
      <c r="AQ3" s="7"/>
      <c r="AR3" s="7"/>
    </row>
    <row r="4" spans="1:44" ht="15.6" customHeight="1" x14ac:dyDescent="0.2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21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21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7"/>
      <c r="AO4" s="7"/>
      <c r="AP4" s="7"/>
      <c r="AQ4" s="7"/>
      <c r="AR4" s="7"/>
    </row>
    <row r="5" spans="1:44" ht="19.5" customHeight="1" x14ac:dyDescent="0.2">
      <c r="A5" s="205" t="s">
        <v>12</v>
      </c>
      <c r="B5" s="207" t="s">
        <v>68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97"/>
      <c r="O5" s="205" t="s">
        <v>12</v>
      </c>
      <c r="P5" s="207" t="s">
        <v>14</v>
      </c>
      <c r="Q5" s="207"/>
      <c r="R5" s="207"/>
      <c r="S5" s="207"/>
      <c r="T5" s="207"/>
      <c r="U5" s="207"/>
      <c r="V5" s="207"/>
      <c r="W5" s="207"/>
      <c r="X5" s="207"/>
      <c r="Y5" s="207"/>
      <c r="Z5" s="28"/>
      <c r="AA5" s="205" t="s">
        <v>12</v>
      </c>
      <c r="AB5" s="207" t="s">
        <v>69</v>
      </c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7"/>
      <c r="AO5" s="7"/>
      <c r="AP5" s="7"/>
      <c r="AQ5" s="7"/>
      <c r="AR5" s="7"/>
    </row>
    <row r="6" spans="1:44" ht="20.100000000000001" customHeight="1" x14ac:dyDescent="0.2">
      <c r="A6" s="205"/>
      <c r="B6" s="95" t="s">
        <v>70</v>
      </c>
      <c r="C6" s="95" t="s">
        <v>71</v>
      </c>
      <c r="D6" s="95" t="s">
        <v>72</v>
      </c>
      <c r="E6" s="95" t="s">
        <v>73</v>
      </c>
      <c r="F6" s="95" t="s">
        <v>74</v>
      </c>
      <c r="G6" s="95" t="s">
        <v>75</v>
      </c>
      <c r="H6" s="205" t="s">
        <v>76</v>
      </c>
      <c r="I6" s="205"/>
      <c r="J6" s="205" t="s">
        <v>16</v>
      </c>
      <c r="K6" s="205"/>
      <c r="L6" s="205"/>
      <c r="M6" s="205"/>
      <c r="N6" s="2"/>
      <c r="O6" s="205"/>
      <c r="P6" s="95" t="s">
        <v>70</v>
      </c>
      <c r="Q6" s="95" t="s">
        <v>71</v>
      </c>
      <c r="R6" s="95" t="s">
        <v>72</v>
      </c>
      <c r="S6" s="95" t="s">
        <v>73</v>
      </c>
      <c r="T6" s="95" t="s">
        <v>74</v>
      </c>
      <c r="U6" s="95" t="s">
        <v>75</v>
      </c>
      <c r="V6" s="205" t="s">
        <v>76</v>
      </c>
      <c r="W6" s="205"/>
      <c r="X6" s="205" t="s">
        <v>16</v>
      </c>
      <c r="Y6" s="205"/>
      <c r="Z6" s="12"/>
      <c r="AA6" s="205"/>
      <c r="AB6" s="95" t="s">
        <v>70</v>
      </c>
      <c r="AC6" s="95" t="s">
        <v>71</v>
      </c>
      <c r="AD6" s="95" t="s">
        <v>72</v>
      </c>
      <c r="AE6" s="95" t="s">
        <v>73</v>
      </c>
      <c r="AF6" s="95" t="s">
        <v>74</v>
      </c>
      <c r="AG6" s="95" t="s">
        <v>75</v>
      </c>
      <c r="AH6" s="205" t="s">
        <v>76</v>
      </c>
      <c r="AI6" s="205"/>
      <c r="AJ6" s="205" t="s">
        <v>16</v>
      </c>
      <c r="AK6" s="205"/>
      <c r="AL6" s="205"/>
      <c r="AM6" s="205"/>
      <c r="AN6" s="7"/>
      <c r="AO6" s="7"/>
      <c r="AP6" s="7"/>
      <c r="AQ6" s="7"/>
      <c r="AR6" s="7"/>
    </row>
    <row r="7" spans="1:44" ht="20.100000000000001" customHeight="1" x14ac:dyDescent="0.2">
      <c r="A7" s="205"/>
      <c r="B7" s="205" t="s">
        <v>17</v>
      </c>
      <c r="C7" s="205" t="s">
        <v>18</v>
      </c>
      <c r="D7" s="205" t="s">
        <v>20</v>
      </c>
      <c r="E7" s="205" t="s">
        <v>21</v>
      </c>
      <c r="F7" s="205" t="s">
        <v>23</v>
      </c>
      <c r="G7" s="205" t="s">
        <v>24</v>
      </c>
      <c r="H7" s="98" t="s">
        <v>77</v>
      </c>
      <c r="I7" s="98" t="s">
        <v>78</v>
      </c>
      <c r="J7" s="205" t="s">
        <v>4</v>
      </c>
      <c r="K7" s="205"/>
      <c r="L7" s="205" t="s">
        <v>5</v>
      </c>
      <c r="M7" s="205"/>
      <c r="N7" s="2"/>
      <c r="O7" s="205"/>
      <c r="P7" s="205" t="s">
        <v>17</v>
      </c>
      <c r="Q7" s="205" t="s">
        <v>18</v>
      </c>
      <c r="R7" s="205" t="s">
        <v>20</v>
      </c>
      <c r="S7" s="205" t="s">
        <v>21</v>
      </c>
      <c r="T7" s="205" t="s">
        <v>23</v>
      </c>
      <c r="U7" s="205" t="s">
        <v>24</v>
      </c>
      <c r="V7" s="98" t="s">
        <v>77</v>
      </c>
      <c r="W7" s="98" t="s">
        <v>78</v>
      </c>
      <c r="X7" s="205" t="s">
        <v>4</v>
      </c>
      <c r="Y7" s="205"/>
      <c r="Z7" s="12"/>
      <c r="AA7" s="205"/>
      <c r="AB7" s="205" t="s">
        <v>17</v>
      </c>
      <c r="AC7" s="205" t="s">
        <v>18</v>
      </c>
      <c r="AD7" s="205" t="s">
        <v>20</v>
      </c>
      <c r="AE7" s="205" t="s">
        <v>21</v>
      </c>
      <c r="AF7" s="205" t="s">
        <v>23</v>
      </c>
      <c r="AG7" s="205" t="s">
        <v>24</v>
      </c>
      <c r="AH7" s="98" t="s">
        <v>77</v>
      </c>
      <c r="AI7" s="98" t="s">
        <v>78</v>
      </c>
      <c r="AJ7" s="205" t="s">
        <v>4</v>
      </c>
      <c r="AK7" s="205"/>
      <c r="AL7" s="205" t="s">
        <v>5</v>
      </c>
      <c r="AM7" s="205"/>
      <c r="AN7" s="7"/>
      <c r="AO7" s="7"/>
      <c r="AP7" s="7"/>
      <c r="AQ7" s="7"/>
      <c r="AR7" s="7"/>
    </row>
    <row r="8" spans="1:44" ht="13.5" customHeight="1" x14ac:dyDescent="0.2">
      <c r="A8" s="206"/>
      <c r="B8" s="206"/>
      <c r="C8" s="206"/>
      <c r="D8" s="206"/>
      <c r="E8" s="206"/>
      <c r="F8" s="206"/>
      <c r="G8" s="206"/>
      <c r="H8" s="99" t="s">
        <v>61</v>
      </c>
      <c r="I8" s="99" t="s">
        <v>62</v>
      </c>
      <c r="J8" s="96" t="s">
        <v>63</v>
      </c>
      <c r="K8" s="96" t="s">
        <v>79</v>
      </c>
      <c r="L8" s="96" t="s">
        <v>80</v>
      </c>
      <c r="M8" s="96" t="s">
        <v>81</v>
      </c>
      <c r="N8" s="2"/>
      <c r="O8" s="206"/>
      <c r="P8" s="206"/>
      <c r="Q8" s="206"/>
      <c r="R8" s="206"/>
      <c r="S8" s="206"/>
      <c r="T8" s="206"/>
      <c r="U8" s="206"/>
      <c r="V8" s="99" t="s">
        <v>61</v>
      </c>
      <c r="W8" s="99" t="s">
        <v>62</v>
      </c>
      <c r="X8" s="96" t="s">
        <v>63</v>
      </c>
      <c r="Y8" s="96" t="s">
        <v>79</v>
      </c>
      <c r="Z8" s="12"/>
      <c r="AA8" s="206"/>
      <c r="AB8" s="206"/>
      <c r="AC8" s="206"/>
      <c r="AD8" s="206"/>
      <c r="AE8" s="206"/>
      <c r="AF8" s="206"/>
      <c r="AG8" s="206"/>
      <c r="AH8" s="99" t="s">
        <v>61</v>
      </c>
      <c r="AI8" s="99" t="s">
        <v>62</v>
      </c>
      <c r="AJ8" s="96" t="s">
        <v>63</v>
      </c>
      <c r="AK8" s="96" t="s">
        <v>79</v>
      </c>
      <c r="AL8" s="96" t="s">
        <v>80</v>
      </c>
      <c r="AM8" s="96" t="s">
        <v>81</v>
      </c>
      <c r="AN8" s="7"/>
      <c r="AO8" s="7"/>
      <c r="AP8" s="7"/>
      <c r="AQ8" s="7"/>
      <c r="AR8" s="7"/>
    </row>
    <row r="9" spans="1:44" ht="15.6" customHeight="1" x14ac:dyDescent="0.2">
      <c r="A9" s="46" t="s">
        <v>26</v>
      </c>
      <c r="B9" s="47">
        <v>361.9</v>
      </c>
      <c r="C9" s="47">
        <v>393.8</v>
      </c>
      <c r="D9" s="47">
        <v>327</v>
      </c>
      <c r="E9" s="47">
        <v>311.8</v>
      </c>
      <c r="F9" s="47">
        <v>290.89999999999998</v>
      </c>
      <c r="G9" s="47" t="e">
        <f>#REF!</f>
        <v>#REF!</v>
      </c>
      <c r="H9" s="47">
        <v>254.9</v>
      </c>
      <c r="I9" s="47" t="e">
        <f>#REF!</f>
        <v>#REF!</v>
      </c>
      <c r="J9" s="47" t="e">
        <f t="shared" ref="J9:J43" si="0">IF($H9=0,0,ROUND((I9/$H9-1)*100,1))</f>
        <v>#REF!</v>
      </c>
      <c r="K9" s="47" t="e">
        <f t="shared" ref="K9:K43" si="1">IF($G9=0,0,ROUND((I9/$G9-1)*100,1))</f>
        <v>#REF!</v>
      </c>
      <c r="L9" s="47" t="e">
        <f t="shared" ref="L9:L43" si="2">I9-H9</f>
        <v>#REF!</v>
      </c>
      <c r="M9" s="47" t="e">
        <f t="shared" ref="M9:M43" si="3">I9-G9</f>
        <v>#REF!</v>
      </c>
      <c r="N9" s="100"/>
      <c r="O9" s="46" t="s">
        <v>26</v>
      </c>
      <c r="P9" s="48">
        <v>2844.7109700000001</v>
      </c>
      <c r="Q9" s="48">
        <v>3239.0081260000002</v>
      </c>
      <c r="R9" s="48">
        <v>3141.609786</v>
      </c>
      <c r="S9" s="48">
        <v>3194.4162919999999</v>
      </c>
      <c r="T9" s="48">
        <v>3302.2086749999999</v>
      </c>
      <c r="U9" s="48">
        <v>3173.2696989999999</v>
      </c>
      <c r="V9" s="48">
        <v>4814.6092589999998</v>
      </c>
      <c r="W9" s="48" t="e">
        <f>#REF!</f>
        <v>#REF!</v>
      </c>
      <c r="X9" s="47" t="e">
        <f t="shared" ref="X9:X43" si="4">IF($V9=0,0,ROUND((W9/$V9-1)*100,1))</f>
        <v>#REF!</v>
      </c>
      <c r="Y9" s="47" t="e">
        <f t="shared" ref="Y9:Y43" si="5">IF($U9=0,0,ROUND((W9/$U9-1)*100,1))</f>
        <v>#REF!</v>
      </c>
      <c r="Z9" s="33"/>
      <c r="AA9" s="46" t="s">
        <v>26</v>
      </c>
      <c r="AB9" s="47">
        <v>1029.4100000000001</v>
      </c>
      <c r="AC9" s="47">
        <v>1275.5116</v>
      </c>
      <c r="AD9" s="47">
        <v>1027.3032000000001</v>
      </c>
      <c r="AE9" s="47">
        <v>996.01499999999999</v>
      </c>
      <c r="AF9" s="47">
        <v>961.99599999999998</v>
      </c>
      <c r="AG9" s="47" t="e">
        <f>#REF!</f>
        <v>#REF!</v>
      </c>
      <c r="AH9" s="47">
        <v>1227.2</v>
      </c>
      <c r="AI9" s="47" t="e">
        <f>#REF!</f>
        <v>#REF!</v>
      </c>
      <c r="AJ9" s="47" t="e">
        <f t="shared" ref="AJ9:AJ43" si="6">IF($AH9=0,0,ROUND((AI9/$AH9-1)*100,1))</f>
        <v>#REF!</v>
      </c>
      <c r="AK9" s="47" t="e">
        <f t="shared" ref="AK9:AK43" si="7">IF($AG9=0,0,ROUND((AI9/$AG9-1)*100,1))</f>
        <v>#REF!</v>
      </c>
      <c r="AL9" s="47" t="e">
        <f t="shared" ref="AL9:AL43" si="8">AI9-AH9</f>
        <v>#REF!</v>
      </c>
      <c r="AM9" s="47" t="e">
        <f t="shared" ref="AM9:AM43" si="9">AI9-AG9</f>
        <v>#REF!</v>
      </c>
      <c r="AN9" s="101"/>
      <c r="AO9" s="101"/>
      <c r="AP9" s="101"/>
      <c r="AQ9" s="101"/>
      <c r="AR9" s="7"/>
    </row>
    <row r="10" spans="1:44" ht="15.6" customHeight="1" x14ac:dyDescent="0.2">
      <c r="A10" s="16" t="s">
        <v>27</v>
      </c>
      <c r="B10" s="3">
        <v>6.2</v>
      </c>
      <c r="C10" s="3">
        <v>6.2</v>
      </c>
      <c r="D10" s="25">
        <v>0</v>
      </c>
      <c r="E10" s="3">
        <v>0</v>
      </c>
      <c r="F10" s="3">
        <v>0</v>
      </c>
      <c r="G10" s="3" t="e">
        <f>#REF!</f>
        <v>#REF!</v>
      </c>
      <c r="H10" s="3">
        <v>0</v>
      </c>
      <c r="I10" s="25" t="e">
        <f>#REF!</f>
        <v>#REF!</v>
      </c>
      <c r="J10" s="25">
        <f t="shared" si="0"/>
        <v>0</v>
      </c>
      <c r="K10" s="25" t="e">
        <f t="shared" si="1"/>
        <v>#REF!</v>
      </c>
      <c r="L10" s="25" t="e">
        <f t="shared" si="2"/>
        <v>#REF!</v>
      </c>
      <c r="M10" s="25" t="e">
        <f t="shared" si="3"/>
        <v>#REF!</v>
      </c>
      <c r="N10" s="102"/>
      <c r="O10" s="16" t="s">
        <v>27</v>
      </c>
      <c r="P10" s="8">
        <v>923</v>
      </c>
      <c r="Q10" s="8">
        <v>2483</v>
      </c>
      <c r="R10" s="35">
        <v>0</v>
      </c>
      <c r="S10" s="8">
        <v>0</v>
      </c>
      <c r="T10" s="8">
        <v>0</v>
      </c>
      <c r="U10" s="8">
        <v>0</v>
      </c>
      <c r="V10" s="8">
        <v>0</v>
      </c>
      <c r="W10" s="35" t="e">
        <f>#REF!</f>
        <v>#REF!</v>
      </c>
      <c r="X10" s="25">
        <f t="shared" si="4"/>
        <v>0</v>
      </c>
      <c r="Y10" s="25">
        <f t="shared" si="5"/>
        <v>0</v>
      </c>
      <c r="Z10" s="36"/>
      <c r="AA10" s="16" t="s">
        <v>27</v>
      </c>
      <c r="AB10" s="3">
        <v>5.7</v>
      </c>
      <c r="AC10" s="3">
        <v>15.4</v>
      </c>
      <c r="AD10" s="25">
        <v>0</v>
      </c>
      <c r="AE10" s="3">
        <v>0</v>
      </c>
      <c r="AF10" s="3">
        <v>0</v>
      </c>
      <c r="AG10" s="3" t="e">
        <f>#REF!</f>
        <v>#REF!</v>
      </c>
      <c r="AH10" s="3">
        <v>0</v>
      </c>
      <c r="AI10" s="25" t="e">
        <f>#REF!</f>
        <v>#REF!</v>
      </c>
      <c r="AJ10" s="25">
        <f t="shared" si="6"/>
        <v>0</v>
      </c>
      <c r="AK10" s="25" t="e">
        <f t="shared" si="7"/>
        <v>#REF!</v>
      </c>
      <c r="AL10" s="25" t="e">
        <f t="shared" si="8"/>
        <v>#REF!</v>
      </c>
      <c r="AM10" s="25" t="e">
        <f t="shared" si="9"/>
        <v>#REF!</v>
      </c>
      <c r="AN10" s="101"/>
      <c r="AO10" s="101"/>
      <c r="AP10" s="101"/>
      <c r="AQ10" s="101"/>
      <c r="AR10" s="7"/>
    </row>
    <row r="11" spans="1:44" ht="15.6" customHeight="1" x14ac:dyDescent="0.2">
      <c r="A11" s="16" t="s">
        <v>28</v>
      </c>
      <c r="B11" s="3">
        <v>60.9</v>
      </c>
      <c r="C11" s="3">
        <v>46</v>
      </c>
      <c r="D11" s="25">
        <v>38.6</v>
      </c>
      <c r="E11" s="3">
        <v>40.200000000000003</v>
      </c>
      <c r="F11" s="3">
        <v>29.1</v>
      </c>
      <c r="G11" s="3" t="e">
        <f>#REF!</f>
        <v>#REF!</v>
      </c>
      <c r="H11" s="3">
        <v>11.9</v>
      </c>
      <c r="I11" s="25" t="e">
        <f>#REF!</f>
        <v>#REF!</v>
      </c>
      <c r="J11" s="25" t="e">
        <f t="shared" si="0"/>
        <v>#REF!</v>
      </c>
      <c r="K11" s="25" t="e">
        <f t="shared" si="1"/>
        <v>#REF!</v>
      </c>
      <c r="L11" s="25" t="e">
        <f t="shared" si="2"/>
        <v>#REF!</v>
      </c>
      <c r="M11" s="25" t="e">
        <f t="shared" si="3"/>
        <v>#REF!</v>
      </c>
      <c r="N11" s="102"/>
      <c r="O11" s="16" t="s">
        <v>28</v>
      </c>
      <c r="P11" s="8">
        <v>2035</v>
      </c>
      <c r="Q11" s="8">
        <v>2174</v>
      </c>
      <c r="R11" s="35">
        <v>2657</v>
      </c>
      <c r="S11" s="8">
        <v>2661</v>
      </c>
      <c r="T11" s="8">
        <v>2471</v>
      </c>
      <c r="U11" s="8" t="e">
        <f>#REF!</f>
        <v>#REF!</v>
      </c>
      <c r="V11" s="8">
        <v>2846</v>
      </c>
      <c r="W11" s="35" t="e">
        <f>#REF!</f>
        <v>#REF!</v>
      </c>
      <c r="X11" s="25" t="e">
        <f t="shared" si="4"/>
        <v>#REF!</v>
      </c>
      <c r="Y11" s="25" t="e">
        <f t="shared" si="5"/>
        <v>#REF!</v>
      </c>
      <c r="Z11" s="36"/>
      <c r="AA11" s="16" t="s">
        <v>28</v>
      </c>
      <c r="AB11" s="3">
        <v>123.9</v>
      </c>
      <c r="AC11" s="3">
        <v>100</v>
      </c>
      <c r="AD11" s="25">
        <v>102.6</v>
      </c>
      <c r="AE11" s="3">
        <v>107</v>
      </c>
      <c r="AF11" s="3">
        <v>71.900000000000006</v>
      </c>
      <c r="AG11" s="3" t="e">
        <f>#REF!</f>
        <v>#REF!</v>
      </c>
      <c r="AH11" s="3">
        <v>33.9</v>
      </c>
      <c r="AI11" s="25" t="e">
        <f>#REF!</f>
        <v>#REF!</v>
      </c>
      <c r="AJ11" s="25" t="e">
        <f t="shared" si="6"/>
        <v>#REF!</v>
      </c>
      <c r="AK11" s="25" t="e">
        <f t="shared" si="7"/>
        <v>#REF!</v>
      </c>
      <c r="AL11" s="25" t="e">
        <f t="shared" si="8"/>
        <v>#REF!</v>
      </c>
      <c r="AM11" s="25" t="e">
        <f t="shared" si="9"/>
        <v>#REF!</v>
      </c>
      <c r="AN11" s="101"/>
      <c r="AO11" s="101"/>
      <c r="AP11" s="101"/>
      <c r="AQ11" s="101"/>
      <c r="AR11" s="7"/>
    </row>
    <row r="12" spans="1:44" ht="15.6" customHeight="1" x14ac:dyDescent="0.2">
      <c r="A12" s="16" t="s">
        <v>29</v>
      </c>
      <c r="B12" s="3">
        <v>46.5</v>
      </c>
      <c r="C12" s="3">
        <v>41.3</v>
      </c>
      <c r="D12" s="25">
        <v>39.6</v>
      </c>
      <c r="E12" s="3">
        <v>34.9</v>
      </c>
      <c r="F12" s="3">
        <v>31</v>
      </c>
      <c r="G12" s="3" t="e">
        <f>#REF!</f>
        <v>#REF!</v>
      </c>
      <c r="H12" s="3">
        <v>26.7</v>
      </c>
      <c r="I12" s="25" t="e">
        <f>#REF!</f>
        <v>#REF!</v>
      </c>
      <c r="J12" s="25" t="e">
        <f t="shared" si="0"/>
        <v>#REF!</v>
      </c>
      <c r="K12" s="25" t="e">
        <f t="shared" si="1"/>
        <v>#REF!</v>
      </c>
      <c r="L12" s="25" t="e">
        <f t="shared" si="2"/>
        <v>#REF!</v>
      </c>
      <c r="M12" s="25" t="e">
        <f t="shared" si="3"/>
        <v>#REF!</v>
      </c>
      <c r="N12" s="102"/>
      <c r="O12" s="16" t="s">
        <v>29</v>
      </c>
      <c r="P12" s="8">
        <v>2340</v>
      </c>
      <c r="Q12" s="8">
        <v>2332</v>
      </c>
      <c r="R12" s="35">
        <v>2442</v>
      </c>
      <c r="S12" s="8">
        <v>2350</v>
      </c>
      <c r="T12" s="8">
        <v>2616</v>
      </c>
      <c r="U12" s="8" t="e">
        <f>#REF!</f>
        <v>#REF!</v>
      </c>
      <c r="V12" s="8">
        <v>2440</v>
      </c>
      <c r="W12" s="35" t="e">
        <f>#REF!</f>
        <v>#REF!</v>
      </c>
      <c r="X12" s="25" t="e">
        <f t="shared" si="4"/>
        <v>#REF!</v>
      </c>
      <c r="Y12" s="25" t="e">
        <f t="shared" si="5"/>
        <v>#REF!</v>
      </c>
      <c r="Z12" s="36"/>
      <c r="AA12" s="16" t="s">
        <v>29</v>
      </c>
      <c r="AB12" s="3">
        <v>108.81</v>
      </c>
      <c r="AC12" s="3">
        <v>96.311599999999999</v>
      </c>
      <c r="AD12" s="25">
        <v>96.703199999999995</v>
      </c>
      <c r="AE12" s="3">
        <v>82.015000000000001</v>
      </c>
      <c r="AF12" s="3">
        <v>81.096000000000004</v>
      </c>
      <c r="AG12" s="3" t="e">
        <f>#REF!</f>
        <v>#REF!</v>
      </c>
      <c r="AH12" s="3">
        <v>65.099999999999994</v>
      </c>
      <c r="AI12" s="25" t="e">
        <f>#REF!</f>
        <v>#REF!</v>
      </c>
      <c r="AJ12" s="25" t="e">
        <f t="shared" si="6"/>
        <v>#REF!</v>
      </c>
      <c r="AK12" s="25" t="e">
        <f t="shared" si="7"/>
        <v>#REF!</v>
      </c>
      <c r="AL12" s="25" t="e">
        <f t="shared" si="8"/>
        <v>#REF!</v>
      </c>
      <c r="AM12" s="25" t="e">
        <f t="shared" si="9"/>
        <v>#REF!</v>
      </c>
      <c r="AN12" s="101"/>
      <c r="AO12" s="101"/>
      <c r="AP12" s="101"/>
      <c r="AQ12" s="101"/>
      <c r="AR12" s="7"/>
    </row>
    <row r="13" spans="1:44" ht="15.6" customHeight="1" x14ac:dyDescent="0.2">
      <c r="A13" s="16" t="s">
        <v>30</v>
      </c>
      <c r="B13" s="3">
        <v>11</v>
      </c>
      <c r="C13" s="3">
        <v>15.5</v>
      </c>
      <c r="D13" s="25">
        <v>5.4</v>
      </c>
      <c r="E13" s="3">
        <v>12.2</v>
      </c>
      <c r="F13" s="3">
        <v>8.1</v>
      </c>
      <c r="G13" s="3" t="e">
        <f>#REF!</f>
        <v>#REF!</v>
      </c>
      <c r="H13" s="3">
        <v>8.9</v>
      </c>
      <c r="I13" s="25" t="e">
        <f>#REF!</f>
        <v>#REF!</v>
      </c>
      <c r="J13" s="25" t="e">
        <f t="shared" si="0"/>
        <v>#REF!</v>
      </c>
      <c r="K13" s="25" t="e">
        <f t="shared" si="1"/>
        <v>#REF!</v>
      </c>
      <c r="L13" s="25" t="e">
        <f t="shared" si="2"/>
        <v>#REF!</v>
      </c>
      <c r="M13" s="25" t="e">
        <f t="shared" si="3"/>
        <v>#REF!</v>
      </c>
      <c r="N13" s="102"/>
      <c r="O13" s="16" t="s">
        <v>30</v>
      </c>
      <c r="P13" s="8">
        <v>2627</v>
      </c>
      <c r="Q13" s="8">
        <v>2540</v>
      </c>
      <c r="R13" s="35">
        <v>2515</v>
      </c>
      <c r="S13" s="8">
        <v>2526</v>
      </c>
      <c r="T13" s="8">
        <v>2560</v>
      </c>
      <c r="U13" s="8" t="e">
        <f>#REF!</f>
        <v>#REF!</v>
      </c>
      <c r="V13" s="8">
        <v>2607</v>
      </c>
      <c r="W13" s="35" t="e">
        <f>#REF!</f>
        <v>#REF!</v>
      </c>
      <c r="X13" s="25" t="e">
        <f t="shared" si="4"/>
        <v>#REF!</v>
      </c>
      <c r="Y13" s="25" t="e">
        <f t="shared" si="5"/>
        <v>#REF!</v>
      </c>
      <c r="Z13" s="36"/>
      <c r="AA13" s="16" t="s">
        <v>30</v>
      </c>
      <c r="AB13" s="3">
        <v>28.9</v>
      </c>
      <c r="AC13" s="3">
        <v>39.4</v>
      </c>
      <c r="AD13" s="25">
        <v>13.6</v>
      </c>
      <c r="AE13" s="3">
        <v>30.8</v>
      </c>
      <c r="AF13" s="3">
        <v>20.7</v>
      </c>
      <c r="AG13" s="3" t="e">
        <f>#REF!</f>
        <v>#REF!</v>
      </c>
      <c r="AH13" s="3">
        <v>23.2</v>
      </c>
      <c r="AI13" s="25" t="e">
        <f>#REF!</f>
        <v>#REF!</v>
      </c>
      <c r="AJ13" s="25" t="e">
        <f t="shared" si="6"/>
        <v>#REF!</v>
      </c>
      <c r="AK13" s="25" t="e">
        <f t="shared" si="7"/>
        <v>#REF!</v>
      </c>
      <c r="AL13" s="25" t="e">
        <f t="shared" si="8"/>
        <v>#REF!</v>
      </c>
      <c r="AM13" s="25" t="e">
        <f t="shared" si="9"/>
        <v>#REF!</v>
      </c>
      <c r="AN13" s="101"/>
      <c r="AO13" s="101"/>
      <c r="AP13" s="101"/>
      <c r="AQ13" s="101"/>
      <c r="AR13" s="7"/>
    </row>
    <row r="14" spans="1:44" ht="15.6" customHeight="1" x14ac:dyDescent="0.2">
      <c r="A14" s="16" t="s">
        <v>31</v>
      </c>
      <c r="B14" s="3">
        <v>2.2000000000000002</v>
      </c>
      <c r="C14" s="3">
        <v>1.8</v>
      </c>
      <c r="D14" s="25">
        <v>1.8</v>
      </c>
      <c r="E14" s="3">
        <v>1.7</v>
      </c>
      <c r="F14" s="3">
        <v>1.6</v>
      </c>
      <c r="G14" s="3" t="e">
        <f>#REF!</f>
        <v>#REF!</v>
      </c>
      <c r="H14" s="3">
        <v>0</v>
      </c>
      <c r="I14" s="25" t="e">
        <f>#REF!</f>
        <v>#REF!</v>
      </c>
      <c r="J14" s="25">
        <f t="shared" si="0"/>
        <v>0</v>
      </c>
      <c r="K14" s="25" t="e">
        <f t="shared" si="1"/>
        <v>#REF!</v>
      </c>
      <c r="L14" s="25" t="e">
        <f t="shared" si="2"/>
        <v>#REF!</v>
      </c>
      <c r="M14" s="25" t="e">
        <f t="shared" si="3"/>
        <v>#REF!</v>
      </c>
      <c r="N14" s="102"/>
      <c r="O14" s="16" t="s">
        <v>31</v>
      </c>
      <c r="P14" s="8">
        <v>921</v>
      </c>
      <c r="Q14" s="8">
        <v>907</v>
      </c>
      <c r="R14" s="35">
        <v>902</v>
      </c>
      <c r="S14" s="8">
        <v>962</v>
      </c>
      <c r="T14" s="8">
        <v>988</v>
      </c>
      <c r="U14" s="8" t="e">
        <f>#REF!</f>
        <v>#REF!</v>
      </c>
      <c r="V14" s="8">
        <v>0</v>
      </c>
      <c r="W14" s="35" t="e">
        <f>#REF!</f>
        <v>#REF!</v>
      </c>
      <c r="X14" s="25">
        <f t="shared" si="4"/>
        <v>0</v>
      </c>
      <c r="Y14" s="25" t="e">
        <f t="shared" si="5"/>
        <v>#REF!</v>
      </c>
      <c r="Z14" s="36"/>
      <c r="AA14" s="16" t="s">
        <v>31</v>
      </c>
      <c r="AB14" s="3">
        <v>2</v>
      </c>
      <c r="AC14" s="3">
        <v>1.6</v>
      </c>
      <c r="AD14" s="25">
        <v>1.6</v>
      </c>
      <c r="AE14" s="3">
        <v>1.6</v>
      </c>
      <c r="AF14" s="3">
        <v>1.6</v>
      </c>
      <c r="AG14" s="3" t="e">
        <f>#REF!</f>
        <v>#REF!</v>
      </c>
      <c r="AH14" s="3">
        <v>0</v>
      </c>
      <c r="AI14" s="25" t="e">
        <f>#REF!</f>
        <v>#REF!</v>
      </c>
      <c r="AJ14" s="25">
        <f t="shared" si="6"/>
        <v>0</v>
      </c>
      <c r="AK14" s="25" t="e">
        <f t="shared" si="7"/>
        <v>#REF!</v>
      </c>
      <c r="AL14" s="25" t="e">
        <f t="shared" si="8"/>
        <v>#REF!</v>
      </c>
      <c r="AM14" s="25" t="e">
        <f t="shared" si="9"/>
        <v>#REF!</v>
      </c>
      <c r="AN14" s="101"/>
      <c r="AO14" s="101"/>
      <c r="AP14" s="101"/>
      <c r="AQ14" s="101"/>
      <c r="AR14" s="7"/>
    </row>
    <row r="15" spans="1:44" ht="15.6" customHeight="1" x14ac:dyDescent="0.2">
      <c r="A15" s="16" t="s">
        <v>32</v>
      </c>
      <c r="B15" s="3">
        <v>184.1</v>
      </c>
      <c r="C15" s="3">
        <v>218.7</v>
      </c>
      <c r="D15" s="25">
        <v>169.6</v>
      </c>
      <c r="E15" s="3">
        <v>176.9</v>
      </c>
      <c r="F15" s="3">
        <v>167.9</v>
      </c>
      <c r="G15" s="3" t="e">
        <f>#REF!</f>
        <v>#REF!</v>
      </c>
      <c r="H15" s="3">
        <v>160.6</v>
      </c>
      <c r="I15" s="25" t="e">
        <f>#REF!</f>
        <v>#REF!</v>
      </c>
      <c r="J15" s="25" t="e">
        <f t="shared" si="0"/>
        <v>#REF!</v>
      </c>
      <c r="K15" s="25" t="e">
        <f t="shared" si="1"/>
        <v>#REF!</v>
      </c>
      <c r="L15" s="25" t="e">
        <f t="shared" si="2"/>
        <v>#REF!</v>
      </c>
      <c r="M15" s="25" t="e">
        <f t="shared" si="3"/>
        <v>#REF!</v>
      </c>
      <c r="N15" s="102"/>
      <c r="O15" s="16" t="s">
        <v>32</v>
      </c>
      <c r="P15" s="8">
        <v>2916</v>
      </c>
      <c r="Q15" s="8">
        <v>3232</v>
      </c>
      <c r="R15" s="35">
        <v>3334</v>
      </c>
      <c r="S15" s="8">
        <v>3142</v>
      </c>
      <c r="T15" s="8">
        <v>3286</v>
      </c>
      <c r="U15" s="8" t="e">
        <f>#REF!</f>
        <v>#REF!</v>
      </c>
      <c r="V15" s="8">
        <v>5555</v>
      </c>
      <c r="W15" s="35" t="e">
        <f>#REF!</f>
        <v>#REF!</v>
      </c>
      <c r="X15" s="25" t="e">
        <f t="shared" si="4"/>
        <v>#REF!</v>
      </c>
      <c r="Y15" s="25" t="e">
        <f t="shared" si="5"/>
        <v>#REF!</v>
      </c>
      <c r="Z15" s="36"/>
      <c r="AA15" s="16" t="s">
        <v>32</v>
      </c>
      <c r="AB15" s="3">
        <v>536.79999999999995</v>
      </c>
      <c r="AC15" s="3">
        <v>706.8</v>
      </c>
      <c r="AD15" s="25">
        <v>565.4</v>
      </c>
      <c r="AE15" s="3">
        <v>555.79999999999995</v>
      </c>
      <c r="AF15" s="3">
        <v>551.70000000000005</v>
      </c>
      <c r="AG15" s="3" t="e">
        <f>#REF!</f>
        <v>#REF!</v>
      </c>
      <c r="AH15" s="3">
        <v>892.1</v>
      </c>
      <c r="AI15" s="25" t="e">
        <f>#REF!</f>
        <v>#REF!</v>
      </c>
      <c r="AJ15" s="25" t="e">
        <f t="shared" si="6"/>
        <v>#REF!</v>
      </c>
      <c r="AK15" s="25" t="e">
        <f t="shared" si="7"/>
        <v>#REF!</v>
      </c>
      <c r="AL15" s="25" t="e">
        <f t="shared" si="8"/>
        <v>#REF!</v>
      </c>
      <c r="AM15" s="25" t="e">
        <f t="shared" si="9"/>
        <v>#REF!</v>
      </c>
      <c r="AN15" s="101"/>
      <c r="AO15" s="101"/>
      <c r="AP15" s="101"/>
      <c r="AQ15" s="101"/>
      <c r="AR15" s="7"/>
    </row>
    <row r="16" spans="1:44" ht="15.6" customHeight="1" x14ac:dyDescent="0.2">
      <c r="A16" s="16" t="s">
        <v>33</v>
      </c>
      <c r="B16" s="3">
        <v>51</v>
      </c>
      <c r="C16" s="3">
        <v>64.3</v>
      </c>
      <c r="D16" s="25">
        <v>72</v>
      </c>
      <c r="E16" s="3">
        <v>45.9</v>
      </c>
      <c r="F16" s="3">
        <v>53.2</v>
      </c>
      <c r="G16" s="3" t="e">
        <f>#REF!</f>
        <v>#REF!</v>
      </c>
      <c r="H16" s="3">
        <v>46.8</v>
      </c>
      <c r="I16" s="25" t="e">
        <f>#REF!</f>
        <v>#REF!</v>
      </c>
      <c r="J16" s="25" t="e">
        <f t="shared" si="0"/>
        <v>#REF!</v>
      </c>
      <c r="K16" s="25" t="e">
        <f t="shared" si="1"/>
        <v>#REF!</v>
      </c>
      <c r="L16" s="25" t="e">
        <f t="shared" si="2"/>
        <v>#REF!</v>
      </c>
      <c r="M16" s="25" t="e">
        <f t="shared" si="3"/>
        <v>#REF!</v>
      </c>
      <c r="N16" s="103"/>
      <c r="O16" s="16" t="s">
        <v>33</v>
      </c>
      <c r="P16" s="8">
        <v>4378</v>
      </c>
      <c r="Q16" s="8">
        <v>4914</v>
      </c>
      <c r="R16" s="35">
        <v>3436</v>
      </c>
      <c r="S16" s="8">
        <v>4766</v>
      </c>
      <c r="T16" s="8">
        <v>4417</v>
      </c>
      <c r="U16" s="8" t="e">
        <f>#REF!</f>
        <v>#REF!</v>
      </c>
      <c r="V16" s="8">
        <v>4549</v>
      </c>
      <c r="W16" s="35" t="e">
        <f>#REF!</f>
        <v>#REF!</v>
      </c>
      <c r="X16" s="25" t="e">
        <f t="shared" si="4"/>
        <v>#REF!</v>
      </c>
      <c r="Y16" s="25" t="e">
        <f t="shared" si="5"/>
        <v>#REF!</v>
      </c>
      <c r="Z16" s="36"/>
      <c r="AA16" s="16" t="s">
        <v>33</v>
      </c>
      <c r="AB16" s="3">
        <v>223.3</v>
      </c>
      <c r="AC16" s="3">
        <v>316</v>
      </c>
      <c r="AD16" s="25">
        <v>247.4</v>
      </c>
      <c r="AE16" s="3">
        <v>218.8</v>
      </c>
      <c r="AF16" s="3">
        <v>235</v>
      </c>
      <c r="AG16" s="3" t="e">
        <f>#REF!</f>
        <v>#REF!</v>
      </c>
      <c r="AH16" s="3">
        <v>212.9</v>
      </c>
      <c r="AI16" s="25" t="e">
        <f>#REF!</f>
        <v>#REF!</v>
      </c>
      <c r="AJ16" s="25" t="e">
        <f t="shared" si="6"/>
        <v>#REF!</v>
      </c>
      <c r="AK16" s="25" t="e">
        <f t="shared" si="7"/>
        <v>#REF!</v>
      </c>
      <c r="AL16" s="25" t="e">
        <f t="shared" si="8"/>
        <v>#REF!</v>
      </c>
      <c r="AM16" s="25" t="e">
        <f t="shared" si="9"/>
        <v>#REF!</v>
      </c>
      <c r="AN16" s="101"/>
      <c r="AO16" s="101"/>
      <c r="AP16" s="101"/>
      <c r="AQ16" s="101"/>
      <c r="AR16" s="7"/>
    </row>
    <row r="17" spans="1:44" ht="15.6" customHeight="1" x14ac:dyDescent="0.2">
      <c r="A17" s="46" t="s">
        <v>34</v>
      </c>
      <c r="B17" s="47">
        <v>2113.3000000000002</v>
      </c>
      <c r="C17" s="47">
        <v>2056.5</v>
      </c>
      <c r="D17" s="47">
        <v>1865.2</v>
      </c>
      <c r="E17" s="47">
        <v>1806.6</v>
      </c>
      <c r="F17" s="47">
        <v>1937.2</v>
      </c>
      <c r="G17" s="47" t="e">
        <f>#REF!</f>
        <v>#REF!</v>
      </c>
      <c r="H17" s="47">
        <v>1032.8</v>
      </c>
      <c r="I17" s="47" t="e">
        <f>#REF!</f>
        <v>#REF!</v>
      </c>
      <c r="J17" s="47" t="e">
        <f t="shared" si="0"/>
        <v>#REF!</v>
      </c>
      <c r="K17" s="47" t="e">
        <f t="shared" si="1"/>
        <v>#REF!</v>
      </c>
      <c r="L17" s="47" t="e">
        <f t="shared" si="2"/>
        <v>#REF!</v>
      </c>
      <c r="M17" s="47" t="e">
        <f t="shared" si="3"/>
        <v>#REF!</v>
      </c>
      <c r="N17" s="104"/>
      <c r="O17" s="46" t="s">
        <v>34</v>
      </c>
      <c r="P17" s="48">
        <v>2247.6347890000002</v>
      </c>
      <c r="Q17" s="48">
        <v>2165.2215900000001</v>
      </c>
      <c r="R17" s="48">
        <v>1537.0019299999999</v>
      </c>
      <c r="S17" s="48">
        <v>2469.1102620000001</v>
      </c>
      <c r="T17" s="48">
        <v>2888.7177889999998</v>
      </c>
      <c r="U17" s="48" t="e">
        <f>#REF!</f>
        <v>#REF!</v>
      </c>
      <c r="V17" s="48">
        <v>4475.0579980000002</v>
      </c>
      <c r="W17" s="48" t="e">
        <f>#REF!</f>
        <v>#REF!</v>
      </c>
      <c r="X17" s="47" t="e">
        <f t="shared" si="4"/>
        <v>#REF!</v>
      </c>
      <c r="Y17" s="47" t="e">
        <f t="shared" si="5"/>
        <v>#REF!</v>
      </c>
      <c r="Z17" s="33"/>
      <c r="AA17" s="46" t="s">
        <v>34</v>
      </c>
      <c r="AB17" s="47">
        <v>4750</v>
      </c>
      <c r="AC17" s="47">
        <v>4452.8999999999996</v>
      </c>
      <c r="AD17" s="47">
        <v>2866.9</v>
      </c>
      <c r="AE17" s="47">
        <v>4460.8</v>
      </c>
      <c r="AF17" s="47">
        <v>5596</v>
      </c>
      <c r="AG17" s="47" t="e">
        <f>#REF!</f>
        <v>#REF!</v>
      </c>
      <c r="AH17" s="47">
        <v>4621.8</v>
      </c>
      <c r="AI17" s="47" t="e">
        <f>#REF!</f>
        <v>#REF!</v>
      </c>
      <c r="AJ17" s="47" t="e">
        <f t="shared" si="6"/>
        <v>#REF!</v>
      </c>
      <c r="AK17" s="47" t="e">
        <f t="shared" si="7"/>
        <v>#REF!</v>
      </c>
      <c r="AL17" s="47" t="e">
        <f t="shared" si="8"/>
        <v>#REF!</v>
      </c>
      <c r="AM17" s="47" t="e">
        <f t="shared" si="9"/>
        <v>#REF!</v>
      </c>
      <c r="AN17" s="101"/>
      <c r="AO17" s="101"/>
      <c r="AP17" s="101"/>
      <c r="AQ17" s="101"/>
      <c r="AR17" s="7"/>
    </row>
    <row r="18" spans="1:44" ht="15.6" customHeight="1" x14ac:dyDescent="0.2">
      <c r="A18" s="16" t="s">
        <v>35</v>
      </c>
      <c r="B18" s="3">
        <v>379</v>
      </c>
      <c r="C18" s="3">
        <v>380.1</v>
      </c>
      <c r="D18" s="25">
        <v>268.39999999999998</v>
      </c>
      <c r="E18" s="3">
        <v>292.8</v>
      </c>
      <c r="F18" s="3">
        <v>311</v>
      </c>
      <c r="G18" s="3" t="e">
        <f>#REF!</f>
        <v>#REF!</v>
      </c>
      <c r="H18" s="3">
        <v>271.10000000000002</v>
      </c>
      <c r="I18" s="25" t="e">
        <f>#REF!</f>
        <v>#REF!</v>
      </c>
      <c r="J18" s="25" t="e">
        <f t="shared" si="0"/>
        <v>#REF!</v>
      </c>
      <c r="K18" s="25" t="e">
        <f t="shared" si="1"/>
        <v>#REF!</v>
      </c>
      <c r="L18" s="25" t="e">
        <f t="shared" si="2"/>
        <v>#REF!</v>
      </c>
      <c r="M18" s="25" t="e">
        <f t="shared" si="3"/>
        <v>#REF!</v>
      </c>
      <c r="N18" s="103"/>
      <c r="O18" s="16" t="s">
        <v>35</v>
      </c>
      <c r="P18" s="8">
        <v>2266</v>
      </c>
      <c r="Q18" s="8">
        <v>2500</v>
      </c>
      <c r="R18" s="35">
        <v>2687</v>
      </c>
      <c r="S18" s="8">
        <v>4240</v>
      </c>
      <c r="T18" s="8">
        <v>4854</v>
      </c>
      <c r="U18" s="8" t="e">
        <f>#REF!</f>
        <v>#REF!</v>
      </c>
      <c r="V18" s="8">
        <v>4549</v>
      </c>
      <c r="W18" s="35" t="e">
        <f>#REF!</f>
        <v>#REF!</v>
      </c>
      <c r="X18" s="25" t="e">
        <f t="shared" si="4"/>
        <v>#REF!</v>
      </c>
      <c r="Y18" s="25" t="e">
        <f t="shared" si="5"/>
        <v>#REF!</v>
      </c>
      <c r="Z18" s="36"/>
      <c r="AA18" s="16" t="s">
        <v>35</v>
      </c>
      <c r="AB18" s="3">
        <v>858.8</v>
      </c>
      <c r="AC18" s="3">
        <v>950.3</v>
      </c>
      <c r="AD18" s="25">
        <v>721.2</v>
      </c>
      <c r="AE18" s="3">
        <v>1241.5</v>
      </c>
      <c r="AF18" s="3">
        <v>1509.6</v>
      </c>
      <c r="AG18" s="3" t="e">
        <f>#REF!</f>
        <v>#REF!</v>
      </c>
      <c r="AH18" s="3">
        <v>1233.2</v>
      </c>
      <c r="AI18" s="25" t="e">
        <f>#REF!</f>
        <v>#REF!</v>
      </c>
      <c r="AJ18" s="25" t="e">
        <f t="shared" si="6"/>
        <v>#REF!</v>
      </c>
      <c r="AK18" s="25" t="e">
        <f t="shared" si="7"/>
        <v>#REF!</v>
      </c>
      <c r="AL18" s="25" t="e">
        <f t="shared" si="8"/>
        <v>#REF!</v>
      </c>
      <c r="AM18" s="25" t="e">
        <f t="shared" si="9"/>
        <v>#REF!</v>
      </c>
      <c r="AN18" s="101"/>
      <c r="AO18" s="101"/>
      <c r="AP18" s="101"/>
      <c r="AQ18" s="101"/>
      <c r="AR18" s="7"/>
    </row>
    <row r="19" spans="1:44" ht="15.6" customHeight="1" x14ac:dyDescent="0.2">
      <c r="A19" s="16" t="s">
        <v>36</v>
      </c>
      <c r="B19" s="3">
        <v>371.6</v>
      </c>
      <c r="C19" s="3">
        <v>380.5</v>
      </c>
      <c r="D19" s="25">
        <v>471</v>
      </c>
      <c r="E19" s="3">
        <v>418.2</v>
      </c>
      <c r="F19" s="3">
        <v>425.3</v>
      </c>
      <c r="G19" s="3" t="e">
        <f>#REF!</f>
        <v>#REF!</v>
      </c>
      <c r="H19" s="3">
        <v>399.8</v>
      </c>
      <c r="I19" s="25" t="e">
        <f>#REF!</f>
        <v>#REF!</v>
      </c>
      <c r="J19" s="25" t="e">
        <f t="shared" si="0"/>
        <v>#REF!</v>
      </c>
      <c r="K19" s="25" t="e">
        <f t="shared" si="1"/>
        <v>#REF!</v>
      </c>
      <c r="L19" s="25" t="e">
        <f t="shared" si="2"/>
        <v>#REF!</v>
      </c>
      <c r="M19" s="25" t="e">
        <f t="shared" si="3"/>
        <v>#REF!</v>
      </c>
      <c r="N19" s="103"/>
      <c r="O19" s="16" t="s">
        <v>36</v>
      </c>
      <c r="P19" s="8">
        <v>2321</v>
      </c>
      <c r="Q19" s="8">
        <v>2495</v>
      </c>
      <c r="R19" s="35">
        <v>1490</v>
      </c>
      <c r="S19" s="8">
        <v>3037</v>
      </c>
      <c r="T19" s="8">
        <v>3309</v>
      </c>
      <c r="U19" s="8" t="e">
        <f>#REF!</f>
        <v>#REF!</v>
      </c>
      <c r="V19" s="8">
        <v>3995</v>
      </c>
      <c r="W19" s="35" t="e">
        <f>#REF!</f>
        <v>#REF!</v>
      </c>
      <c r="X19" s="25" t="e">
        <f t="shared" si="4"/>
        <v>#REF!</v>
      </c>
      <c r="Y19" s="25" t="e">
        <f t="shared" si="5"/>
        <v>#REF!</v>
      </c>
      <c r="Z19" s="36"/>
      <c r="AA19" s="16" t="s">
        <v>36</v>
      </c>
      <c r="AB19" s="3">
        <v>862.5</v>
      </c>
      <c r="AC19" s="3">
        <v>949.3</v>
      </c>
      <c r="AD19" s="25">
        <v>701.8</v>
      </c>
      <c r="AE19" s="3">
        <v>1270.0999999999999</v>
      </c>
      <c r="AF19" s="3">
        <v>1407.3</v>
      </c>
      <c r="AG19" s="3" t="e">
        <f>#REF!</f>
        <v>#REF!</v>
      </c>
      <c r="AH19" s="3">
        <v>1597.2</v>
      </c>
      <c r="AI19" s="25" t="e">
        <f>#REF!</f>
        <v>#REF!</v>
      </c>
      <c r="AJ19" s="25" t="e">
        <f t="shared" si="6"/>
        <v>#REF!</v>
      </c>
      <c r="AK19" s="25" t="e">
        <f t="shared" si="7"/>
        <v>#REF!</v>
      </c>
      <c r="AL19" s="25" t="e">
        <f t="shared" si="8"/>
        <v>#REF!</v>
      </c>
      <c r="AM19" s="25" t="e">
        <f t="shared" si="9"/>
        <v>#REF!</v>
      </c>
      <c r="AN19" s="101"/>
      <c r="AO19" s="101"/>
      <c r="AP19" s="101"/>
      <c r="AQ19" s="101"/>
      <c r="AR19" s="7"/>
    </row>
    <row r="20" spans="1:44" ht="15.6" customHeight="1" x14ac:dyDescent="0.2">
      <c r="A20" s="16" t="s">
        <v>37</v>
      </c>
      <c r="B20" s="3">
        <v>480.6</v>
      </c>
      <c r="C20" s="3">
        <v>480.6</v>
      </c>
      <c r="D20" s="25">
        <v>460.2</v>
      </c>
      <c r="E20" s="3">
        <v>514</v>
      </c>
      <c r="F20" s="3">
        <v>535.1</v>
      </c>
      <c r="G20" s="3" t="e">
        <f>#REF!</f>
        <v>#REF!</v>
      </c>
      <c r="H20" s="3">
        <v>0</v>
      </c>
      <c r="I20" s="25" t="e">
        <f>#REF!</f>
        <v>#REF!</v>
      </c>
      <c r="J20" s="25">
        <f t="shared" si="0"/>
        <v>0</v>
      </c>
      <c r="K20" s="25" t="e">
        <f t="shared" si="1"/>
        <v>#REF!</v>
      </c>
      <c r="L20" s="25" t="e">
        <f t="shared" si="2"/>
        <v>#REF!</v>
      </c>
      <c r="M20" s="25" t="e">
        <f t="shared" si="3"/>
        <v>#REF!</v>
      </c>
      <c r="N20" s="103"/>
      <c r="O20" s="16" t="s">
        <v>37</v>
      </c>
      <c r="P20" s="8">
        <v>835</v>
      </c>
      <c r="Q20" s="8">
        <v>315</v>
      </c>
      <c r="R20" s="35">
        <v>356</v>
      </c>
      <c r="S20" s="8">
        <v>815</v>
      </c>
      <c r="T20" s="8">
        <v>778</v>
      </c>
      <c r="U20" s="8" t="e">
        <f>#REF!</f>
        <v>#REF!</v>
      </c>
      <c r="V20" s="8">
        <v>0</v>
      </c>
      <c r="W20" s="35" t="e">
        <f>#REF!</f>
        <v>#REF!</v>
      </c>
      <c r="X20" s="25">
        <f t="shared" si="4"/>
        <v>0</v>
      </c>
      <c r="Y20" s="25" t="e">
        <f t="shared" si="5"/>
        <v>#REF!</v>
      </c>
      <c r="Z20" s="36"/>
      <c r="AA20" s="16" t="s">
        <v>37</v>
      </c>
      <c r="AB20" s="3">
        <v>401.3</v>
      </c>
      <c r="AC20" s="3">
        <v>151.4</v>
      </c>
      <c r="AD20" s="25">
        <v>163.80000000000001</v>
      </c>
      <c r="AE20" s="3">
        <v>418.9</v>
      </c>
      <c r="AF20" s="3">
        <v>416.3</v>
      </c>
      <c r="AG20" s="3" t="e">
        <f>#REF!</f>
        <v>#REF!</v>
      </c>
      <c r="AH20" s="3">
        <v>0</v>
      </c>
      <c r="AI20" s="25" t="e">
        <f>#REF!</f>
        <v>#REF!</v>
      </c>
      <c r="AJ20" s="25">
        <f t="shared" si="6"/>
        <v>0</v>
      </c>
      <c r="AK20" s="25" t="e">
        <f t="shared" si="7"/>
        <v>#REF!</v>
      </c>
      <c r="AL20" s="25" t="e">
        <f t="shared" si="8"/>
        <v>#REF!</v>
      </c>
      <c r="AM20" s="25" t="e">
        <f t="shared" si="9"/>
        <v>#REF!</v>
      </c>
      <c r="AN20" s="101"/>
      <c r="AO20" s="101"/>
      <c r="AP20" s="101"/>
      <c r="AQ20" s="101"/>
      <c r="AR20" s="7"/>
    </row>
    <row r="21" spans="1:44" ht="15.6" customHeight="1" x14ac:dyDescent="0.2">
      <c r="A21" s="16" t="s">
        <v>38</v>
      </c>
      <c r="B21" s="3">
        <v>32.4</v>
      </c>
      <c r="C21" s="3">
        <v>25.9</v>
      </c>
      <c r="D21" s="25">
        <v>25</v>
      </c>
      <c r="E21" s="3">
        <v>29.2</v>
      </c>
      <c r="F21" s="3">
        <v>40.9</v>
      </c>
      <c r="G21" s="3" t="e">
        <f>#REF!</f>
        <v>#REF!</v>
      </c>
      <c r="H21" s="3">
        <v>0</v>
      </c>
      <c r="I21" s="25" t="e">
        <f>#REF!</f>
        <v>#REF!</v>
      </c>
      <c r="J21" s="25">
        <f t="shared" si="0"/>
        <v>0</v>
      </c>
      <c r="K21" s="25" t="e">
        <f t="shared" si="1"/>
        <v>#REF!</v>
      </c>
      <c r="L21" s="25" t="e">
        <f t="shared" si="2"/>
        <v>#REF!</v>
      </c>
      <c r="M21" s="25" t="e">
        <f t="shared" si="3"/>
        <v>#REF!</v>
      </c>
      <c r="N21" s="103"/>
      <c r="O21" s="16" t="s">
        <v>38</v>
      </c>
      <c r="P21" s="8">
        <v>633</v>
      </c>
      <c r="Q21" s="8">
        <v>288</v>
      </c>
      <c r="R21" s="35">
        <v>309</v>
      </c>
      <c r="S21" s="8">
        <v>348</v>
      </c>
      <c r="T21" s="8">
        <v>473</v>
      </c>
      <c r="U21" s="8" t="e">
        <f>#REF!</f>
        <v>#REF!</v>
      </c>
      <c r="V21" s="8">
        <v>0</v>
      </c>
      <c r="W21" s="35" t="e">
        <f>#REF!</f>
        <v>#REF!</v>
      </c>
      <c r="X21" s="25">
        <f t="shared" si="4"/>
        <v>0</v>
      </c>
      <c r="Y21" s="25" t="e">
        <f t="shared" si="5"/>
        <v>#REF!</v>
      </c>
      <c r="Z21" s="36"/>
      <c r="AA21" s="16" t="s">
        <v>38</v>
      </c>
      <c r="AB21" s="3">
        <v>20.5</v>
      </c>
      <c r="AC21" s="3">
        <v>7.5</v>
      </c>
      <c r="AD21" s="25">
        <v>7.7</v>
      </c>
      <c r="AE21" s="3">
        <v>10.199999999999999</v>
      </c>
      <c r="AF21" s="3">
        <v>19.3</v>
      </c>
      <c r="AG21" s="3" t="e">
        <f>#REF!</f>
        <v>#REF!</v>
      </c>
      <c r="AH21" s="3">
        <v>0</v>
      </c>
      <c r="AI21" s="25" t="e">
        <f>#REF!</f>
        <v>#REF!</v>
      </c>
      <c r="AJ21" s="25">
        <f t="shared" si="6"/>
        <v>0</v>
      </c>
      <c r="AK21" s="25" t="e">
        <f t="shared" si="7"/>
        <v>#REF!</v>
      </c>
      <c r="AL21" s="25" t="e">
        <f t="shared" si="8"/>
        <v>#REF!</v>
      </c>
      <c r="AM21" s="25" t="e">
        <f t="shared" si="9"/>
        <v>#REF!</v>
      </c>
      <c r="AN21" s="101"/>
      <c r="AO21" s="101"/>
      <c r="AP21" s="101"/>
      <c r="AQ21" s="101"/>
      <c r="AR21" s="7"/>
    </row>
    <row r="22" spans="1:44" ht="15.6" customHeight="1" x14ac:dyDescent="0.2">
      <c r="A22" s="16" t="s">
        <v>39</v>
      </c>
      <c r="B22" s="3">
        <v>76.599999999999994</v>
      </c>
      <c r="C22" s="3">
        <v>62.9</v>
      </c>
      <c r="D22" s="25">
        <v>84.6</v>
      </c>
      <c r="E22" s="3">
        <v>86.5</v>
      </c>
      <c r="F22" s="3">
        <v>108.6</v>
      </c>
      <c r="G22" s="3" t="e">
        <f>#REF!</f>
        <v>#REF!</v>
      </c>
      <c r="H22" s="3">
        <v>0</v>
      </c>
      <c r="I22" s="25" t="e">
        <f>#REF!</f>
        <v>#REF!</v>
      </c>
      <c r="J22" s="25">
        <f t="shared" si="0"/>
        <v>0</v>
      </c>
      <c r="K22" s="25" t="e">
        <f t="shared" si="1"/>
        <v>#REF!</v>
      </c>
      <c r="L22" s="25" t="e">
        <f t="shared" si="2"/>
        <v>#REF!</v>
      </c>
      <c r="M22" s="25" t="e">
        <f t="shared" si="3"/>
        <v>#REF!</v>
      </c>
      <c r="N22" s="103"/>
      <c r="O22" s="16" t="s">
        <v>39</v>
      </c>
      <c r="P22" s="8">
        <v>462</v>
      </c>
      <c r="Q22" s="8">
        <v>322</v>
      </c>
      <c r="R22" s="35">
        <v>237</v>
      </c>
      <c r="S22" s="8">
        <v>446</v>
      </c>
      <c r="T22" s="8">
        <v>780</v>
      </c>
      <c r="U22" s="8" t="e">
        <f>#REF!</f>
        <v>#REF!</v>
      </c>
      <c r="V22" s="8">
        <v>0</v>
      </c>
      <c r="W22" s="35" t="e">
        <f>#REF!</f>
        <v>#REF!</v>
      </c>
      <c r="X22" s="25">
        <f t="shared" si="4"/>
        <v>0</v>
      </c>
      <c r="Y22" s="25" t="e">
        <f t="shared" si="5"/>
        <v>#REF!</v>
      </c>
      <c r="Z22" s="36"/>
      <c r="AA22" s="16" t="s">
        <v>39</v>
      </c>
      <c r="AB22" s="3">
        <v>35.4</v>
      </c>
      <c r="AC22" s="3">
        <v>20.3</v>
      </c>
      <c r="AD22" s="25">
        <v>20.100000000000001</v>
      </c>
      <c r="AE22" s="3">
        <v>38.6</v>
      </c>
      <c r="AF22" s="3">
        <v>84.7</v>
      </c>
      <c r="AG22" s="3" t="e">
        <f>#REF!</f>
        <v>#REF!</v>
      </c>
      <c r="AH22" s="3">
        <v>0</v>
      </c>
      <c r="AI22" s="25" t="e">
        <f>#REF!</f>
        <v>#REF!</v>
      </c>
      <c r="AJ22" s="25">
        <f t="shared" si="6"/>
        <v>0</v>
      </c>
      <c r="AK22" s="25" t="e">
        <f t="shared" si="7"/>
        <v>#REF!</v>
      </c>
      <c r="AL22" s="25" t="e">
        <f t="shared" si="8"/>
        <v>#REF!</v>
      </c>
      <c r="AM22" s="25" t="e">
        <f t="shared" si="9"/>
        <v>#REF!</v>
      </c>
      <c r="AN22" s="101"/>
      <c r="AO22" s="101"/>
      <c r="AP22" s="101"/>
      <c r="AQ22" s="101"/>
      <c r="AR22" s="7"/>
    </row>
    <row r="23" spans="1:44" ht="15.6" customHeight="1" x14ac:dyDescent="0.2">
      <c r="A23" s="16" t="s">
        <v>40</v>
      </c>
      <c r="B23" s="3">
        <v>228.6</v>
      </c>
      <c r="C23" s="3">
        <v>214.7</v>
      </c>
      <c r="D23" s="25">
        <v>184.6</v>
      </c>
      <c r="E23" s="3">
        <v>84.1</v>
      </c>
      <c r="F23" s="3">
        <v>136</v>
      </c>
      <c r="G23" s="3" t="e">
        <f>#REF!</f>
        <v>#REF!</v>
      </c>
      <c r="H23" s="3">
        <v>0</v>
      </c>
      <c r="I23" s="25" t="e">
        <f>#REF!</f>
        <v>#REF!</v>
      </c>
      <c r="J23" s="25">
        <f t="shared" si="0"/>
        <v>0</v>
      </c>
      <c r="K23" s="25" t="e">
        <f t="shared" si="1"/>
        <v>#REF!</v>
      </c>
      <c r="L23" s="25" t="e">
        <f t="shared" si="2"/>
        <v>#REF!</v>
      </c>
      <c r="M23" s="25" t="e">
        <f t="shared" si="3"/>
        <v>#REF!</v>
      </c>
      <c r="N23" s="103"/>
      <c r="O23" s="16" t="s">
        <v>40</v>
      </c>
      <c r="P23" s="8">
        <v>411</v>
      </c>
      <c r="Q23" s="8">
        <v>271</v>
      </c>
      <c r="R23" s="35">
        <v>120</v>
      </c>
      <c r="S23" s="8">
        <v>74</v>
      </c>
      <c r="T23" s="8">
        <v>485</v>
      </c>
      <c r="U23" s="8" t="e">
        <f>#REF!</f>
        <v>#REF!</v>
      </c>
      <c r="V23" s="8">
        <v>0</v>
      </c>
      <c r="W23" s="35" t="e">
        <f>#REF!</f>
        <v>#REF!</v>
      </c>
      <c r="X23" s="25">
        <f t="shared" si="4"/>
        <v>0</v>
      </c>
      <c r="Y23" s="25" t="e">
        <f t="shared" si="5"/>
        <v>#REF!</v>
      </c>
      <c r="Z23" s="36"/>
      <c r="AA23" s="16" t="s">
        <v>40</v>
      </c>
      <c r="AB23" s="3">
        <v>94</v>
      </c>
      <c r="AC23" s="3">
        <v>58.2</v>
      </c>
      <c r="AD23" s="25">
        <v>22.2</v>
      </c>
      <c r="AE23" s="3">
        <v>6.2</v>
      </c>
      <c r="AF23" s="3">
        <v>66</v>
      </c>
      <c r="AG23" s="3" t="e">
        <f>#REF!</f>
        <v>#REF!</v>
      </c>
      <c r="AH23" s="3">
        <v>0</v>
      </c>
      <c r="AI23" s="25" t="e">
        <f>#REF!</f>
        <v>#REF!</v>
      </c>
      <c r="AJ23" s="25">
        <f t="shared" si="6"/>
        <v>0</v>
      </c>
      <c r="AK23" s="25" t="e">
        <f t="shared" si="7"/>
        <v>#REF!</v>
      </c>
      <c r="AL23" s="25" t="e">
        <f t="shared" si="8"/>
        <v>#REF!</v>
      </c>
      <c r="AM23" s="25" t="e">
        <f t="shared" si="9"/>
        <v>#REF!</v>
      </c>
      <c r="AN23" s="101"/>
      <c r="AO23" s="101"/>
      <c r="AP23" s="101"/>
      <c r="AQ23" s="101"/>
      <c r="AR23" s="7"/>
    </row>
    <row r="24" spans="1:44" ht="15.6" hidden="1" customHeight="1" x14ac:dyDescent="0.2">
      <c r="A24" s="16" t="s">
        <v>41</v>
      </c>
      <c r="B24" s="3">
        <v>0</v>
      </c>
      <c r="C24" s="3">
        <v>0</v>
      </c>
      <c r="D24" s="25">
        <v>0</v>
      </c>
      <c r="E24" s="3">
        <v>0</v>
      </c>
      <c r="F24" s="3">
        <v>0</v>
      </c>
      <c r="G24" s="3" t="e">
        <f>#REF!</f>
        <v>#REF!</v>
      </c>
      <c r="H24" s="3">
        <v>0</v>
      </c>
      <c r="I24" s="25" t="e">
        <f>#REF!</f>
        <v>#REF!</v>
      </c>
      <c r="J24" s="25">
        <f t="shared" si="0"/>
        <v>0</v>
      </c>
      <c r="K24" s="25" t="e">
        <f t="shared" si="1"/>
        <v>#REF!</v>
      </c>
      <c r="L24" s="25" t="e">
        <f t="shared" si="2"/>
        <v>#REF!</v>
      </c>
      <c r="M24" s="25" t="e">
        <f t="shared" si="3"/>
        <v>#REF!</v>
      </c>
      <c r="N24" s="103"/>
      <c r="O24" s="16" t="s">
        <v>41</v>
      </c>
      <c r="P24" s="8">
        <v>0</v>
      </c>
      <c r="Q24" s="8">
        <v>0</v>
      </c>
      <c r="R24" s="35">
        <v>0</v>
      </c>
      <c r="S24" s="8">
        <v>0</v>
      </c>
      <c r="T24" s="8">
        <v>0</v>
      </c>
      <c r="U24" s="8" t="e">
        <f>#REF!</f>
        <v>#REF!</v>
      </c>
      <c r="V24" s="8">
        <v>0</v>
      </c>
      <c r="W24" s="35" t="e">
        <f>#REF!</f>
        <v>#REF!</v>
      </c>
      <c r="X24" s="25">
        <f t="shared" si="4"/>
        <v>0</v>
      </c>
      <c r="Y24" s="25" t="e">
        <f t="shared" si="5"/>
        <v>#REF!</v>
      </c>
      <c r="Z24" s="36"/>
      <c r="AA24" s="16" t="s">
        <v>41</v>
      </c>
      <c r="AB24" s="3">
        <v>0</v>
      </c>
      <c r="AC24" s="3">
        <v>0</v>
      </c>
      <c r="AD24" s="25">
        <v>0</v>
      </c>
      <c r="AE24" s="3">
        <v>0</v>
      </c>
      <c r="AF24" s="3">
        <v>0</v>
      </c>
      <c r="AG24" s="3" t="e">
        <f>#REF!</f>
        <v>#REF!</v>
      </c>
      <c r="AH24" s="3">
        <v>0</v>
      </c>
      <c r="AI24" s="25" t="e">
        <f>#REF!</f>
        <v>#REF!</v>
      </c>
      <c r="AJ24" s="25">
        <f t="shared" si="6"/>
        <v>0</v>
      </c>
      <c r="AK24" s="25" t="e">
        <f t="shared" si="7"/>
        <v>#REF!</v>
      </c>
      <c r="AL24" s="25" t="e">
        <f t="shared" si="8"/>
        <v>#REF!</v>
      </c>
      <c r="AM24" s="25" t="e">
        <f t="shared" si="9"/>
        <v>#REF!</v>
      </c>
      <c r="AN24" s="101"/>
      <c r="AO24" s="101"/>
      <c r="AP24" s="101"/>
      <c r="AQ24" s="101"/>
      <c r="AR24" s="7"/>
    </row>
    <row r="25" spans="1:44" ht="15.6" hidden="1" customHeight="1" x14ac:dyDescent="0.2">
      <c r="A25" s="16" t="s">
        <v>42</v>
      </c>
      <c r="B25" s="3">
        <v>0</v>
      </c>
      <c r="C25" s="3">
        <v>0</v>
      </c>
      <c r="D25" s="25">
        <v>0</v>
      </c>
      <c r="E25" s="3">
        <v>0</v>
      </c>
      <c r="F25" s="3">
        <v>0</v>
      </c>
      <c r="G25" s="3" t="e">
        <f>#REF!</f>
        <v>#REF!</v>
      </c>
      <c r="H25" s="3">
        <v>0</v>
      </c>
      <c r="I25" s="25" t="e">
        <f>#REF!</f>
        <v>#REF!</v>
      </c>
      <c r="J25" s="25">
        <f t="shared" si="0"/>
        <v>0</v>
      </c>
      <c r="K25" s="25" t="e">
        <f t="shared" si="1"/>
        <v>#REF!</v>
      </c>
      <c r="L25" s="25" t="e">
        <f t="shared" si="2"/>
        <v>#REF!</v>
      </c>
      <c r="M25" s="25" t="e">
        <f t="shared" si="3"/>
        <v>#REF!</v>
      </c>
      <c r="N25" s="103"/>
      <c r="O25" s="16" t="s">
        <v>42</v>
      </c>
      <c r="P25" s="8">
        <v>0</v>
      </c>
      <c r="Q25" s="8">
        <v>0</v>
      </c>
      <c r="R25" s="35">
        <v>0</v>
      </c>
      <c r="S25" s="8">
        <v>0</v>
      </c>
      <c r="T25" s="8">
        <v>0</v>
      </c>
      <c r="U25" s="8" t="e">
        <f>#REF!</f>
        <v>#REF!</v>
      </c>
      <c r="V25" s="8">
        <v>0</v>
      </c>
      <c r="W25" s="35" t="e">
        <f>#REF!</f>
        <v>#REF!</v>
      </c>
      <c r="X25" s="25">
        <f t="shared" si="4"/>
        <v>0</v>
      </c>
      <c r="Y25" s="25" t="e">
        <f t="shared" si="5"/>
        <v>#REF!</v>
      </c>
      <c r="Z25" s="36"/>
      <c r="AA25" s="16" t="s">
        <v>42</v>
      </c>
      <c r="AB25" s="3">
        <v>0</v>
      </c>
      <c r="AC25" s="3">
        <v>0</v>
      </c>
      <c r="AD25" s="25">
        <v>0</v>
      </c>
      <c r="AE25" s="3">
        <v>0</v>
      </c>
      <c r="AF25" s="3">
        <v>0</v>
      </c>
      <c r="AG25" s="3" t="e">
        <f>#REF!</f>
        <v>#REF!</v>
      </c>
      <c r="AH25" s="3">
        <v>0</v>
      </c>
      <c r="AI25" s="25" t="e">
        <f>#REF!</f>
        <v>#REF!</v>
      </c>
      <c r="AJ25" s="25">
        <f t="shared" si="6"/>
        <v>0</v>
      </c>
      <c r="AK25" s="25" t="e">
        <f t="shared" si="7"/>
        <v>#REF!</v>
      </c>
      <c r="AL25" s="25" t="e">
        <f t="shared" si="8"/>
        <v>#REF!</v>
      </c>
      <c r="AM25" s="25" t="e">
        <f t="shared" si="9"/>
        <v>#REF!</v>
      </c>
      <c r="AN25" s="101"/>
      <c r="AO25" s="101"/>
      <c r="AP25" s="101"/>
      <c r="AQ25" s="101"/>
      <c r="AR25" s="7"/>
    </row>
    <row r="26" spans="1:44" ht="15.6" customHeight="1" x14ac:dyDescent="0.2">
      <c r="A26" s="16" t="s">
        <v>43</v>
      </c>
      <c r="B26" s="3">
        <v>544.5</v>
      </c>
      <c r="C26" s="3">
        <v>511.8</v>
      </c>
      <c r="D26" s="25">
        <v>371.4</v>
      </c>
      <c r="E26" s="3">
        <v>381.8</v>
      </c>
      <c r="F26" s="3">
        <v>380.3</v>
      </c>
      <c r="G26" s="3" t="e">
        <f>#REF!</f>
        <v>#REF!</v>
      </c>
      <c r="H26" s="3">
        <v>361.9</v>
      </c>
      <c r="I26" s="25" t="e">
        <f>#REF!</f>
        <v>#REF!</v>
      </c>
      <c r="J26" s="25" t="e">
        <f t="shared" si="0"/>
        <v>#REF!</v>
      </c>
      <c r="K26" s="25" t="e">
        <f t="shared" si="1"/>
        <v>#REF!</v>
      </c>
      <c r="L26" s="25" t="e">
        <f t="shared" si="2"/>
        <v>#REF!</v>
      </c>
      <c r="M26" s="25" t="e">
        <f t="shared" si="3"/>
        <v>#REF!</v>
      </c>
      <c r="N26" s="103"/>
      <c r="O26" s="16" t="s">
        <v>43</v>
      </c>
      <c r="P26" s="8">
        <v>4550</v>
      </c>
      <c r="Q26" s="8">
        <v>4525</v>
      </c>
      <c r="R26" s="35">
        <v>3312</v>
      </c>
      <c r="S26" s="8">
        <v>3864</v>
      </c>
      <c r="T26" s="8">
        <v>5503</v>
      </c>
      <c r="U26" s="8" t="e">
        <f>#REF!</f>
        <v>#REF!</v>
      </c>
      <c r="V26" s="8">
        <v>4950</v>
      </c>
      <c r="W26" s="35" t="e">
        <f>#REF!</f>
        <v>#REF!</v>
      </c>
      <c r="X26" s="25" t="e">
        <f t="shared" si="4"/>
        <v>#REF!</v>
      </c>
      <c r="Y26" s="25" t="e">
        <f t="shared" si="5"/>
        <v>#REF!</v>
      </c>
      <c r="Z26" s="36"/>
      <c r="AA26" s="16" t="s">
        <v>43</v>
      </c>
      <c r="AB26" s="3">
        <v>2477.5</v>
      </c>
      <c r="AC26" s="3">
        <v>2315.9</v>
      </c>
      <c r="AD26" s="25">
        <v>1230.0999999999999</v>
      </c>
      <c r="AE26" s="3">
        <v>1475.3</v>
      </c>
      <c r="AF26" s="3">
        <v>2092.8000000000002</v>
      </c>
      <c r="AG26" s="3" t="e">
        <f>#REF!</f>
        <v>#REF!</v>
      </c>
      <c r="AH26" s="3">
        <v>1791.4</v>
      </c>
      <c r="AI26" s="25" t="e">
        <f>#REF!</f>
        <v>#REF!</v>
      </c>
      <c r="AJ26" s="25" t="e">
        <f t="shared" si="6"/>
        <v>#REF!</v>
      </c>
      <c r="AK26" s="25" t="e">
        <f t="shared" si="7"/>
        <v>#REF!</v>
      </c>
      <c r="AL26" s="25" t="e">
        <f t="shared" si="8"/>
        <v>#REF!</v>
      </c>
      <c r="AM26" s="25" t="e">
        <f t="shared" si="9"/>
        <v>#REF!</v>
      </c>
      <c r="AN26" s="101"/>
      <c r="AO26" s="101"/>
      <c r="AP26" s="101"/>
      <c r="AQ26" s="101"/>
      <c r="AR26" s="7"/>
    </row>
    <row r="27" spans="1:44" ht="15.6" customHeight="1" x14ac:dyDescent="0.2">
      <c r="A27" s="46" t="s">
        <v>44</v>
      </c>
      <c r="B27" s="47">
        <v>422.2</v>
      </c>
      <c r="C27" s="47">
        <v>361.6</v>
      </c>
      <c r="D27" s="47">
        <v>320.3</v>
      </c>
      <c r="E27" s="47">
        <v>350</v>
      </c>
      <c r="F27" s="47">
        <v>284.7</v>
      </c>
      <c r="G27" s="47" t="e">
        <f>#REF!</f>
        <v>#REF!</v>
      </c>
      <c r="H27" s="47">
        <v>265.60000000000002</v>
      </c>
      <c r="I27" s="47" t="e">
        <f>#REF!</f>
        <v>#REF!</v>
      </c>
      <c r="J27" s="47" t="e">
        <f t="shared" si="0"/>
        <v>#REF!</v>
      </c>
      <c r="K27" s="47" t="e">
        <f t="shared" si="1"/>
        <v>#REF!</v>
      </c>
      <c r="L27" s="47" t="e">
        <f t="shared" si="2"/>
        <v>#REF!</v>
      </c>
      <c r="M27" s="47" t="e">
        <f t="shared" si="3"/>
        <v>#REF!</v>
      </c>
      <c r="N27" s="100"/>
      <c r="O27" s="46" t="s">
        <v>44</v>
      </c>
      <c r="P27" s="48">
        <v>7543.5528190000005</v>
      </c>
      <c r="Q27" s="48">
        <v>6930.3313049999997</v>
      </c>
      <c r="R27" s="48">
        <v>7636.4820479999998</v>
      </c>
      <c r="S27" s="48">
        <v>8059.9382859999996</v>
      </c>
      <c r="T27" s="48">
        <v>8011.8342110000003</v>
      </c>
      <c r="U27" s="48" t="e">
        <f>#REF!</f>
        <v>#REF!</v>
      </c>
      <c r="V27" s="48">
        <v>8046.9487950000002</v>
      </c>
      <c r="W27" s="48" t="e">
        <f>#REF!</f>
        <v>#REF!</v>
      </c>
      <c r="X27" s="47" t="e">
        <f t="shared" si="4"/>
        <v>#REF!</v>
      </c>
      <c r="Y27" s="47" t="e">
        <f t="shared" si="5"/>
        <v>#REF!</v>
      </c>
      <c r="Z27" s="33"/>
      <c r="AA27" s="46" t="s">
        <v>44</v>
      </c>
      <c r="AB27" s="47">
        <v>3184.9</v>
      </c>
      <c r="AC27" s="47">
        <v>2506</v>
      </c>
      <c r="AD27" s="47">
        <v>2445.9</v>
      </c>
      <c r="AE27" s="47">
        <v>2821</v>
      </c>
      <c r="AF27" s="47">
        <v>2281</v>
      </c>
      <c r="AG27" s="47" t="e">
        <f>#REF!</f>
        <v>#REF!</v>
      </c>
      <c r="AH27" s="47">
        <v>2137.3000000000002</v>
      </c>
      <c r="AI27" s="47" t="e">
        <f>#REF!</f>
        <v>#REF!</v>
      </c>
      <c r="AJ27" s="47" t="e">
        <f t="shared" si="6"/>
        <v>#REF!</v>
      </c>
      <c r="AK27" s="47" t="e">
        <f t="shared" si="7"/>
        <v>#REF!</v>
      </c>
      <c r="AL27" s="47" t="e">
        <f t="shared" si="8"/>
        <v>#REF!</v>
      </c>
      <c r="AM27" s="47" t="e">
        <f t="shared" si="9"/>
        <v>#REF!</v>
      </c>
      <c r="AN27" s="101"/>
      <c r="AO27" s="101"/>
      <c r="AP27" s="101"/>
      <c r="AQ27" s="101"/>
      <c r="AR27" s="7"/>
    </row>
    <row r="28" spans="1:44" ht="15.6" customHeight="1" x14ac:dyDescent="0.2">
      <c r="A28" s="16" t="s">
        <v>45</v>
      </c>
      <c r="B28" s="3">
        <v>68</v>
      </c>
      <c r="C28" s="3">
        <v>63.6</v>
      </c>
      <c r="D28" s="25">
        <v>31.1</v>
      </c>
      <c r="E28" s="3">
        <v>33.4</v>
      </c>
      <c r="F28" s="3">
        <v>27.2</v>
      </c>
      <c r="G28" s="3" t="e">
        <f>#REF!</f>
        <v>#REF!</v>
      </c>
      <c r="H28" s="3">
        <v>42.9</v>
      </c>
      <c r="I28" s="25" t="e">
        <f>#REF!</f>
        <v>#REF!</v>
      </c>
      <c r="J28" s="25" t="e">
        <f t="shared" si="0"/>
        <v>#REF!</v>
      </c>
      <c r="K28" s="25" t="e">
        <f t="shared" si="1"/>
        <v>#REF!</v>
      </c>
      <c r="L28" s="25" t="e">
        <f t="shared" si="2"/>
        <v>#REF!</v>
      </c>
      <c r="M28" s="25" t="e">
        <f t="shared" si="3"/>
        <v>#REF!</v>
      </c>
      <c r="N28" s="102"/>
      <c r="O28" s="16" t="s">
        <v>45</v>
      </c>
      <c r="P28" s="8">
        <v>6209</v>
      </c>
      <c r="Q28" s="8">
        <v>7205</v>
      </c>
      <c r="R28" s="35">
        <v>6412</v>
      </c>
      <c r="S28" s="8">
        <v>7676</v>
      </c>
      <c r="T28" s="8">
        <v>7331</v>
      </c>
      <c r="U28" s="8" t="e">
        <f>#REF!</f>
        <v>#REF!</v>
      </c>
      <c r="V28" s="8">
        <v>7643</v>
      </c>
      <c r="W28" s="35" t="e">
        <f>#REF!</f>
        <v>#REF!</v>
      </c>
      <c r="X28" s="25" t="e">
        <f t="shared" si="4"/>
        <v>#REF!</v>
      </c>
      <c r="Y28" s="25" t="e">
        <f t="shared" si="5"/>
        <v>#REF!</v>
      </c>
      <c r="Z28" s="36"/>
      <c r="AA28" s="16" t="s">
        <v>45</v>
      </c>
      <c r="AB28" s="3">
        <v>422.2</v>
      </c>
      <c r="AC28" s="3">
        <v>458.2</v>
      </c>
      <c r="AD28" s="25">
        <v>199.4</v>
      </c>
      <c r="AE28" s="3">
        <v>256.39999999999998</v>
      </c>
      <c r="AF28" s="3">
        <v>199.4</v>
      </c>
      <c r="AG28" s="3" t="e">
        <f>#REF!</f>
        <v>#REF!</v>
      </c>
      <c r="AH28" s="3">
        <v>327.9</v>
      </c>
      <c r="AI28" s="25" t="e">
        <f>#REF!</f>
        <v>#REF!</v>
      </c>
      <c r="AJ28" s="25" t="e">
        <f t="shared" si="6"/>
        <v>#REF!</v>
      </c>
      <c r="AK28" s="25" t="e">
        <f t="shared" si="7"/>
        <v>#REF!</v>
      </c>
      <c r="AL28" s="25" t="e">
        <f t="shared" si="8"/>
        <v>#REF!</v>
      </c>
      <c r="AM28" s="25" t="e">
        <f t="shared" si="9"/>
        <v>#REF!</v>
      </c>
      <c r="AN28" s="101"/>
      <c r="AO28" s="101"/>
      <c r="AP28" s="101"/>
      <c r="AQ28" s="101"/>
      <c r="AR28" s="7"/>
    </row>
    <row r="29" spans="1:44" ht="15.6" customHeight="1" x14ac:dyDescent="0.2">
      <c r="A29" s="16" t="s">
        <v>46</v>
      </c>
      <c r="B29" s="3">
        <v>27</v>
      </c>
      <c r="C29" s="3">
        <v>20.5</v>
      </c>
      <c r="D29" s="25">
        <v>16</v>
      </c>
      <c r="E29" s="3">
        <v>28</v>
      </c>
      <c r="F29" s="3">
        <v>15.5</v>
      </c>
      <c r="G29" s="3" t="e">
        <f>#REF!</f>
        <v>#REF!</v>
      </c>
      <c r="H29" s="3">
        <v>15</v>
      </c>
      <c r="I29" s="25" t="e">
        <f>#REF!</f>
        <v>#REF!</v>
      </c>
      <c r="J29" s="25" t="e">
        <f t="shared" si="0"/>
        <v>#REF!</v>
      </c>
      <c r="K29" s="25" t="e">
        <f t="shared" si="1"/>
        <v>#REF!</v>
      </c>
      <c r="L29" s="25" t="e">
        <f t="shared" si="2"/>
        <v>#REF!</v>
      </c>
      <c r="M29" s="25" t="e">
        <f t="shared" si="3"/>
        <v>#REF!</v>
      </c>
      <c r="N29" s="102"/>
      <c r="O29" s="16" t="s">
        <v>46</v>
      </c>
      <c r="P29" s="8">
        <v>8350</v>
      </c>
      <c r="Q29" s="8">
        <v>8500</v>
      </c>
      <c r="R29" s="35">
        <v>9000</v>
      </c>
      <c r="S29" s="8">
        <v>9340</v>
      </c>
      <c r="T29" s="8">
        <v>9212</v>
      </c>
      <c r="U29" s="8" t="e">
        <f>#REF!</f>
        <v>#REF!</v>
      </c>
      <c r="V29" s="8">
        <v>9168</v>
      </c>
      <c r="W29" s="35" t="e">
        <f>#REF!</f>
        <v>#REF!</v>
      </c>
      <c r="X29" s="25" t="e">
        <f t="shared" si="4"/>
        <v>#REF!</v>
      </c>
      <c r="Y29" s="25" t="e">
        <f t="shared" si="5"/>
        <v>#REF!</v>
      </c>
      <c r="Z29" s="36"/>
      <c r="AA29" s="16" t="s">
        <v>46</v>
      </c>
      <c r="AB29" s="3">
        <v>225.5</v>
      </c>
      <c r="AC29" s="3">
        <v>174.3</v>
      </c>
      <c r="AD29" s="25">
        <v>144</v>
      </c>
      <c r="AE29" s="3">
        <v>261.5</v>
      </c>
      <c r="AF29" s="3">
        <v>142.80000000000001</v>
      </c>
      <c r="AG29" s="3" t="e">
        <f>#REF!</f>
        <v>#REF!</v>
      </c>
      <c r="AH29" s="3">
        <v>137.5</v>
      </c>
      <c r="AI29" s="25" t="e">
        <f>#REF!</f>
        <v>#REF!</v>
      </c>
      <c r="AJ29" s="25" t="e">
        <f t="shared" si="6"/>
        <v>#REF!</v>
      </c>
      <c r="AK29" s="25" t="e">
        <f t="shared" si="7"/>
        <v>#REF!</v>
      </c>
      <c r="AL29" s="25" t="e">
        <f t="shared" si="8"/>
        <v>#REF!</v>
      </c>
      <c r="AM29" s="25" t="e">
        <f t="shared" si="9"/>
        <v>#REF!</v>
      </c>
      <c r="AN29" s="101"/>
      <c r="AO29" s="101"/>
      <c r="AP29" s="101"/>
      <c r="AQ29" s="101"/>
      <c r="AR29" s="7"/>
    </row>
    <row r="30" spans="1:44" ht="15.6" customHeight="1" x14ac:dyDescent="0.2">
      <c r="A30" s="16" t="s">
        <v>47</v>
      </c>
      <c r="B30" s="3">
        <v>288.2</v>
      </c>
      <c r="C30" s="3">
        <v>250.7</v>
      </c>
      <c r="D30" s="25">
        <v>246.4</v>
      </c>
      <c r="E30" s="3">
        <v>260</v>
      </c>
      <c r="F30" s="3">
        <v>214.2</v>
      </c>
      <c r="G30" s="3" t="e">
        <f>#REF!</f>
        <v>#REF!</v>
      </c>
      <c r="H30" s="3">
        <v>185.7</v>
      </c>
      <c r="I30" s="25" t="e">
        <f>#REF!</f>
        <v>#REF!</v>
      </c>
      <c r="J30" s="25" t="e">
        <f t="shared" si="0"/>
        <v>#REF!</v>
      </c>
      <c r="K30" s="25" t="e">
        <f t="shared" si="1"/>
        <v>#REF!</v>
      </c>
      <c r="L30" s="25" t="e">
        <f t="shared" si="2"/>
        <v>#REF!</v>
      </c>
      <c r="M30" s="25" t="e">
        <f t="shared" si="3"/>
        <v>#REF!</v>
      </c>
      <c r="N30" s="102"/>
      <c r="O30" s="16" t="s">
        <v>47</v>
      </c>
      <c r="P30" s="8">
        <v>7500</v>
      </c>
      <c r="Q30" s="8">
        <v>6690</v>
      </c>
      <c r="R30" s="35">
        <v>7800</v>
      </c>
      <c r="S30" s="8">
        <v>8000</v>
      </c>
      <c r="T30" s="8">
        <v>8000</v>
      </c>
      <c r="U30" s="8" t="e">
        <f>#REF!</f>
        <v>#REF!</v>
      </c>
      <c r="V30" s="8">
        <v>7897</v>
      </c>
      <c r="W30" s="35" t="e">
        <f>#REF!</f>
        <v>#REF!</v>
      </c>
      <c r="X30" s="25" t="e">
        <f t="shared" si="4"/>
        <v>#REF!</v>
      </c>
      <c r="Y30" s="25" t="e">
        <f t="shared" si="5"/>
        <v>#REF!</v>
      </c>
      <c r="Z30" s="36"/>
      <c r="AA30" s="16" t="s">
        <v>47</v>
      </c>
      <c r="AB30" s="3">
        <v>2161.5</v>
      </c>
      <c r="AC30" s="3">
        <v>1677.2</v>
      </c>
      <c r="AD30" s="25">
        <v>1921.9</v>
      </c>
      <c r="AE30" s="3">
        <v>2080</v>
      </c>
      <c r="AF30" s="3">
        <v>1713.6</v>
      </c>
      <c r="AG30" s="3" t="e">
        <f>#REF!</f>
        <v>#REF!</v>
      </c>
      <c r="AH30" s="3">
        <v>1466.5</v>
      </c>
      <c r="AI30" s="25" t="e">
        <f>#REF!</f>
        <v>#REF!</v>
      </c>
      <c r="AJ30" s="25" t="e">
        <f t="shared" si="6"/>
        <v>#REF!</v>
      </c>
      <c r="AK30" s="25" t="e">
        <f t="shared" si="7"/>
        <v>#REF!</v>
      </c>
      <c r="AL30" s="25" t="e">
        <f t="shared" si="8"/>
        <v>#REF!</v>
      </c>
      <c r="AM30" s="25" t="e">
        <f t="shared" si="9"/>
        <v>#REF!</v>
      </c>
      <c r="AN30" s="101"/>
      <c r="AO30" s="101"/>
      <c r="AP30" s="101"/>
      <c r="AQ30" s="101"/>
      <c r="AR30" s="7"/>
    </row>
    <row r="31" spans="1:44" ht="15.6" customHeight="1" x14ac:dyDescent="0.2">
      <c r="A31" s="16" t="s">
        <v>48</v>
      </c>
      <c r="B31" s="3">
        <v>39</v>
      </c>
      <c r="C31" s="3">
        <v>26.8</v>
      </c>
      <c r="D31" s="25">
        <v>26.8</v>
      </c>
      <c r="E31" s="3">
        <v>28.6</v>
      </c>
      <c r="F31" s="3">
        <v>27.8</v>
      </c>
      <c r="G31" s="3" t="e">
        <f>#REF!</f>
        <v>#REF!</v>
      </c>
      <c r="H31" s="3">
        <v>22</v>
      </c>
      <c r="I31" s="25" t="e">
        <f>#REF!</f>
        <v>#REF!</v>
      </c>
      <c r="J31" s="25" t="e">
        <f t="shared" si="0"/>
        <v>#REF!</v>
      </c>
      <c r="K31" s="25" t="e">
        <f t="shared" si="1"/>
        <v>#REF!</v>
      </c>
      <c r="L31" s="25" t="e">
        <f t="shared" si="2"/>
        <v>#REF!</v>
      </c>
      <c r="M31" s="25" t="e">
        <f t="shared" si="3"/>
        <v>#REF!</v>
      </c>
      <c r="N31" s="102"/>
      <c r="O31" s="16" t="s">
        <v>48</v>
      </c>
      <c r="P31" s="8">
        <v>9634</v>
      </c>
      <c r="Q31" s="8">
        <v>7326</v>
      </c>
      <c r="R31" s="35">
        <v>6740</v>
      </c>
      <c r="S31" s="8">
        <v>7800</v>
      </c>
      <c r="T31" s="8">
        <v>8100</v>
      </c>
      <c r="U31" s="8" t="e">
        <f>#REF!</f>
        <v>#REF!</v>
      </c>
      <c r="V31" s="8">
        <v>9336</v>
      </c>
      <c r="W31" s="35" t="e">
        <f>#REF!</f>
        <v>#REF!</v>
      </c>
      <c r="X31" s="25" t="e">
        <f t="shared" si="4"/>
        <v>#REF!</v>
      </c>
      <c r="Y31" s="25" t="e">
        <f t="shared" si="5"/>
        <v>#REF!</v>
      </c>
      <c r="Z31" s="36"/>
      <c r="AA31" s="16" t="s">
        <v>48</v>
      </c>
      <c r="AB31" s="3">
        <v>375.7</v>
      </c>
      <c r="AC31" s="3">
        <v>196.3</v>
      </c>
      <c r="AD31" s="25">
        <v>180.6</v>
      </c>
      <c r="AE31" s="3">
        <v>223.1</v>
      </c>
      <c r="AF31" s="3">
        <v>225.2</v>
      </c>
      <c r="AG31" s="3" t="e">
        <f>#REF!</f>
        <v>#REF!</v>
      </c>
      <c r="AH31" s="3">
        <v>205.4</v>
      </c>
      <c r="AI31" s="25" t="e">
        <f>#REF!</f>
        <v>#REF!</v>
      </c>
      <c r="AJ31" s="25" t="e">
        <f t="shared" si="6"/>
        <v>#REF!</v>
      </c>
      <c r="AK31" s="25" t="e">
        <f t="shared" si="7"/>
        <v>#REF!</v>
      </c>
      <c r="AL31" s="25" t="e">
        <f t="shared" si="8"/>
        <v>#REF!</v>
      </c>
      <c r="AM31" s="25" t="e">
        <f t="shared" si="9"/>
        <v>#REF!</v>
      </c>
      <c r="AN31" s="101"/>
      <c r="AO31" s="101"/>
      <c r="AP31" s="101"/>
      <c r="AQ31" s="101"/>
      <c r="AR31" s="7"/>
    </row>
    <row r="32" spans="1:44" ht="15.6" customHeight="1" x14ac:dyDescent="0.2">
      <c r="A32" s="46" t="s">
        <v>49</v>
      </c>
      <c r="B32" s="47">
        <v>1552</v>
      </c>
      <c r="C32" s="47">
        <v>1435.4</v>
      </c>
      <c r="D32" s="47">
        <v>1237</v>
      </c>
      <c r="E32" s="47">
        <v>1301.2</v>
      </c>
      <c r="F32" s="47">
        <v>1191.9000000000001</v>
      </c>
      <c r="G32" s="47" t="e">
        <f>#REF!</f>
        <v>#REF!</v>
      </c>
      <c r="H32" s="47">
        <v>1079.5999999999999</v>
      </c>
      <c r="I32" s="47" t="e">
        <f>#REF!</f>
        <v>#REF!</v>
      </c>
      <c r="J32" s="47" t="e">
        <f t="shared" si="0"/>
        <v>#REF!</v>
      </c>
      <c r="K32" s="47" t="e">
        <f t="shared" si="1"/>
        <v>#REF!</v>
      </c>
      <c r="L32" s="47" t="e">
        <f t="shared" si="2"/>
        <v>#REF!</v>
      </c>
      <c r="M32" s="47" t="e">
        <f t="shared" si="3"/>
        <v>#REF!</v>
      </c>
      <c r="N32" s="100"/>
      <c r="O32" s="46" t="s">
        <v>49</v>
      </c>
      <c r="P32" s="48">
        <v>5193.8492910000004</v>
      </c>
      <c r="Q32" s="48">
        <v>5435.5045280000004</v>
      </c>
      <c r="R32" s="48">
        <v>6079.1366209999996</v>
      </c>
      <c r="S32" s="48">
        <v>6295.3034889999999</v>
      </c>
      <c r="T32" s="48">
        <v>6465.4339289999998</v>
      </c>
      <c r="U32" s="48" t="e">
        <f>#REF!</f>
        <v>#REF!</v>
      </c>
      <c r="V32" s="48">
        <v>6210.0967019999998</v>
      </c>
      <c r="W32" s="48" t="e">
        <f>#REF!</f>
        <v>#REF!</v>
      </c>
      <c r="X32" s="47" t="e">
        <f t="shared" si="4"/>
        <v>#REF!</v>
      </c>
      <c r="Y32" s="47" t="e">
        <f t="shared" si="5"/>
        <v>#REF!</v>
      </c>
      <c r="Z32" s="33"/>
      <c r="AA32" s="46" t="s">
        <v>49</v>
      </c>
      <c r="AB32" s="47">
        <v>8060.9</v>
      </c>
      <c r="AC32" s="47">
        <v>7802.1</v>
      </c>
      <c r="AD32" s="47">
        <v>7519.9</v>
      </c>
      <c r="AE32" s="47">
        <v>8191.5</v>
      </c>
      <c r="AF32" s="47">
        <v>7706.1</v>
      </c>
      <c r="AG32" s="47" t="e">
        <f>#REF!</f>
        <v>#REF!</v>
      </c>
      <c r="AH32" s="47">
        <v>6704.4</v>
      </c>
      <c r="AI32" s="47" t="e">
        <f>#REF!</f>
        <v>#REF!</v>
      </c>
      <c r="AJ32" s="47" t="e">
        <f t="shared" si="6"/>
        <v>#REF!</v>
      </c>
      <c r="AK32" s="47" t="e">
        <f t="shared" si="7"/>
        <v>#REF!</v>
      </c>
      <c r="AL32" s="47" t="e">
        <f t="shared" si="8"/>
        <v>#REF!</v>
      </c>
      <c r="AM32" s="47" t="e">
        <f t="shared" si="9"/>
        <v>#REF!</v>
      </c>
      <c r="AN32" s="101"/>
      <c r="AO32" s="101"/>
      <c r="AP32" s="101"/>
      <c r="AQ32" s="101"/>
      <c r="AR32" s="7"/>
    </row>
    <row r="33" spans="1:44" ht="15.6" customHeight="1" x14ac:dyDescent="0.2">
      <c r="A33" s="16" t="s">
        <v>50</v>
      </c>
      <c r="B33" s="3">
        <v>1098</v>
      </c>
      <c r="C33" s="3">
        <v>1022.4</v>
      </c>
      <c r="D33" s="25">
        <v>837.4</v>
      </c>
      <c r="E33" s="3">
        <v>909.4</v>
      </c>
      <c r="F33" s="3">
        <v>825.7</v>
      </c>
      <c r="G33" s="3" t="e">
        <f>#REF!</f>
        <v>#REF!</v>
      </c>
      <c r="H33" s="3">
        <v>731.9</v>
      </c>
      <c r="I33" s="25" t="e">
        <f>#REF!</f>
        <v>#REF!</v>
      </c>
      <c r="J33" s="25" t="e">
        <f t="shared" si="0"/>
        <v>#REF!</v>
      </c>
      <c r="K33" s="25" t="e">
        <f t="shared" si="1"/>
        <v>#REF!</v>
      </c>
      <c r="L33" s="25" t="e">
        <f t="shared" si="2"/>
        <v>#REF!</v>
      </c>
      <c r="M33" s="25" t="e">
        <f t="shared" si="3"/>
        <v>#REF!</v>
      </c>
      <c r="N33" s="102"/>
      <c r="O33" s="16" t="s">
        <v>50</v>
      </c>
      <c r="P33" s="8">
        <v>5230</v>
      </c>
      <c r="Q33" s="8">
        <v>5340</v>
      </c>
      <c r="R33" s="35">
        <v>6100</v>
      </c>
      <c r="S33" s="8">
        <v>6374</v>
      </c>
      <c r="T33" s="8">
        <v>6535</v>
      </c>
      <c r="U33" s="8" t="e">
        <f>#REF!</f>
        <v>#REF!</v>
      </c>
      <c r="V33" s="8">
        <v>6516</v>
      </c>
      <c r="W33" s="35" t="e">
        <f>#REF!</f>
        <v>#REF!</v>
      </c>
      <c r="X33" s="25" t="e">
        <f t="shared" si="4"/>
        <v>#REF!</v>
      </c>
      <c r="Y33" s="25" t="e">
        <f t="shared" si="5"/>
        <v>#REF!</v>
      </c>
      <c r="Z33" s="36"/>
      <c r="AA33" s="16" t="s">
        <v>50</v>
      </c>
      <c r="AB33" s="3">
        <v>5742.5</v>
      </c>
      <c r="AC33" s="3">
        <v>5459.6</v>
      </c>
      <c r="AD33" s="25">
        <v>5108.1000000000004</v>
      </c>
      <c r="AE33" s="3">
        <v>5796.5</v>
      </c>
      <c r="AF33" s="3">
        <v>5395.9</v>
      </c>
      <c r="AG33" s="3" t="e">
        <f>#REF!</f>
        <v>#REF!</v>
      </c>
      <c r="AH33" s="3">
        <v>4769.1000000000004</v>
      </c>
      <c r="AI33" s="25" t="e">
        <f>#REF!</f>
        <v>#REF!</v>
      </c>
      <c r="AJ33" s="25" t="e">
        <f t="shared" si="6"/>
        <v>#REF!</v>
      </c>
      <c r="AK33" s="25" t="e">
        <f t="shared" si="7"/>
        <v>#REF!</v>
      </c>
      <c r="AL33" s="25" t="e">
        <f t="shared" si="8"/>
        <v>#REF!</v>
      </c>
      <c r="AM33" s="25" t="e">
        <f t="shared" si="9"/>
        <v>#REF!</v>
      </c>
      <c r="AN33" s="101"/>
      <c r="AO33" s="101"/>
      <c r="AP33" s="101"/>
      <c r="AQ33" s="101"/>
      <c r="AR33" s="7"/>
    </row>
    <row r="34" spans="1:44" ht="15.6" customHeight="1" x14ac:dyDescent="0.2">
      <c r="A34" s="16" t="s">
        <v>51</v>
      </c>
      <c r="B34" s="3">
        <v>22.3</v>
      </c>
      <c r="C34" s="3">
        <v>17.8</v>
      </c>
      <c r="D34" s="25">
        <v>13.6</v>
      </c>
      <c r="E34" s="3">
        <v>13.2</v>
      </c>
      <c r="F34" s="3">
        <v>13.4</v>
      </c>
      <c r="G34" s="3" t="e">
        <f>#REF!</f>
        <v>#REF!</v>
      </c>
      <c r="H34" s="3">
        <v>11.5</v>
      </c>
      <c r="I34" s="25" t="e">
        <f>#REF!</f>
        <v>#REF!</v>
      </c>
      <c r="J34" s="25" t="e">
        <f t="shared" si="0"/>
        <v>#REF!</v>
      </c>
      <c r="K34" s="25" t="e">
        <f t="shared" si="1"/>
        <v>#REF!</v>
      </c>
      <c r="L34" s="25" t="e">
        <f t="shared" si="2"/>
        <v>#REF!</v>
      </c>
      <c r="M34" s="25" t="e">
        <f t="shared" si="3"/>
        <v>#REF!</v>
      </c>
      <c r="N34" s="102"/>
      <c r="O34" s="16" t="s">
        <v>51</v>
      </c>
      <c r="P34" s="8">
        <v>2711</v>
      </c>
      <c r="Q34" s="8">
        <v>1363</v>
      </c>
      <c r="R34" s="35">
        <v>2910</v>
      </c>
      <c r="S34" s="8">
        <v>2832</v>
      </c>
      <c r="T34" s="8">
        <v>2995</v>
      </c>
      <c r="U34" s="8" t="e">
        <f>#REF!</f>
        <v>#REF!</v>
      </c>
      <c r="V34" s="8">
        <v>2843</v>
      </c>
      <c r="W34" s="35" t="e">
        <f>#REF!</f>
        <v>#REF!</v>
      </c>
      <c r="X34" s="25" t="e">
        <f t="shared" si="4"/>
        <v>#REF!</v>
      </c>
      <c r="Y34" s="25" t="e">
        <f t="shared" si="5"/>
        <v>#REF!</v>
      </c>
      <c r="Z34" s="36"/>
      <c r="AA34" s="16" t="s">
        <v>51</v>
      </c>
      <c r="AB34" s="3">
        <v>60.5</v>
      </c>
      <c r="AC34" s="3">
        <v>24.3</v>
      </c>
      <c r="AD34" s="25">
        <v>39.6</v>
      </c>
      <c r="AE34" s="3">
        <v>37.4</v>
      </c>
      <c r="AF34" s="3">
        <v>40.1</v>
      </c>
      <c r="AG34" s="3" t="e">
        <f>#REF!</f>
        <v>#REF!</v>
      </c>
      <c r="AH34" s="3">
        <v>32.700000000000003</v>
      </c>
      <c r="AI34" s="25" t="e">
        <f>#REF!</f>
        <v>#REF!</v>
      </c>
      <c r="AJ34" s="25" t="e">
        <f t="shared" si="6"/>
        <v>#REF!</v>
      </c>
      <c r="AK34" s="25" t="e">
        <f t="shared" si="7"/>
        <v>#REF!</v>
      </c>
      <c r="AL34" s="25" t="e">
        <f t="shared" si="8"/>
        <v>#REF!</v>
      </c>
      <c r="AM34" s="25" t="e">
        <f t="shared" si="9"/>
        <v>#REF!</v>
      </c>
      <c r="AN34" s="101"/>
      <c r="AO34" s="101"/>
      <c r="AP34" s="101"/>
      <c r="AQ34" s="101"/>
      <c r="AR34" s="7"/>
    </row>
    <row r="35" spans="1:44" ht="15.6" customHeight="1" x14ac:dyDescent="0.2">
      <c r="A35" s="16" t="s">
        <v>52</v>
      </c>
      <c r="B35" s="3">
        <v>4.4000000000000004</v>
      </c>
      <c r="C35" s="3">
        <v>2.6</v>
      </c>
      <c r="D35" s="25">
        <v>2</v>
      </c>
      <c r="E35" s="3">
        <v>2.7</v>
      </c>
      <c r="F35" s="3">
        <v>1</v>
      </c>
      <c r="G35" s="3" t="e">
        <f>#REF!</f>
        <v>#REF!</v>
      </c>
      <c r="H35" s="3">
        <v>1.1000000000000001</v>
      </c>
      <c r="I35" s="25" t="e">
        <f>#REF!</f>
        <v>#REF!</v>
      </c>
      <c r="J35" s="25" t="e">
        <f t="shared" si="0"/>
        <v>#REF!</v>
      </c>
      <c r="K35" s="25" t="e">
        <f t="shared" si="1"/>
        <v>#REF!</v>
      </c>
      <c r="L35" s="25" t="e">
        <f t="shared" si="2"/>
        <v>#REF!</v>
      </c>
      <c r="M35" s="25" t="e">
        <f t="shared" si="3"/>
        <v>#REF!</v>
      </c>
      <c r="N35" s="102"/>
      <c r="O35" s="16" t="s">
        <v>52</v>
      </c>
      <c r="P35" s="8">
        <v>2332</v>
      </c>
      <c r="Q35" s="8">
        <v>2394</v>
      </c>
      <c r="R35" s="35">
        <v>2600</v>
      </c>
      <c r="S35" s="8">
        <v>2332</v>
      </c>
      <c r="T35" s="8">
        <v>3069</v>
      </c>
      <c r="U35" s="8" t="e">
        <f>#REF!</f>
        <v>#REF!</v>
      </c>
      <c r="V35" s="8">
        <v>3017</v>
      </c>
      <c r="W35" s="35" t="e">
        <f>#REF!</f>
        <v>#REF!</v>
      </c>
      <c r="X35" s="25" t="e">
        <f t="shared" si="4"/>
        <v>#REF!</v>
      </c>
      <c r="Y35" s="25" t="e">
        <f t="shared" si="5"/>
        <v>#REF!</v>
      </c>
      <c r="Z35" s="36"/>
      <c r="AA35" s="16" t="s">
        <v>52</v>
      </c>
      <c r="AB35" s="3">
        <v>10.3</v>
      </c>
      <c r="AC35" s="3">
        <v>6.2</v>
      </c>
      <c r="AD35" s="25">
        <v>5.2</v>
      </c>
      <c r="AE35" s="3">
        <v>6.3</v>
      </c>
      <c r="AF35" s="3">
        <v>3.1</v>
      </c>
      <c r="AG35" s="3" t="e">
        <f>#REF!</f>
        <v>#REF!</v>
      </c>
      <c r="AH35" s="3">
        <v>3.3</v>
      </c>
      <c r="AI35" s="25" t="e">
        <f>#REF!</f>
        <v>#REF!</v>
      </c>
      <c r="AJ35" s="25" t="e">
        <f t="shared" si="6"/>
        <v>#REF!</v>
      </c>
      <c r="AK35" s="25" t="e">
        <f t="shared" si="7"/>
        <v>#REF!</v>
      </c>
      <c r="AL35" s="25" t="e">
        <f t="shared" si="8"/>
        <v>#REF!</v>
      </c>
      <c r="AM35" s="25" t="e">
        <f t="shared" si="9"/>
        <v>#REF!</v>
      </c>
      <c r="AN35" s="101"/>
      <c r="AO35" s="101"/>
      <c r="AP35" s="101"/>
      <c r="AQ35" s="101"/>
      <c r="AR35" s="7"/>
    </row>
    <row r="36" spans="1:44" ht="15.6" customHeight="1" x14ac:dyDescent="0.2">
      <c r="A36" s="16" t="s">
        <v>53</v>
      </c>
      <c r="B36" s="3">
        <v>427.3</v>
      </c>
      <c r="C36" s="3">
        <v>392.6</v>
      </c>
      <c r="D36" s="25">
        <v>384</v>
      </c>
      <c r="E36" s="3">
        <v>375.9</v>
      </c>
      <c r="F36" s="3">
        <v>351.8</v>
      </c>
      <c r="G36" s="3" t="e">
        <f>#REF!</f>
        <v>#REF!</v>
      </c>
      <c r="H36" s="3">
        <v>335.1</v>
      </c>
      <c r="I36" s="25" t="e">
        <f>#REF!</f>
        <v>#REF!</v>
      </c>
      <c r="J36" s="25" t="e">
        <f t="shared" si="0"/>
        <v>#REF!</v>
      </c>
      <c r="K36" s="25" t="e">
        <f t="shared" si="1"/>
        <v>#REF!</v>
      </c>
      <c r="L36" s="25" t="e">
        <f t="shared" si="2"/>
        <v>#REF!</v>
      </c>
      <c r="M36" s="25" t="e">
        <f t="shared" si="3"/>
        <v>#REF!</v>
      </c>
      <c r="N36" s="102"/>
      <c r="O36" s="16" t="s">
        <v>53</v>
      </c>
      <c r="P36" s="8">
        <v>5260</v>
      </c>
      <c r="Q36" s="8">
        <v>5889</v>
      </c>
      <c r="R36" s="35">
        <v>6164</v>
      </c>
      <c r="S36" s="8">
        <v>6255</v>
      </c>
      <c r="T36" s="8">
        <v>6444</v>
      </c>
      <c r="U36" s="8" t="e">
        <f>#REF!</f>
        <v>#REF!</v>
      </c>
      <c r="V36" s="8">
        <v>5668</v>
      </c>
      <c r="W36" s="35" t="e">
        <f>#REF!</f>
        <v>#REF!</v>
      </c>
      <c r="X36" s="25" t="e">
        <f t="shared" si="4"/>
        <v>#REF!</v>
      </c>
      <c r="Y36" s="25" t="e">
        <f t="shared" si="5"/>
        <v>#REF!</v>
      </c>
      <c r="Z36" s="36"/>
      <c r="AA36" s="16" t="s">
        <v>53</v>
      </c>
      <c r="AB36" s="3">
        <v>2247.6</v>
      </c>
      <c r="AC36" s="3">
        <v>2312</v>
      </c>
      <c r="AD36" s="25">
        <v>2367</v>
      </c>
      <c r="AE36" s="3">
        <v>2351.3000000000002</v>
      </c>
      <c r="AF36" s="3">
        <v>2267</v>
      </c>
      <c r="AG36" s="3" t="e">
        <f>#REF!</f>
        <v>#REF!</v>
      </c>
      <c r="AH36" s="3">
        <v>1899.3</v>
      </c>
      <c r="AI36" s="25" t="e">
        <f>#REF!</f>
        <v>#REF!</v>
      </c>
      <c r="AJ36" s="25" t="e">
        <f t="shared" si="6"/>
        <v>#REF!</v>
      </c>
      <c r="AK36" s="25" t="e">
        <f t="shared" si="7"/>
        <v>#REF!</v>
      </c>
      <c r="AL36" s="25" t="e">
        <f t="shared" si="8"/>
        <v>#REF!</v>
      </c>
      <c r="AM36" s="25" t="e">
        <f t="shared" si="9"/>
        <v>#REF!</v>
      </c>
      <c r="AN36" s="101"/>
      <c r="AO36" s="101"/>
      <c r="AP36" s="101"/>
      <c r="AQ36" s="101"/>
      <c r="AR36" s="7"/>
    </row>
    <row r="37" spans="1:44" ht="15.6" customHeight="1" x14ac:dyDescent="0.2">
      <c r="A37" s="46" t="s">
        <v>54</v>
      </c>
      <c r="B37" s="47">
        <v>2168.3000000000002</v>
      </c>
      <c r="C37" s="47">
        <v>1895</v>
      </c>
      <c r="D37" s="47">
        <v>1607.1</v>
      </c>
      <c r="E37" s="47">
        <v>1712.9</v>
      </c>
      <c r="F37" s="47">
        <v>1377.4</v>
      </c>
      <c r="G37" s="47" t="e">
        <f>#REF!</f>
        <v>#REF!</v>
      </c>
      <c r="H37" s="47">
        <v>1517.8</v>
      </c>
      <c r="I37" s="47" t="e">
        <f>#REF!</f>
        <v>#REF!</v>
      </c>
      <c r="J37" s="47" t="e">
        <f t="shared" si="0"/>
        <v>#REF!</v>
      </c>
      <c r="K37" s="47" t="e">
        <f t="shared" si="1"/>
        <v>#REF!</v>
      </c>
      <c r="L37" s="47" t="e">
        <f t="shared" si="2"/>
        <v>#REF!</v>
      </c>
      <c r="M37" s="47" t="e">
        <f t="shared" si="3"/>
        <v>#REF!</v>
      </c>
      <c r="N37" s="100"/>
      <c r="O37" s="46" t="s">
        <v>54</v>
      </c>
      <c r="P37" s="48">
        <v>6745.9878710000003</v>
      </c>
      <c r="Q37" s="48">
        <v>7411.866755</v>
      </c>
      <c r="R37" s="48">
        <v>7403.470413</v>
      </c>
      <c r="S37" s="48">
        <v>8168.9921770000001</v>
      </c>
      <c r="T37" s="48">
        <v>7452.9680559999997</v>
      </c>
      <c r="U37" s="48" t="e">
        <f>#REF!</f>
        <v>#REF!</v>
      </c>
      <c r="V37" s="48">
        <v>7773.2943729999997</v>
      </c>
      <c r="W37" s="48" t="e">
        <f>#REF!</f>
        <v>#REF!</v>
      </c>
      <c r="X37" s="47" t="e">
        <f t="shared" si="4"/>
        <v>#REF!</v>
      </c>
      <c r="Y37" s="47" t="e">
        <f t="shared" si="5"/>
        <v>#REF!</v>
      </c>
      <c r="Z37" s="33"/>
      <c r="AA37" s="46" t="s">
        <v>54</v>
      </c>
      <c r="AB37" s="47">
        <v>14627.4</v>
      </c>
      <c r="AC37" s="47">
        <v>14045.5</v>
      </c>
      <c r="AD37" s="47">
        <v>11898.1</v>
      </c>
      <c r="AE37" s="47">
        <v>13992.7</v>
      </c>
      <c r="AF37" s="47">
        <v>10265.6</v>
      </c>
      <c r="AG37" s="47" t="e">
        <f>#REF!</f>
        <v>#REF!</v>
      </c>
      <c r="AH37" s="47">
        <v>11798.3</v>
      </c>
      <c r="AI37" s="47" t="e">
        <f>#REF!</f>
        <v>#REF!</v>
      </c>
      <c r="AJ37" s="47" t="e">
        <f t="shared" si="6"/>
        <v>#REF!</v>
      </c>
      <c r="AK37" s="47" t="e">
        <f t="shared" si="7"/>
        <v>#REF!</v>
      </c>
      <c r="AL37" s="47" t="e">
        <f t="shared" si="8"/>
        <v>#REF!</v>
      </c>
      <c r="AM37" s="47" t="e">
        <f t="shared" si="9"/>
        <v>#REF!</v>
      </c>
      <c r="AN37" s="101"/>
      <c r="AO37" s="101"/>
      <c r="AP37" s="101"/>
      <c r="AQ37" s="101"/>
      <c r="AR37" s="7"/>
    </row>
    <row r="38" spans="1:44" ht="15.6" customHeight="1" x14ac:dyDescent="0.2">
      <c r="A38" s="16" t="s">
        <v>55</v>
      </c>
      <c r="B38" s="3">
        <v>665.2</v>
      </c>
      <c r="C38" s="3">
        <v>542.5</v>
      </c>
      <c r="D38" s="25">
        <v>414.1</v>
      </c>
      <c r="E38" s="3">
        <v>507.7</v>
      </c>
      <c r="F38" s="3">
        <v>330</v>
      </c>
      <c r="G38" s="3" t="e">
        <f>#REF!</f>
        <v>#REF!</v>
      </c>
      <c r="H38" s="3">
        <v>360.4</v>
      </c>
      <c r="I38" s="25" t="e">
        <f>#REF!</f>
        <v>#REF!</v>
      </c>
      <c r="J38" s="25" t="e">
        <f t="shared" si="0"/>
        <v>#REF!</v>
      </c>
      <c r="K38" s="25" t="e">
        <f t="shared" si="1"/>
        <v>#REF!</v>
      </c>
      <c r="L38" s="25" t="e">
        <f t="shared" si="2"/>
        <v>#REF!</v>
      </c>
      <c r="M38" s="25" t="e">
        <f t="shared" si="3"/>
        <v>#REF!</v>
      </c>
      <c r="N38" s="102"/>
      <c r="O38" s="16" t="s">
        <v>55</v>
      </c>
      <c r="P38" s="8">
        <v>8156</v>
      </c>
      <c r="Q38" s="8">
        <v>8633</v>
      </c>
      <c r="R38" s="35">
        <v>7953</v>
      </c>
      <c r="S38" s="8">
        <v>9243</v>
      </c>
      <c r="T38" s="8">
        <v>8748</v>
      </c>
      <c r="U38" s="8" t="e">
        <f>#REF!</f>
        <v>#REF!</v>
      </c>
      <c r="V38" s="8">
        <v>8948</v>
      </c>
      <c r="W38" s="35" t="e">
        <f>#REF!</f>
        <v>#REF!</v>
      </c>
      <c r="X38" s="25" t="e">
        <f t="shared" si="4"/>
        <v>#REF!</v>
      </c>
      <c r="Y38" s="25" t="e">
        <f t="shared" si="5"/>
        <v>#REF!</v>
      </c>
      <c r="Z38" s="36"/>
      <c r="AA38" s="16" t="s">
        <v>55</v>
      </c>
      <c r="AB38" s="3">
        <v>5425.4</v>
      </c>
      <c r="AC38" s="3">
        <v>4683.3999999999996</v>
      </c>
      <c r="AD38" s="25">
        <v>3293.3</v>
      </c>
      <c r="AE38" s="3">
        <v>4692.7</v>
      </c>
      <c r="AF38" s="3">
        <v>2886.8</v>
      </c>
      <c r="AG38" s="3" t="e">
        <f>#REF!</f>
        <v>#REF!</v>
      </c>
      <c r="AH38" s="3">
        <v>3224.9</v>
      </c>
      <c r="AI38" s="25" t="e">
        <f>#REF!</f>
        <v>#REF!</v>
      </c>
      <c r="AJ38" s="25" t="e">
        <f t="shared" si="6"/>
        <v>#REF!</v>
      </c>
      <c r="AK38" s="25" t="e">
        <f t="shared" si="7"/>
        <v>#REF!</v>
      </c>
      <c r="AL38" s="25" t="e">
        <f t="shared" si="8"/>
        <v>#REF!</v>
      </c>
      <c r="AM38" s="25" t="e">
        <f t="shared" si="9"/>
        <v>#REF!</v>
      </c>
      <c r="AN38" s="101"/>
      <c r="AO38" s="101"/>
      <c r="AP38" s="101"/>
      <c r="AQ38" s="101"/>
      <c r="AR38" s="7"/>
    </row>
    <row r="39" spans="1:44" ht="15.6" customHeight="1" x14ac:dyDescent="0.2">
      <c r="A39" s="16" t="s">
        <v>56</v>
      </c>
      <c r="B39" s="3">
        <v>471.9</v>
      </c>
      <c r="C39" s="3">
        <v>411.5</v>
      </c>
      <c r="D39" s="25">
        <v>370</v>
      </c>
      <c r="E39" s="3">
        <v>400.3</v>
      </c>
      <c r="F39" s="3">
        <v>319</v>
      </c>
      <c r="G39" s="3" t="e">
        <f>#REF!</f>
        <v>#REF!</v>
      </c>
      <c r="H39" s="3">
        <v>349.4</v>
      </c>
      <c r="I39" s="25" t="e">
        <f>#REF!</f>
        <v>#REF!</v>
      </c>
      <c r="J39" s="25" t="e">
        <f t="shared" si="0"/>
        <v>#REF!</v>
      </c>
      <c r="K39" s="25" t="e">
        <f t="shared" si="1"/>
        <v>#REF!</v>
      </c>
      <c r="L39" s="25" t="e">
        <f t="shared" si="2"/>
        <v>#REF!</v>
      </c>
      <c r="M39" s="25" t="e">
        <f t="shared" si="3"/>
        <v>#REF!</v>
      </c>
      <c r="N39" s="102"/>
      <c r="O39" s="16" t="s">
        <v>56</v>
      </c>
      <c r="P39" s="8">
        <v>7385</v>
      </c>
      <c r="Q39" s="8">
        <v>7750</v>
      </c>
      <c r="R39" s="35">
        <v>7330</v>
      </c>
      <c r="S39" s="8">
        <v>8152</v>
      </c>
      <c r="T39" s="8">
        <v>7997</v>
      </c>
      <c r="U39" s="8" t="e">
        <f>#REF!</f>
        <v>#REF!</v>
      </c>
      <c r="V39" s="8">
        <v>8225</v>
      </c>
      <c r="W39" s="35" t="e">
        <f>#REF!</f>
        <v>#REF!</v>
      </c>
      <c r="X39" s="25" t="e">
        <f t="shared" si="4"/>
        <v>#REF!</v>
      </c>
      <c r="Y39" s="25" t="e">
        <f t="shared" si="5"/>
        <v>#REF!</v>
      </c>
      <c r="Z39" s="36"/>
      <c r="AA39" s="16" t="s">
        <v>56</v>
      </c>
      <c r="AB39" s="3">
        <v>3485</v>
      </c>
      <c r="AC39" s="3">
        <v>3189.1</v>
      </c>
      <c r="AD39" s="25">
        <v>2712.1</v>
      </c>
      <c r="AE39" s="3">
        <v>3263.2</v>
      </c>
      <c r="AF39" s="3">
        <v>2551</v>
      </c>
      <c r="AG39" s="3" t="e">
        <f>#REF!</f>
        <v>#REF!</v>
      </c>
      <c r="AH39" s="3">
        <v>2873.8</v>
      </c>
      <c r="AI39" s="25" t="e">
        <f>#REF!</f>
        <v>#REF!</v>
      </c>
      <c r="AJ39" s="25" t="e">
        <f t="shared" si="6"/>
        <v>#REF!</v>
      </c>
      <c r="AK39" s="25" t="e">
        <f t="shared" si="7"/>
        <v>#REF!</v>
      </c>
      <c r="AL39" s="25" t="e">
        <f t="shared" si="8"/>
        <v>#REF!</v>
      </c>
      <c r="AM39" s="25" t="e">
        <f t="shared" si="9"/>
        <v>#REF!</v>
      </c>
      <c r="AN39" s="101"/>
      <c r="AO39" s="101"/>
      <c r="AP39" s="101"/>
      <c r="AQ39" s="101"/>
      <c r="AR39" s="7"/>
    </row>
    <row r="40" spans="1:44" ht="15.6" customHeight="1" x14ac:dyDescent="0.2">
      <c r="A40" s="16" t="s">
        <v>57</v>
      </c>
      <c r="B40" s="3">
        <v>1031.2</v>
      </c>
      <c r="C40" s="3">
        <v>941</v>
      </c>
      <c r="D40" s="25">
        <v>823</v>
      </c>
      <c r="E40" s="3">
        <v>804.9</v>
      </c>
      <c r="F40" s="3">
        <v>728.4</v>
      </c>
      <c r="G40" s="3" t="e">
        <f>#REF!</f>
        <v>#REF!</v>
      </c>
      <c r="H40" s="3">
        <v>808</v>
      </c>
      <c r="I40" s="25" t="e">
        <f>#REF!</f>
        <v>#REF!</v>
      </c>
      <c r="J40" s="25" t="e">
        <f t="shared" si="0"/>
        <v>#REF!</v>
      </c>
      <c r="K40" s="25" t="e">
        <f t="shared" si="1"/>
        <v>#REF!</v>
      </c>
      <c r="L40" s="25" t="e">
        <f t="shared" si="2"/>
        <v>#REF!</v>
      </c>
      <c r="M40" s="25" t="e">
        <f t="shared" si="3"/>
        <v>#REF!</v>
      </c>
      <c r="N40" s="102"/>
      <c r="O40" s="16" t="s">
        <v>57</v>
      </c>
      <c r="P40" s="8">
        <v>5544</v>
      </c>
      <c r="Q40" s="8">
        <v>6560</v>
      </c>
      <c r="R40" s="35">
        <v>7160</v>
      </c>
      <c r="S40" s="8">
        <v>7500</v>
      </c>
      <c r="T40" s="8">
        <v>6628</v>
      </c>
      <c r="U40" s="8" t="e">
        <f>#REF!</f>
        <v>#REF!</v>
      </c>
      <c r="V40" s="8">
        <v>7054</v>
      </c>
      <c r="W40" s="35" t="e">
        <f>#REF!</f>
        <v>#REF!</v>
      </c>
      <c r="X40" s="25" t="e">
        <f t="shared" si="4"/>
        <v>#REF!</v>
      </c>
      <c r="Y40" s="25" t="e">
        <f t="shared" si="5"/>
        <v>#REF!</v>
      </c>
      <c r="Z40" s="36"/>
      <c r="AA40" s="16" t="s">
        <v>57</v>
      </c>
      <c r="AB40" s="3">
        <v>5717</v>
      </c>
      <c r="AC40" s="3">
        <v>6173</v>
      </c>
      <c r="AD40" s="25">
        <v>5892.7</v>
      </c>
      <c r="AE40" s="3">
        <v>6036.8</v>
      </c>
      <c r="AF40" s="3">
        <v>4827.8</v>
      </c>
      <c r="AG40" s="3" t="e">
        <f>#REF!</f>
        <v>#REF!</v>
      </c>
      <c r="AH40" s="3">
        <v>5699.6</v>
      </c>
      <c r="AI40" s="25" t="e">
        <f>#REF!</f>
        <v>#REF!</v>
      </c>
      <c r="AJ40" s="25" t="e">
        <f t="shared" si="6"/>
        <v>#REF!</v>
      </c>
      <c r="AK40" s="25" t="e">
        <f t="shared" si="7"/>
        <v>#REF!</v>
      </c>
      <c r="AL40" s="25" t="e">
        <f t="shared" si="8"/>
        <v>#REF!</v>
      </c>
      <c r="AM40" s="25" t="e">
        <f t="shared" si="9"/>
        <v>#REF!</v>
      </c>
      <c r="AN40" s="101"/>
      <c r="AO40" s="101"/>
      <c r="AP40" s="101"/>
      <c r="AQ40" s="101"/>
      <c r="AR40" s="7"/>
    </row>
    <row r="41" spans="1:44" ht="15.6" customHeight="1" x14ac:dyDescent="0.2">
      <c r="A41" s="46" t="s">
        <v>58</v>
      </c>
      <c r="B41" s="47">
        <v>2475.1999999999998</v>
      </c>
      <c r="C41" s="47">
        <v>2450.3000000000002</v>
      </c>
      <c r="D41" s="47">
        <v>2192.1999999999998</v>
      </c>
      <c r="E41" s="47">
        <v>2118.4</v>
      </c>
      <c r="F41" s="47">
        <v>2228.1</v>
      </c>
      <c r="G41" s="47" t="e">
        <f>#REF!</f>
        <v>#REF!</v>
      </c>
      <c r="H41" s="47">
        <v>1287.7</v>
      </c>
      <c r="I41" s="47" t="e">
        <f>#REF!</f>
        <v>#REF!</v>
      </c>
      <c r="J41" s="47" t="e">
        <f t="shared" si="0"/>
        <v>#REF!</v>
      </c>
      <c r="K41" s="47" t="e">
        <f t="shared" si="1"/>
        <v>#REF!</v>
      </c>
      <c r="L41" s="47" t="e">
        <f t="shared" si="2"/>
        <v>#REF!</v>
      </c>
      <c r="M41" s="47" t="e">
        <f t="shared" si="3"/>
        <v>#REF!</v>
      </c>
      <c r="N41" s="100"/>
      <c r="O41" s="46" t="s">
        <v>58</v>
      </c>
      <c r="P41" s="48">
        <v>2334.9335409999999</v>
      </c>
      <c r="Q41" s="48">
        <v>2337.7952089999999</v>
      </c>
      <c r="R41" s="48">
        <v>1776.353617</v>
      </c>
      <c r="S41" s="48">
        <v>2575.8655589999998</v>
      </c>
      <c r="T41" s="48">
        <v>2943.0093270000002</v>
      </c>
      <c r="U41" s="48" t="e">
        <f>#REF!</f>
        <v>#REF!</v>
      </c>
      <c r="V41" s="48">
        <v>4542.272113</v>
      </c>
      <c r="W41" s="48" t="e">
        <f>#REF!</f>
        <v>#REF!</v>
      </c>
      <c r="X41" s="47" t="e">
        <f t="shared" si="4"/>
        <v>#REF!</v>
      </c>
      <c r="Y41" s="47" t="e">
        <f t="shared" si="5"/>
        <v>#REF!</v>
      </c>
      <c r="Z41" s="33"/>
      <c r="AA41" s="46" t="s">
        <v>58</v>
      </c>
      <c r="AB41" s="47">
        <v>5779.41</v>
      </c>
      <c r="AC41" s="47">
        <v>5728.4116000000004</v>
      </c>
      <c r="AD41" s="47">
        <v>3894.2031999999999</v>
      </c>
      <c r="AE41" s="47">
        <v>5456.8149999999996</v>
      </c>
      <c r="AF41" s="47">
        <v>6557.9960000000001</v>
      </c>
      <c r="AG41" s="47" t="e">
        <f>#REF!</f>
        <v>#REF!</v>
      </c>
      <c r="AH41" s="47">
        <v>5849</v>
      </c>
      <c r="AI41" s="47" t="e">
        <f>#REF!</f>
        <v>#REF!</v>
      </c>
      <c r="AJ41" s="47" t="e">
        <f t="shared" si="6"/>
        <v>#REF!</v>
      </c>
      <c r="AK41" s="47" t="e">
        <f t="shared" si="7"/>
        <v>#REF!</v>
      </c>
      <c r="AL41" s="47" t="e">
        <f t="shared" si="8"/>
        <v>#REF!</v>
      </c>
      <c r="AM41" s="47" t="e">
        <f t="shared" si="9"/>
        <v>#REF!</v>
      </c>
      <c r="AN41" s="101"/>
      <c r="AO41" s="101"/>
      <c r="AP41" s="101"/>
      <c r="AQ41" s="101"/>
      <c r="AR41" s="7"/>
    </row>
    <row r="42" spans="1:44" ht="15.6" customHeight="1" x14ac:dyDescent="0.2">
      <c r="A42" s="49" t="s">
        <v>59</v>
      </c>
      <c r="B42" s="50">
        <v>4142.5</v>
      </c>
      <c r="C42" s="50">
        <v>3692</v>
      </c>
      <c r="D42" s="50">
        <v>3164.4</v>
      </c>
      <c r="E42" s="50">
        <v>3364.1</v>
      </c>
      <c r="F42" s="50">
        <v>2854</v>
      </c>
      <c r="G42" s="50" t="e">
        <f>#REF!</f>
        <v>#REF!</v>
      </c>
      <c r="H42" s="50">
        <v>2863</v>
      </c>
      <c r="I42" s="50" t="e">
        <f>#REF!</f>
        <v>#REF!</v>
      </c>
      <c r="J42" s="50" t="e">
        <f t="shared" si="0"/>
        <v>#REF!</v>
      </c>
      <c r="K42" s="50" t="e">
        <f t="shared" si="1"/>
        <v>#REF!</v>
      </c>
      <c r="L42" s="50" t="e">
        <f t="shared" si="2"/>
        <v>#REF!</v>
      </c>
      <c r="M42" s="50" t="e">
        <f t="shared" si="3"/>
        <v>#REF!</v>
      </c>
      <c r="N42" s="100"/>
      <c r="O42" s="49" t="s">
        <v>59</v>
      </c>
      <c r="P42" s="51">
        <v>6245.7616420000004</v>
      </c>
      <c r="Q42" s="51">
        <v>6596.321371</v>
      </c>
      <c r="R42" s="51">
        <v>6909.3586459999997</v>
      </c>
      <c r="S42" s="51">
        <v>7432.9223270000002</v>
      </c>
      <c r="T42" s="51">
        <v>7096.2992640000002</v>
      </c>
      <c r="U42" s="51" t="e">
        <f>#REF!</f>
        <v>#REF!</v>
      </c>
      <c r="V42" s="51">
        <v>7209.2197690000003</v>
      </c>
      <c r="W42" s="51" t="e">
        <f>#REF!</f>
        <v>#REF!</v>
      </c>
      <c r="X42" s="50" t="e">
        <f t="shared" si="4"/>
        <v>#REF!</v>
      </c>
      <c r="Y42" s="50" t="e">
        <f t="shared" si="5"/>
        <v>#REF!</v>
      </c>
      <c r="Z42" s="33"/>
      <c r="AA42" s="49" t="s">
        <v>59</v>
      </c>
      <c r="AB42" s="50">
        <v>25873.200000000001</v>
      </c>
      <c r="AC42" s="50">
        <v>24353.599999999999</v>
      </c>
      <c r="AD42" s="50">
        <v>21863.9</v>
      </c>
      <c r="AE42" s="50">
        <v>25005.200000000001</v>
      </c>
      <c r="AF42" s="50">
        <v>20252.7</v>
      </c>
      <c r="AG42" s="50" t="e">
        <f>#REF!</f>
        <v>#REF!</v>
      </c>
      <c r="AH42" s="50">
        <v>20640</v>
      </c>
      <c r="AI42" s="50" t="e">
        <f>#REF!</f>
        <v>#REF!</v>
      </c>
      <c r="AJ42" s="50" t="e">
        <f t="shared" si="6"/>
        <v>#REF!</v>
      </c>
      <c r="AK42" s="47" t="e">
        <f t="shared" si="7"/>
        <v>#REF!</v>
      </c>
      <c r="AL42" s="47" t="e">
        <f t="shared" si="8"/>
        <v>#REF!</v>
      </c>
      <c r="AM42" s="47" t="e">
        <f t="shared" si="9"/>
        <v>#REF!</v>
      </c>
      <c r="AN42" s="101"/>
      <c r="AO42" s="101"/>
      <c r="AP42" s="101"/>
      <c r="AQ42" s="101"/>
      <c r="AR42" s="7"/>
    </row>
    <row r="43" spans="1:44" ht="15.6" customHeight="1" x14ac:dyDescent="0.2">
      <c r="A43" s="44" t="s">
        <v>10</v>
      </c>
      <c r="B43" s="17">
        <v>6617.7</v>
      </c>
      <c r="C43" s="17">
        <v>6142.3</v>
      </c>
      <c r="D43" s="17">
        <v>5356.6</v>
      </c>
      <c r="E43" s="17">
        <v>5482.5</v>
      </c>
      <c r="F43" s="17">
        <v>5082.1000000000004</v>
      </c>
      <c r="G43" s="17" t="e">
        <f>#REF!</f>
        <v>#REF!</v>
      </c>
      <c r="H43" s="17">
        <v>4150.7</v>
      </c>
      <c r="I43" s="17" t="e">
        <f>#REF!</f>
        <v>#REF!</v>
      </c>
      <c r="J43" s="17" t="e">
        <f t="shared" si="0"/>
        <v>#REF!</v>
      </c>
      <c r="K43" s="17" t="e">
        <f t="shared" si="1"/>
        <v>#REF!</v>
      </c>
      <c r="L43" s="17" t="e">
        <f t="shared" si="2"/>
        <v>#REF!</v>
      </c>
      <c r="M43" s="17" t="e">
        <f t="shared" si="3"/>
        <v>#REF!</v>
      </c>
      <c r="N43" s="100"/>
      <c r="O43" s="44" t="s">
        <v>10</v>
      </c>
      <c r="P43" s="45">
        <v>4783.0054399999999</v>
      </c>
      <c r="Q43" s="45">
        <v>4897.5006270000003</v>
      </c>
      <c r="R43" s="45">
        <v>4808.6653660000002</v>
      </c>
      <c r="S43" s="45">
        <v>5556.189257</v>
      </c>
      <c r="T43" s="45">
        <v>5274.5375489999997</v>
      </c>
      <c r="U43" s="45" t="e">
        <f>#REF!</f>
        <v>#REF!</v>
      </c>
      <c r="V43" s="45">
        <v>6381.8343889999996</v>
      </c>
      <c r="W43" s="45" t="e">
        <f>#REF!</f>
        <v>#REF!</v>
      </c>
      <c r="X43" s="17" t="e">
        <f t="shared" si="4"/>
        <v>#REF!</v>
      </c>
      <c r="Y43" s="17" t="e">
        <f t="shared" si="5"/>
        <v>#REF!</v>
      </c>
      <c r="Z43" s="33"/>
      <c r="AA43" s="44" t="s">
        <v>10</v>
      </c>
      <c r="AB43" s="17">
        <v>31652.61</v>
      </c>
      <c r="AC43" s="17">
        <v>30082.011600000002</v>
      </c>
      <c r="AD43" s="17">
        <v>25758.103200000001</v>
      </c>
      <c r="AE43" s="17">
        <v>30462.014999999999</v>
      </c>
      <c r="AF43" s="17">
        <v>26810.696</v>
      </c>
      <c r="AG43" s="17" t="e">
        <f>#REF!</f>
        <v>#REF!</v>
      </c>
      <c r="AH43" s="17">
        <v>26489</v>
      </c>
      <c r="AI43" s="17" t="e">
        <f>#REF!</f>
        <v>#REF!</v>
      </c>
      <c r="AJ43" s="17" t="e">
        <f t="shared" si="6"/>
        <v>#REF!</v>
      </c>
      <c r="AK43" s="105" t="e">
        <f t="shared" si="7"/>
        <v>#REF!</v>
      </c>
      <c r="AL43" s="47" t="e">
        <f t="shared" si="8"/>
        <v>#REF!</v>
      </c>
      <c r="AM43" s="47" t="e">
        <f t="shared" si="9"/>
        <v>#REF!</v>
      </c>
      <c r="AN43" s="101"/>
      <c r="AO43" s="101"/>
      <c r="AP43" s="101"/>
      <c r="AQ43" s="101"/>
      <c r="AR43" s="7"/>
    </row>
    <row r="44" spans="1:44" ht="15.6" customHeight="1" x14ac:dyDescent="0.2">
      <c r="A44" s="5" t="e">
        <f>#REF!</f>
        <v>#REF!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 t="s">
        <v>1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5" t="s">
        <v>1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1:44" ht="15.6" customHeight="1" x14ac:dyDescent="0.2">
      <c r="A45" s="5" t="e">
        <f>#REF!</f>
        <v>#REF!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5" t="e">
        <f>#REF!</f>
        <v>#REF!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5" t="e">
        <f>#REF!</f>
        <v>#REF!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1:44" ht="20.100000000000001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spans="1:44" ht="20.100000000000001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  <row r="48" spans="1:44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</row>
    <row r="49" spans="1:41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</row>
    <row r="50" spans="1:41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</row>
    <row r="51" spans="1:41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</row>
    <row r="52" spans="1:41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</row>
    <row r="53" spans="1:41" ht="1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</row>
    <row r="54" spans="1:41" ht="1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  <row r="55" spans="1:41" ht="15" customHeight="1" x14ac:dyDescent="0.2"/>
    <row r="56" spans="1:41" ht="15" customHeight="1" x14ac:dyDescent="0.2"/>
    <row r="57" spans="1:41" ht="19.5" customHeight="1" x14ac:dyDescent="0.2"/>
    <row r="58" spans="1:41" ht="19.5" customHeight="1" x14ac:dyDescent="0.2"/>
    <row r="59" spans="1:41" ht="19.5" customHeight="1" x14ac:dyDescent="0.2"/>
    <row r="60" spans="1:41" ht="15" customHeight="1" x14ac:dyDescent="0.2"/>
    <row r="61" spans="1:41" ht="15" customHeight="1" x14ac:dyDescent="0.2"/>
    <row r="62" spans="1:41" ht="15" customHeight="1" x14ac:dyDescent="0.2"/>
    <row r="63" spans="1:41" ht="15" customHeight="1" x14ac:dyDescent="0.2"/>
    <row r="64" spans="1:4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hidden="1" customHeight="1" x14ac:dyDescent="0.2"/>
    <row r="86" ht="15" hidden="1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9.5" customHeight="1" x14ac:dyDescent="0.2"/>
    <row r="110" ht="19.5" customHeight="1" x14ac:dyDescent="0.2"/>
    <row r="111" ht="19.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hidden="1" customHeight="1" x14ac:dyDescent="0.2"/>
    <row r="124" ht="15" hidden="1" customHeight="1" x14ac:dyDescent="0.2"/>
    <row r="125" ht="15" hidden="1" customHeight="1" x14ac:dyDescent="0.2"/>
    <row r="126" ht="15" hidden="1" customHeight="1" x14ac:dyDescent="0.2"/>
    <row r="127" ht="15" hidden="1" customHeight="1" x14ac:dyDescent="0.2"/>
    <row r="128" ht="15" hidden="1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hidden="1" customHeight="1" x14ac:dyDescent="0.2"/>
    <row r="138" ht="15" hidden="1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</sheetData>
  <mergeCells count="45">
    <mergeCell ref="AJ7:AK7"/>
    <mergeCell ref="AL7:AM7"/>
    <mergeCell ref="AC7:AC8"/>
    <mergeCell ref="AD7:AD8"/>
    <mergeCell ref="AE7:AE8"/>
    <mergeCell ref="AF7:AF8"/>
    <mergeCell ref="AG7:AG8"/>
    <mergeCell ref="S7:S8"/>
    <mergeCell ref="T7:T8"/>
    <mergeCell ref="U7:U8"/>
    <mergeCell ref="X7:Y7"/>
    <mergeCell ref="AB7:AB8"/>
    <mergeCell ref="J7:K7"/>
    <mergeCell ref="L7:M7"/>
    <mergeCell ref="P7:P8"/>
    <mergeCell ref="Q7:Q8"/>
    <mergeCell ref="R7:R8"/>
    <mergeCell ref="C7:C8"/>
    <mergeCell ref="D7:D8"/>
    <mergeCell ref="E7:E8"/>
    <mergeCell ref="F7:F8"/>
    <mergeCell ref="G7:G8"/>
    <mergeCell ref="A4:M4"/>
    <mergeCell ref="O4:Y4"/>
    <mergeCell ref="AA4:AM4"/>
    <mergeCell ref="A5:A8"/>
    <mergeCell ref="B5:M5"/>
    <mergeCell ref="O5:O8"/>
    <mergeCell ref="P5:Y5"/>
    <mergeCell ref="AA5:AA8"/>
    <mergeCell ref="AB5:AM5"/>
    <mergeCell ref="H6:I6"/>
    <mergeCell ref="J6:M6"/>
    <mergeCell ref="V6:W6"/>
    <mergeCell ref="X6:Y6"/>
    <mergeCell ref="AH6:AI6"/>
    <mergeCell ref="AJ6:AM6"/>
    <mergeCell ref="B7:B8"/>
    <mergeCell ref="A1:I1"/>
    <mergeCell ref="A2:M2"/>
    <mergeCell ref="O2:Y2"/>
    <mergeCell ref="AA2:AM2"/>
    <mergeCell ref="A3:M3"/>
    <mergeCell ref="O3:Y3"/>
    <mergeCell ref="AA3:AM3"/>
  </mergeCells>
  <printOptions gridLines="1" gridLinesSet="0"/>
  <pageMargins left="0.51180599999999998" right="0.39375000000000004" top="0.98402800000000012" bottom="0.98402800000000012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8"/>
  <sheetViews>
    <sheetView zoomScale="90" workbookViewId="0">
      <pane xSplit="1" ySplit="8" topLeftCell="B9" activePane="bottomRight" state="frozen"/>
      <selection activeCell="E7" sqref="E7:E42"/>
      <selection pane="topRight"/>
      <selection pane="bottomLeft"/>
      <selection pane="bottomRight" activeCell="B9" sqref="B9"/>
    </sheetView>
  </sheetViews>
  <sheetFormatPr defaultColWidth="11.42578125" defaultRowHeight="20.100000000000001" customHeight="1" x14ac:dyDescent="0.2"/>
  <cols>
    <col min="1" max="1" width="21.28515625" style="1" customWidth="1"/>
    <col min="2" max="8" width="11.28515625" style="1" customWidth="1"/>
    <col min="9" max="12" width="11.42578125" style="1" customWidth="1"/>
    <col min="13" max="13" width="10" style="1" customWidth="1"/>
    <col min="14" max="14" width="8.7109375" style="1" customWidth="1"/>
    <col min="15" max="15" width="16.85546875" style="1" customWidth="1"/>
    <col min="16" max="21" width="11.42578125" style="1" customWidth="1"/>
    <col min="22" max="23" width="11.28515625" style="1" customWidth="1"/>
    <col min="24" max="25" width="11.140625" style="1" customWidth="1"/>
    <col min="26" max="26" width="7.85546875" style="1" customWidth="1"/>
    <col min="27" max="27" width="17.28515625" style="1" customWidth="1"/>
    <col min="28" max="34" width="11.42578125" style="1" customWidth="1"/>
    <col min="35" max="35" width="10" style="1" customWidth="1"/>
    <col min="36" max="36" width="7.85546875" style="1" customWidth="1"/>
    <col min="37" max="38" width="11.42578125" style="1" customWidth="1"/>
    <col min="39" max="39" width="10" style="1" customWidth="1"/>
    <col min="40" max="257" width="11.42578125" style="1" customWidth="1"/>
  </cols>
  <sheetData>
    <row r="1" spans="1:43" ht="33" customHeight="1" x14ac:dyDescent="0.2">
      <c r="A1" s="196"/>
      <c r="B1" s="196"/>
      <c r="C1" s="196"/>
      <c r="D1" s="196"/>
      <c r="E1" s="196"/>
      <c r="F1" s="196"/>
      <c r="G1" s="196"/>
      <c r="H1" s="196"/>
      <c r="I1" s="196"/>
      <c r="J1" s="27"/>
      <c r="K1" s="27"/>
      <c r="L1" s="27"/>
      <c r="M1" s="27"/>
      <c r="N1" s="21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1"/>
      <c r="AA1" s="27"/>
      <c r="AN1" s="7"/>
      <c r="AO1" s="7"/>
      <c r="AP1" s="7"/>
      <c r="AQ1" s="7"/>
    </row>
    <row r="2" spans="1:43" ht="15.6" customHeight="1" x14ac:dyDescent="0.2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21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21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7"/>
      <c r="AO2" s="7"/>
      <c r="AP2" s="7"/>
      <c r="AQ2" s="7"/>
    </row>
    <row r="3" spans="1:43" ht="15.6" customHeight="1" x14ac:dyDescent="0.2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21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21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7"/>
      <c r="AO3" s="7"/>
      <c r="AP3" s="7"/>
      <c r="AQ3" s="7"/>
    </row>
    <row r="4" spans="1:43" ht="15.6" customHeight="1" x14ac:dyDescent="0.2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21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21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7"/>
      <c r="AO4" s="7"/>
      <c r="AP4" s="7"/>
      <c r="AQ4" s="7"/>
    </row>
    <row r="5" spans="1:43" ht="19.5" customHeight="1" x14ac:dyDescent="0.2">
      <c r="A5" s="205" t="s">
        <v>12</v>
      </c>
      <c r="B5" s="207" t="s">
        <v>68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8"/>
      <c r="O5" s="205" t="s">
        <v>12</v>
      </c>
      <c r="P5" s="207" t="s">
        <v>14</v>
      </c>
      <c r="Q5" s="207"/>
      <c r="R5" s="207"/>
      <c r="S5" s="207"/>
      <c r="T5" s="207"/>
      <c r="U5" s="207"/>
      <c r="V5" s="207"/>
      <c r="W5" s="207"/>
      <c r="X5" s="207"/>
      <c r="Y5" s="207"/>
      <c r="Z5" s="28"/>
      <c r="AA5" s="205" t="s">
        <v>12</v>
      </c>
      <c r="AB5" s="207" t="s">
        <v>69</v>
      </c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7"/>
      <c r="AO5" s="7"/>
      <c r="AP5" s="7"/>
      <c r="AQ5" s="7"/>
    </row>
    <row r="6" spans="1:43" ht="20.100000000000001" customHeight="1" x14ac:dyDescent="0.2">
      <c r="A6" s="205"/>
      <c r="B6" s="95" t="s">
        <v>70</v>
      </c>
      <c r="C6" s="95" t="s">
        <v>71</v>
      </c>
      <c r="D6" s="95" t="s">
        <v>72</v>
      </c>
      <c r="E6" s="95" t="s">
        <v>73</v>
      </c>
      <c r="F6" s="95" t="s">
        <v>74</v>
      </c>
      <c r="G6" s="95" t="s">
        <v>75</v>
      </c>
      <c r="H6" s="205" t="s">
        <v>76</v>
      </c>
      <c r="I6" s="205"/>
      <c r="J6" s="205" t="s">
        <v>16</v>
      </c>
      <c r="K6" s="205"/>
      <c r="L6" s="205"/>
      <c r="M6" s="205"/>
      <c r="N6" s="12"/>
      <c r="O6" s="205"/>
      <c r="P6" s="95" t="s">
        <v>70</v>
      </c>
      <c r="Q6" s="95" t="s">
        <v>71</v>
      </c>
      <c r="R6" s="95" t="s">
        <v>72</v>
      </c>
      <c r="S6" s="95" t="s">
        <v>73</v>
      </c>
      <c r="T6" s="95" t="s">
        <v>74</v>
      </c>
      <c r="U6" s="95" t="s">
        <v>75</v>
      </c>
      <c r="V6" s="205" t="s">
        <v>76</v>
      </c>
      <c r="W6" s="205"/>
      <c r="X6" s="205" t="s">
        <v>16</v>
      </c>
      <c r="Y6" s="205"/>
      <c r="Z6" s="12"/>
      <c r="AA6" s="205"/>
      <c r="AB6" s="95" t="s">
        <v>70</v>
      </c>
      <c r="AC6" s="95" t="s">
        <v>71</v>
      </c>
      <c r="AD6" s="95" t="s">
        <v>72</v>
      </c>
      <c r="AE6" s="95" t="s">
        <v>73</v>
      </c>
      <c r="AF6" s="95" t="s">
        <v>74</v>
      </c>
      <c r="AG6" s="95" t="s">
        <v>75</v>
      </c>
      <c r="AH6" s="205" t="s">
        <v>76</v>
      </c>
      <c r="AI6" s="205"/>
      <c r="AJ6" s="205" t="s">
        <v>16</v>
      </c>
      <c r="AK6" s="205"/>
      <c r="AL6" s="205"/>
      <c r="AM6" s="205"/>
      <c r="AN6" s="7"/>
      <c r="AO6" s="7"/>
      <c r="AP6" s="7"/>
      <c r="AQ6" s="7"/>
    </row>
    <row r="7" spans="1:43" ht="20.100000000000001" customHeight="1" x14ac:dyDescent="0.2">
      <c r="A7" s="205"/>
      <c r="B7" s="205" t="s">
        <v>17</v>
      </c>
      <c r="C7" s="205" t="s">
        <v>18</v>
      </c>
      <c r="D7" s="205" t="s">
        <v>20</v>
      </c>
      <c r="E7" s="205" t="s">
        <v>21</v>
      </c>
      <c r="F7" s="205" t="s">
        <v>23</v>
      </c>
      <c r="G7" s="205" t="s">
        <v>24</v>
      </c>
      <c r="H7" s="98" t="s">
        <v>77</v>
      </c>
      <c r="I7" s="98" t="s">
        <v>78</v>
      </c>
      <c r="J7" s="205" t="s">
        <v>4</v>
      </c>
      <c r="K7" s="205"/>
      <c r="L7" s="205" t="s">
        <v>5</v>
      </c>
      <c r="M7" s="205"/>
      <c r="N7" s="12"/>
      <c r="O7" s="205"/>
      <c r="P7" s="205" t="s">
        <v>17</v>
      </c>
      <c r="Q7" s="205" t="s">
        <v>18</v>
      </c>
      <c r="R7" s="205" t="s">
        <v>20</v>
      </c>
      <c r="S7" s="205" t="s">
        <v>21</v>
      </c>
      <c r="T7" s="205" t="s">
        <v>23</v>
      </c>
      <c r="U7" s="205" t="s">
        <v>24</v>
      </c>
      <c r="V7" s="98" t="s">
        <v>77</v>
      </c>
      <c r="W7" s="98" t="s">
        <v>78</v>
      </c>
      <c r="X7" s="205" t="s">
        <v>4</v>
      </c>
      <c r="Y7" s="205"/>
      <c r="Z7" s="12"/>
      <c r="AA7" s="205"/>
      <c r="AB7" s="205" t="s">
        <v>17</v>
      </c>
      <c r="AC7" s="205" t="s">
        <v>18</v>
      </c>
      <c r="AD7" s="205" t="s">
        <v>20</v>
      </c>
      <c r="AE7" s="205" t="s">
        <v>21</v>
      </c>
      <c r="AF7" s="205" t="s">
        <v>23</v>
      </c>
      <c r="AG7" s="205" t="s">
        <v>24</v>
      </c>
      <c r="AH7" s="98" t="s">
        <v>77</v>
      </c>
      <c r="AI7" s="98" t="s">
        <v>78</v>
      </c>
      <c r="AJ7" s="205" t="s">
        <v>4</v>
      </c>
      <c r="AK7" s="205"/>
      <c r="AL7" s="205" t="s">
        <v>5</v>
      </c>
      <c r="AM7" s="205"/>
      <c r="AN7" s="7"/>
      <c r="AO7" s="7"/>
      <c r="AP7" s="7"/>
      <c r="AQ7" s="7"/>
    </row>
    <row r="8" spans="1:43" ht="13.5" customHeight="1" x14ac:dyDescent="0.2">
      <c r="A8" s="206"/>
      <c r="B8" s="206"/>
      <c r="C8" s="206"/>
      <c r="D8" s="206"/>
      <c r="E8" s="206"/>
      <c r="F8" s="206"/>
      <c r="G8" s="206"/>
      <c r="H8" s="99" t="s">
        <v>61</v>
      </c>
      <c r="I8" s="99" t="s">
        <v>62</v>
      </c>
      <c r="J8" s="96" t="s">
        <v>63</v>
      </c>
      <c r="K8" s="96" t="s">
        <v>79</v>
      </c>
      <c r="L8" s="96" t="s">
        <v>80</v>
      </c>
      <c r="M8" s="96" t="s">
        <v>81</v>
      </c>
      <c r="N8" s="12"/>
      <c r="O8" s="206"/>
      <c r="P8" s="206"/>
      <c r="Q8" s="206"/>
      <c r="R8" s="206"/>
      <c r="S8" s="206"/>
      <c r="T8" s="206"/>
      <c r="U8" s="206"/>
      <c r="V8" s="99" t="s">
        <v>61</v>
      </c>
      <c r="W8" s="99" t="s">
        <v>62</v>
      </c>
      <c r="X8" s="96" t="s">
        <v>63</v>
      </c>
      <c r="Y8" s="96" t="s">
        <v>79</v>
      </c>
      <c r="Z8" s="12"/>
      <c r="AA8" s="206"/>
      <c r="AB8" s="206"/>
      <c r="AC8" s="206"/>
      <c r="AD8" s="206"/>
      <c r="AE8" s="206"/>
      <c r="AF8" s="206"/>
      <c r="AG8" s="206"/>
      <c r="AH8" s="99" t="s">
        <v>61</v>
      </c>
      <c r="AI8" s="99" t="s">
        <v>62</v>
      </c>
      <c r="AJ8" s="96" t="s">
        <v>63</v>
      </c>
      <c r="AK8" s="96" t="s">
        <v>79</v>
      </c>
      <c r="AL8" s="96" t="s">
        <v>80</v>
      </c>
      <c r="AM8" s="96" t="s">
        <v>81</v>
      </c>
      <c r="AN8" s="7"/>
      <c r="AO8" s="7"/>
      <c r="AP8" s="7"/>
      <c r="AQ8" s="7"/>
    </row>
    <row r="9" spans="1:43" ht="15.6" customHeight="1" x14ac:dyDescent="0.2">
      <c r="A9" s="106" t="s">
        <v>26</v>
      </c>
      <c r="B9" s="107">
        <v>189.3</v>
      </c>
      <c r="C9" s="107">
        <v>273.5</v>
      </c>
      <c r="D9" s="107">
        <v>246.2</v>
      </c>
      <c r="E9" s="107">
        <v>401.2</v>
      </c>
      <c r="F9" s="107">
        <v>385.6</v>
      </c>
      <c r="G9" s="107" t="e">
        <f>#REF!</f>
        <v>#REF!</v>
      </c>
      <c r="H9" s="107">
        <v>529.79999999999995</v>
      </c>
      <c r="I9" s="107" t="e">
        <f>#REF!</f>
        <v>#REF!</v>
      </c>
      <c r="J9" s="107" t="e">
        <f t="shared" ref="J9:J43" si="0">IF($H9=0,0,ROUND((I9/$H9-1)*100,1))</f>
        <v>#REF!</v>
      </c>
      <c r="K9" s="107" t="e">
        <f t="shared" ref="K9:K43" si="1">IF($G9=0,0,ROUND((I9/$G9-1)*100,1))</f>
        <v>#REF!</v>
      </c>
      <c r="L9" s="107" t="e">
        <f t="shared" ref="L9:L43" si="2">I9-H9</f>
        <v>#REF!</v>
      </c>
      <c r="M9" s="107" t="e">
        <f t="shared" ref="M9:M43" si="3">I9-G9</f>
        <v>#REF!</v>
      </c>
      <c r="N9" s="108"/>
      <c r="O9" s="106" t="s">
        <v>26</v>
      </c>
      <c r="P9" s="109">
        <v>4182.7432650000001</v>
      </c>
      <c r="Q9" s="109">
        <v>4700.2760509999998</v>
      </c>
      <c r="R9" s="109">
        <v>3815.7997559999999</v>
      </c>
      <c r="S9" s="109">
        <v>4252.5565800000004</v>
      </c>
      <c r="T9" s="109">
        <v>3850.3410269999999</v>
      </c>
      <c r="U9" s="109" t="e">
        <f>#REF!</f>
        <v>#REF!</v>
      </c>
      <c r="V9" s="109">
        <v>4569.9937710000004</v>
      </c>
      <c r="W9" s="109" t="e">
        <f>#REF!</f>
        <v>#REF!</v>
      </c>
      <c r="X9" s="107" t="e">
        <f t="shared" ref="X9:X43" si="4">IF($V9=0,0,ROUND((W9/$V9-1)*100,1))</f>
        <v>#REF!</v>
      </c>
      <c r="Y9" s="107" t="e">
        <f t="shared" ref="Y9:Y43" si="5">IF($U9=0,0,ROUND((W9/$U9-1)*100,1))</f>
        <v>#REF!</v>
      </c>
      <c r="Z9" s="70"/>
      <c r="AA9" s="106" t="s">
        <v>26</v>
      </c>
      <c r="AB9" s="107">
        <v>791.8</v>
      </c>
      <c r="AC9" s="107">
        <v>1285.5999999999999</v>
      </c>
      <c r="AD9" s="107">
        <v>939.5</v>
      </c>
      <c r="AE9" s="107">
        <v>1706.1</v>
      </c>
      <c r="AF9" s="107">
        <v>1484.7</v>
      </c>
      <c r="AG9" s="107" t="e">
        <f>#REF!</f>
        <v>#REF!</v>
      </c>
      <c r="AH9" s="107">
        <v>2421.1999999999998</v>
      </c>
      <c r="AI9" s="107" t="e">
        <f>#REF!</f>
        <v>#REF!</v>
      </c>
      <c r="AJ9" s="107" t="e">
        <f t="shared" ref="AJ9:AJ43" si="6">IF($AH9=0,0,ROUND((AI9/$AH9-1)*100,1))</f>
        <v>#REF!</v>
      </c>
      <c r="AK9" s="107" t="e">
        <f t="shared" ref="AK9:AK43" si="7">IF($AG9=0,0,ROUND((AI9/$AG9-1)*100,1))</f>
        <v>#REF!</v>
      </c>
      <c r="AL9" s="107" t="e">
        <f t="shared" ref="AL9:AL43" si="8">AI9-AH9</f>
        <v>#REF!</v>
      </c>
      <c r="AM9" s="107" t="e">
        <f t="shared" ref="AM9:AM43" si="9">AI9-AG9</f>
        <v>#REF!</v>
      </c>
      <c r="AN9" s="7"/>
      <c r="AO9" s="7"/>
      <c r="AP9" s="7"/>
      <c r="AQ9" s="7"/>
    </row>
    <row r="10" spans="1:43" ht="15.6" customHeight="1" x14ac:dyDescent="0.2">
      <c r="A10" s="110" t="s">
        <v>27</v>
      </c>
      <c r="B10" s="66">
        <v>0</v>
      </c>
      <c r="C10" s="66">
        <v>0</v>
      </c>
      <c r="D10" s="111">
        <v>4.5999999999999996</v>
      </c>
      <c r="E10" s="66">
        <v>7.6</v>
      </c>
      <c r="F10" s="66">
        <v>9.6</v>
      </c>
      <c r="G10" s="66" t="e">
        <f>#REF!</f>
        <v>#REF!</v>
      </c>
      <c r="H10" s="66">
        <v>0</v>
      </c>
      <c r="I10" s="111" t="e">
        <f>#REF!</f>
        <v>#REF!</v>
      </c>
      <c r="J10" s="111">
        <f t="shared" si="0"/>
        <v>0</v>
      </c>
      <c r="K10" s="111" t="e">
        <f t="shared" si="1"/>
        <v>#REF!</v>
      </c>
      <c r="L10" s="111" t="e">
        <f t="shared" si="2"/>
        <v>#REF!</v>
      </c>
      <c r="M10" s="111" t="e">
        <f t="shared" si="3"/>
        <v>#REF!</v>
      </c>
      <c r="N10" s="112"/>
      <c r="O10" s="110" t="s">
        <v>27</v>
      </c>
      <c r="P10" s="113">
        <v>0</v>
      </c>
      <c r="Q10" s="113">
        <v>0</v>
      </c>
      <c r="R10" s="114">
        <v>3036</v>
      </c>
      <c r="S10" s="113">
        <v>6000</v>
      </c>
      <c r="T10" s="113">
        <v>4857</v>
      </c>
      <c r="U10" s="113" t="e">
        <f>#REF!</f>
        <v>#REF!</v>
      </c>
      <c r="V10" s="113">
        <v>0</v>
      </c>
      <c r="W10" s="114" t="e">
        <f>#REF!</f>
        <v>#REF!</v>
      </c>
      <c r="X10" s="111">
        <f t="shared" si="4"/>
        <v>0</v>
      </c>
      <c r="Y10" s="111" t="e">
        <f t="shared" si="5"/>
        <v>#REF!</v>
      </c>
      <c r="Z10" s="14"/>
      <c r="AA10" s="110" t="s">
        <v>27</v>
      </c>
      <c r="AB10" s="66">
        <v>0</v>
      </c>
      <c r="AC10" s="66">
        <v>0</v>
      </c>
      <c r="AD10" s="111">
        <v>14</v>
      </c>
      <c r="AE10" s="66">
        <v>45.6</v>
      </c>
      <c r="AF10" s="66">
        <v>46.6</v>
      </c>
      <c r="AG10" s="66" t="e">
        <f>#REF!</f>
        <v>#REF!</v>
      </c>
      <c r="AH10" s="66">
        <v>0</v>
      </c>
      <c r="AI10" s="111" t="e">
        <f>#REF!</f>
        <v>#REF!</v>
      </c>
      <c r="AJ10" s="111">
        <f t="shared" si="6"/>
        <v>0</v>
      </c>
      <c r="AK10" s="111" t="e">
        <f t="shared" si="7"/>
        <v>#REF!</v>
      </c>
      <c r="AL10" s="111" t="e">
        <f t="shared" si="8"/>
        <v>#REF!</v>
      </c>
      <c r="AM10" s="111" t="e">
        <f t="shared" si="9"/>
        <v>#REF!</v>
      </c>
      <c r="AN10" s="7"/>
      <c r="AO10" s="7"/>
      <c r="AP10" s="7"/>
      <c r="AQ10" s="7"/>
    </row>
    <row r="11" spans="1:43" ht="15.6" customHeight="1" x14ac:dyDescent="0.2">
      <c r="A11" s="110" t="s">
        <v>28</v>
      </c>
      <c r="B11" s="66">
        <v>88.4</v>
      </c>
      <c r="C11" s="66">
        <v>119.5</v>
      </c>
      <c r="D11" s="111">
        <v>119.5</v>
      </c>
      <c r="E11" s="66">
        <v>156.9</v>
      </c>
      <c r="F11" s="66">
        <v>149.1</v>
      </c>
      <c r="G11" s="66" t="e">
        <f>#REF!</f>
        <v>#REF!</v>
      </c>
      <c r="H11" s="66">
        <v>186</v>
      </c>
      <c r="I11" s="111" t="e">
        <f>#REF!</f>
        <v>#REF!</v>
      </c>
      <c r="J11" s="111" t="e">
        <f t="shared" si="0"/>
        <v>#REF!</v>
      </c>
      <c r="K11" s="111" t="e">
        <f t="shared" si="1"/>
        <v>#REF!</v>
      </c>
      <c r="L11" s="111" t="e">
        <f t="shared" si="2"/>
        <v>#REF!</v>
      </c>
      <c r="M11" s="111" t="e">
        <f t="shared" si="3"/>
        <v>#REF!</v>
      </c>
      <c r="N11" s="112"/>
      <c r="O11" s="110" t="s">
        <v>28</v>
      </c>
      <c r="P11" s="113">
        <v>3751</v>
      </c>
      <c r="Q11" s="113">
        <v>4613</v>
      </c>
      <c r="R11" s="114">
        <v>4613</v>
      </c>
      <c r="S11" s="113">
        <v>4385</v>
      </c>
      <c r="T11" s="113">
        <v>4497</v>
      </c>
      <c r="U11" s="113" t="e">
        <f>#REF!</f>
        <v>#REF!</v>
      </c>
      <c r="V11" s="113">
        <v>4907</v>
      </c>
      <c r="W11" s="114" t="e">
        <f>#REF!</f>
        <v>#REF!</v>
      </c>
      <c r="X11" s="111" t="e">
        <f t="shared" si="4"/>
        <v>#REF!</v>
      </c>
      <c r="Y11" s="111" t="e">
        <f t="shared" si="5"/>
        <v>#REF!</v>
      </c>
      <c r="Z11" s="14"/>
      <c r="AA11" s="110" t="s">
        <v>28</v>
      </c>
      <c r="AB11" s="66">
        <v>331.6</v>
      </c>
      <c r="AC11" s="66">
        <v>551.29999999999995</v>
      </c>
      <c r="AD11" s="111">
        <v>551.29999999999995</v>
      </c>
      <c r="AE11" s="66">
        <v>688</v>
      </c>
      <c r="AF11" s="66">
        <v>670.5</v>
      </c>
      <c r="AG11" s="66" t="e">
        <f>#REF!</f>
        <v>#REF!</v>
      </c>
      <c r="AH11" s="66">
        <v>912.7</v>
      </c>
      <c r="AI11" s="111" t="e">
        <f>#REF!</f>
        <v>#REF!</v>
      </c>
      <c r="AJ11" s="111" t="e">
        <f t="shared" si="6"/>
        <v>#REF!</v>
      </c>
      <c r="AK11" s="111" t="e">
        <f t="shared" si="7"/>
        <v>#REF!</v>
      </c>
      <c r="AL11" s="111" t="e">
        <f t="shared" si="8"/>
        <v>#REF!</v>
      </c>
      <c r="AM11" s="111" t="e">
        <f t="shared" si="9"/>
        <v>#REF!</v>
      </c>
      <c r="AN11" s="7"/>
      <c r="AO11" s="7"/>
      <c r="AP11" s="7"/>
      <c r="AQ11" s="7"/>
    </row>
    <row r="12" spans="1:43" ht="15.6" hidden="1" customHeight="1" x14ac:dyDescent="0.2">
      <c r="A12" s="110" t="s">
        <v>29</v>
      </c>
      <c r="B12" s="66">
        <v>0</v>
      </c>
      <c r="C12" s="66">
        <v>0</v>
      </c>
      <c r="D12" s="111">
        <v>0</v>
      </c>
      <c r="E12" s="66">
        <v>0</v>
      </c>
      <c r="F12" s="66">
        <v>0</v>
      </c>
      <c r="G12" s="66" t="e">
        <f>#REF!</f>
        <v>#REF!</v>
      </c>
      <c r="H12" s="66">
        <v>2</v>
      </c>
      <c r="I12" s="111" t="e">
        <f>#REF!</f>
        <v>#REF!</v>
      </c>
      <c r="J12" s="111" t="e">
        <f t="shared" si="0"/>
        <v>#REF!</v>
      </c>
      <c r="K12" s="111" t="e">
        <f t="shared" si="1"/>
        <v>#REF!</v>
      </c>
      <c r="L12" s="111" t="e">
        <f t="shared" si="2"/>
        <v>#REF!</v>
      </c>
      <c r="M12" s="111" t="e">
        <f t="shared" si="3"/>
        <v>#REF!</v>
      </c>
      <c r="N12" s="112"/>
      <c r="O12" s="110" t="s">
        <v>29</v>
      </c>
      <c r="P12" s="113">
        <v>0</v>
      </c>
      <c r="Q12" s="113">
        <v>0</v>
      </c>
      <c r="R12" s="114">
        <v>0</v>
      </c>
      <c r="S12" s="113">
        <v>0</v>
      </c>
      <c r="T12" s="113">
        <v>0</v>
      </c>
      <c r="U12" s="113" t="e">
        <f>#REF!</f>
        <v>#REF!</v>
      </c>
      <c r="V12" s="113">
        <v>2050</v>
      </c>
      <c r="W12" s="114" t="e">
        <f>#REF!</f>
        <v>#REF!</v>
      </c>
      <c r="X12" s="111" t="e">
        <f t="shared" si="4"/>
        <v>#REF!</v>
      </c>
      <c r="Y12" s="111" t="e">
        <f t="shared" si="5"/>
        <v>#REF!</v>
      </c>
      <c r="Z12" s="14"/>
      <c r="AA12" s="110" t="s">
        <v>29</v>
      </c>
      <c r="AB12" s="66">
        <v>0</v>
      </c>
      <c r="AC12" s="66">
        <v>0</v>
      </c>
      <c r="AD12" s="111">
        <v>0</v>
      </c>
      <c r="AE12" s="66">
        <v>0</v>
      </c>
      <c r="AF12" s="66">
        <v>0</v>
      </c>
      <c r="AG12" s="66" t="e">
        <f>#REF!</f>
        <v>#REF!</v>
      </c>
      <c r="AH12" s="66">
        <v>4.0999999999999996</v>
      </c>
      <c r="AI12" s="111" t="e">
        <f>#REF!</f>
        <v>#REF!</v>
      </c>
      <c r="AJ12" s="111" t="e">
        <f t="shared" si="6"/>
        <v>#REF!</v>
      </c>
      <c r="AK12" s="111" t="e">
        <f t="shared" si="7"/>
        <v>#REF!</v>
      </c>
      <c r="AL12" s="111" t="e">
        <f t="shared" si="8"/>
        <v>#REF!</v>
      </c>
      <c r="AM12" s="111" t="e">
        <f t="shared" si="9"/>
        <v>#REF!</v>
      </c>
      <c r="AN12" s="7"/>
      <c r="AO12" s="7"/>
      <c r="AP12" s="7"/>
      <c r="AQ12" s="7"/>
    </row>
    <row r="13" spans="1:43" ht="15.6" hidden="1" customHeight="1" x14ac:dyDescent="0.2">
      <c r="A13" s="110" t="s">
        <v>30</v>
      </c>
      <c r="B13" s="66">
        <v>0</v>
      </c>
      <c r="C13" s="66">
        <v>0</v>
      </c>
      <c r="D13" s="111">
        <v>0</v>
      </c>
      <c r="E13" s="66">
        <v>0</v>
      </c>
      <c r="F13" s="66">
        <v>0</v>
      </c>
      <c r="G13" s="66" t="e">
        <f>#REF!</f>
        <v>#REF!</v>
      </c>
      <c r="H13" s="66">
        <v>0</v>
      </c>
      <c r="I13" s="111" t="e">
        <f>#REF!</f>
        <v>#REF!</v>
      </c>
      <c r="J13" s="111">
        <f t="shared" si="0"/>
        <v>0</v>
      </c>
      <c r="K13" s="111" t="e">
        <f t="shared" si="1"/>
        <v>#REF!</v>
      </c>
      <c r="L13" s="111" t="e">
        <f t="shared" si="2"/>
        <v>#REF!</v>
      </c>
      <c r="M13" s="111" t="e">
        <f t="shared" si="3"/>
        <v>#REF!</v>
      </c>
      <c r="N13" s="112"/>
      <c r="O13" s="110" t="s">
        <v>30</v>
      </c>
      <c r="P13" s="113">
        <v>0</v>
      </c>
      <c r="Q13" s="113">
        <v>0</v>
      </c>
      <c r="R13" s="114">
        <v>0</v>
      </c>
      <c r="S13" s="113">
        <v>0</v>
      </c>
      <c r="T13" s="113">
        <v>0</v>
      </c>
      <c r="U13" s="113" t="e">
        <f>#REF!</f>
        <v>#REF!</v>
      </c>
      <c r="V13" s="113">
        <v>0</v>
      </c>
      <c r="W13" s="114" t="e">
        <f>#REF!</f>
        <v>#REF!</v>
      </c>
      <c r="X13" s="111">
        <f t="shared" si="4"/>
        <v>0</v>
      </c>
      <c r="Y13" s="111" t="e">
        <f t="shared" si="5"/>
        <v>#REF!</v>
      </c>
      <c r="Z13" s="14"/>
      <c r="AA13" s="110" t="s">
        <v>30</v>
      </c>
      <c r="AB13" s="66">
        <v>0</v>
      </c>
      <c r="AC13" s="66">
        <v>0</v>
      </c>
      <c r="AD13" s="111">
        <v>0</v>
      </c>
      <c r="AE13" s="66">
        <v>0</v>
      </c>
      <c r="AF13" s="66">
        <v>0</v>
      </c>
      <c r="AG13" s="66" t="e">
        <f>#REF!</f>
        <v>#REF!</v>
      </c>
      <c r="AH13" s="66">
        <v>0</v>
      </c>
      <c r="AI13" s="111" t="e">
        <f>#REF!</f>
        <v>#REF!</v>
      </c>
      <c r="AJ13" s="111">
        <f t="shared" si="6"/>
        <v>0</v>
      </c>
      <c r="AK13" s="111" t="e">
        <f t="shared" si="7"/>
        <v>#REF!</v>
      </c>
      <c r="AL13" s="111" t="e">
        <f t="shared" si="8"/>
        <v>#REF!</v>
      </c>
      <c r="AM13" s="111" t="e">
        <f t="shared" si="9"/>
        <v>#REF!</v>
      </c>
      <c r="AN13" s="7"/>
      <c r="AO13" s="7"/>
      <c r="AP13" s="7"/>
      <c r="AQ13" s="7"/>
    </row>
    <row r="14" spans="1:43" ht="15.6" hidden="1" customHeight="1" x14ac:dyDescent="0.2">
      <c r="A14" s="110" t="s">
        <v>31</v>
      </c>
      <c r="B14" s="66">
        <v>0</v>
      </c>
      <c r="C14" s="66">
        <v>0</v>
      </c>
      <c r="D14" s="111">
        <v>0</v>
      </c>
      <c r="E14" s="66">
        <v>0</v>
      </c>
      <c r="F14" s="66">
        <v>0</v>
      </c>
      <c r="G14" s="66" t="e">
        <f>#REF!</f>
        <v>#REF!</v>
      </c>
      <c r="H14" s="66">
        <v>0</v>
      </c>
      <c r="I14" s="111" t="e">
        <f>#REF!</f>
        <v>#REF!</v>
      </c>
      <c r="J14" s="111">
        <f t="shared" si="0"/>
        <v>0</v>
      </c>
      <c r="K14" s="111" t="e">
        <f t="shared" si="1"/>
        <v>#REF!</v>
      </c>
      <c r="L14" s="111" t="e">
        <f t="shared" si="2"/>
        <v>#REF!</v>
      </c>
      <c r="M14" s="111" t="e">
        <f t="shared" si="3"/>
        <v>#REF!</v>
      </c>
      <c r="N14" s="112"/>
      <c r="O14" s="110" t="s">
        <v>31</v>
      </c>
      <c r="P14" s="113">
        <v>0</v>
      </c>
      <c r="Q14" s="113">
        <v>0</v>
      </c>
      <c r="R14" s="114">
        <v>0</v>
      </c>
      <c r="S14" s="113">
        <v>0</v>
      </c>
      <c r="T14" s="113">
        <v>0</v>
      </c>
      <c r="U14" s="113" t="e">
        <f>#REF!</f>
        <v>#REF!</v>
      </c>
      <c r="V14" s="113">
        <v>0</v>
      </c>
      <c r="W14" s="114" t="e">
        <f>#REF!</f>
        <v>#REF!</v>
      </c>
      <c r="X14" s="111">
        <f t="shared" si="4"/>
        <v>0</v>
      </c>
      <c r="Y14" s="111" t="e">
        <f t="shared" si="5"/>
        <v>#REF!</v>
      </c>
      <c r="Z14" s="14"/>
      <c r="AA14" s="110" t="s">
        <v>31</v>
      </c>
      <c r="AB14" s="66">
        <v>0</v>
      </c>
      <c r="AC14" s="66">
        <v>0</v>
      </c>
      <c r="AD14" s="111">
        <v>0</v>
      </c>
      <c r="AE14" s="66">
        <v>0</v>
      </c>
      <c r="AF14" s="66">
        <v>0</v>
      </c>
      <c r="AG14" s="66" t="e">
        <f>#REF!</f>
        <v>#REF!</v>
      </c>
      <c r="AH14" s="66">
        <v>0</v>
      </c>
      <c r="AI14" s="111" t="e">
        <f>#REF!</f>
        <v>#REF!</v>
      </c>
      <c r="AJ14" s="111">
        <f t="shared" si="6"/>
        <v>0</v>
      </c>
      <c r="AK14" s="111" t="e">
        <f t="shared" si="7"/>
        <v>#REF!</v>
      </c>
      <c r="AL14" s="111" t="e">
        <f t="shared" si="8"/>
        <v>#REF!</v>
      </c>
      <c r="AM14" s="111" t="e">
        <f t="shared" si="9"/>
        <v>#REF!</v>
      </c>
      <c r="AN14" s="7"/>
      <c r="AO14" s="7"/>
      <c r="AP14" s="7"/>
      <c r="AQ14" s="7"/>
    </row>
    <row r="15" spans="1:43" ht="15.6" customHeight="1" x14ac:dyDescent="0.2">
      <c r="A15" s="110" t="s">
        <v>32</v>
      </c>
      <c r="B15" s="66">
        <v>0</v>
      </c>
      <c r="C15" s="66">
        <v>0</v>
      </c>
      <c r="D15" s="111">
        <v>26.5</v>
      </c>
      <c r="E15" s="66">
        <v>81.400000000000006</v>
      </c>
      <c r="F15" s="66">
        <v>69</v>
      </c>
      <c r="G15" s="66" t="e">
        <f>#REF!</f>
        <v>#REF!</v>
      </c>
      <c r="H15" s="66">
        <v>101.1</v>
      </c>
      <c r="I15" s="111" t="e">
        <f>#REF!</f>
        <v>#REF!</v>
      </c>
      <c r="J15" s="111" t="e">
        <f t="shared" si="0"/>
        <v>#REF!</v>
      </c>
      <c r="K15" s="111" t="e">
        <f t="shared" si="1"/>
        <v>#REF!</v>
      </c>
      <c r="L15" s="111" t="e">
        <f t="shared" si="2"/>
        <v>#REF!</v>
      </c>
      <c r="M15" s="111" t="e">
        <f t="shared" si="3"/>
        <v>#REF!</v>
      </c>
      <c r="N15" s="112"/>
      <c r="O15" s="110" t="s">
        <v>32</v>
      </c>
      <c r="P15" s="113">
        <v>0</v>
      </c>
      <c r="Q15" s="113">
        <v>0</v>
      </c>
      <c r="R15" s="114">
        <v>3072</v>
      </c>
      <c r="S15" s="113">
        <v>3549</v>
      </c>
      <c r="T15" s="113">
        <v>3403</v>
      </c>
      <c r="U15" s="113" t="e">
        <f>#REF!</f>
        <v>#REF!</v>
      </c>
      <c r="V15" s="113">
        <v>3357</v>
      </c>
      <c r="W15" s="114" t="e">
        <f>#REF!</f>
        <v>#REF!</v>
      </c>
      <c r="X15" s="111" t="e">
        <f t="shared" si="4"/>
        <v>#REF!</v>
      </c>
      <c r="Y15" s="111" t="e">
        <f t="shared" si="5"/>
        <v>#REF!</v>
      </c>
      <c r="Z15" s="14"/>
      <c r="AA15" s="110" t="s">
        <v>32</v>
      </c>
      <c r="AB15" s="66">
        <v>0</v>
      </c>
      <c r="AC15" s="66">
        <v>0</v>
      </c>
      <c r="AD15" s="111">
        <v>81.400000000000006</v>
      </c>
      <c r="AE15" s="66">
        <v>288.89999999999998</v>
      </c>
      <c r="AF15" s="66">
        <v>234.8</v>
      </c>
      <c r="AG15" s="66" t="e">
        <f>#REF!</f>
        <v>#REF!</v>
      </c>
      <c r="AH15" s="66">
        <v>339.4</v>
      </c>
      <c r="AI15" s="111" t="e">
        <f>#REF!</f>
        <v>#REF!</v>
      </c>
      <c r="AJ15" s="111" t="e">
        <f t="shared" si="6"/>
        <v>#REF!</v>
      </c>
      <c r="AK15" s="111" t="e">
        <f t="shared" si="7"/>
        <v>#REF!</v>
      </c>
      <c r="AL15" s="111" t="e">
        <f t="shared" si="8"/>
        <v>#REF!</v>
      </c>
      <c r="AM15" s="111" t="e">
        <f t="shared" si="9"/>
        <v>#REF!</v>
      </c>
      <c r="AN15" s="7"/>
      <c r="AO15" s="7"/>
      <c r="AP15" s="7"/>
      <c r="AQ15" s="7"/>
    </row>
    <row r="16" spans="1:43" ht="15.6" customHeight="1" x14ac:dyDescent="0.2">
      <c r="A16" s="110" t="s">
        <v>33</v>
      </c>
      <c r="B16" s="66">
        <v>100.9</v>
      </c>
      <c r="C16" s="66">
        <v>154</v>
      </c>
      <c r="D16" s="111">
        <v>95.6</v>
      </c>
      <c r="E16" s="66">
        <v>155.30000000000001</v>
      </c>
      <c r="F16" s="66">
        <v>157.9</v>
      </c>
      <c r="G16" s="66" t="e">
        <f>#REF!</f>
        <v>#REF!</v>
      </c>
      <c r="H16" s="66">
        <v>240.7</v>
      </c>
      <c r="I16" s="111" t="e">
        <f>#REF!</f>
        <v>#REF!</v>
      </c>
      <c r="J16" s="111" t="e">
        <f t="shared" si="0"/>
        <v>#REF!</v>
      </c>
      <c r="K16" s="111" t="e">
        <f t="shared" si="1"/>
        <v>#REF!</v>
      </c>
      <c r="L16" s="111" t="e">
        <f t="shared" si="2"/>
        <v>#REF!</v>
      </c>
      <c r="M16" s="111" t="e">
        <f t="shared" si="3"/>
        <v>#REF!</v>
      </c>
      <c r="N16" s="11"/>
      <c r="O16" s="110" t="s">
        <v>33</v>
      </c>
      <c r="P16" s="113">
        <v>4561</v>
      </c>
      <c r="Q16" s="113">
        <v>4768</v>
      </c>
      <c r="R16" s="114">
        <v>3063</v>
      </c>
      <c r="S16" s="113">
        <v>4402</v>
      </c>
      <c r="T16" s="113">
        <v>3374</v>
      </c>
      <c r="U16" s="113" t="e">
        <f>#REF!</f>
        <v>#REF!</v>
      </c>
      <c r="V16" s="113">
        <v>4840</v>
      </c>
      <c r="W16" s="114" t="e">
        <f>#REF!</f>
        <v>#REF!</v>
      </c>
      <c r="X16" s="111" t="e">
        <f t="shared" si="4"/>
        <v>#REF!</v>
      </c>
      <c r="Y16" s="111" t="e">
        <f t="shared" si="5"/>
        <v>#REF!</v>
      </c>
      <c r="Z16" s="14"/>
      <c r="AA16" s="110" t="s">
        <v>33</v>
      </c>
      <c r="AB16" s="66">
        <v>460.2</v>
      </c>
      <c r="AC16" s="66">
        <v>734.3</v>
      </c>
      <c r="AD16" s="111">
        <v>292.8</v>
      </c>
      <c r="AE16" s="66">
        <v>683.6</v>
      </c>
      <c r="AF16" s="66">
        <v>532.79999999999995</v>
      </c>
      <c r="AG16" s="66" t="e">
        <f>#REF!</f>
        <v>#REF!</v>
      </c>
      <c r="AH16" s="66">
        <v>1165</v>
      </c>
      <c r="AI16" s="111" t="e">
        <f>#REF!</f>
        <v>#REF!</v>
      </c>
      <c r="AJ16" s="111" t="e">
        <f t="shared" si="6"/>
        <v>#REF!</v>
      </c>
      <c r="AK16" s="111" t="e">
        <f t="shared" si="7"/>
        <v>#REF!</v>
      </c>
      <c r="AL16" s="111" t="e">
        <f t="shared" si="8"/>
        <v>#REF!</v>
      </c>
      <c r="AM16" s="111" t="e">
        <f t="shared" si="9"/>
        <v>#REF!</v>
      </c>
      <c r="AN16" s="7"/>
      <c r="AO16" s="7"/>
      <c r="AP16" s="7"/>
      <c r="AQ16" s="7"/>
    </row>
    <row r="17" spans="1:43" ht="15.6" customHeight="1" x14ac:dyDescent="0.2">
      <c r="A17" s="106" t="s">
        <v>34</v>
      </c>
      <c r="B17" s="107">
        <v>786.4</v>
      </c>
      <c r="C17" s="107">
        <v>618.9</v>
      </c>
      <c r="D17" s="107">
        <v>560</v>
      </c>
      <c r="E17" s="107">
        <v>796.3</v>
      </c>
      <c r="F17" s="107">
        <v>715.4</v>
      </c>
      <c r="G17" s="107" t="e">
        <f>#REF!</f>
        <v>#REF!</v>
      </c>
      <c r="H17" s="107">
        <v>1041.0999999999999</v>
      </c>
      <c r="I17" s="107" t="e">
        <f>#REF!</f>
        <v>#REF!</v>
      </c>
      <c r="J17" s="107" t="e">
        <f t="shared" si="0"/>
        <v>#REF!</v>
      </c>
      <c r="K17" s="107" t="e">
        <f t="shared" si="1"/>
        <v>#REF!</v>
      </c>
      <c r="L17" s="107" t="e">
        <f t="shared" si="2"/>
        <v>#REF!</v>
      </c>
      <c r="M17" s="107" t="e">
        <f t="shared" si="3"/>
        <v>#REF!</v>
      </c>
      <c r="N17" s="70"/>
      <c r="O17" s="106" t="s">
        <v>34</v>
      </c>
      <c r="P17" s="109">
        <v>3591.7705999999998</v>
      </c>
      <c r="Q17" s="109">
        <v>2892.5726289999998</v>
      </c>
      <c r="R17" s="109">
        <v>1015.464464</v>
      </c>
      <c r="S17" s="109">
        <v>2788.6570390000002</v>
      </c>
      <c r="T17" s="109">
        <v>1188.0113220000001</v>
      </c>
      <c r="U17" s="109" t="e">
        <f>#REF!</f>
        <v>#REF!</v>
      </c>
      <c r="V17" s="109">
        <v>1477.097685</v>
      </c>
      <c r="W17" s="109" t="e">
        <f>#REF!</f>
        <v>#REF!</v>
      </c>
      <c r="X17" s="107" t="e">
        <f t="shared" si="4"/>
        <v>#REF!</v>
      </c>
      <c r="Y17" s="107" t="e">
        <f t="shared" si="5"/>
        <v>#REF!</v>
      </c>
      <c r="Z17" s="70"/>
      <c r="AA17" s="106" t="s">
        <v>34</v>
      </c>
      <c r="AB17" s="107">
        <v>2824.5</v>
      </c>
      <c r="AC17" s="107">
        <v>1790.2</v>
      </c>
      <c r="AD17" s="107">
        <v>568.70000000000005</v>
      </c>
      <c r="AE17" s="107">
        <v>2220.6999999999998</v>
      </c>
      <c r="AF17" s="107">
        <v>849.9</v>
      </c>
      <c r="AG17" s="107" t="e">
        <f>#REF!</f>
        <v>#REF!</v>
      </c>
      <c r="AH17" s="107">
        <v>1537.8</v>
      </c>
      <c r="AI17" s="107" t="e">
        <f>#REF!</f>
        <v>#REF!</v>
      </c>
      <c r="AJ17" s="107" t="e">
        <f t="shared" si="6"/>
        <v>#REF!</v>
      </c>
      <c r="AK17" s="107" t="e">
        <f t="shared" si="7"/>
        <v>#REF!</v>
      </c>
      <c r="AL17" s="107" t="e">
        <f t="shared" si="8"/>
        <v>#REF!</v>
      </c>
      <c r="AM17" s="107" t="e">
        <f t="shared" si="9"/>
        <v>#REF!</v>
      </c>
      <c r="AN17" s="7"/>
      <c r="AO17" s="7"/>
      <c r="AP17" s="7"/>
      <c r="AQ17" s="7"/>
    </row>
    <row r="18" spans="1:43" ht="15.6" customHeight="1" x14ac:dyDescent="0.2">
      <c r="A18" s="110" t="s">
        <v>35</v>
      </c>
      <c r="B18" s="66">
        <v>227.4</v>
      </c>
      <c r="C18" s="66">
        <v>134.19999999999999</v>
      </c>
      <c r="D18" s="111">
        <v>85.9</v>
      </c>
      <c r="E18" s="66">
        <v>198.9</v>
      </c>
      <c r="F18" s="66">
        <v>172.4</v>
      </c>
      <c r="G18" s="66" t="e">
        <f>#REF!</f>
        <v>#REF!</v>
      </c>
      <c r="H18" s="66">
        <v>182.4</v>
      </c>
      <c r="I18" s="111" t="e">
        <f>#REF!</f>
        <v>#REF!</v>
      </c>
      <c r="J18" s="111" t="e">
        <f t="shared" si="0"/>
        <v>#REF!</v>
      </c>
      <c r="K18" s="111" t="e">
        <f t="shared" si="1"/>
        <v>#REF!</v>
      </c>
      <c r="L18" s="111" t="e">
        <f t="shared" si="2"/>
        <v>#REF!</v>
      </c>
      <c r="M18" s="111" t="e">
        <f t="shared" si="3"/>
        <v>#REF!</v>
      </c>
      <c r="N18" s="11"/>
      <c r="O18" s="110" t="s">
        <v>35</v>
      </c>
      <c r="P18" s="113">
        <v>3813</v>
      </c>
      <c r="Q18" s="113">
        <v>3867</v>
      </c>
      <c r="R18" s="114">
        <v>1784</v>
      </c>
      <c r="S18" s="113">
        <v>3572</v>
      </c>
      <c r="T18" s="113">
        <v>2172</v>
      </c>
      <c r="U18" s="113" t="e">
        <f>#REF!</f>
        <v>#REF!</v>
      </c>
      <c r="V18" s="113">
        <v>4019</v>
      </c>
      <c r="W18" s="114" t="e">
        <f>#REF!</f>
        <v>#REF!</v>
      </c>
      <c r="X18" s="111" t="e">
        <f t="shared" si="4"/>
        <v>#REF!</v>
      </c>
      <c r="Y18" s="111" t="e">
        <f t="shared" si="5"/>
        <v>#REF!</v>
      </c>
      <c r="Z18" s="14"/>
      <c r="AA18" s="110" t="s">
        <v>35</v>
      </c>
      <c r="AB18" s="66">
        <v>867.1</v>
      </c>
      <c r="AC18" s="66">
        <v>519</v>
      </c>
      <c r="AD18" s="111">
        <v>153.19999999999999</v>
      </c>
      <c r="AE18" s="66">
        <v>710.5</v>
      </c>
      <c r="AF18" s="66">
        <v>374.5</v>
      </c>
      <c r="AG18" s="66" t="e">
        <f>#REF!</f>
        <v>#REF!</v>
      </c>
      <c r="AH18" s="66">
        <v>733.1</v>
      </c>
      <c r="AI18" s="111" t="e">
        <f>#REF!</f>
        <v>#REF!</v>
      </c>
      <c r="AJ18" s="111" t="e">
        <f t="shared" si="6"/>
        <v>#REF!</v>
      </c>
      <c r="AK18" s="111" t="e">
        <f t="shared" si="7"/>
        <v>#REF!</v>
      </c>
      <c r="AL18" s="111" t="e">
        <f t="shared" si="8"/>
        <v>#REF!</v>
      </c>
      <c r="AM18" s="111" t="e">
        <f t="shared" si="9"/>
        <v>#REF!</v>
      </c>
      <c r="AN18" s="7"/>
      <c r="AO18" s="7"/>
      <c r="AP18" s="7"/>
      <c r="AQ18" s="7"/>
    </row>
    <row r="19" spans="1:43" ht="15.6" customHeight="1" x14ac:dyDescent="0.2">
      <c r="A19" s="110" t="s">
        <v>36</v>
      </c>
      <c r="B19" s="66">
        <v>33.4</v>
      </c>
      <c r="C19" s="66">
        <v>25.9</v>
      </c>
      <c r="D19" s="111">
        <v>21.5</v>
      </c>
      <c r="E19" s="66">
        <v>49.2</v>
      </c>
      <c r="F19" s="66">
        <v>63.2</v>
      </c>
      <c r="G19" s="66" t="e">
        <f>#REF!</f>
        <v>#REF!</v>
      </c>
      <c r="H19" s="66">
        <v>32.1</v>
      </c>
      <c r="I19" s="111" t="e">
        <f>#REF!</f>
        <v>#REF!</v>
      </c>
      <c r="J19" s="111" t="e">
        <f t="shared" si="0"/>
        <v>#REF!</v>
      </c>
      <c r="K19" s="111" t="e">
        <f t="shared" si="1"/>
        <v>#REF!</v>
      </c>
      <c r="L19" s="111" t="e">
        <f t="shared" si="2"/>
        <v>#REF!</v>
      </c>
      <c r="M19" s="111" t="e">
        <f t="shared" si="3"/>
        <v>#REF!</v>
      </c>
      <c r="N19" s="11"/>
      <c r="O19" s="110" t="s">
        <v>36</v>
      </c>
      <c r="P19" s="113">
        <v>4998</v>
      </c>
      <c r="Q19" s="113">
        <v>4437</v>
      </c>
      <c r="R19" s="114">
        <v>1756</v>
      </c>
      <c r="S19" s="113">
        <v>2363</v>
      </c>
      <c r="T19" s="113">
        <v>1289</v>
      </c>
      <c r="U19" s="113" t="e">
        <f>#REF!</f>
        <v>#REF!</v>
      </c>
      <c r="V19" s="113">
        <v>4633</v>
      </c>
      <c r="W19" s="114" t="e">
        <f>#REF!</f>
        <v>#REF!</v>
      </c>
      <c r="X19" s="111" t="e">
        <f t="shared" si="4"/>
        <v>#REF!</v>
      </c>
      <c r="Y19" s="111" t="e">
        <f t="shared" si="5"/>
        <v>#REF!</v>
      </c>
      <c r="Z19" s="14"/>
      <c r="AA19" s="110" t="s">
        <v>36</v>
      </c>
      <c r="AB19" s="66">
        <v>166.9</v>
      </c>
      <c r="AC19" s="66">
        <v>114.9</v>
      </c>
      <c r="AD19" s="111">
        <v>37.799999999999997</v>
      </c>
      <c r="AE19" s="66">
        <v>116.3</v>
      </c>
      <c r="AF19" s="66">
        <v>81.5</v>
      </c>
      <c r="AG19" s="66" t="e">
        <f>#REF!</f>
        <v>#REF!</v>
      </c>
      <c r="AH19" s="66">
        <v>148.69999999999999</v>
      </c>
      <c r="AI19" s="111" t="e">
        <f>#REF!</f>
        <v>#REF!</v>
      </c>
      <c r="AJ19" s="111" t="e">
        <f t="shared" si="6"/>
        <v>#REF!</v>
      </c>
      <c r="AK19" s="111" t="e">
        <f t="shared" si="7"/>
        <v>#REF!</v>
      </c>
      <c r="AL19" s="111" t="e">
        <f t="shared" si="8"/>
        <v>#REF!</v>
      </c>
      <c r="AM19" s="111" t="e">
        <f t="shared" si="9"/>
        <v>#REF!</v>
      </c>
      <c r="AN19" s="7"/>
      <c r="AO19" s="7"/>
      <c r="AP19" s="7"/>
      <c r="AQ19" s="7"/>
    </row>
    <row r="20" spans="1:43" ht="15.6" hidden="1" customHeight="1" x14ac:dyDescent="0.2">
      <c r="A20" s="110" t="s">
        <v>37</v>
      </c>
      <c r="B20" s="66">
        <v>0</v>
      </c>
      <c r="C20" s="66">
        <v>0</v>
      </c>
      <c r="D20" s="111">
        <v>0</v>
      </c>
      <c r="E20" s="66">
        <v>0</v>
      </c>
      <c r="F20" s="66">
        <v>0</v>
      </c>
      <c r="G20" s="66" t="e">
        <f>#REF!</f>
        <v>#REF!</v>
      </c>
      <c r="H20" s="66">
        <v>519.5</v>
      </c>
      <c r="I20" s="111" t="e">
        <f>#REF!</f>
        <v>#REF!</v>
      </c>
      <c r="J20" s="111" t="e">
        <f t="shared" si="0"/>
        <v>#REF!</v>
      </c>
      <c r="K20" s="111" t="e">
        <f t="shared" si="1"/>
        <v>#REF!</v>
      </c>
      <c r="L20" s="111" t="e">
        <f t="shared" si="2"/>
        <v>#REF!</v>
      </c>
      <c r="M20" s="111" t="e">
        <f t="shared" si="3"/>
        <v>#REF!</v>
      </c>
      <c r="N20" s="11"/>
      <c r="O20" s="110" t="s">
        <v>37</v>
      </c>
      <c r="P20" s="113">
        <v>0</v>
      </c>
      <c r="Q20" s="113">
        <v>0</v>
      </c>
      <c r="R20" s="114">
        <v>0</v>
      </c>
      <c r="S20" s="113">
        <v>0</v>
      </c>
      <c r="T20" s="113">
        <v>0</v>
      </c>
      <c r="U20" s="113" t="e">
        <f>#REF!</f>
        <v>#REF!</v>
      </c>
      <c r="V20" s="113">
        <v>855</v>
      </c>
      <c r="W20" s="114" t="e">
        <f>#REF!</f>
        <v>#REF!</v>
      </c>
      <c r="X20" s="111" t="e">
        <f t="shared" si="4"/>
        <v>#REF!</v>
      </c>
      <c r="Y20" s="111" t="e">
        <f t="shared" si="5"/>
        <v>#REF!</v>
      </c>
      <c r="Z20" s="14"/>
      <c r="AA20" s="110" t="s">
        <v>37</v>
      </c>
      <c r="AB20" s="66">
        <v>0</v>
      </c>
      <c r="AC20" s="66">
        <v>0</v>
      </c>
      <c r="AD20" s="111">
        <v>0</v>
      </c>
      <c r="AE20" s="66">
        <v>0</v>
      </c>
      <c r="AF20" s="66">
        <v>0</v>
      </c>
      <c r="AG20" s="66" t="e">
        <f>#REF!</f>
        <v>#REF!</v>
      </c>
      <c r="AH20" s="66">
        <v>444.2</v>
      </c>
      <c r="AI20" s="111" t="e">
        <f>#REF!</f>
        <v>#REF!</v>
      </c>
      <c r="AJ20" s="111" t="e">
        <f t="shared" si="6"/>
        <v>#REF!</v>
      </c>
      <c r="AK20" s="111" t="e">
        <f t="shared" si="7"/>
        <v>#REF!</v>
      </c>
      <c r="AL20" s="111" t="e">
        <f t="shared" si="8"/>
        <v>#REF!</v>
      </c>
      <c r="AM20" s="111" t="e">
        <f t="shared" si="9"/>
        <v>#REF!</v>
      </c>
      <c r="AN20" s="7"/>
      <c r="AO20" s="7"/>
      <c r="AP20" s="7"/>
      <c r="AQ20" s="7"/>
    </row>
    <row r="21" spans="1:43" ht="15.6" hidden="1" customHeight="1" x14ac:dyDescent="0.2">
      <c r="A21" s="110" t="s">
        <v>38</v>
      </c>
      <c r="B21" s="66">
        <v>0</v>
      </c>
      <c r="C21" s="66">
        <v>0</v>
      </c>
      <c r="D21" s="111">
        <v>0</v>
      </c>
      <c r="E21" s="66">
        <v>0</v>
      </c>
      <c r="F21" s="66">
        <v>0</v>
      </c>
      <c r="G21" s="66" t="e">
        <f>#REF!</f>
        <v>#REF!</v>
      </c>
      <c r="H21" s="66">
        <v>59.7</v>
      </c>
      <c r="I21" s="111" t="e">
        <f>#REF!</f>
        <v>#REF!</v>
      </c>
      <c r="J21" s="111" t="e">
        <f t="shared" si="0"/>
        <v>#REF!</v>
      </c>
      <c r="K21" s="111" t="e">
        <f t="shared" si="1"/>
        <v>#REF!</v>
      </c>
      <c r="L21" s="111" t="e">
        <f t="shared" si="2"/>
        <v>#REF!</v>
      </c>
      <c r="M21" s="111" t="e">
        <f t="shared" si="3"/>
        <v>#REF!</v>
      </c>
      <c r="N21" s="11"/>
      <c r="O21" s="110" t="s">
        <v>38</v>
      </c>
      <c r="P21" s="113">
        <v>0</v>
      </c>
      <c r="Q21" s="113">
        <v>0</v>
      </c>
      <c r="R21" s="114">
        <v>0</v>
      </c>
      <c r="S21" s="113">
        <v>0</v>
      </c>
      <c r="T21" s="113">
        <v>0</v>
      </c>
      <c r="U21" s="113" t="e">
        <f>#REF!</f>
        <v>#REF!</v>
      </c>
      <c r="V21" s="113">
        <v>634</v>
      </c>
      <c r="W21" s="114" t="e">
        <f>#REF!</f>
        <v>#REF!</v>
      </c>
      <c r="X21" s="111" t="e">
        <f t="shared" si="4"/>
        <v>#REF!</v>
      </c>
      <c r="Y21" s="111" t="e">
        <f t="shared" si="5"/>
        <v>#REF!</v>
      </c>
      <c r="Z21" s="14"/>
      <c r="AA21" s="110" t="s">
        <v>38</v>
      </c>
      <c r="AB21" s="66">
        <v>0</v>
      </c>
      <c r="AC21" s="66">
        <v>0</v>
      </c>
      <c r="AD21" s="111">
        <v>0</v>
      </c>
      <c r="AE21" s="66">
        <v>0</v>
      </c>
      <c r="AF21" s="66">
        <v>0</v>
      </c>
      <c r="AG21" s="66" t="e">
        <f>#REF!</f>
        <v>#REF!</v>
      </c>
      <c r="AH21" s="66">
        <v>37.799999999999997</v>
      </c>
      <c r="AI21" s="111" t="e">
        <f>#REF!</f>
        <v>#REF!</v>
      </c>
      <c r="AJ21" s="111" t="e">
        <f t="shared" si="6"/>
        <v>#REF!</v>
      </c>
      <c r="AK21" s="111" t="e">
        <f t="shared" si="7"/>
        <v>#REF!</v>
      </c>
      <c r="AL21" s="111" t="e">
        <f t="shared" si="8"/>
        <v>#REF!</v>
      </c>
      <c r="AM21" s="111" t="e">
        <f t="shared" si="9"/>
        <v>#REF!</v>
      </c>
      <c r="AN21" s="7"/>
      <c r="AO21" s="7"/>
      <c r="AP21" s="7"/>
      <c r="AQ21" s="7"/>
    </row>
    <row r="22" spans="1:43" ht="15.6" hidden="1" customHeight="1" x14ac:dyDescent="0.2">
      <c r="A22" s="110" t="s">
        <v>39</v>
      </c>
      <c r="B22" s="66">
        <v>0</v>
      </c>
      <c r="C22" s="66">
        <v>0</v>
      </c>
      <c r="D22" s="111">
        <v>0</v>
      </c>
      <c r="E22" s="66">
        <v>0</v>
      </c>
      <c r="F22" s="66">
        <v>0</v>
      </c>
      <c r="G22" s="66" t="e">
        <f>#REF!</f>
        <v>#REF!</v>
      </c>
      <c r="H22" s="66">
        <v>107.6</v>
      </c>
      <c r="I22" s="111" t="e">
        <f>#REF!</f>
        <v>#REF!</v>
      </c>
      <c r="J22" s="111" t="e">
        <f t="shared" si="0"/>
        <v>#REF!</v>
      </c>
      <c r="K22" s="111" t="e">
        <f t="shared" si="1"/>
        <v>#REF!</v>
      </c>
      <c r="L22" s="111" t="e">
        <f t="shared" si="2"/>
        <v>#REF!</v>
      </c>
      <c r="M22" s="111" t="e">
        <f t="shared" si="3"/>
        <v>#REF!</v>
      </c>
      <c r="N22" s="11"/>
      <c r="O22" s="110" t="s">
        <v>39</v>
      </c>
      <c r="P22" s="113">
        <v>0</v>
      </c>
      <c r="Q22" s="113">
        <v>0</v>
      </c>
      <c r="R22" s="114">
        <v>0</v>
      </c>
      <c r="S22" s="113">
        <v>0</v>
      </c>
      <c r="T22" s="113">
        <v>0</v>
      </c>
      <c r="U22" s="113" t="e">
        <f>#REF!</f>
        <v>#REF!</v>
      </c>
      <c r="V22" s="113">
        <v>731</v>
      </c>
      <c r="W22" s="114" t="e">
        <f>#REF!</f>
        <v>#REF!</v>
      </c>
      <c r="X22" s="111" t="e">
        <f t="shared" si="4"/>
        <v>#REF!</v>
      </c>
      <c r="Y22" s="111" t="e">
        <f t="shared" si="5"/>
        <v>#REF!</v>
      </c>
      <c r="Z22" s="14"/>
      <c r="AA22" s="110" t="s">
        <v>39</v>
      </c>
      <c r="AB22" s="66">
        <v>0</v>
      </c>
      <c r="AC22" s="66">
        <v>0</v>
      </c>
      <c r="AD22" s="111">
        <v>0</v>
      </c>
      <c r="AE22" s="66">
        <v>0</v>
      </c>
      <c r="AF22" s="66">
        <v>0</v>
      </c>
      <c r="AG22" s="66" t="e">
        <f>#REF!</f>
        <v>#REF!</v>
      </c>
      <c r="AH22" s="66">
        <v>78.7</v>
      </c>
      <c r="AI22" s="111" t="e">
        <f>#REF!</f>
        <v>#REF!</v>
      </c>
      <c r="AJ22" s="111" t="e">
        <f t="shared" si="6"/>
        <v>#REF!</v>
      </c>
      <c r="AK22" s="111" t="e">
        <f t="shared" si="7"/>
        <v>#REF!</v>
      </c>
      <c r="AL22" s="111" t="e">
        <f t="shared" si="8"/>
        <v>#REF!</v>
      </c>
      <c r="AM22" s="111" t="e">
        <f t="shared" si="9"/>
        <v>#REF!</v>
      </c>
      <c r="AN22" s="7"/>
      <c r="AO22" s="7"/>
      <c r="AP22" s="7"/>
      <c r="AQ22" s="7"/>
    </row>
    <row r="23" spans="1:43" ht="15.6" customHeight="1" x14ac:dyDescent="0.2">
      <c r="A23" s="110" t="s">
        <v>40</v>
      </c>
      <c r="B23" s="66">
        <v>0</v>
      </c>
      <c r="C23" s="66">
        <v>0</v>
      </c>
      <c r="D23" s="111">
        <v>0</v>
      </c>
      <c r="E23" s="66">
        <v>73.900000000000006</v>
      </c>
      <c r="F23" s="66">
        <v>79.7</v>
      </c>
      <c r="G23" s="66" t="e">
        <f>#REF!</f>
        <v>#REF!</v>
      </c>
      <c r="H23" s="66">
        <v>139.80000000000001</v>
      </c>
      <c r="I23" s="111" t="e">
        <f>#REF!</f>
        <v>#REF!</v>
      </c>
      <c r="J23" s="111" t="e">
        <f t="shared" si="0"/>
        <v>#REF!</v>
      </c>
      <c r="K23" s="111" t="e">
        <f t="shared" si="1"/>
        <v>#REF!</v>
      </c>
      <c r="L23" s="111" t="e">
        <f t="shared" si="2"/>
        <v>#REF!</v>
      </c>
      <c r="M23" s="111" t="e">
        <f t="shared" si="3"/>
        <v>#REF!</v>
      </c>
      <c r="N23" s="11"/>
      <c r="O23" s="110" t="s">
        <v>40</v>
      </c>
      <c r="P23" s="113">
        <v>0</v>
      </c>
      <c r="Q23" s="113">
        <v>0</v>
      </c>
      <c r="R23" s="114">
        <v>0</v>
      </c>
      <c r="S23" s="113">
        <v>654</v>
      </c>
      <c r="T23" s="113">
        <v>600</v>
      </c>
      <c r="U23" s="113" t="e">
        <f>#REF!</f>
        <v>#REF!</v>
      </c>
      <c r="V23" s="113">
        <v>682</v>
      </c>
      <c r="W23" s="114" t="e">
        <f>#REF!</f>
        <v>#REF!</v>
      </c>
      <c r="X23" s="111" t="e">
        <f t="shared" si="4"/>
        <v>#REF!</v>
      </c>
      <c r="Y23" s="111" t="e">
        <f t="shared" si="5"/>
        <v>#REF!</v>
      </c>
      <c r="Z23" s="14"/>
      <c r="AA23" s="110" t="s">
        <v>40</v>
      </c>
      <c r="AB23" s="66">
        <v>0</v>
      </c>
      <c r="AC23" s="66">
        <v>0</v>
      </c>
      <c r="AD23" s="111">
        <v>0</v>
      </c>
      <c r="AE23" s="66">
        <v>48.3</v>
      </c>
      <c r="AF23" s="66">
        <v>47.8</v>
      </c>
      <c r="AG23" s="66" t="e">
        <f>#REF!</f>
        <v>#REF!</v>
      </c>
      <c r="AH23" s="66">
        <v>95.3</v>
      </c>
      <c r="AI23" s="111" t="e">
        <f>#REF!</f>
        <v>#REF!</v>
      </c>
      <c r="AJ23" s="111" t="e">
        <f t="shared" si="6"/>
        <v>#REF!</v>
      </c>
      <c r="AK23" s="111" t="e">
        <f t="shared" si="7"/>
        <v>#REF!</v>
      </c>
      <c r="AL23" s="111" t="e">
        <f t="shared" si="8"/>
        <v>#REF!</v>
      </c>
      <c r="AM23" s="111" t="e">
        <f t="shared" si="9"/>
        <v>#REF!</v>
      </c>
      <c r="AN23" s="7"/>
      <c r="AO23" s="7"/>
      <c r="AP23" s="7"/>
      <c r="AQ23" s="7"/>
    </row>
    <row r="24" spans="1:43" ht="15.6" customHeight="1" x14ac:dyDescent="0.2">
      <c r="A24" s="110" t="s">
        <v>41</v>
      </c>
      <c r="B24" s="66">
        <v>31</v>
      </c>
      <c r="C24" s="66">
        <v>30.1</v>
      </c>
      <c r="D24" s="111">
        <v>28.3</v>
      </c>
      <c r="E24" s="66">
        <v>37.200000000000003</v>
      </c>
      <c r="F24" s="66">
        <v>26.2</v>
      </c>
      <c r="G24" s="66" t="e">
        <f>#REF!</f>
        <v>#REF!</v>
      </c>
      <c r="H24" s="66">
        <v>0</v>
      </c>
      <c r="I24" s="111" t="e">
        <f>#REF!</f>
        <v>#REF!</v>
      </c>
      <c r="J24" s="111">
        <f t="shared" si="0"/>
        <v>0</v>
      </c>
      <c r="K24" s="111" t="e">
        <f t="shared" si="1"/>
        <v>#REF!</v>
      </c>
      <c r="L24" s="111" t="e">
        <f t="shared" si="2"/>
        <v>#REF!</v>
      </c>
      <c r="M24" s="111" t="e">
        <f t="shared" si="3"/>
        <v>#REF!</v>
      </c>
      <c r="N24" s="11"/>
      <c r="O24" s="110" t="s">
        <v>41</v>
      </c>
      <c r="P24" s="113">
        <v>887</v>
      </c>
      <c r="Q24" s="113">
        <v>1007</v>
      </c>
      <c r="R24" s="114">
        <v>674</v>
      </c>
      <c r="S24" s="113">
        <v>674</v>
      </c>
      <c r="T24" s="113">
        <v>1091</v>
      </c>
      <c r="U24" s="113" t="e">
        <f>#REF!</f>
        <v>#REF!</v>
      </c>
      <c r="V24" s="113">
        <v>0</v>
      </c>
      <c r="W24" s="114" t="e">
        <f>#REF!</f>
        <v>#REF!</v>
      </c>
      <c r="X24" s="111">
        <f t="shared" si="4"/>
        <v>0</v>
      </c>
      <c r="Y24" s="111" t="e">
        <f t="shared" si="5"/>
        <v>#REF!</v>
      </c>
      <c r="Z24" s="14"/>
      <c r="AA24" s="110" t="s">
        <v>41</v>
      </c>
      <c r="AB24" s="66">
        <v>27.5</v>
      </c>
      <c r="AC24" s="66">
        <v>30.3</v>
      </c>
      <c r="AD24" s="111">
        <v>19.100000000000001</v>
      </c>
      <c r="AE24" s="66">
        <v>25.1</v>
      </c>
      <c r="AF24" s="66">
        <v>28.6</v>
      </c>
      <c r="AG24" s="66" t="e">
        <f>#REF!</f>
        <v>#REF!</v>
      </c>
      <c r="AH24" s="66">
        <v>0</v>
      </c>
      <c r="AI24" s="111" t="e">
        <f>#REF!</f>
        <v>#REF!</v>
      </c>
      <c r="AJ24" s="111">
        <f t="shared" si="6"/>
        <v>0</v>
      </c>
      <c r="AK24" s="111" t="e">
        <f t="shared" si="7"/>
        <v>#REF!</v>
      </c>
      <c r="AL24" s="111" t="e">
        <f t="shared" si="8"/>
        <v>#REF!</v>
      </c>
      <c r="AM24" s="111" t="e">
        <f t="shared" si="9"/>
        <v>#REF!</v>
      </c>
      <c r="AN24" s="7"/>
      <c r="AO24" s="7"/>
      <c r="AP24" s="7"/>
      <c r="AQ24" s="7"/>
    </row>
    <row r="25" spans="1:43" ht="15.6" customHeight="1" x14ac:dyDescent="0.2">
      <c r="A25" s="110" t="s">
        <v>42</v>
      </c>
      <c r="B25" s="66">
        <v>226.6</v>
      </c>
      <c r="C25" s="66">
        <v>176.2</v>
      </c>
      <c r="D25" s="111">
        <v>177</v>
      </c>
      <c r="E25" s="66">
        <v>172</v>
      </c>
      <c r="F25" s="66">
        <v>143</v>
      </c>
      <c r="G25" s="66" t="e">
        <f>#REF!</f>
        <v>#REF!</v>
      </c>
      <c r="H25" s="66">
        <v>0</v>
      </c>
      <c r="I25" s="111" t="e">
        <f>#REF!</f>
        <v>#REF!</v>
      </c>
      <c r="J25" s="111">
        <f t="shared" si="0"/>
        <v>0</v>
      </c>
      <c r="K25" s="111" t="e">
        <f t="shared" si="1"/>
        <v>#REF!</v>
      </c>
      <c r="L25" s="111" t="e">
        <f t="shared" si="2"/>
        <v>#REF!</v>
      </c>
      <c r="M25" s="111" t="e">
        <f t="shared" si="3"/>
        <v>#REF!</v>
      </c>
      <c r="N25" s="11"/>
      <c r="O25" s="110" t="s">
        <v>42</v>
      </c>
      <c r="P25" s="113">
        <v>4670</v>
      </c>
      <c r="Q25" s="113">
        <v>3794</v>
      </c>
      <c r="R25" s="114">
        <v>795</v>
      </c>
      <c r="S25" s="113">
        <v>4721</v>
      </c>
      <c r="T25" s="113">
        <v>808</v>
      </c>
      <c r="U25" s="113" t="e">
        <f>#REF!</f>
        <v>#REF!</v>
      </c>
      <c r="V25" s="113">
        <v>0</v>
      </c>
      <c r="W25" s="114" t="e">
        <f>#REF!</f>
        <v>#REF!</v>
      </c>
      <c r="X25" s="111">
        <f t="shared" si="4"/>
        <v>0</v>
      </c>
      <c r="Y25" s="111" t="e">
        <f t="shared" si="5"/>
        <v>#REF!</v>
      </c>
      <c r="Z25" s="14"/>
      <c r="AA25" s="110" t="s">
        <v>42</v>
      </c>
      <c r="AB25" s="66">
        <v>1058.2</v>
      </c>
      <c r="AC25" s="66">
        <v>668.5</v>
      </c>
      <c r="AD25" s="111">
        <v>140.69999999999999</v>
      </c>
      <c r="AE25" s="66">
        <v>812</v>
      </c>
      <c r="AF25" s="66">
        <v>115.5</v>
      </c>
      <c r="AG25" s="66" t="e">
        <f>#REF!</f>
        <v>#REF!</v>
      </c>
      <c r="AH25" s="66">
        <v>0</v>
      </c>
      <c r="AI25" s="111" t="e">
        <f>#REF!</f>
        <v>#REF!</v>
      </c>
      <c r="AJ25" s="111">
        <f t="shared" si="6"/>
        <v>0</v>
      </c>
      <c r="AK25" s="111" t="e">
        <f t="shared" si="7"/>
        <v>#REF!</v>
      </c>
      <c r="AL25" s="111" t="e">
        <f t="shared" si="8"/>
        <v>#REF!</v>
      </c>
      <c r="AM25" s="111" t="e">
        <f t="shared" si="9"/>
        <v>#REF!</v>
      </c>
      <c r="AN25" s="7"/>
      <c r="AO25" s="7"/>
      <c r="AP25" s="7"/>
      <c r="AQ25" s="7"/>
    </row>
    <row r="26" spans="1:43" ht="15.6" customHeight="1" x14ac:dyDescent="0.2">
      <c r="A26" s="110" t="s">
        <v>43</v>
      </c>
      <c r="B26" s="66">
        <v>268</v>
      </c>
      <c r="C26" s="66">
        <v>252.5</v>
      </c>
      <c r="D26" s="111">
        <v>247.3</v>
      </c>
      <c r="E26" s="66">
        <v>265.10000000000002</v>
      </c>
      <c r="F26" s="66">
        <v>230.9</v>
      </c>
      <c r="G26" s="66" t="e">
        <f>#REF!</f>
        <v>#REF!</v>
      </c>
      <c r="H26" s="66">
        <v>0</v>
      </c>
      <c r="I26" s="111" t="e">
        <f>#REF!</f>
        <v>#REF!</v>
      </c>
      <c r="J26" s="111">
        <f t="shared" si="0"/>
        <v>0</v>
      </c>
      <c r="K26" s="111" t="e">
        <f t="shared" si="1"/>
        <v>#REF!</v>
      </c>
      <c r="L26" s="111" t="e">
        <f t="shared" si="2"/>
        <v>#REF!</v>
      </c>
      <c r="M26" s="111" t="e">
        <f t="shared" si="3"/>
        <v>#REF!</v>
      </c>
      <c r="N26" s="11"/>
      <c r="O26" s="110" t="s">
        <v>43</v>
      </c>
      <c r="P26" s="113">
        <v>2630</v>
      </c>
      <c r="Q26" s="113">
        <v>1812</v>
      </c>
      <c r="R26" s="114">
        <v>881</v>
      </c>
      <c r="S26" s="113">
        <v>1918</v>
      </c>
      <c r="T26" s="113">
        <v>875</v>
      </c>
      <c r="U26" s="113" t="e">
        <f>#REF!</f>
        <v>#REF!</v>
      </c>
      <c r="V26" s="113">
        <v>0</v>
      </c>
      <c r="W26" s="114" t="e">
        <f>#REF!</f>
        <v>#REF!</v>
      </c>
      <c r="X26" s="111">
        <f t="shared" si="4"/>
        <v>0</v>
      </c>
      <c r="Y26" s="111" t="e">
        <f t="shared" si="5"/>
        <v>#REF!</v>
      </c>
      <c r="Z26" s="14"/>
      <c r="AA26" s="110" t="s">
        <v>43</v>
      </c>
      <c r="AB26" s="66">
        <v>704.8</v>
      </c>
      <c r="AC26" s="66">
        <v>457.5</v>
      </c>
      <c r="AD26" s="111">
        <v>217.9</v>
      </c>
      <c r="AE26" s="66">
        <v>508.5</v>
      </c>
      <c r="AF26" s="66">
        <v>202</v>
      </c>
      <c r="AG26" s="66" t="e">
        <f>#REF!</f>
        <v>#REF!</v>
      </c>
      <c r="AH26" s="66">
        <v>0</v>
      </c>
      <c r="AI26" s="111" t="e">
        <f>#REF!</f>
        <v>#REF!</v>
      </c>
      <c r="AJ26" s="111">
        <f t="shared" si="6"/>
        <v>0</v>
      </c>
      <c r="AK26" s="111" t="e">
        <f t="shared" si="7"/>
        <v>#REF!</v>
      </c>
      <c r="AL26" s="111" t="e">
        <f t="shared" si="8"/>
        <v>#REF!</v>
      </c>
      <c r="AM26" s="111" t="e">
        <f t="shared" si="9"/>
        <v>#REF!</v>
      </c>
      <c r="AN26" s="7"/>
      <c r="AO26" s="7"/>
      <c r="AP26" s="7"/>
      <c r="AQ26" s="7"/>
    </row>
    <row r="27" spans="1:43" ht="15.6" customHeight="1" x14ac:dyDescent="0.2">
      <c r="A27" s="106" t="s">
        <v>44</v>
      </c>
      <c r="B27" s="107">
        <v>5780</v>
      </c>
      <c r="C27" s="107">
        <v>6118.6</v>
      </c>
      <c r="D27" s="107">
        <v>6747.1</v>
      </c>
      <c r="E27" s="107">
        <v>7664.7</v>
      </c>
      <c r="F27" s="107">
        <v>7457.4</v>
      </c>
      <c r="G27" s="107" t="e">
        <f>#REF!</f>
        <v>#REF!</v>
      </c>
      <c r="H27" s="107">
        <v>8926.2000000000007</v>
      </c>
      <c r="I27" s="107" t="e">
        <f>#REF!</f>
        <v>#REF!</v>
      </c>
      <c r="J27" s="107" t="e">
        <f t="shared" si="0"/>
        <v>#REF!</v>
      </c>
      <c r="K27" s="107" t="e">
        <f t="shared" si="1"/>
        <v>#REF!</v>
      </c>
      <c r="L27" s="107" t="e">
        <f t="shared" si="2"/>
        <v>#REF!</v>
      </c>
      <c r="M27" s="107" t="e">
        <f t="shared" si="3"/>
        <v>#REF!</v>
      </c>
      <c r="N27" s="108"/>
      <c r="O27" s="106" t="s">
        <v>44</v>
      </c>
      <c r="P27" s="109">
        <v>5513.6592389999996</v>
      </c>
      <c r="Q27" s="109">
        <v>6059.5678420000004</v>
      </c>
      <c r="R27" s="109">
        <v>3823.6486639999998</v>
      </c>
      <c r="S27" s="109">
        <v>6008.4102970000004</v>
      </c>
      <c r="T27" s="109">
        <v>5252.5293000000001</v>
      </c>
      <c r="U27" s="109" t="e">
        <f>#REF!</f>
        <v>#REF!</v>
      </c>
      <c r="V27" s="109">
        <v>6090.5150899999999</v>
      </c>
      <c r="W27" s="109" t="e">
        <f>#REF!</f>
        <v>#REF!</v>
      </c>
      <c r="X27" s="107" t="e">
        <f t="shared" si="4"/>
        <v>#REF!</v>
      </c>
      <c r="Y27" s="107" t="e">
        <f t="shared" si="5"/>
        <v>#REF!</v>
      </c>
      <c r="Z27" s="70"/>
      <c r="AA27" s="106" t="s">
        <v>44</v>
      </c>
      <c r="AB27" s="107">
        <v>31869</v>
      </c>
      <c r="AC27" s="107">
        <v>37076.1</v>
      </c>
      <c r="AD27" s="107">
        <v>25798.5</v>
      </c>
      <c r="AE27" s="107">
        <v>46052.7</v>
      </c>
      <c r="AF27" s="107">
        <v>39170.199999999997</v>
      </c>
      <c r="AG27" s="107" t="e">
        <f>#REF!</f>
        <v>#REF!</v>
      </c>
      <c r="AH27" s="107">
        <v>54365.2</v>
      </c>
      <c r="AI27" s="107" t="e">
        <f>#REF!</f>
        <v>#REF!</v>
      </c>
      <c r="AJ27" s="107" t="e">
        <f t="shared" si="6"/>
        <v>#REF!</v>
      </c>
      <c r="AK27" s="107" t="e">
        <f t="shared" si="7"/>
        <v>#REF!</v>
      </c>
      <c r="AL27" s="107" t="e">
        <f t="shared" si="8"/>
        <v>#REF!</v>
      </c>
      <c r="AM27" s="107" t="e">
        <f t="shared" si="9"/>
        <v>#REF!</v>
      </c>
      <c r="AN27" s="7"/>
      <c r="AO27" s="7"/>
      <c r="AP27" s="7"/>
      <c r="AQ27" s="7"/>
    </row>
    <row r="28" spans="1:43" ht="15.6" customHeight="1" x14ac:dyDescent="0.2">
      <c r="A28" s="110" t="s">
        <v>45</v>
      </c>
      <c r="B28" s="66">
        <v>3230.2</v>
      </c>
      <c r="C28" s="66">
        <v>3352.9</v>
      </c>
      <c r="D28" s="111">
        <v>3769</v>
      </c>
      <c r="E28" s="66">
        <v>4605.7</v>
      </c>
      <c r="F28" s="66">
        <v>4471.2</v>
      </c>
      <c r="G28" s="66" t="e">
        <f>#REF!</f>
        <v>#REF!</v>
      </c>
      <c r="H28" s="66">
        <v>5414.4</v>
      </c>
      <c r="I28" s="111" t="e">
        <f>#REF!</f>
        <v>#REF!</v>
      </c>
      <c r="J28" s="111" t="e">
        <f t="shared" si="0"/>
        <v>#REF!</v>
      </c>
      <c r="K28" s="111" t="e">
        <f t="shared" si="1"/>
        <v>#REF!</v>
      </c>
      <c r="L28" s="111" t="e">
        <f t="shared" si="2"/>
        <v>#REF!</v>
      </c>
      <c r="M28" s="111" t="e">
        <f t="shared" si="3"/>
        <v>#REF!</v>
      </c>
      <c r="N28" s="112"/>
      <c r="O28" s="110" t="s">
        <v>45</v>
      </c>
      <c r="P28" s="113">
        <v>5457</v>
      </c>
      <c r="Q28" s="113">
        <v>6056</v>
      </c>
      <c r="R28" s="114">
        <v>3999</v>
      </c>
      <c r="S28" s="113">
        <v>6212</v>
      </c>
      <c r="T28" s="113">
        <v>5860</v>
      </c>
      <c r="U28" s="113" t="e">
        <f>#REF!</f>
        <v>#REF!</v>
      </c>
      <c r="V28" s="113">
        <v>6339</v>
      </c>
      <c r="W28" s="114" t="e">
        <f>#REF!</f>
        <v>#REF!</v>
      </c>
      <c r="X28" s="111" t="e">
        <f t="shared" si="4"/>
        <v>#REF!</v>
      </c>
      <c r="Y28" s="111" t="e">
        <f t="shared" si="5"/>
        <v>#REF!</v>
      </c>
      <c r="Z28" s="14"/>
      <c r="AA28" s="110" t="s">
        <v>45</v>
      </c>
      <c r="AB28" s="66">
        <v>17627.2</v>
      </c>
      <c r="AC28" s="66">
        <v>20305.2</v>
      </c>
      <c r="AD28" s="111">
        <v>15072.2</v>
      </c>
      <c r="AE28" s="66">
        <v>28610.6</v>
      </c>
      <c r="AF28" s="66">
        <v>26201.200000000001</v>
      </c>
      <c r="AG28" s="66" t="e">
        <f>#REF!</f>
        <v>#REF!</v>
      </c>
      <c r="AH28" s="66">
        <v>34321.9</v>
      </c>
      <c r="AI28" s="111" t="e">
        <f>#REF!</f>
        <v>#REF!</v>
      </c>
      <c r="AJ28" s="111" t="e">
        <f t="shared" si="6"/>
        <v>#REF!</v>
      </c>
      <c r="AK28" s="111" t="e">
        <f t="shared" si="7"/>
        <v>#REF!</v>
      </c>
      <c r="AL28" s="111" t="e">
        <f t="shared" si="8"/>
        <v>#REF!</v>
      </c>
      <c r="AM28" s="111" t="e">
        <f t="shared" si="9"/>
        <v>#REF!</v>
      </c>
      <c r="AN28" s="7"/>
      <c r="AO28" s="7"/>
      <c r="AP28" s="7"/>
      <c r="AQ28" s="7"/>
    </row>
    <row r="29" spans="1:43" ht="15.6" customHeight="1" x14ac:dyDescent="0.2">
      <c r="A29" s="110" t="s">
        <v>46</v>
      </c>
      <c r="B29" s="66">
        <v>1547.5</v>
      </c>
      <c r="C29" s="66">
        <v>1615</v>
      </c>
      <c r="D29" s="111">
        <v>1665</v>
      </c>
      <c r="E29" s="66">
        <v>1759.9</v>
      </c>
      <c r="F29" s="66">
        <v>1720</v>
      </c>
      <c r="G29" s="66" t="e">
        <f>#REF!</f>
        <v>#REF!</v>
      </c>
      <c r="H29" s="66">
        <v>1840</v>
      </c>
      <c r="I29" s="111" t="e">
        <f>#REF!</f>
        <v>#REF!</v>
      </c>
      <c r="J29" s="111" t="e">
        <f t="shared" si="0"/>
        <v>#REF!</v>
      </c>
      <c r="K29" s="111" t="e">
        <f t="shared" si="1"/>
        <v>#REF!</v>
      </c>
      <c r="L29" s="111" t="e">
        <f t="shared" si="2"/>
        <v>#REF!</v>
      </c>
      <c r="M29" s="111" t="e">
        <f t="shared" si="3"/>
        <v>#REF!</v>
      </c>
      <c r="N29" s="112"/>
      <c r="O29" s="110" t="s">
        <v>46</v>
      </c>
      <c r="P29" s="113">
        <v>5140</v>
      </c>
      <c r="Q29" s="113">
        <v>5640</v>
      </c>
      <c r="R29" s="114">
        <v>3679</v>
      </c>
      <c r="S29" s="113">
        <v>5460</v>
      </c>
      <c r="T29" s="113">
        <v>3685</v>
      </c>
      <c r="U29" s="113" t="e">
        <f>#REF!</f>
        <v>#REF!</v>
      </c>
      <c r="V29" s="113">
        <v>5049</v>
      </c>
      <c r="W29" s="114" t="e">
        <f>#REF!</f>
        <v>#REF!</v>
      </c>
      <c r="X29" s="111" t="e">
        <f t="shared" si="4"/>
        <v>#REF!</v>
      </c>
      <c r="Y29" s="111" t="e">
        <f t="shared" si="5"/>
        <v>#REF!</v>
      </c>
      <c r="Z29" s="14"/>
      <c r="AA29" s="110" t="s">
        <v>46</v>
      </c>
      <c r="AB29" s="66">
        <v>7954.2</v>
      </c>
      <c r="AC29" s="66">
        <v>9108.6</v>
      </c>
      <c r="AD29" s="111">
        <v>6125.5</v>
      </c>
      <c r="AE29" s="66">
        <v>9609.1</v>
      </c>
      <c r="AF29" s="66">
        <v>6338.2</v>
      </c>
      <c r="AG29" s="66" t="e">
        <f>#REF!</f>
        <v>#REF!</v>
      </c>
      <c r="AH29" s="66">
        <v>9290.2000000000007</v>
      </c>
      <c r="AI29" s="111" t="e">
        <f>#REF!</f>
        <v>#REF!</v>
      </c>
      <c r="AJ29" s="111" t="e">
        <f t="shared" si="6"/>
        <v>#REF!</v>
      </c>
      <c r="AK29" s="111" t="e">
        <f t="shared" si="7"/>
        <v>#REF!</v>
      </c>
      <c r="AL29" s="111" t="e">
        <f t="shared" si="8"/>
        <v>#REF!</v>
      </c>
      <c r="AM29" s="111" t="e">
        <f t="shared" si="9"/>
        <v>#REF!</v>
      </c>
      <c r="AN29" s="7"/>
      <c r="AO29" s="7"/>
      <c r="AP29" s="7"/>
      <c r="AQ29" s="7"/>
    </row>
    <row r="30" spans="1:43" ht="15.6" customHeight="1" x14ac:dyDescent="0.2">
      <c r="A30" s="110" t="s">
        <v>47</v>
      </c>
      <c r="B30" s="66">
        <v>952.3</v>
      </c>
      <c r="C30" s="66">
        <v>1112.3</v>
      </c>
      <c r="D30" s="111">
        <v>1274.7</v>
      </c>
      <c r="E30" s="66">
        <v>1260.7</v>
      </c>
      <c r="F30" s="66">
        <v>1230.4000000000001</v>
      </c>
      <c r="G30" s="66" t="e">
        <f>#REF!</f>
        <v>#REF!</v>
      </c>
      <c r="H30" s="66">
        <v>1633.7</v>
      </c>
      <c r="I30" s="111" t="e">
        <f>#REF!</f>
        <v>#REF!</v>
      </c>
      <c r="J30" s="111" t="e">
        <f t="shared" si="0"/>
        <v>#REF!</v>
      </c>
      <c r="K30" s="111" t="e">
        <f t="shared" si="1"/>
        <v>#REF!</v>
      </c>
      <c r="L30" s="111" t="e">
        <f t="shared" si="2"/>
        <v>#REF!</v>
      </c>
      <c r="M30" s="111" t="e">
        <f t="shared" si="3"/>
        <v>#REF!</v>
      </c>
      <c r="N30" s="112"/>
      <c r="O30" s="110" t="s">
        <v>47</v>
      </c>
      <c r="P30" s="113">
        <v>6130</v>
      </c>
      <c r="Q30" s="113">
        <v>6578</v>
      </c>
      <c r="R30" s="114">
        <v>3537</v>
      </c>
      <c r="S30" s="113">
        <v>6000</v>
      </c>
      <c r="T30" s="113">
        <v>5200</v>
      </c>
      <c r="U30" s="113" t="e">
        <f>#REF!</f>
        <v>#REF!</v>
      </c>
      <c r="V30" s="113">
        <v>6411</v>
      </c>
      <c r="W30" s="114" t="e">
        <f>#REF!</f>
        <v>#REF!</v>
      </c>
      <c r="X30" s="111" t="e">
        <f t="shared" si="4"/>
        <v>#REF!</v>
      </c>
      <c r="Y30" s="111" t="e">
        <f t="shared" si="5"/>
        <v>#REF!</v>
      </c>
      <c r="Z30" s="14"/>
      <c r="AA30" s="110" t="s">
        <v>47</v>
      </c>
      <c r="AB30" s="66">
        <v>5837.6</v>
      </c>
      <c r="AC30" s="66">
        <v>7316.7</v>
      </c>
      <c r="AD30" s="111">
        <v>4508.6000000000004</v>
      </c>
      <c r="AE30" s="66">
        <v>7564.2</v>
      </c>
      <c r="AF30" s="66">
        <v>6398.1</v>
      </c>
      <c r="AG30" s="66" t="e">
        <f>#REF!</f>
        <v>#REF!</v>
      </c>
      <c r="AH30" s="66">
        <v>10473.700000000001</v>
      </c>
      <c r="AI30" s="111" t="e">
        <f>#REF!</f>
        <v>#REF!</v>
      </c>
      <c r="AJ30" s="111" t="e">
        <f t="shared" si="6"/>
        <v>#REF!</v>
      </c>
      <c r="AK30" s="111" t="e">
        <f t="shared" si="7"/>
        <v>#REF!</v>
      </c>
      <c r="AL30" s="111" t="e">
        <f t="shared" si="8"/>
        <v>#REF!</v>
      </c>
      <c r="AM30" s="111" t="e">
        <f t="shared" si="9"/>
        <v>#REF!</v>
      </c>
      <c r="AN30" s="7"/>
      <c r="AO30" s="7"/>
      <c r="AP30" s="7"/>
      <c r="AQ30" s="7"/>
    </row>
    <row r="31" spans="1:43" ht="15.6" customHeight="1" x14ac:dyDescent="0.2">
      <c r="A31" s="110" t="s">
        <v>48</v>
      </c>
      <c r="B31" s="66">
        <v>50</v>
      </c>
      <c r="C31" s="66">
        <v>38.4</v>
      </c>
      <c r="D31" s="111">
        <v>38.4</v>
      </c>
      <c r="E31" s="66">
        <v>38.4</v>
      </c>
      <c r="F31" s="66">
        <v>35.799999999999997</v>
      </c>
      <c r="G31" s="66" t="e">
        <f>#REF!</f>
        <v>#REF!</v>
      </c>
      <c r="H31" s="66">
        <v>38.1</v>
      </c>
      <c r="I31" s="111" t="e">
        <f>#REF!</f>
        <v>#REF!</v>
      </c>
      <c r="J31" s="111" t="e">
        <f t="shared" si="0"/>
        <v>#REF!</v>
      </c>
      <c r="K31" s="111" t="e">
        <f t="shared" si="1"/>
        <v>#REF!</v>
      </c>
      <c r="L31" s="111" t="e">
        <f t="shared" si="2"/>
        <v>#REF!</v>
      </c>
      <c r="M31" s="111" t="e">
        <f t="shared" si="3"/>
        <v>#REF!</v>
      </c>
      <c r="N31" s="112"/>
      <c r="O31" s="110" t="s">
        <v>48</v>
      </c>
      <c r="P31" s="113">
        <v>9000</v>
      </c>
      <c r="Q31" s="113">
        <v>9000</v>
      </c>
      <c r="R31" s="114">
        <v>2400</v>
      </c>
      <c r="S31" s="113">
        <v>7000</v>
      </c>
      <c r="T31" s="113">
        <v>6500</v>
      </c>
      <c r="U31" s="113" t="e">
        <f>#REF!</f>
        <v>#REF!</v>
      </c>
      <c r="V31" s="113">
        <v>7335</v>
      </c>
      <c r="W31" s="114" t="e">
        <f>#REF!</f>
        <v>#REF!</v>
      </c>
      <c r="X31" s="111" t="e">
        <f t="shared" si="4"/>
        <v>#REF!</v>
      </c>
      <c r="Y31" s="111" t="e">
        <f t="shared" si="5"/>
        <v>#REF!</v>
      </c>
      <c r="Z31" s="14"/>
      <c r="AA31" s="110" t="s">
        <v>48</v>
      </c>
      <c r="AB31" s="66">
        <v>450</v>
      </c>
      <c r="AC31" s="66">
        <v>345.6</v>
      </c>
      <c r="AD31" s="111">
        <v>92.2</v>
      </c>
      <c r="AE31" s="66">
        <v>268.8</v>
      </c>
      <c r="AF31" s="66">
        <v>232.7</v>
      </c>
      <c r="AG31" s="66" t="e">
        <f>#REF!</f>
        <v>#REF!</v>
      </c>
      <c r="AH31" s="66">
        <v>279.5</v>
      </c>
      <c r="AI31" s="111" t="e">
        <f>#REF!</f>
        <v>#REF!</v>
      </c>
      <c r="AJ31" s="111" t="e">
        <f t="shared" si="6"/>
        <v>#REF!</v>
      </c>
      <c r="AK31" s="111" t="e">
        <f t="shared" si="7"/>
        <v>#REF!</v>
      </c>
      <c r="AL31" s="111" t="e">
        <f t="shared" si="8"/>
        <v>#REF!</v>
      </c>
      <c r="AM31" s="111" t="e">
        <f t="shared" si="9"/>
        <v>#REF!</v>
      </c>
      <c r="AN31" s="7"/>
      <c r="AO31" s="7"/>
      <c r="AP31" s="7"/>
      <c r="AQ31" s="7"/>
    </row>
    <row r="32" spans="1:43" ht="15.6" customHeight="1" x14ac:dyDescent="0.2">
      <c r="A32" s="106" t="s">
        <v>49</v>
      </c>
      <c r="B32" s="107">
        <v>554.5</v>
      </c>
      <c r="C32" s="107">
        <v>625.29999999999995</v>
      </c>
      <c r="D32" s="107">
        <v>814.3</v>
      </c>
      <c r="E32" s="107">
        <v>837.7</v>
      </c>
      <c r="F32" s="107">
        <v>875</v>
      </c>
      <c r="G32" s="107" t="e">
        <f>#REF!</f>
        <v>#REF!</v>
      </c>
      <c r="H32" s="107">
        <v>981.6</v>
      </c>
      <c r="I32" s="107" t="e">
        <f>#REF!</f>
        <v>#REF!</v>
      </c>
      <c r="J32" s="107" t="e">
        <f t="shared" si="0"/>
        <v>#REF!</v>
      </c>
      <c r="K32" s="107" t="e">
        <f t="shared" si="1"/>
        <v>#REF!</v>
      </c>
      <c r="L32" s="107" t="e">
        <f t="shared" si="2"/>
        <v>#REF!</v>
      </c>
      <c r="M32" s="107" t="e">
        <f t="shared" si="3"/>
        <v>#REF!</v>
      </c>
      <c r="N32" s="108"/>
      <c r="O32" s="106" t="s">
        <v>49</v>
      </c>
      <c r="P32" s="109">
        <v>4810.4319210000003</v>
      </c>
      <c r="Q32" s="109">
        <v>5212.0214299999998</v>
      </c>
      <c r="R32" s="109">
        <v>2793.0997179999999</v>
      </c>
      <c r="S32" s="109">
        <v>5081.0488240000004</v>
      </c>
      <c r="T32" s="109">
        <v>3912.2484570000001</v>
      </c>
      <c r="U32" s="109" t="e">
        <f>#REF!</f>
        <v>#REF!</v>
      </c>
      <c r="V32" s="109">
        <v>5758.6837820000001</v>
      </c>
      <c r="W32" s="109" t="e">
        <f>#REF!</f>
        <v>#REF!</v>
      </c>
      <c r="X32" s="107" t="e">
        <f t="shared" si="4"/>
        <v>#REF!</v>
      </c>
      <c r="Y32" s="107" t="e">
        <f t="shared" si="5"/>
        <v>#REF!</v>
      </c>
      <c r="Z32" s="70"/>
      <c r="AA32" s="106" t="s">
        <v>49</v>
      </c>
      <c r="AB32" s="107">
        <v>2667.4</v>
      </c>
      <c r="AC32" s="107">
        <v>3259.1</v>
      </c>
      <c r="AD32" s="107">
        <v>2274.5</v>
      </c>
      <c r="AE32" s="107">
        <v>4256.3</v>
      </c>
      <c r="AF32" s="107">
        <v>3423.3</v>
      </c>
      <c r="AG32" s="107" t="e">
        <f>#REF!</f>
        <v>#REF!</v>
      </c>
      <c r="AH32" s="107">
        <v>5652.7</v>
      </c>
      <c r="AI32" s="107" t="e">
        <f>#REF!</f>
        <v>#REF!</v>
      </c>
      <c r="AJ32" s="107" t="e">
        <f t="shared" si="6"/>
        <v>#REF!</v>
      </c>
      <c r="AK32" s="107" t="e">
        <f t="shared" si="7"/>
        <v>#REF!</v>
      </c>
      <c r="AL32" s="107" t="e">
        <f t="shared" si="8"/>
        <v>#REF!</v>
      </c>
      <c r="AM32" s="107" t="e">
        <f t="shared" si="9"/>
        <v>#REF!</v>
      </c>
      <c r="AN32" s="7"/>
      <c r="AO32" s="7"/>
      <c r="AP32" s="7"/>
      <c r="AQ32" s="7"/>
    </row>
    <row r="33" spans="1:43" ht="15.6" customHeight="1" x14ac:dyDescent="0.2">
      <c r="A33" s="110" t="s">
        <v>50</v>
      </c>
      <c r="B33" s="66">
        <v>228</v>
      </c>
      <c r="C33" s="66">
        <v>255.2</v>
      </c>
      <c r="D33" s="111">
        <v>371</v>
      </c>
      <c r="E33" s="66">
        <v>357.6</v>
      </c>
      <c r="F33" s="66">
        <v>339.4</v>
      </c>
      <c r="G33" s="66" t="e">
        <f>#REF!</f>
        <v>#REF!</v>
      </c>
      <c r="H33" s="66">
        <v>450.8</v>
      </c>
      <c r="I33" s="111" t="e">
        <f>#REF!</f>
        <v>#REF!</v>
      </c>
      <c r="J33" s="111" t="e">
        <f t="shared" si="0"/>
        <v>#REF!</v>
      </c>
      <c r="K33" s="111" t="e">
        <f t="shared" si="1"/>
        <v>#REF!</v>
      </c>
      <c r="L33" s="111" t="e">
        <f t="shared" si="2"/>
        <v>#REF!</v>
      </c>
      <c r="M33" s="111" t="e">
        <f t="shared" si="3"/>
        <v>#REF!</v>
      </c>
      <c r="N33" s="112"/>
      <c r="O33" s="110" t="s">
        <v>50</v>
      </c>
      <c r="P33" s="113">
        <v>5265</v>
      </c>
      <c r="Q33" s="113">
        <v>5505</v>
      </c>
      <c r="R33" s="114">
        <v>2191</v>
      </c>
      <c r="S33" s="113">
        <v>4822</v>
      </c>
      <c r="T33" s="113">
        <v>4981</v>
      </c>
      <c r="U33" s="113" t="e">
        <f>#REF!</f>
        <v>#REF!</v>
      </c>
      <c r="V33" s="113">
        <v>6506</v>
      </c>
      <c r="W33" s="114" t="e">
        <f>#REF!</f>
        <v>#REF!</v>
      </c>
      <c r="X33" s="111" t="e">
        <f t="shared" si="4"/>
        <v>#REF!</v>
      </c>
      <c r="Y33" s="111" t="e">
        <f t="shared" si="5"/>
        <v>#REF!</v>
      </c>
      <c r="Z33" s="14"/>
      <c r="AA33" s="110" t="s">
        <v>50</v>
      </c>
      <c r="AB33" s="66">
        <v>1200.4000000000001</v>
      </c>
      <c r="AC33" s="66">
        <v>1404.9</v>
      </c>
      <c r="AD33" s="111">
        <v>812.9</v>
      </c>
      <c r="AE33" s="66">
        <v>1724.3</v>
      </c>
      <c r="AF33" s="66">
        <v>1690.6</v>
      </c>
      <c r="AG33" s="66" t="e">
        <f>#REF!</f>
        <v>#REF!</v>
      </c>
      <c r="AH33" s="66">
        <v>2932.9</v>
      </c>
      <c r="AI33" s="111" t="e">
        <f>#REF!</f>
        <v>#REF!</v>
      </c>
      <c r="AJ33" s="111" t="e">
        <f t="shared" si="6"/>
        <v>#REF!</v>
      </c>
      <c r="AK33" s="111" t="e">
        <f t="shared" si="7"/>
        <v>#REF!</v>
      </c>
      <c r="AL33" s="111" t="e">
        <f t="shared" si="8"/>
        <v>#REF!</v>
      </c>
      <c r="AM33" s="111" t="e">
        <f t="shared" si="9"/>
        <v>#REF!</v>
      </c>
      <c r="AN33" s="7"/>
      <c r="AO33" s="7"/>
      <c r="AP33" s="7"/>
      <c r="AQ33" s="7"/>
    </row>
    <row r="34" spans="1:43" ht="15.6" hidden="1" customHeight="1" x14ac:dyDescent="0.2">
      <c r="A34" s="110" t="s">
        <v>51</v>
      </c>
      <c r="B34" s="66">
        <v>0</v>
      </c>
      <c r="C34" s="66">
        <v>0</v>
      </c>
      <c r="D34" s="111">
        <v>0</v>
      </c>
      <c r="E34" s="66">
        <v>0</v>
      </c>
      <c r="F34" s="66">
        <v>0</v>
      </c>
      <c r="G34" s="66" t="e">
        <f>#REF!</f>
        <v>#REF!</v>
      </c>
      <c r="H34" s="66">
        <v>0</v>
      </c>
      <c r="I34" s="111" t="e">
        <f>#REF!</f>
        <v>#REF!</v>
      </c>
      <c r="J34" s="111">
        <f t="shared" si="0"/>
        <v>0</v>
      </c>
      <c r="K34" s="111" t="e">
        <f t="shared" si="1"/>
        <v>#REF!</v>
      </c>
      <c r="L34" s="111" t="e">
        <f t="shared" si="2"/>
        <v>#REF!</v>
      </c>
      <c r="M34" s="111" t="e">
        <f t="shared" si="3"/>
        <v>#REF!</v>
      </c>
      <c r="N34" s="112"/>
      <c r="O34" s="110" t="s">
        <v>51</v>
      </c>
      <c r="P34" s="113">
        <v>0</v>
      </c>
      <c r="Q34" s="113">
        <v>0</v>
      </c>
      <c r="R34" s="114">
        <v>0</v>
      </c>
      <c r="S34" s="113">
        <v>0</v>
      </c>
      <c r="T34" s="113">
        <v>0</v>
      </c>
      <c r="U34" s="113" t="e">
        <f>#REF!</f>
        <v>#REF!</v>
      </c>
      <c r="V34" s="113">
        <v>0</v>
      </c>
      <c r="W34" s="114" t="e">
        <f>#REF!</f>
        <v>#REF!</v>
      </c>
      <c r="X34" s="111">
        <f t="shared" si="4"/>
        <v>0</v>
      </c>
      <c r="Y34" s="111" t="e">
        <f t="shared" si="5"/>
        <v>#REF!</v>
      </c>
      <c r="Z34" s="14"/>
      <c r="AA34" s="110" t="s">
        <v>51</v>
      </c>
      <c r="AB34" s="66">
        <v>0</v>
      </c>
      <c r="AC34" s="66">
        <v>0</v>
      </c>
      <c r="AD34" s="111">
        <v>0</v>
      </c>
      <c r="AE34" s="66">
        <v>0</v>
      </c>
      <c r="AF34" s="66">
        <v>0</v>
      </c>
      <c r="AG34" s="66" t="e">
        <f>#REF!</f>
        <v>#REF!</v>
      </c>
      <c r="AH34" s="66">
        <v>0</v>
      </c>
      <c r="AI34" s="111" t="e">
        <f>#REF!</f>
        <v>#REF!</v>
      </c>
      <c r="AJ34" s="111">
        <f t="shared" si="6"/>
        <v>0</v>
      </c>
      <c r="AK34" s="111" t="e">
        <f t="shared" si="7"/>
        <v>#REF!</v>
      </c>
      <c r="AL34" s="111" t="e">
        <f t="shared" si="8"/>
        <v>#REF!</v>
      </c>
      <c r="AM34" s="111" t="e">
        <f t="shared" si="9"/>
        <v>#REF!</v>
      </c>
      <c r="AN34" s="7"/>
      <c r="AO34" s="7"/>
      <c r="AP34" s="7"/>
      <c r="AQ34" s="7"/>
    </row>
    <row r="35" spans="1:43" ht="15.6" hidden="1" customHeight="1" x14ac:dyDescent="0.2">
      <c r="A35" s="110" t="s">
        <v>52</v>
      </c>
      <c r="B35" s="66">
        <v>0</v>
      </c>
      <c r="C35" s="66">
        <v>0</v>
      </c>
      <c r="D35" s="111">
        <v>0</v>
      </c>
      <c r="E35" s="66">
        <v>0</v>
      </c>
      <c r="F35" s="66">
        <v>0</v>
      </c>
      <c r="G35" s="66" t="e">
        <f>#REF!</f>
        <v>#REF!</v>
      </c>
      <c r="H35" s="66">
        <v>0</v>
      </c>
      <c r="I35" s="111" t="e">
        <f>#REF!</f>
        <v>#REF!</v>
      </c>
      <c r="J35" s="111">
        <f t="shared" si="0"/>
        <v>0</v>
      </c>
      <c r="K35" s="111" t="e">
        <f t="shared" si="1"/>
        <v>#REF!</v>
      </c>
      <c r="L35" s="111" t="e">
        <f t="shared" si="2"/>
        <v>#REF!</v>
      </c>
      <c r="M35" s="111" t="e">
        <f t="shared" si="3"/>
        <v>#REF!</v>
      </c>
      <c r="N35" s="112"/>
      <c r="O35" s="110" t="s">
        <v>52</v>
      </c>
      <c r="P35" s="113">
        <v>0</v>
      </c>
      <c r="Q35" s="113">
        <v>0</v>
      </c>
      <c r="R35" s="114">
        <v>0</v>
      </c>
      <c r="S35" s="113">
        <v>0</v>
      </c>
      <c r="T35" s="113">
        <v>0</v>
      </c>
      <c r="U35" s="113" t="e">
        <f>#REF!</f>
        <v>#REF!</v>
      </c>
      <c r="V35" s="113">
        <v>0</v>
      </c>
      <c r="W35" s="114" t="e">
        <f>#REF!</f>
        <v>#REF!</v>
      </c>
      <c r="X35" s="111">
        <f t="shared" si="4"/>
        <v>0</v>
      </c>
      <c r="Y35" s="111" t="e">
        <f t="shared" si="5"/>
        <v>#REF!</v>
      </c>
      <c r="Z35" s="14"/>
      <c r="AA35" s="110" t="s">
        <v>52</v>
      </c>
      <c r="AB35" s="66">
        <v>0</v>
      </c>
      <c r="AC35" s="66">
        <v>0</v>
      </c>
      <c r="AD35" s="111">
        <v>0</v>
      </c>
      <c r="AE35" s="66">
        <v>0</v>
      </c>
      <c r="AF35" s="66">
        <v>0</v>
      </c>
      <c r="AG35" s="66" t="e">
        <f>#REF!</f>
        <v>#REF!</v>
      </c>
      <c r="AH35" s="66">
        <v>0</v>
      </c>
      <c r="AI35" s="111" t="e">
        <f>#REF!</f>
        <v>#REF!</v>
      </c>
      <c r="AJ35" s="111">
        <f t="shared" si="6"/>
        <v>0</v>
      </c>
      <c r="AK35" s="111" t="e">
        <f t="shared" si="7"/>
        <v>#REF!</v>
      </c>
      <c r="AL35" s="111" t="e">
        <f t="shared" si="8"/>
        <v>#REF!</v>
      </c>
      <c r="AM35" s="111" t="e">
        <f t="shared" si="9"/>
        <v>#REF!</v>
      </c>
      <c r="AN35" s="7"/>
      <c r="AO35" s="7"/>
      <c r="AP35" s="7"/>
      <c r="AQ35" s="7"/>
    </row>
    <row r="36" spans="1:43" ht="15.6" customHeight="1" x14ac:dyDescent="0.2">
      <c r="A36" s="110" t="s">
        <v>53</v>
      </c>
      <c r="B36" s="66">
        <v>326.5</v>
      </c>
      <c r="C36" s="66">
        <v>370.1</v>
      </c>
      <c r="D36" s="111">
        <v>443.3</v>
      </c>
      <c r="E36" s="66">
        <v>480.1</v>
      </c>
      <c r="F36" s="66">
        <v>535.6</v>
      </c>
      <c r="G36" s="66" t="e">
        <f>#REF!</f>
        <v>#REF!</v>
      </c>
      <c r="H36" s="66">
        <v>530.79999999999995</v>
      </c>
      <c r="I36" s="111" t="e">
        <f>#REF!</f>
        <v>#REF!</v>
      </c>
      <c r="J36" s="111" t="e">
        <f t="shared" si="0"/>
        <v>#REF!</v>
      </c>
      <c r="K36" s="111" t="e">
        <f t="shared" si="1"/>
        <v>#REF!</v>
      </c>
      <c r="L36" s="111" t="e">
        <f t="shared" si="2"/>
        <v>#REF!</v>
      </c>
      <c r="M36" s="111" t="e">
        <f t="shared" si="3"/>
        <v>#REF!</v>
      </c>
      <c r="N36" s="112"/>
      <c r="O36" s="110" t="s">
        <v>53</v>
      </c>
      <c r="P36" s="113">
        <v>4493</v>
      </c>
      <c r="Q36" s="113">
        <v>5010</v>
      </c>
      <c r="R36" s="114">
        <v>3297</v>
      </c>
      <c r="S36" s="113">
        <v>5274</v>
      </c>
      <c r="T36" s="113">
        <v>3235</v>
      </c>
      <c r="U36" s="113" t="e">
        <f>#REF!</f>
        <v>#REF!</v>
      </c>
      <c r="V36" s="113">
        <v>5124</v>
      </c>
      <c r="W36" s="114" t="e">
        <f>#REF!</f>
        <v>#REF!</v>
      </c>
      <c r="X36" s="111" t="e">
        <f t="shared" si="4"/>
        <v>#REF!</v>
      </c>
      <c r="Y36" s="111" t="e">
        <f t="shared" si="5"/>
        <v>#REF!</v>
      </c>
      <c r="Z36" s="14"/>
      <c r="AA36" s="110" t="s">
        <v>53</v>
      </c>
      <c r="AB36" s="66">
        <v>1467</v>
      </c>
      <c r="AC36" s="66">
        <v>1854.2</v>
      </c>
      <c r="AD36" s="111">
        <v>1461.6</v>
      </c>
      <c r="AE36" s="66">
        <v>2532</v>
      </c>
      <c r="AF36" s="66">
        <v>1732.7</v>
      </c>
      <c r="AG36" s="66" t="e">
        <f>#REF!</f>
        <v>#REF!</v>
      </c>
      <c r="AH36" s="66">
        <v>2719.8</v>
      </c>
      <c r="AI36" s="111" t="e">
        <f>#REF!</f>
        <v>#REF!</v>
      </c>
      <c r="AJ36" s="111" t="e">
        <f t="shared" si="6"/>
        <v>#REF!</v>
      </c>
      <c r="AK36" s="111" t="e">
        <f t="shared" si="7"/>
        <v>#REF!</v>
      </c>
      <c r="AL36" s="111" t="e">
        <f t="shared" si="8"/>
        <v>#REF!</v>
      </c>
      <c r="AM36" s="111" t="e">
        <f t="shared" si="9"/>
        <v>#REF!</v>
      </c>
      <c r="AN36" s="7"/>
      <c r="AO36" s="7"/>
      <c r="AP36" s="7"/>
      <c r="AQ36" s="7"/>
    </row>
    <row r="37" spans="1:43" ht="15.6" customHeight="1" x14ac:dyDescent="0.2">
      <c r="A37" s="106" t="s">
        <v>54</v>
      </c>
      <c r="B37" s="107">
        <v>1901</v>
      </c>
      <c r="C37" s="107">
        <v>1914.3</v>
      </c>
      <c r="D37" s="107">
        <v>2198.3000000000002</v>
      </c>
      <c r="E37" s="107">
        <v>2409.3000000000002</v>
      </c>
      <c r="F37" s="107">
        <v>2100.9</v>
      </c>
      <c r="G37" s="107" t="e">
        <f>#REF!</f>
        <v>#REF!</v>
      </c>
      <c r="H37" s="107">
        <v>2277.1999999999998</v>
      </c>
      <c r="I37" s="107" t="e">
        <f>#REF!</f>
        <v>#REF!</v>
      </c>
      <c r="J37" s="107" t="e">
        <f t="shared" si="0"/>
        <v>#REF!</v>
      </c>
      <c r="K37" s="107" t="e">
        <f t="shared" si="1"/>
        <v>#REF!</v>
      </c>
      <c r="L37" s="107" t="e">
        <f t="shared" si="2"/>
        <v>#REF!</v>
      </c>
      <c r="M37" s="107" t="e">
        <f t="shared" si="3"/>
        <v>#REF!</v>
      </c>
      <c r="N37" s="108"/>
      <c r="O37" s="106" t="s">
        <v>54</v>
      </c>
      <c r="P37" s="109">
        <v>5390</v>
      </c>
      <c r="Q37" s="109">
        <v>5840</v>
      </c>
      <c r="R37" s="109">
        <v>5091</v>
      </c>
      <c r="S37" s="109">
        <v>5456</v>
      </c>
      <c r="T37" s="109">
        <v>4270</v>
      </c>
      <c r="U37" s="109" t="e">
        <f>#REF!</f>
        <v>#REF!</v>
      </c>
      <c r="V37" s="109">
        <v>5615</v>
      </c>
      <c r="W37" s="109" t="e">
        <f>#REF!</f>
        <v>#REF!</v>
      </c>
      <c r="X37" s="107" t="e">
        <f t="shared" si="4"/>
        <v>#REF!</v>
      </c>
      <c r="Y37" s="107" t="e">
        <f t="shared" si="5"/>
        <v>#REF!</v>
      </c>
      <c r="Z37" s="70"/>
      <c r="AA37" s="106" t="s">
        <v>54</v>
      </c>
      <c r="AB37" s="107">
        <v>10246.4</v>
      </c>
      <c r="AC37" s="107">
        <v>11179.5</v>
      </c>
      <c r="AD37" s="107">
        <v>11191.5</v>
      </c>
      <c r="AE37" s="107">
        <v>13145.1</v>
      </c>
      <c r="AF37" s="107">
        <v>8970.7999999999993</v>
      </c>
      <c r="AG37" s="107" t="e">
        <f>#REF!</f>
        <v>#REF!</v>
      </c>
      <c r="AH37" s="107">
        <v>12786.5</v>
      </c>
      <c r="AI37" s="107" t="e">
        <f>#REF!</f>
        <v>#REF!</v>
      </c>
      <c r="AJ37" s="107" t="e">
        <f t="shared" si="6"/>
        <v>#REF!</v>
      </c>
      <c r="AK37" s="107" t="e">
        <f t="shared" si="7"/>
        <v>#REF!</v>
      </c>
      <c r="AL37" s="107" t="e">
        <f t="shared" si="8"/>
        <v>#REF!</v>
      </c>
      <c r="AM37" s="107" t="e">
        <f t="shared" si="9"/>
        <v>#REF!</v>
      </c>
      <c r="AN37" s="7"/>
      <c r="AO37" s="7"/>
      <c r="AP37" s="7"/>
      <c r="AQ37" s="7"/>
    </row>
    <row r="38" spans="1:43" ht="15.6" customHeight="1" x14ac:dyDescent="0.2">
      <c r="A38" s="110" t="s">
        <v>55</v>
      </c>
      <c r="B38" s="66">
        <v>1901</v>
      </c>
      <c r="C38" s="66">
        <v>1914.3</v>
      </c>
      <c r="D38" s="111">
        <v>2198.3000000000002</v>
      </c>
      <c r="E38" s="66">
        <v>2409.3000000000002</v>
      </c>
      <c r="F38" s="66">
        <v>2100.9</v>
      </c>
      <c r="G38" s="66" t="e">
        <f>#REF!</f>
        <v>#REF!</v>
      </c>
      <c r="H38" s="66">
        <v>2277.1999999999998</v>
      </c>
      <c r="I38" s="111" t="e">
        <f>#REF!</f>
        <v>#REF!</v>
      </c>
      <c r="J38" s="111" t="e">
        <f t="shared" si="0"/>
        <v>#REF!</v>
      </c>
      <c r="K38" s="111" t="e">
        <f t="shared" si="1"/>
        <v>#REF!</v>
      </c>
      <c r="L38" s="111" t="e">
        <f t="shared" si="2"/>
        <v>#REF!</v>
      </c>
      <c r="M38" s="111" t="e">
        <f t="shared" si="3"/>
        <v>#REF!</v>
      </c>
      <c r="N38" s="112"/>
      <c r="O38" s="110" t="s">
        <v>55</v>
      </c>
      <c r="P38" s="113">
        <v>5390</v>
      </c>
      <c r="Q38" s="113">
        <v>5840</v>
      </c>
      <c r="R38" s="114">
        <v>5091</v>
      </c>
      <c r="S38" s="113">
        <v>5456</v>
      </c>
      <c r="T38" s="113">
        <v>4270</v>
      </c>
      <c r="U38" s="113" t="e">
        <f>#REF!</f>
        <v>#REF!</v>
      </c>
      <c r="V38" s="113">
        <v>5615</v>
      </c>
      <c r="W38" s="114" t="e">
        <f>#REF!</f>
        <v>#REF!</v>
      </c>
      <c r="X38" s="111" t="e">
        <f t="shared" si="4"/>
        <v>#REF!</v>
      </c>
      <c r="Y38" s="111" t="e">
        <f t="shared" si="5"/>
        <v>#REF!</v>
      </c>
      <c r="Z38" s="14"/>
      <c r="AA38" s="110" t="s">
        <v>55</v>
      </c>
      <c r="AB38" s="66">
        <v>10246.4</v>
      </c>
      <c r="AC38" s="66">
        <v>11179.5</v>
      </c>
      <c r="AD38" s="111">
        <v>11191.5</v>
      </c>
      <c r="AE38" s="66">
        <v>13145.1</v>
      </c>
      <c r="AF38" s="66">
        <v>8970.7999999999993</v>
      </c>
      <c r="AG38" s="66" t="e">
        <f>#REF!</f>
        <v>#REF!</v>
      </c>
      <c r="AH38" s="66">
        <v>12786.5</v>
      </c>
      <c r="AI38" s="111" t="e">
        <f>#REF!</f>
        <v>#REF!</v>
      </c>
      <c r="AJ38" s="111" t="e">
        <f t="shared" si="6"/>
        <v>#REF!</v>
      </c>
      <c r="AK38" s="111" t="e">
        <f t="shared" si="7"/>
        <v>#REF!</v>
      </c>
      <c r="AL38" s="111" t="e">
        <f t="shared" si="8"/>
        <v>#REF!</v>
      </c>
      <c r="AM38" s="111" t="e">
        <f t="shared" si="9"/>
        <v>#REF!</v>
      </c>
      <c r="AN38" s="7"/>
      <c r="AO38" s="7"/>
      <c r="AP38" s="7"/>
      <c r="AQ38" s="7"/>
    </row>
    <row r="39" spans="1:43" ht="15.6" hidden="1" customHeight="1" x14ac:dyDescent="0.2">
      <c r="A39" s="110" t="s">
        <v>56</v>
      </c>
      <c r="B39" s="66">
        <v>0</v>
      </c>
      <c r="C39" s="66">
        <v>0</v>
      </c>
      <c r="D39" s="111">
        <v>0</v>
      </c>
      <c r="E39" s="66">
        <v>0</v>
      </c>
      <c r="F39" s="66">
        <v>0</v>
      </c>
      <c r="G39" s="66" t="e">
        <f>#REF!</f>
        <v>#REF!</v>
      </c>
      <c r="H39" s="66">
        <v>0</v>
      </c>
      <c r="I39" s="111" t="e">
        <f>#REF!</f>
        <v>#REF!</v>
      </c>
      <c r="J39" s="111">
        <f t="shared" si="0"/>
        <v>0</v>
      </c>
      <c r="K39" s="111" t="e">
        <f t="shared" si="1"/>
        <v>#REF!</v>
      </c>
      <c r="L39" s="111" t="e">
        <f t="shared" si="2"/>
        <v>#REF!</v>
      </c>
      <c r="M39" s="111" t="e">
        <f t="shared" si="3"/>
        <v>#REF!</v>
      </c>
      <c r="N39" s="112"/>
      <c r="O39" s="110" t="s">
        <v>56</v>
      </c>
      <c r="P39" s="113">
        <v>0</v>
      </c>
      <c r="Q39" s="113">
        <v>0</v>
      </c>
      <c r="R39" s="114">
        <v>0</v>
      </c>
      <c r="S39" s="113">
        <v>0</v>
      </c>
      <c r="T39" s="113">
        <v>0</v>
      </c>
      <c r="U39" s="113" t="e">
        <f>#REF!</f>
        <v>#REF!</v>
      </c>
      <c r="V39" s="113">
        <v>0</v>
      </c>
      <c r="W39" s="114" t="e">
        <f>#REF!</f>
        <v>#REF!</v>
      </c>
      <c r="X39" s="111">
        <f t="shared" si="4"/>
        <v>0</v>
      </c>
      <c r="Y39" s="111" t="e">
        <f t="shared" si="5"/>
        <v>#REF!</v>
      </c>
      <c r="Z39" s="14"/>
      <c r="AA39" s="110" t="s">
        <v>56</v>
      </c>
      <c r="AB39" s="66">
        <v>0</v>
      </c>
      <c r="AC39" s="66">
        <v>0</v>
      </c>
      <c r="AD39" s="111">
        <v>0</v>
      </c>
      <c r="AE39" s="66">
        <v>0</v>
      </c>
      <c r="AF39" s="66">
        <v>0</v>
      </c>
      <c r="AG39" s="66" t="e">
        <f>#REF!</f>
        <v>#REF!</v>
      </c>
      <c r="AH39" s="66">
        <v>0</v>
      </c>
      <c r="AI39" s="111" t="e">
        <f>#REF!</f>
        <v>#REF!</v>
      </c>
      <c r="AJ39" s="111">
        <f t="shared" si="6"/>
        <v>0</v>
      </c>
      <c r="AK39" s="111" t="e">
        <f t="shared" si="7"/>
        <v>#REF!</v>
      </c>
      <c r="AL39" s="111" t="e">
        <f t="shared" si="8"/>
        <v>#REF!</v>
      </c>
      <c r="AM39" s="111" t="e">
        <f t="shared" si="9"/>
        <v>#REF!</v>
      </c>
      <c r="AN39" s="7"/>
      <c r="AO39" s="7"/>
      <c r="AP39" s="7"/>
      <c r="AQ39" s="7"/>
    </row>
    <row r="40" spans="1:43" ht="15.6" hidden="1" customHeight="1" x14ac:dyDescent="0.2">
      <c r="A40" s="110" t="s">
        <v>57</v>
      </c>
      <c r="B40" s="66">
        <v>0</v>
      </c>
      <c r="C40" s="66">
        <v>0</v>
      </c>
      <c r="D40" s="111">
        <v>0</v>
      </c>
      <c r="E40" s="66">
        <v>0</v>
      </c>
      <c r="F40" s="66">
        <v>0</v>
      </c>
      <c r="G40" s="66" t="e">
        <f>#REF!</f>
        <v>#REF!</v>
      </c>
      <c r="H40" s="66">
        <v>0</v>
      </c>
      <c r="I40" s="111" t="e">
        <f>#REF!</f>
        <v>#REF!</v>
      </c>
      <c r="J40" s="111">
        <f t="shared" si="0"/>
        <v>0</v>
      </c>
      <c r="K40" s="111" t="e">
        <f t="shared" si="1"/>
        <v>#REF!</v>
      </c>
      <c r="L40" s="111" t="e">
        <f t="shared" si="2"/>
        <v>#REF!</v>
      </c>
      <c r="M40" s="111" t="e">
        <f t="shared" si="3"/>
        <v>#REF!</v>
      </c>
      <c r="N40" s="112"/>
      <c r="O40" s="110" t="s">
        <v>57</v>
      </c>
      <c r="P40" s="113">
        <v>0</v>
      </c>
      <c r="Q40" s="113">
        <v>0</v>
      </c>
      <c r="R40" s="114">
        <v>0</v>
      </c>
      <c r="S40" s="113">
        <v>0</v>
      </c>
      <c r="T40" s="113">
        <v>0</v>
      </c>
      <c r="U40" s="113" t="e">
        <f>#REF!</f>
        <v>#REF!</v>
      </c>
      <c r="V40" s="113">
        <v>0</v>
      </c>
      <c r="W40" s="114" t="e">
        <f>#REF!</f>
        <v>#REF!</v>
      </c>
      <c r="X40" s="111">
        <f t="shared" si="4"/>
        <v>0</v>
      </c>
      <c r="Y40" s="111" t="e">
        <f t="shared" si="5"/>
        <v>#REF!</v>
      </c>
      <c r="Z40" s="14"/>
      <c r="AA40" s="110" t="s">
        <v>57</v>
      </c>
      <c r="AB40" s="66">
        <v>0</v>
      </c>
      <c r="AC40" s="66">
        <v>0</v>
      </c>
      <c r="AD40" s="111">
        <v>0</v>
      </c>
      <c r="AE40" s="66">
        <v>0</v>
      </c>
      <c r="AF40" s="66">
        <v>0</v>
      </c>
      <c r="AG40" s="66" t="e">
        <f>#REF!</f>
        <v>#REF!</v>
      </c>
      <c r="AH40" s="66">
        <v>0</v>
      </c>
      <c r="AI40" s="111" t="e">
        <f>#REF!</f>
        <v>#REF!</v>
      </c>
      <c r="AJ40" s="111">
        <f t="shared" si="6"/>
        <v>0</v>
      </c>
      <c r="AK40" s="111" t="e">
        <f t="shared" si="7"/>
        <v>#REF!</v>
      </c>
      <c r="AL40" s="111" t="e">
        <f t="shared" si="8"/>
        <v>#REF!</v>
      </c>
      <c r="AM40" s="111" t="e">
        <f t="shared" si="9"/>
        <v>#REF!</v>
      </c>
      <c r="AN40" s="7"/>
      <c r="AO40" s="7"/>
      <c r="AP40" s="7"/>
      <c r="AQ40" s="7"/>
    </row>
    <row r="41" spans="1:43" ht="15.6" customHeight="1" x14ac:dyDescent="0.2">
      <c r="A41" s="106" t="s">
        <v>58</v>
      </c>
      <c r="B41" s="107">
        <v>975.7</v>
      </c>
      <c r="C41" s="107">
        <v>892.4</v>
      </c>
      <c r="D41" s="107">
        <v>806.2</v>
      </c>
      <c r="E41" s="107">
        <v>1197.5</v>
      </c>
      <c r="F41" s="107">
        <v>1101</v>
      </c>
      <c r="G41" s="107" t="e">
        <f>#REF!</f>
        <v>#REF!</v>
      </c>
      <c r="H41" s="107">
        <v>1570.9</v>
      </c>
      <c r="I41" s="107" t="e">
        <f>#REF!</f>
        <v>#REF!</v>
      </c>
      <c r="J41" s="107" t="e">
        <f t="shared" si="0"/>
        <v>#REF!</v>
      </c>
      <c r="K41" s="107" t="e">
        <f t="shared" si="1"/>
        <v>#REF!</v>
      </c>
      <c r="L41" s="107" t="e">
        <f t="shared" si="2"/>
        <v>#REF!</v>
      </c>
      <c r="M41" s="107" t="e">
        <f t="shared" si="3"/>
        <v>#REF!</v>
      </c>
      <c r="N41" s="108"/>
      <c r="O41" s="106" t="s">
        <v>58</v>
      </c>
      <c r="P41" s="109">
        <v>3706.4278979999999</v>
      </c>
      <c r="Q41" s="109">
        <v>3446.5919990000002</v>
      </c>
      <c r="R41" s="109">
        <v>1870.64004</v>
      </c>
      <c r="S41" s="109">
        <v>3279.1092279999998</v>
      </c>
      <c r="T41" s="109">
        <v>2120.4312439999999</v>
      </c>
      <c r="U41" s="109" t="e">
        <f>#REF!</f>
        <v>#REF!</v>
      </c>
      <c r="V41" s="109">
        <v>2520.204405</v>
      </c>
      <c r="W41" s="109" t="e">
        <f>#REF!</f>
        <v>#REF!</v>
      </c>
      <c r="X41" s="107" t="e">
        <f t="shared" si="4"/>
        <v>#REF!</v>
      </c>
      <c r="Y41" s="107" t="e">
        <f t="shared" si="5"/>
        <v>#REF!</v>
      </c>
      <c r="Z41" s="70"/>
      <c r="AA41" s="106" t="s">
        <v>58</v>
      </c>
      <c r="AB41" s="107">
        <v>3616.3</v>
      </c>
      <c r="AC41" s="107">
        <v>3075.8</v>
      </c>
      <c r="AD41" s="107">
        <v>1508.2</v>
      </c>
      <c r="AE41" s="107">
        <v>3926.8</v>
      </c>
      <c r="AF41" s="107">
        <v>2334.6</v>
      </c>
      <c r="AG41" s="107" t="e">
        <f>#REF!</f>
        <v>#REF!</v>
      </c>
      <c r="AH41" s="107">
        <v>3959</v>
      </c>
      <c r="AI41" s="107" t="e">
        <f>#REF!</f>
        <v>#REF!</v>
      </c>
      <c r="AJ41" s="107" t="e">
        <f t="shared" si="6"/>
        <v>#REF!</v>
      </c>
      <c r="AK41" s="107" t="e">
        <f t="shared" si="7"/>
        <v>#REF!</v>
      </c>
      <c r="AL41" s="107" t="e">
        <f t="shared" si="8"/>
        <v>#REF!</v>
      </c>
      <c r="AM41" s="107" t="e">
        <f t="shared" si="9"/>
        <v>#REF!</v>
      </c>
      <c r="AN41" s="7"/>
      <c r="AO41" s="7"/>
      <c r="AP41" s="7"/>
      <c r="AQ41" s="7"/>
    </row>
    <row r="42" spans="1:43" ht="15.6" customHeight="1" x14ac:dyDescent="0.2">
      <c r="A42" s="106" t="s">
        <v>59</v>
      </c>
      <c r="B42" s="107">
        <v>8235.5</v>
      </c>
      <c r="C42" s="107">
        <v>8658.2000000000007</v>
      </c>
      <c r="D42" s="107">
        <v>9759.7000000000007</v>
      </c>
      <c r="E42" s="107">
        <v>10911.7</v>
      </c>
      <c r="F42" s="107">
        <v>10433.299999999999</v>
      </c>
      <c r="G42" s="107" t="e">
        <f>#REF!</f>
        <v>#REF!</v>
      </c>
      <c r="H42" s="107">
        <v>12185</v>
      </c>
      <c r="I42" s="107" t="e">
        <f>#REF!</f>
        <v>#REF!</v>
      </c>
      <c r="J42" s="107" t="e">
        <f t="shared" si="0"/>
        <v>#REF!</v>
      </c>
      <c r="K42" s="107" t="e">
        <f t="shared" si="1"/>
        <v>#REF!</v>
      </c>
      <c r="L42" s="107" t="e">
        <f t="shared" si="2"/>
        <v>#REF!</v>
      </c>
      <c r="M42" s="107" t="e">
        <f t="shared" si="3"/>
        <v>#REF!</v>
      </c>
      <c r="N42" s="108"/>
      <c r="O42" s="106" t="s">
        <v>59</v>
      </c>
      <c r="P42" s="109">
        <v>5437.7663650000004</v>
      </c>
      <c r="Q42" s="109">
        <v>5949.8118320000003</v>
      </c>
      <c r="R42" s="109">
        <v>4023.1263560000002</v>
      </c>
      <c r="S42" s="109">
        <v>5815.2439860000004</v>
      </c>
      <c r="T42" s="109">
        <v>4942.2783200000003</v>
      </c>
      <c r="U42" s="109" t="e">
        <f>#REF!</f>
        <v>#REF!</v>
      </c>
      <c r="V42" s="109">
        <v>5974.9165199999998</v>
      </c>
      <c r="W42" s="109" t="e">
        <f>#REF!</f>
        <v>#REF!</v>
      </c>
      <c r="X42" s="107" t="e">
        <f t="shared" si="4"/>
        <v>#REF!</v>
      </c>
      <c r="Y42" s="107" t="e">
        <f t="shared" si="5"/>
        <v>#REF!</v>
      </c>
      <c r="Z42" s="70"/>
      <c r="AA42" s="106" t="s">
        <v>59</v>
      </c>
      <c r="AB42" s="107">
        <v>44782.8</v>
      </c>
      <c r="AC42" s="107">
        <v>51514.7</v>
      </c>
      <c r="AD42" s="107">
        <v>39264.5</v>
      </c>
      <c r="AE42" s="107">
        <v>63454.1</v>
      </c>
      <c r="AF42" s="107">
        <v>51564.3</v>
      </c>
      <c r="AG42" s="107" t="e">
        <f>#REF!</f>
        <v>#REF!</v>
      </c>
      <c r="AH42" s="107">
        <v>72804.399999999994</v>
      </c>
      <c r="AI42" s="107" t="e">
        <f>#REF!</f>
        <v>#REF!</v>
      </c>
      <c r="AJ42" s="107" t="e">
        <f t="shared" si="6"/>
        <v>#REF!</v>
      </c>
      <c r="AK42" s="107" t="e">
        <f t="shared" si="7"/>
        <v>#REF!</v>
      </c>
      <c r="AL42" s="107" t="e">
        <f t="shared" si="8"/>
        <v>#REF!</v>
      </c>
      <c r="AM42" s="107" t="e">
        <f t="shared" si="9"/>
        <v>#REF!</v>
      </c>
      <c r="AN42" s="7"/>
      <c r="AO42" s="7"/>
      <c r="AP42" s="7"/>
      <c r="AQ42" s="7"/>
    </row>
    <row r="43" spans="1:43" ht="15.6" customHeight="1" x14ac:dyDescent="0.2">
      <c r="A43" s="115" t="s">
        <v>10</v>
      </c>
      <c r="B43" s="116">
        <v>9211.2000000000007</v>
      </c>
      <c r="C43" s="116">
        <v>9550.6</v>
      </c>
      <c r="D43" s="116">
        <v>10565.9</v>
      </c>
      <c r="E43" s="116">
        <v>12109.2</v>
      </c>
      <c r="F43" s="116">
        <v>11534.3</v>
      </c>
      <c r="G43" s="116" t="e">
        <f>#REF!</f>
        <v>#REF!</v>
      </c>
      <c r="H43" s="116">
        <v>13755.9</v>
      </c>
      <c r="I43" s="116" t="e">
        <f>#REF!</f>
        <v>#REF!</v>
      </c>
      <c r="J43" s="116" t="e">
        <f t="shared" si="0"/>
        <v>#REF!</v>
      </c>
      <c r="K43" s="116" t="e">
        <f t="shared" si="1"/>
        <v>#REF!</v>
      </c>
      <c r="L43" s="116" t="e">
        <f t="shared" si="2"/>
        <v>#REF!</v>
      </c>
      <c r="M43" s="116" t="e">
        <f t="shared" si="3"/>
        <v>#REF!</v>
      </c>
      <c r="N43" s="108"/>
      <c r="O43" s="115" t="s">
        <v>10</v>
      </c>
      <c r="P43" s="117">
        <v>5254.373654</v>
      </c>
      <c r="Q43" s="117">
        <v>5715.9130839999998</v>
      </c>
      <c r="R43" s="117">
        <v>3858.8872030000002</v>
      </c>
      <c r="S43" s="117">
        <v>5564.4411769999997</v>
      </c>
      <c r="T43" s="117">
        <v>4672.9205240000001</v>
      </c>
      <c r="U43" s="117" t="e">
        <f>#REF!</f>
        <v>#REF!</v>
      </c>
      <c r="V43" s="117">
        <v>5580.3943689999996</v>
      </c>
      <c r="W43" s="117" t="e">
        <f>#REF!</f>
        <v>#REF!</v>
      </c>
      <c r="X43" s="116" t="e">
        <f t="shared" si="4"/>
        <v>#REF!</v>
      </c>
      <c r="Y43" s="116" t="e">
        <f t="shared" si="5"/>
        <v>#REF!</v>
      </c>
      <c r="Z43" s="70"/>
      <c r="AA43" s="115" t="s">
        <v>10</v>
      </c>
      <c r="AB43" s="116">
        <v>48399.1</v>
      </c>
      <c r="AC43" s="116">
        <v>54590.5</v>
      </c>
      <c r="AD43" s="116">
        <v>40772.699999999997</v>
      </c>
      <c r="AE43" s="116">
        <v>67380.899999999994</v>
      </c>
      <c r="AF43" s="116">
        <v>53898.9</v>
      </c>
      <c r="AG43" s="116" t="e">
        <f>#REF!</f>
        <v>#REF!</v>
      </c>
      <c r="AH43" s="116">
        <v>76763.3</v>
      </c>
      <c r="AI43" s="116" t="e">
        <f>#REF!</f>
        <v>#REF!</v>
      </c>
      <c r="AJ43" s="116" t="e">
        <f t="shared" si="6"/>
        <v>#REF!</v>
      </c>
      <c r="AK43" s="116" t="e">
        <f t="shared" si="7"/>
        <v>#REF!</v>
      </c>
      <c r="AL43" s="116" t="e">
        <f t="shared" si="8"/>
        <v>#REF!</v>
      </c>
      <c r="AM43" s="116" t="e">
        <f t="shared" si="9"/>
        <v>#REF!</v>
      </c>
      <c r="AN43" s="7"/>
      <c r="AO43" s="7"/>
      <c r="AP43" s="7"/>
      <c r="AQ43" s="7"/>
    </row>
    <row r="44" spans="1:43" ht="15.6" customHeight="1" x14ac:dyDescent="0.2">
      <c r="A44" s="5" t="e">
        <f>#REF!</f>
        <v>#REF!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 t="s">
        <v>1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5" t="s">
        <v>1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43" ht="15.6" customHeight="1" x14ac:dyDescent="0.2">
      <c r="A45" s="5" t="e">
        <f>#REF!</f>
        <v>#REF!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5" t="e">
        <f>#REF!</f>
        <v>#REF!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5" t="e">
        <f>#REF!</f>
        <v>#REF!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43" ht="20.100000000000001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43" ht="20.100000000000001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43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1:43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</row>
    <row r="50" spans="1:43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1:43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52" spans="1:43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spans="1:43" ht="1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1:43" ht="1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1:43" ht="15" customHeight="1" x14ac:dyDescent="0.2"/>
    <row r="56" spans="1:43" ht="15" customHeight="1" x14ac:dyDescent="0.2"/>
    <row r="57" spans="1:43" ht="19.5" customHeight="1" x14ac:dyDescent="0.2"/>
    <row r="58" spans="1:43" ht="19.5" customHeight="1" x14ac:dyDescent="0.2"/>
    <row r="59" spans="1:43" ht="19.5" customHeight="1" x14ac:dyDescent="0.2"/>
    <row r="60" spans="1:43" ht="15" customHeight="1" x14ac:dyDescent="0.2"/>
    <row r="61" spans="1:43" ht="15" customHeight="1" x14ac:dyDescent="0.2"/>
    <row r="62" spans="1:43" ht="15" customHeight="1" x14ac:dyDescent="0.2"/>
    <row r="63" spans="1:43" ht="15" customHeight="1" x14ac:dyDescent="0.2"/>
    <row r="64" spans="1:4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hidden="1" customHeight="1" x14ac:dyDescent="0.2"/>
    <row r="86" ht="15" hidden="1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9.5" customHeight="1" x14ac:dyDescent="0.2"/>
    <row r="110" ht="19.5" customHeight="1" x14ac:dyDescent="0.2"/>
    <row r="111" ht="19.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hidden="1" customHeight="1" x14ac:dyDescent="0.2"/>
    <row r="124" ht="15" hidden="1" customHeight="1" x14ac:dyDescent="0.2"/>
    <row r="125" ht="15" hidden="1" customHeight="1" x14ac:dyDescent="0.2"/>
    <row r="126" ht="15" hidden="1" customHeight="1" x14ac:dyDescent="0.2"/>
    <row r="127" ht="15" hidden="1" customHeight="1" x14ac:dyDescent="0.2"/>
    <row r="128" ht="15" hidden="1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hidden="1" customHeight="1" x14ac:dyDescent="0.2"/>
    <row r="138" ht="15" hidden="1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</sheetData>
  <mergeCells count="45">
    <mergeCell ref="AJ7:AK7"/>
    <mergeCell ref="AL7:AM7"/>
    <mergeCell ref="AC7:AC8"/>
    <mergeCell ref="AD7:AD8"/>
    <mergeCell ref="AE7:AE8"/>
    <mergeCell ref="AF7:AF8"/>
    <mergeCell ref="AG7:AG8"/>
    <mergeCell ref="S7:S8"/>
    <mergeCell ref="T7:T8"/>
    <mergeCell ref="U7:U8"/>
    <mergeCell ref="X7:Y7"/>
    <mergeCell ref="AB7:AB8"/>
    <mergeCell ref="J7:K7"/>
    <mergeCell ref="L7:M7"/>
    <mergeCell ref="P7:P8"/>
    <mergeCell ref="Q7:Q8"/>
    <mergeCell ref="R7:R8"/>
    <mergeCell ref="C7:C8"/>
    <mergeCell ref="D7:D8"/>
    <mergeCell ref="E7:E8"/>
    <mergeCell ref="F7:F8"/>
    <mergeCell ref="G7:G8"/>
    <mergeCell ref="A4:M4"/>
    <mergeCell ref="O4:Y4"/>
    <mergeCell ref="AA4:AM4"/>
    <mergeCell ref="A5:A8"/>
    <mergeCell ref="B5:M5"/>
    <mergeCell ref="O5:O8"/>
    <mergeCell ref="P5:Y5"/>
    <mergeCell ref="AA5:AA8"/>
    <mergeCell ref="AB5:AM5"/>
    <mergeCell ref="H6:I6"/>
    <mergeCell ref="J6:M6"/>
    <mergeCell ref="V6:W6"/>
    <mergeCell ref="X6:Y6"/>
    <mergeCell ref="AH6:AI6"/>
    <mergeCell ref="AJ6:AM6"/>
    <mergeCell ref="B7:B8"/>
    <mergeCell ref="A1:I1"/>
    <mergeCell ref="A2:M2"/>
    <mergeCell ref="O2:Y2"/>
    <mergeCell ref="AA2:AM2"/>
    <mergeCell ref="A3:M3"/>
    <mergeCell ref="O3:Y3"/>
    <mergeCell ref="AA3:AM3"/>
  </mergeCells>
  <printOptions gridLines="1" gridLinesSet="0"/>
  <pageMargins left="0.51180599999999998" right="0.39375000000000004" top="0.98402800000000012" bottom="0.98402800000000012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8"/>
  <sheetViews>
    <sheetView zoomScale="90" workbookViewId="0">
      <pane xSplit="1" ySplit="8" topLeftCell="B9" activePane="bottomRight" state="frozen"/>
      <selection activeCell="E7" sqref="E7:E42"/>
      <selection pane="topRight"/>
      <selection pane="bottomLeft"/>
      <selection pane="bottomRight" activeCell="B9" sqref="B9"/>
    </sheetView>
  </sheetViews>
  <sheetFormatPr defaultColWidth="11.42578125" defaultRowHeight="20.100000000000001" customHeight="1" x14ac:dyDescent="0.2"/>
  <cols>
    <col min="1" max="1" width="19.140625" style="1" customWidth="1"/>
    <col min="2" max="8" width="11.28515625" style="1" customWidth="1"/>
    <col min="9" max="9" width="11.42578125" style="1" customWidth="1"/>
    <col min="10" max="10" width="9.42578125" style="1" customWidth="1"/>
    <col min="11" max="11" width="9.140625" style="1" customWidth="1"/>
    <col min="12" max="12" width="8.85546875" style="1" customWidth="1"/>
    <col min="13" max="13" width="8" style="1" customWidth="1"/>
    <col min="14" max="14" width="8.7109375" style="1" customWidth="1"/>
    <col min="15" max="15" width="16.85546875" style="1" customWidth="1"/>
    <col min="16" max="21" width="11.42578125" style="1" customWidth="1"/>
    <col min="22" max="23" width="11.28515625" style="1" customWidth="1"/>
    <col min="24" max="25" width="11.140625" style="1" customWidth="1"/>
    <col min="26" max="26" width="7.85546875" style="1" customWidth="1"/>
    <col min="27" max="27" width="17.28515625" style="1" customWidth="1"/>
    <col min="28" max="34" width="11.42578125" style="1" customWidth="1"/>
    <col min="35" max="35" width="11.140625" style="1" customWidth="1"/>
    <col min="36" max="38" width="11.42578125" style="1" customWidth="1"/>
    <col min="39" max="39" width="10" style="1" customWidth="1"/>
    <col min="40" max="257" width="11.42578125" style="1" customWidth="1"/>
  </cols>
  <sheetData>
    <row r="1" spans="1:42" ht="39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15.6" customHeight="1" x14ac:dyDescent="0.2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21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21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7"/>
      <c r="AO2" s="7"/>
      <c r="AP2" s="7"/>
    </row>
    <row r="3" spans="1:42" ht="15.6" customHeight="1" x14ac:dyDescent="0.2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21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21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7"/>
      <c r="AO3" s="7"/>
      <c r="AP3" s="7"/>
    </row>
    <row r="4" spans="1:42" ht="15.6" customHeight="1" x14ac:dyDescent="0.2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21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21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7"/>
      <c r="AO4" s="7"/>
      <c r="AP4" s="7"/>
    </row>
    <row r="5" spans="1:42" ht="19.5" customHeight="1" x14ac:dyDescent="0.2">
      <c r="A5" s="205" t="s">
        <v>12</v>
      </c>
      <c r="B5" s="207" t="s">
        <v>68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8"/>
      <c r="O5" s="205" t="s">
        <v>12</v>
      </c>
      <c r="P5" s="207" t="s">
        <v>14</v>
      </c>
      <c r="Q5" s="207"/>
      <c r="R5" s="207"/>
      <c r="S5" s="207"/>
      <c r="T5" s="207"/>
      <c r="U5" s="207"/>
      <c r="V5" s="207"/>
      <c r="W5" s="207"/>
      <c r="X5" s="207"/>
      <c r="Y5" s="207"/>
      <c r="Z5" s="28"/>
      <c r="AA5" s="205" t="s">
        <v>12</v>
      </c>
      <c r="AB5" s="207" t="s">
        <v>69</v>
      </c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7"/>
      <c r="AO5" s="7"/>
      <c r="AP5" s="7"/>
    </row>
    <row r="6" spans="1:42" ht="20.100000000000001" customHeight="1" x14ac:dyDescent="0.2">
      <c r="A6" s="205"/>
      <c r="B6" s="95" t="s">
        <v>70</v>
      </c>
      <c r="C6" s="95" t="s">
        <v>71</v>
      </c>
      <c r="D6" s="95" t="s">
        <v>72</v>
      </c>
      <c r="E6" s="95" t="s">
        <v>73</v>
      </c>
      <c r="F6" s="95" t="s">
        <v>74</v>
      </c>
      <c r="G6" s="95" t="s">
        <v>75</v>
      </c>
      <c r="H6" s="205" t="s">
        <v>76</v>
      </c>
      <c r="I6" s="205"/>
      <c r="J6" s="205" t="s">
        <v>16</v>
      </c>
      <c r="K6" s="205"/>
      <c r="L6" s="205"/>
      <c r="M6" s="205"/>
      <c r="N6" s="12"/>
      <c r="O6" s="205"/>
      <c r="P6" s="95" t="s">
        <v>70</v>
      </c>
      <c r="Q6" s="95" t="s">
        <v>71</v>
      </c>
      <c r="R6" s="95" t="s">
        <v>72</v>
      </c>
      <c r="S6" s="95" t="s">
        <v>73</v>
      </c>
      <c r="T6" s="95" t="s">
        <v>74</v>
      </c>
      <c r="U6" s="95" t="s">
        <v>75</v>
      </c>
      <c r="V6" s="205" t="s">
        <v>76</v>
      </c>
      <c r="W6" s="205"/>
      <c r="X6" s="205" t="s">
        <v>16</v>
      </c>
      <c r="Y6" s="205"/>
      <c r="Z6" s="12"/>
      <c r="AA6" s="205"/>
      <c r="AB6" s="95" t="s">
        <v>70</v>
      </c>
      <c r="AC6" s="95" t="s">
        <v>71</v>
      </c>
      <c r="AD6" s="95" t="s">
        <v>72</v>
      </c>
      <c r="AE6" s="95" t="s">
        <v>73</v>
      </c>
      <c r="AF6" s="95" t="s">
        <v>74</v>
      </c>
      <c r="AG6" s="95" t="s">
        <v>75</v>
      </c>
      <c r="AH6" s="205" t="s">
        <v>76</v>
      </c>
      <c r="AI6" s="205"/>
      <c r="AJ6" s="205" t="s">
        <v>16</v>
      </c>
      <c r="AK6" s="205"/>
      <c r="AL6" s="205"/>
      <c r="AM6" s="205"/>
      <c r="AN6" s="7"/>
      <c r="AO6" s="7"/>
      <c r="AP6" s="7"/>
    </row>
    <row r="7" spans="1:42" ht="20.100000000000001" customHeight="1" x14ac:dyDescent="0.2">
      <c r="A7" s="205"/>
      <c r="B7" s="205" t="s">
        <v>17</v>
      </c>
      <c r="C7" s="205" t="s">
        <v>18</v>
      </c>
      <c r="D7" s="205" t="s">
        <v>20</v>
      </c>
      <c r="E7" s="205" t="s">
        <v>21</v>
      </c>
      <c r="F7" s="205" t="s">
        <v>23</v>
      </c>
      <c r="G7" s="205" t="s">
        <v>24</v>
      </c>
      <c r="H7" s="98" t="s">
        <v>77</v>
      </c>
      <c r="I7" s="98" t="s">
        <v>78</v>
      </c>
      <c r="J7" s="205" t="s">
        <v>4</v>
      </c>
      <c r="K7" s="205"/>
      <c r="L7" s="205" t="s">
        <v>5</v>
      </c>
      <c r="M7" s="205"/>
      <c r="N7" s="12"/>
      <c r="O7" s="205"/>
      <c r="P7" s="205" t="s">
        <v>17</v>
      </c>
      <c r="Q7" s="205" t="s">
        <v>18</v>
      </c>
      <c r="R7" s="205" t="s">
        <v>20</v>
      </c>
      <c r="S7" s="205" t="s">
        <v>21</v>
      </c>
      <c r="T7" s="205" t="s">
        <v>23</v>
      </c>
      <c r="U7" s="205" t="s">
        <v>24</v>
      </c>
      <c r="V7" s="98" t="s">
        <v>77</v>
      </c>
      <c r="W7" s="98" t="s">
        <v>78</v>
      </c>
      <c r="X7" s="205" t="s">
        <v>4</v>
      </c>
      <c r="Y7" s="205"/>
      <c r="Z7" s="12"/>
      <c r="AA7" s="205"/>
      <c r="AB7" s="205" t="s">
        <v>17</v>
      </c>
      <c r="AC7" s="205" t="s">
        <v>18</v>
      </c>
      <c r="AD7" s="205" t="s">
        <v>20</v>
      </c>
      <c r="AE7" s="205" t="s">
        <v>21</v>
      </c>
      <c r="AF7" s="205" t="s">
        <v>23</v>
      </c>
      <c r="AG7" s="205" t="s">
        <v>24</v>
      </c>
      <c r="AH7" s="98" t="s">
        <v>77</v>
      </c>
      <c r="AI7" s="98" t="s">
        <v>78</v>
      </c>
      <c r="AJ7" s="205" t="s">
        <v>4</v>
      </c>
      <c r="AK7" s="205"/>
      <c r="AL7" s="205" t="s">
        <v>5</v>
      </c>
      <c r="AM7" s="205"/>
      <c r="AN7" s="7"/>
      <c r="AO7" s="7"/>
      <c r="AP7" s="7"/>
    </row>
    <row r="8" spans="1:42" ht="13.5" customHeight="1" x14ac:dyDescent="0.2">
      <c r="A8" s="206"/>
      <c r="B8" s="206"/>
      <c r="C8" s="206"/>
      <c r="D8" s="206"/>
      <c r="E8" s="206"/>
      <c r="F8" s="206"/>
      <c r="G8" s="206"/>
      <c r="H8" s="99" t="s">
        <v>61</v>
      </c>
      <c r="I8" s="99" t="s">
        <v>62</v>
      </c>
      <c r="J8" s="96" t="s">
        <v>63</v>
      </c>
      <c r="K8" s="96" t="s">
        <v>79</v>
      </c>
      <c r="L8" s="96" t="s">
        <v>80</v>
      </c>
      <c r="M8" s="96" t="s">
        <v>81</v>
      </c>
      <c r="N8" s="12"/>
      <c r="O8" s="206"/>
      <c r="P8" s="206"/>
      <c r="Q8" s="206"/>
      <c r="R8" s="206"/>
      <c r="S8" s="206"/>
      <c r="T8" s="206"/>
      <c r="U8" s="206"/>
      <c r="V8" s="99" t="s">
        <v>61</v>
      </c>
      <c r="W8" s="99" t="s">
        <v>62</v>
      </c>
      <c r="X8" s="96" t="s">
        <v>63</v>
      </c>
      <c r="Y8" s="96" t="s">
        <v>79</v>
      </c>
      <c r="Z8" s="12"/>
      <c r="AA8" s="206"/>
      <c r="AB8" s="206"/>
      <c r="AC8" s="206"/>
      <c r="AD8" s="206"/>
      <c r="AE8" s="206"/>
      <c r="AF8" s="206"/>
      <c r="AG8" s="206"/>
      <c r="AH8" s="99" t="s">
        <v>61</v>
      </c>
      <c r="AI8" s="99" t="s">
        <v>62</v>
      </c>
      <c r="AJ8" s="96" t="s">
        <v>63</v>
      </c>
      <c r="AK8" s="96" t="s">
        <v>79</v>
      </c>
      <c r="AL8" s="96" t="s">
        <v>80</v>
      </c>
      <c r="AM8" s="96" t="s">
        <v>81</v>
      </c>
      <c r="AN8" s="7"/>
      <c r="AO8" s="7"/>
      <c r="AP8" s="7"/>
    </row>
    <row r="9" spans="1:42" ht="15.6" customHeight="1" x14ac:dyDescent="0.2">
      <c r="A9" s="46" t="s">
        <v>26</v>
      </c>
      <c r="B9" s="47">
        <v>551.20000000000005</v>
      </c>
      <c r="C9" s="47">
        <v>667.3</v>
      </c>
      <c r="D9" s="47">
        <v>573.20000000000005</v>
      </c>
      <c r="E9" s="47">
        <v>713</v>
      </c>
      <c r="F9" s="47">
        <v>676.5</v>
      </c>
      <c r="G9" s="47" t="e">
        <f>#REF!</f>
        <v>#REF!</v>
      </c>
      <c r="H9" s="47">
        <v>801.1</v>
      </c>
      <c r="I9" s="47" t="e">
        <f>#REF!</f>
        <v>#REF!</v>
      </c>
      <c r="J9" s="47" t="e">
        <f t="shared" ref="J9:J43" si="0">IF($H9=0,0,ROUND((I9/$H9-1)*100,1))</f>
        <v>#REF!</v>
      </c>
      <c r="K9" s="47" t="e">
        <f t="shared" ref="K9:K43" si="1">IF($G9=0,0,ROUND((I9/$G9-1)*100,1))</f>
        <v>#REF!</v>
      </c>
      <c r="L9" s="47" t="e">
        <f t="shared" ref="L9:L43" si="2">I9-H9</f>
        <v>#REF!</v>
      </c>
      <c r="M9" s="47" t="e">
        <f t="shared" ref="M9:M43" si="3">I9-G9</f>
        <v>#REF!</v>
      </c>
      <c r="N9" s="31"/>
      <c r="O9" s="46" t="s">
        <v>26</v>
      </c>
      <c r="P9" s="48">
        <v>3304.2347610000002</v>
      </c>
      <c r="Q9" s="48">
        <v>3837.9243219999998</v>
      </c>
      <c r="R9" s="48">
        <v>3431.1868460000001</v>
      </c>
      <c r="S9" s="48">
        <v>3789.8242639999999</v>
      </c>
      <c r="T9" s="48">
        <v>3616.724612</v>
      </c>
      <c r="U9" s="48" t="e">
        <f>#REF!</f>
        <v>#REF!</v>
      </c>
      <c r="V9" s="48">
        <v>4663.0982400000003</v>
      </c>
      <c r="W9" s="48" t="e">
        <f>#REF!</f>
        <v>#REF!</v>
      </c>
      <c r="X9" s="47" t="e">
        <f t="shared" ref="X9:X43" si="4">IF($V9=0,0,ROUND((W9/$V9-1)*100,1))</f>
        <v>#REF!</v>
      </c>
      <c r="Y9" s="47" t="e">
        <f t="shared" ref="Y9:Y43" si="5">IF($U9=0,0,ROUND((W9/$U9-1)*100,1))</f>
        <v>#REF!</v>
      </c>
      <c r="Z9" s="33"/>
      <c r="AA9" s="46" t="s">
        <v>26</v>
      </c>
      <c r="AB9" s="47">
        <v>1821.2</v>
      </c>
      <c r="AC9" s="47">
        <v>2561</v>
      </c>
      <c r="AD9" s="47">
        <v>1966.8</v>
      </c>
      <c r="AE9" s="47">
        <v>2702.1</v>
      </c>
      <c r="AF9" s="47">
        <v>2446.6</v>
      </c>
      <c r="AG9" s="47" t="e">
        <f>#REF!</f>
        <v>#REF!</v>
      </c>
      <c r="AH9" s="47">
        <v>3735.6</v>
      </c>
      <c r="AI9" s="47" t="e">
        <f>#REF!</f>
        <v>#REF!</v>
      </c>
      <c r="AJ9" s="47" t="e">
        <f t="shared" ref="AJ9:AJ43" si="6">IF($AH9=0,0,ROUND((AI9/$AH9-1)*100,1))</f>
        <v>#REF!</v>
      </c>
      <c r="AK9" s="47" t="e">
        <f t="shared" ref="AK9:AK43" si="7">IF($AG9=0,0,ROUND((AI9/$AG9-1)*100,1))</f>
        <v>#REF!</v>
      </c>
      <c r="AL9" s="47" t="e">
        <f t="shared" ref="AL9:AL43" si="8">AI9-AH9</f>
        <v>#REF!</v>
      </c>
      <c r="AM9" s="47" t="e">
        <f t="shared" ref="AM9:AM43" si="9">AI9-AG9</f>
        <v>#REF!</v>
      </c>
      <c r="AN9" s="7"/>
      <c r="AO9" s="7"/>
      <c r="AP9" s="7"/>
    </row>
    <row r="10" spans="1:42" ht="15.6" customHeight="1" x14ac:dyDescent="0.2">
      <c r="A10" s="16" t="s">
        <v>27</v>
      </c>
      <c r="B10" s="3">
        <v>6.2</v>
      </c>
      <c r="C10" s="3">
        <v>6.2</v>
      </c>
      <c r="D10" s="25">
        <v>4.5999999999999996</v>
      </c>
      <c r="E10" s="3">
        <v>7.6</v>
      </c>
      <c r="F10" s="3">
        <v>9.6</v>
      </c>
      <c r="G10" s="3" t="e">
        <f>#REF!</f>
        <v>#REF!</v>
      </c>
      <c r="H10" s="3">
        <v>15</v>
      </c>
      <c r="I10" s="25" t="e">
        <f>#REF!</f>
        <v>#REF!</v>
      </c>
      <c r="J10" s="25" t="e">
        <f t="shared" si="0"/>
        <v>#REF!</v>
      </c>
      <c r="K10" s="25" t="e">
        <f t="shared" si="1"/>
        <v>#REF!</v>
      </c>
      <c r="L10" s="25" t="e">
        <f t="shared" si="2"/>
        <v>#REF!</v>
      </c>
      <c r="M10" s="25" t="e">
        <f t="shared" si="3"/>
        <v>#REF!</v>
      </c>
      <c r="N10" s="34"/>
      <c r="O10" s="16" t="s">
        <v>27</v>
      </c>
      <c r="P10" s="8">
        <v>923</v>
      </c>
      <c r="Q10" s="8">
        <v>2483</v>
      </c>
      <c r="R10" s="35">
        <v>3036</v>
      </c>
      <c r="S10" s="8">
        <v>6000</v>
      </c>
      <c r="T10" s="8">
        <v>4857</v>
      </c>
      <c r="U10" s="8" t="e">
        <f>#REF!</f>
        <v>#REF!</v>
      </c>
      <c r="V10" s="8">
        <v>5721</v>
      </c>
      <c r="W10" s="35" t="e">
        <f>#REF!</f>
        <v>#REF!</v>
      </c>
      <c r="X10" s="25" t="e">
        <f t="shared" si="4"/>
        <v>#REF!</v>
      </c>
      <c r="Y10" s="25" t="e">
        <f t="shared" si="5"/>
        <v>#REF!</v>
      </c>
      <c r="Z10" s="36"/>
      <c r="AA10" s="16" t="s">
        <v>27</v>
      </c>
      <c r="AB10" s="3">
        <v>5.7</v>
      </c>
      <c r="AC10" s="3">
        <v>15.4</v>
      </c>
      <c r="AD10" s="25">
        <v>14</v>
      </c>
      <c r="AE10" s="3">
        <v>45.6</v>
      </c>
      <c r="AF10" s="3">
        <v>46.6</v>
      </c>
      <c r="AG10" s="3" t="e">
        <f>#REF!</f>
        <v>#REF!</v>
      </c>
      <c r="AH10" s="3">
        <v>85.8</v>
      </c>
      <c r="AI10" s="25" t="e">
        <f>#REF!</f>
        <v>#REF!</v>
      </c>
      <c r="AJ10" s="25" t="e">
        <f t="shared" si="6"/>
        <v>#REF!</v>
      </c>
      <c r="AK10" s="25" t="e">
        <f t="shared" si="7"/>
        <v>#REF!</v>
      </c>
      <c r="AL10" s="25" t="e">
        <f t="shared" si="8"/>
        <v>#REF!</v>
      </c>
      <c r="AM10" s="25" t="e">
        <f t="shared" si="9"/>
        <v>#REF!</v>
      </c>
      <c r="AN10" s="7"/>
      <c r="AO10" s="7"/>
      <c r="AP10" s="7"/>
    </row>
    <row r="11" spans="1:42" ht="15.6" customHeight="1" x14ac:dyDescent="0.2">
      <c r="A11" s="16" t="s">
        <v>28</v>
      </c>
      <c r="B11" s="3">
        <v>149.30000000000001</v>
      </c>
      <c r="C11" s="3">
        <v>165.5</v>
      </c>
      <c r="D11" s="25">
        <v>158.1</v>
      </c>
      <c r="E11" s="3">
        <v>197.1</v>
      </c>
      <c r="F11" s="3">
        <v>178.2</v>
      </c>
      <c r="G11" s="3" t="e">
        <f>#REF!</f>
        <v>#REF!</v>
      </c>
      <c r="H11" s="3">
        <v>197.9</v>
      </c>
      <c r="I11" s="25" t="e">
        <f>#REF!</f>
        <v>#REF!</v>
      </c>
      <c r="J11" s="25" t="e">
        <f t="shared" si="0"/>
        <v>#REF!</v>
      </c>
      <c r="K11" s="25" t="e">
        <f t="shared" si="1"/>
        <v>#REF!</v>
      </c>
      <c r="L11" s="25" t="e">
        <f t="shared" si="2"/>
        <v>#REF!</v>
      </c>
      <c r="M11" s="25" t="e">
        <f t="shared" si="3"/>
        <v>#REF!</v>
      </c>
      <c r="N11" s="34"/>
      <c r="O11" s="16" t="s">
        <v>28</v>
      </c>
      <c r="P11" s="8">
        <v>3051.0375079999999</v>
      </c>
      <c r="Q11" s="8">
        <v>3935.0906340000001</v>
      </c>
      <c r="R11" s="35">
        <v>4135.444023</v>
      </c>
      <c r="S11" s="8">
        <v>4033.377473</v>
      </c>
      <c r="T11" s="8">
        <v>4166.1548819999998</v>
      </c>
      <c r="U11" s="8" t="e">
        <f>#REF!</f>
        <v>#REF!</v>
      </c>
      <c r="V11" s="8">
        <v>4783.069227</v>
      </c>
      <c r="W11" s="35" t="e">
        <f>#REF!</f>
        <v>#REF!</v>
      </c>
      <c r="X11" s="25" t="e">
        <f t="shared" si="4"/>
        <v>#REF!</v>
      </c>
      <c r="Y11" s="25" t="e">
        <f t="shared" si="5"/>
        <v>#REF!</v>
      </c>
      <c r="Z11" s="36"/>
      <c r="AA11" s="16" t="s">
        <v>28</v>
      </c>
      <c r="AB11" s="3">
        <v>455.5</v>
      </c>
      <c r="AC11" s="3">
        <v>651.29999999999995</v>
      </c>
      <c r="AD11" s="25">
        <v>653.79999999999995</v>
      </c>
      <c r="AE11" s="3">
        <v>795</v>
      </c>
      <c r="AF11" s="3">
        <v>742.4</v>
      </c>
      <c r="AG11" s="3" t="e">
        <f>#REF!</f>
        <v>#REF!</v>
      </c>
      <c r="AH11" s="3">
        <v>946.6</v>
      </c>
      <c r="AI11" s="25" t="e">
        <f>#REF!</f>
        <v>#REF!</v>
      </c>
      <c r="AJ11" s="25" t="e">
        <f t="shared" si="6"/>
        <v>#REF!</v>
      </c>
      <c r="AK11" s="25" t="e">
        <f t="shared" si="7"/>
        <v>#REF!</v>
      </c>
      <c r="AL11" s="25" t="e">
        <f t="shared" si="8"/>
        <v>#REF!</v>
      </c>
      <c r="AM11" s="25" t="e">
        <f t="shared" si="9"/>
        <v>#REF!</v>
      </c>
      <c r="AN11" s="7"/>
      <c r="AO11" s="7"/>
      <c r="AP11" s="7"/>
    </row>
    <row r="12" spans="1:42" ht="15.6" customHeight="1" x14ac:dyDescent="0.2">
      <c r="A12" s="16" t="s">
        <v>29</v>
      </c>
      <c r="B12" s="3">
        <v>46.5</v>
      </c>
      <c r="C12" s="3">
        <v>41.3</v>
      </c>
      <c r="D12" s="25">
        <v>39.6</v>
      </c>
      <c r="E12" s="3">
        <v>34.9</v>
      </c>
      <c r="F12" s="3">
        <v>31</v>
      </c>
      <c r="G12" s="3" t="e">
        <f>#REF!</f>
        <v>#REF!</v>
      </c>
      <c r="H12" s="3">
        <v>28.7</v>
      </c>
      <c r="I12" s="25" t="e">
        <f>#REF!</f>
        <v>#REF!</v>
      </c>
      <c r="J12" s="25" t="e">
        <f t="shared" si="0"/>
        <v>#REF!</v>
      </c>
      <c r="K12" s="25" t="e">
        <f t="shared" si="1"/>
        <v>#REF!</v>
      </c>
      <c r="L12" s="25" t="e">
        <f t="shared" si="2"/>
        <v>#REF!</v>
      </c>
      <c r="M12" s="25" t="e">
        <f t="shared" si="3"/>
        <v>#REF!</v>
      </c>
      <c r="N12" s="34"/>
      <c r="O12" s="16" t="s">
        <v>29</v>
      </c>
      <c r="P12" s="8">
        <v>2340</v>
      </c>
      <c r="Q12" s="8">
        <v>2332</v>
      </c>
      <c r="R12" s="35">
        <v>2442</v>
      </c>
      <c r="S12" s="8">
        <v>2350</v>
      </c>
      <c r="T12" s="8">
        <v>2616</v>
      </c>
      <c r="U12" s="8" t="e">
        <f>#REF!</f>
        <v>#REF!</v>
      </c>
      <c r="V12" s="8">
        <v>2412.8222999999998</v>
      </c>
      <c r="W12" s="35" t="e">
        <f>#REF!</f>
        <v>#REF!</v>
      </c>
      <c r="X12" s="25" t="e">
        <f t="shared" si="4"/>
        <v>#REF!</v>
      </c>
      <c r="Y12" s="25" t="e">
        <f t="shared" si="5"/>
        <v>#REF!</v>
      </c>
      <c r="Z12" s="36"/>
      <c r="AA12" s="16" t="s">
        <v>29</v>
      </c>
      <c r="AB12" s="3">
        <v>108.8</v>
      </c>
      <c r="AC12" s="3">
        <v>96.3</v>
      </c>
      <c r="AD12" s="25">
        <v>96.7</v>
      </c>
      <c r="AE12" s="3">
        <v>82</v>
      </c>
      <c r="AF12" s="3">
        <v>81.099999999999994</v>
      </c>
      <c r="AG12" s="3" t="e">
        <f>#REF!</f>
        <v>#REF!</v>
      </c>
      <c r="AH12" s="3">
        <v>69.2</v>
      </c>
      <c r="AI12" s="25" t="e">
        <f>#REF!</f>
        <v>#REF!</v>
      </c>
      <c r="AJ12" s="25" t="e">
        <f t="shared" si="6"/>
        <v>#REF!</v>
      </c>
      <c r="AK12" s="25" t="e">
        <f t="shared" si="7"/>
        <v>#REF!</v>
      </c>
      <c r="AL12" s="25" t="e">
        <f t="shared" si="8"/>
        <v>#REF!</v>
      </c>
      <c r="AM12" s="25" t="e">
        <f t="shared" si="9"/>
        <v>#REF!</v>
      </c>
      <c r="AN12" s="7"/>
      <c r="AO12" s="7"/>
      <c r="AP12" s="7"/>
    </row>
    <row r="13" spans="1:42" ht="15.6" customHeight="1" x14ac:dyDescent="0.2">
      <c r="A13" s="16" t="s">
        <v>30</v>
      </c>
      <c r="B13" s="3">
        <v>11</v>
      </c>
      <c r="C13" s="3">
        <v>15.5</v>
      </c>
      <c r="D13" s="25">
        <v>5.4</v>
      </c>
      <c r="E13" s="3">
        <v>12.2</v>
      </c>
      <c r="F13" s="3">
        <v>8.1</v>
      </c>
      <c r="G13" s="3" t="e">
        <f>#REF!</f>
        <v>#REF!</v>
      </c>
      <c r="H13" s="3">
        <v>8.9</v>
      </c>
      <c r="I13" s="25" t="e">
        <f>#REF!</f>
        <v>#REF!</v>
      </c>
      <c r="J13" s="25" t="e">
        <f t="shared" si="0"/>
        <v>#REF!</v>
      </c>
      <c r="K13" s="25" t="e">
        <f t="shared" si="1"/>
        <v>#REF!</v>
      </c>
      <c r="L13" s="25" t="e">
        <f t="shared" si="2"/>
        <v>#REF!</v>
      </c>
      <c r="M13" s="25" t="e">
        <f t="shared" si="3"/>
        <v>#REF!</v>
      </c>
      <c r="N13" s="34"/>
      <c r="O13" s="16" t="s">
        <v>30</v>
      </c>
      <c r="P13" s="8">
        <v>2627</v>
      </c>
      <c r="Q13" s="8">
        <v>2540</v>
      </c>
      <c r="R13" s="35">
        <v>2515</v>
      </c>
      <c r="S13" s="8">
        <v>2526</v>
      </c>
      <c r="T13" s="8">
        <v>2560</v>
      </c>
      <c r="U13" s="8" t="e">
        <f>#REF!</f>
        <v>#REF!</v>
      </c>
      <c r="V13" s="8">
        <v>2607</v>
      </c>
      <c r="W13" s="35" t="e">
        <f>#REF!</f>
        <v>#REF!</v>
      </c>
      <c r="X13" s="25" t="e">
        <f t="shared" si="4"/>
        <v>#REF!</v>
      </c>
      <c r="Y13" s="25" t="e">
        <f t="shared" si="5"/>
        <v>#REF!</v>
      </c>
      <c r="Z13" s="36"/>
      <c r="AA13" s="16" t="s">
        <v>30</v>
      </c>
      <c r="AB13" s="3">
        <v>28.9</v>
      </c>
      <c r="AC13" s="3">
        <v>39.4</v>
      </c>
      <c r="AD13" s="25">
        <v>13.6</v>
      </c>
      <c r="AE13" s="3">
        <v>30.8</v>
      </c>
      <c r="AF13" s="3">
        <v>20.7</v>
      </c>
      <c r="AG13" s="3" t="e">
        <f>#REF!</f>
        <v>#REF!</v>
      </c>
      <c r="AH13" s="3">
        <v>23.2</v>
      </c>
      <c r="AI13" s="25" t="e">
        <f>#REF!</f>
        <v>#REF!</v>
      </c>
      <c r="AJ13" s="25" t="e">
        <f t="shared" si="6"/>
        <v>#REF!</v>
      </c>
      <c r="AK13" s="25" t="e">
        <f t="shared" si="7"/>
        <v>#REF!</v>
      </c>
      <c r="AL13" s="25" t="e">
        <f t="shared" si="8"/>
        <v>#REF!</v>
      </c>
      <c r="AM13" s="25" t="e">
        <f t="shared" si="9"/>
        <v>#REF!</v>
      </c>
      <c r="AN13" s="7"/>
      <c r="AO13" s="7"/>
      <c r="AP13" s="7"/>
    </row>
    <row r="14" spans="1:42" ht="15.6" customHeight="1" x14ac:dyDescent="0.2">
      <c r="A14" s="16" t="s">
        <v>31</v>
      </c>
      <c r="B14" s="3">
        <v>2.2000000000000002</v>
      </c>
      <c r="C14" s="3">
        <v>1.8</v>
      </c>
      <c r="D14" s="25">
        <v>1.8</v>
      </c>
      <c r="E14" s="3">
        <v>1.7</v>
      </c>
      <c r="F14" s="3">
        <v>1.6</v>
      </c>
      <c r="G14" s="3" t="e">
        <f>#REF!</f>
        <v>#REF!</v>
      </c>
      <c r="H14" s="3">
        <v>1.4</v>
      </c>
      <c r="I14" s="25" t="e">
        <f>#REF!</f>
        <v>#REF!</v>
      </c>
      <c r="J14" s="25" t="e">
        <f t="shared" si="0"/>
        <v>#REF!</v>
      </c>
      <c r="K14" s="25" t="e">
        <f t="shared" si="1"/>
        <v>#REF!</v>
      </c>
      <c r="L14" s="25" t="e">
        <f t="shared" si="2"/>
        <v>#REF!</v>
      </c>
      <c r="M14" s="25" t="e">
        <f t="shared" si="3"/>
        <v>#REF!</v>
      </c>
      <c r="N14" s="34"/>
      <c r="O14" s="16" t="s">
        <v>31</v>
      </c>
      <c r="P14" s="8">
        <v>921</v>
      </c>
      <c r="Q14" s="8">
        <v>907</v>
      </c>
      <c r="R14" s="35">
        <v>902</v>
      </c>
      <c r="S14" s="8">
        <v>962</v>
      </c>
      <c r="T14" s="8">
        <v>988</v>
      </c>
      <c r="U14" s="8" t="e">
        <f>#REF!</f>
        <v>#REF!</v>
      </c>
      <c r="V14" s="8">
        <v>976</v>
      </c>
      <c r="W14" s="35" t="e">
        <f>#REF!</f>
        <v>#REF!</v>
      </c>
      <c r="X14" s="25" t="e">
        <f t="shared" si="4"/>
        <v>#REF!</v>
      </c>
      <c r="Y14" s="25" t="e">
        <f t="shared" si="5"/>
        <v>#REF!</v>
      </c>
      <c r="Z14" s="36"/>
      <c r="AA14" s="16" t="s">
        <v>31</v>
      </c>
      <c r="AB14" s="3">
        <v>2</v>
      </c>
      <c r="AC14" s="3">
        <v>1.6</v>
      </c>
      <c r="AD14" s="25">
        <v>1.6</v>
      </c>
      <c r="AE14" s="3">
        <v>1.6</v>
      </c>
      <c r="AF14" s="3">
        <v>1.6</v>
      </c>
      <c r="AG14" s="3" t="e">
        <f>#REF!</f>
        <v>#REF!</v>
      </c>
      <c r="AH14" s="3">
        <v>1.4</v>
      </c>
      <c r="AI14" s="25" t="e">
        <f>#REF!</f>
        <v>#REF!</v>
      </c>
      <c r="AJ14" s="25" t="e">
        <f t="shared" si="6"/>
        <v>#REF!</v>
      </c>
      <c r="AK14" s="25" t="e">
        <f t="shared" si="7"/>
        <v>#REF!</v>
      </c>
      <c r="AL14" s="25" t="e">
        <f t="shared" si="8"/>
        <v>#REF!</v>
      </c>
      <c r="AM14" s="25" t="e">
        <f t="shared" si="9"/>
        <v>#REF!</v>
      </c>
      <c r="AN14" s="7"/>
      <c r="AO14" s="7"/>
      <c r="AP14" s="7"/>
    </row>
    <row r="15" spans="1:42" ht="15.6" customHeight="1" x14ac:dyDescent="0.2">
      <c r="A15" s="16" t="s">
        <v>32</v>
      </c>
      <c r="B15" s="3">
        <v>184.1</v>
      </c>
      <c r="C15" s="3">
        <v>218.7</v>
      </c>
      <c r="D15" s="25">
        <v>196.1</v>
      </c>
      <c r="E15" s="3">
        <v>258.3</v>
      </c>
      <c r="F15" s="3">
        <v>236.9</v>
      </c>
      <c r="G15" s="3" t="e">
        <f>#REF!</f>
        <v>#REF!</v>
      </c>
      <c r="H15" s="3">
        <v>261.7</v>
      </c>
      <c r="I15" s="25" t="e">
        <f>#REF!</f>
        <v>#REF!</v>
      </c>
      <c r="J15" s="25" t="e">
        <f t="shared" si="0"/>
        <v>#REF!</v>
      </c>
      <c r="K15" s="25" t="e">
        <f t="shared" si="1"/>
        <v>#REF!</v>
      </c>
      <c r="L15" s="25" t="e">
        <f t="shared" si="2"/>
        <v>#REF!</v>
      </c>
      <c r="M15" s="25" t="e">
        <f t="shared" si="3"/>
        <v>#REF!</v>
      </c>
      <c r="N15" s="34"/>
      <c r="O15" s="16" t="s">
        <v>32</v>
      </c>
      <c r="P15" s="8">
        <v>2916</v>
      </c>
      <c r="Q15" s="8">
        <v>3232</v>
      </c>
      <c r="R15" s="35">
        <v>3298.594595</v>
      </c>
      <c r="S15" s="8">
        <v>3270.260937</v>
      </c>
      <c r="T15" s="8">
        <v>3320.0776700000001</v>
      </c>
      <c r="U15" s="8" t="e">
        <f>#REF!</f>
        <v>#REF!</v>
      </c>
      <c r="V15" s="8">
        <v>4705.8681699999997</v>
      </c>
      <c r="W15" s="35" t="e">
        <f>#REF!</f>
        <v>#REF!</v>
      </c>
      <c r="X15" s="25" t="e">
        <f t="shared" si="4"/>
        <v>#REF!</v>
      </c>
      <c r="Y15" s="25" t="e">
        <f t="shared" si="5"/>
        <v>#REF!</v>
      </c>
      <c r="Z15" s="36"/>
      <c r="AA15" s="16" t="s">
        <v>32</v>
      </c>
      <c r="AB15" s="3">
        <v>536.79999999999995</v>
      </c>
      <c r="AC15" s="3">
        <v>706.8</v>
      </c>
      <c r="AD15" s="25">
        <v>646.9</v>
      </c>
      <c r="AE15" s="3">
        <v>844.7</v>
      </c>
      <c r="AF15" s="3">
        <v>786.5</v>
      </c>
      <c r="AG15" s="3" t="e">
        <f>#REF!</f>
        <v>#REF!</v>
      </c>
      <c r="AH15" s="3">
        <v>1231.5</v>
      </c>
      <c r="AI15" s="25" t="e">
        <f>#REF!</f>
        <v>#REF!</v>
      </c>
      <c r="AJ15" s="25" t="e">
        <f t="shared" si="6"/>
        <v>#REF!</v>
      </c>
      <c r="AK15" s="25" t="e">
        <f t="shared" si="7"/>
        <v>#REF!</v>
      </c>
      <c r="AL15" s="25" t="e">
        <f t="shared" si="8"/>
        <v>#REF!</v>
      </c>
      <c r="AM15" s="25" t="e">
        <f t="shared" si="9"/>
        <v>#REF!</v>
      </c>
      <c r="AN15" s="7"/>
      <c r="AO15" s="7"/>
      <c r="AP15" s="7"/>
    </row>
    <row r="16" spans="1:42" ht="15.6" customHeight="1" x14ac:dyDescent="0.2">
      <c r="A16" s="16" t="s">
        <v>33</v>
      </c>
      <c r="B16" s="3">
        <v>151.9</v>
      </c>
      <c r="C16" s="3">
        <v>218.3</v>
      </c>
      <c r="D16" s="25">
        <v>167.6</v>
      </c>
      <c r="E16" s="3">
        <v>201.2</v>
      </c>
      <c r="F16" s="3">
        <v>211.1</v>
      </c>
      <c r="G16" s="3" t="e">
        <f>#REF!</f>
        <v>#REF!</v>
      </c>
      <c r="H16" s="3">
        <v>287.5</v>
      </c>
      <c r="I16" s="25" t="e">
        <f>#REF!</f>
        <v>#REF!</v>
      </c>
      <c r="J16" s="25" t="e">
        <f t="shared" si="0"/>
        <v>#REF!</v>
      </c>
      <c r="K16" s="25" t="e">
        <f t="shared" si="1"/>
        <v>#REF!</v>
      </c>
      <c r="L16" s="25" t="e">
        <f t="shared" si="2"/>
        <v>#REF!</v>
      </c>
      <c r="M16" s="25" t="e">
        <f t="shared" si="3"/>
        <v>#REF!</v>
      </c>
      <c r="N16" s="37"/>
      <c r="O16" s="16" t="s">
        <v>33</v>
      </c>
      <c r="P16" s="8">
        <v>4499.5582619999996</v>
      </c>
      <c r="Q16" s="8">
        <v>4811.0041229999997</v>
      </c>
      <c r="R16" s="35">
        <v>3223.2386630000001</v>
      </c>
      <c r="S16" s="8">
        <v>4485.039761</v>
      </c>
      <c r="T16" s="8">
        <v>3636.8498340000001</v>
      </c>
      <c r="U16" s="8" t="e">
        <f>#REF!</f>
        <v>#REF!</v>
      </c>
      <c r="V16" s="8">
        <v>4792.6302610000002</v>
      </c>
      <c r="W16" s="35" t="e">
        <f>#REF!</f>
        <v>#REF!</v>
      </c>
      <c r="X16" s="25" t="e">
        <f t="shared" si="4"/>
        <v>#REF!</v>
      </c>
      <c r="Y16" s="25" t="e">
        <f t="shared" si="5"/>
        <v>#REF!</v>
      </c>
      <c r="Z16" s="36"/>
      <c r="AA16" s="16" t="s">
        <v>33</v>
      </c>
      <c r="AB16" s="3">
        <v>683.5</v>
      </c>
      <c r="AC16" s="3">
        <v>1050.2</v>
      </c>
      <c r="AD16" s="25">
        <v>540.20000000000005</v>
      </c>
      <c r="AE16" s="3">
        <v>902.4</v>
      </c>
      <c r="AF16" s="3">
        <v>767.7</v>
      </c>
      <c r="AG16" s="3" t="e">
        <f>#REF!</f>
        <v>#REF!</v>
      </c>
      <c r="AH16" s="3">
        <v>1377.9</v>
      </c>
      <c r="AI16" s="25" t="e">
        <f>#REF!</f>
        <v>#REF!</v>
      </c>
      <c r="AJ16" s="25" t="e">
        <f t="shared" si="6"/>
        <v>#REF!</v>
      </c>
      <c r="AK16" s="25" t="e">
        <f t="shared" si="7"/>
        <v>#REF!</v>
      </c>
      <c r="AL16" s="25" t="e">
        <f t="shared" si="8"/>
        <v>#REF!</v>
      </c>
      <c r="AM16" s="25" t="e">
        <f t="shared" si="9"/>
        <v>#REF!</v>
      </c>
      <c r="AN16" s="7"/>
      <c r="AO16" s="7"/>
      <c r="AP16" s="7"/>
    </row>
    <row r="17" spans="1:42" ht="15.6" customHeight="1" x14ac:dyDescent="0.2">
      <c r="A17" s="46" t="s">
        <v>34</v>
      </c>
      <c r="B17" s="47">
        <v>2899.7</v>
      </c>
      <c r="C17" s="47">
        <v>2675.4</v>
      </c>
      <c r="D17" s="47">
        <v>2425.1999999999998</v>
      </c>
      <c r="E17" s="47">
        <v>2602.9</v>
      </c>
      <c r="F17" s="47">
        <v>2652.6</v>
      </c>
      <c r="G17" s="47" t="e">
        <f>#REF!</f>
        <v>#REF!</v>
      </c>
      <c r="H17" s="47">
        <v>2593.1</v>
      </c>
      <c r="I17" s="47" t="e">
        <f>#REF!</f>
        <v>#REF!</v>
      </c>
      <c r="J17" s="47" t="e">
        <f t="shared" si="0"/>
        <v>#REF!</v>
      </c>
      <c r="K17" s="47" t="e">
        <f t="shared" si="1"/>
        <v>#REF!</v>
      </c>
      <c r="L17" s="47" t="e">
        <f t="shared" si="2"/>
        <v>#REF!</v>
      </c>
      <c r="M17" s="47" t="e">
        <f t="shared" si="3"/>
        <v>#REF!</v>
      </c>
      <c r="N17" s="33"/>
      <c r="O17" s="46" t="s">
        <v>34</v>
      </c>
      <c r="P17" s="48">
        <v>2612.1650519999998</v>
      </c>
      <c r="Q17" s="48">
        <v>2333.4796289999999</v>
      </c>
      <c r="R17" s="48">
        <v>1416.5743440000001</v>
      </c>
      <c r="S17" s="48">
        <v>2566.8685700000001</v>
      </c>
      <c r="T17" s="48">
        <v>2430.0412430000001</v>
      </c>
      <c r="U17" s="48" t="e">
        <f>#REF!</f>
        <v>#REF!</v>
      </c>
      <c r="V17" s="48">
        <v>2973.5523889999999</v>
      </c>
      <c r="W17" s="48" t="e">
        <f>#REF!</f>
        <v>#REF!</v>
      </c>
      <c r="X17" s="47" t="e">
        <f t="shared" si="4"/>
        <v>#REF!</v>
      </c>
      <c r="Y17" s="47" t="e">
        <f t="shared" si="5"/>
        <v>#REF!</v>
      </c>
      <c r="Z17" s="33"/>
      <c r="AA17" s="46" t="s">
        <v>34</v>
      </c>
      <c r="AB17" s="47">
        <v>7574.5</v>
      </c>
      <c r="AC17" s="47">
        <v>6243.1</v>
      </c>
      <c r="AD17" s="47">
        <v>3435.4</v>
      </c>
      <c r="AE17" s="47">
        <v>6681.3</v>
      </c>
      <c r="AF17" s="47">
        <v>6445.8</v>
      </c>
      <c r="AG17" s="47" t="e">
        <f>#REF!</f>
        <v>#REF!</v>
      </c>
      <c r="AH17" s="47">
        <v>7710.7</v>
      </c>
      <c r="AI17" s="47" t="e">
        <f>#REF!</f>
        <v>#REF!</v>
      </c>
      <c r="AJ17" s="47" t="e">
        <f t="shared" si="6"/>
        <v>#REF!</v>
      </c>
      <c r="AK17" s="47" t="e">
        <f t="shared" si="7"/>
        <v>#REF!</v>
      </c>
      <c r="AL17" s="47" t="e">
        <f t="shared" si="8"/>
        <v>#REF!</v>
      </c>
      <c r="AM17" s="47" t="e">
        <f t="shared" si="9"/>
        <v>#REF!</v>
      </c>
      <c r="AN17" s="7"/>
      <c r="AO17" s="7"/>
      <c r="AP17" s="7"/>
    </row>
    <row r="18" spans="1:42" ht="15.6" customHeight="1" x14ac:dyDescent="0.2">
      <c r="A18" s="16" t="s">
        <v>35</v>
      </c>
      <c r="B18" s="3">
        <v>606.4</v>
      </c>
      <c r="C18" s="3">
        <v>514.29999999999995</v>
      </c>
      <c r="D18" s="25">
        <v>354.3</v>
      </c>
      <c r="E18" s="3">
        <v>491.7</v>
      </c>
      <c r="F18" s="3">
        <v>483.4</v>
      </c>
      <c r="G18" s="3" t="e">
        <f>#REF!</f>
        <v>#REF!</v>
      </c>
      <c r="H18" s="3">
        <v>453.5</v>
      </c>
      <c r="I18" s="25" t="e">
        <f>#REF!</f>
        <v>#REF!</v>
      </c>
      <c r="J18" s="25" t="e">
        <f t="shared" si="0"/>
        <v>#REF!</v>
      </c>
      <c r="K18" s="25" t="e">
        <f t="shared" si="1"/>
        <v>#REF!</v>
      </c>
      <c r="L18" s="25" t="e">
        <f t="shared" si="2"/>
        <v>#REF!</v>
      </c>
      <c r="M18" s="25" t="e">
        <f t="shared" si="3"/>
        <v>#REF!</v>
      </c>
      <c r="N18" s="37"/>
      <c r="O18" s="16" t="s">
        <v>35</v>
      </c>
      <c r="P18" s="8">
        <v>2846.125</v>
      </c>
      <c r="Q18" s="8">
        <v>2856.7011470000002</v>
      </c>
      <c r="R18" s="35">
        <v>2468.0677390000001</v>
      </c>
      <c r="S18" s="8">
        <v>3969.7840150000002</v>
      </c>
      <c r="T18" s="8">
        <v>3897.4902769999999</v>
      </c>
      <c r="U18" s="8" t="e">
        <f>#REF!</f>
        <v>#REF!</v>
      </c>
      <c r="V18" s="8">
        <v>4335.8313120000003</v>
      </c>
      <c r="W18" s="35" t="e">
        <f>#REF!</f>
        <v>#REF!</v>
      </c>
      <c r="X18" s="25" t="e">
        <f t="shared" si="4"/>
        <v>#REF!</v>
      </c>
      <c r="Y18" s="25" t="e">
        <f t="shared" si="5"/>
        <v>#REF!</v>
      </c>
      <c r="Z18" s="36"/>
      <c r="AA18" s="16" t="s">
        <v>35</v>
      </c>
      <c r="AB18" s="3">
        <v>1725.9</v>
      </c>
      <c r="AC18" s="3">
        <v>1469.2</v>
      </c>
      <c r="AD18" s="25">
        <v>874.4</v>
      </c>
      <c r="AE18" s="3">
        <v>1951.9</v>
      </c>
      <c r="AF18" s="3">
        <v>1884</v>
      </c>
      <c r="AG18" s="3" t="e">
        <f>#REF!</f>
        <v>#REF!</v>
      </c>
      <c r="AH18" s="3">
        <v>1966.3</v>
      </c>
      <c r="AI18" s="25" t="e">
        <f>#REF!</f>
        <v>#REF!</v>
      </c>
      <c r="AJ18" s="25" t="e">
        <f t="shared" si="6"/>
        <v>#REF!</v>
      </c>
      <c r="AK18" s="25" t="e">
        <f t="shared" si="7"/>
        <v>#REF!</v>
      </c>
      <c r="AL18" s="25" t="e">
        <f t="shared" si="8"/>
        <v>#REF!</v>
      </c>
      <c r="AM18" s="25" t="e">
        <f t="shared" si="9"/>
        <v>#REF!</v>
      </c>
      <c r="AN18" s="7"/>
      <c r="AO18" s="7"/>
      <c r="AP18" s="7"/>
    </row>
    <row r="19" spans="1:42" ht="15.6" customHeight="1" x14ac:dyDescent="0.2">
      <c r="A19" s="16" t="s">
        <v>36</v>
      </c>
      <c r="B19" s="3">
        <v>405</v>
      </c>
      <c r="C19" s="3">
        <v>406.4</v>
      </c>
      <c r="D19" s="25">
        <v>492.5</v>
      </c>
      <c r="E19" s="3">
        <v>467.4</v>
      </c>
      <c r="F19" s="3">
        <v>488.5</v>
      </c>
      <c r="G19" s="3" t="e">
        <f>#REF!</f>
        <v>#REF!</v>
      </c>
      <c r="H19" s="3">
        <v>431.9</v>
      </c>
      <c r="I19" s="25" t="e">
        <f>#REF!</f>
        <v>#REF!</v>
      </c>
      <c r="J19" s="25" t="e">
        <f t="shared" si="0"/>
        <v>#REF!</v>
      </c>
      <c r="K19" s="25" t="e">
        <f t="shared" si="1"/>
        <v>#REF!</v>
      </c>
      <c r="L19" s="25" t="e">
        <f t="shared" si="2"/>
        <v>#REF!</v>
      </c>
      <c r="M19" s="25" t="e">
        <f t="shared" si="3"/>
        <v>#REF!</v>
      </c>
      <c r="N19" s="37"/>
      <c r="O19" s="16" t="s">
        <v>36</v>
      </c>
      <c r="P19" s="8">
        <v>2541.7698770000002</v>
      </c>
      <c r="Q19" s="8">
        <v>2618.7642719999999</v>
      </c>
      <c r="R19" s="35">
        <v>1501.612183</v>
      </c>
      <c r="S19" s="8">
        <v>2966.0526319999999</v>
      </c>
      <c r="T19" s="8">
        <v>3047.661208</v>
      </c>
      <c r="U19" s="8" t="e">
        <f>#REF!</f>
        <v>#REF!</v>
      </c>
      <c r="V19" s="8">
        <v>4042.4179210000002</v>
      </c>
      <c r="W19" s="35" t="e">
        <f>#REF!</f>
        <v>#REF!</v>
      </c>
      <c r="X19" s="25" t="e">
        <f t="shared" si="4"/>
        <v>#REF!</v>
      </c>
      <c r="Y19" s="25" t="e">
        <f t="shared" si="5"/>
        <v>#REF!</v>
      </c>
      <c r="Z19" s="36"/>
      <c r="AA19" s="16" t="s">
        <v>36</v>
      </c>
      <c r="AB19" s="3">
        <v>1029.4000000000001</v>
      </c>
      <c r="AC19" s="3">
        <v>1064.3</v>
      </c>
      <c r="AD19" s="25">
        <v>739.5</v>
      </c>
      <c r="AE19" s="3">
        <v>1386.3</v>
      </c>
      <c r="AF19" s="3">
        <v>1488.8</v>
      </c>
      <c r="AG19" s="3" t="e">
        <f>#REF!</f>
        <v>#REF!</v>
      </c>
      <c r="AH19" s="3">
        <v>1745.9</v>
      </c>
      <c r="AI19" s="25" t="e">
        <f>#REF!</f>
        <v>#REF!</v>
      </c>
      <c r="AJ19" s="25" t="e">
        <f t="shared" si="6"/>
        <v>#REF!</v>
      </c>
      <c r="AK19" s="25" t="e">
        <f t="shared" si="7"/>
        <v>#REF!</v>
      </c>
      <c r="AL19" s="25" t="e">
        <f t="shared" si="8"/>
        <v>#REF!</v>
      </c>
      <c r="AM19" s="25" t="e">
        <f t="shared" si="9"/>
        <v>#REF!</v>
      </c>
      <c r="AN19" s="7"/>
      <c r="AO19" s="7"/>
      <c r="AP19" s="7"/>
    </row>
    <row r="20" spans="1:42" ht="15.6" customHeight="1" x14ac:dyDescent="0.2">
      <c r="A20" s="16" t="s">
        <v>37</v>
      </c>
      <c r="B20" s="3">
        <v>480.6</v>
      </c>
      <c r="C20" s="3">
        <v>480.6</v>
      </c>
      <c r="D20" s="25">
        <v>460.2</v>
      </c>
      <c r="E20" s="3">
        <v>514</v>
      </c>
      <c r="F20" s="3">
        <v>535.1</v>
      </c>
      <c r="G20" s="3" t="e">
        <f>#REF!</f>
        <v>#REF!</v>
      </c>
      <c r="H20" s="3">
        <v>519.5</v>
      </c>
      <c r="I20" s="25" t="e">
        <f>#REF!</f>
        <v>#REF!</v>
      </c>
      <c r="J20" s="25" t="e">
        <f t="shared" si="0"/>
        <v>#REF!</v>
      </c>
      <c r="K20" s="25" t="e">
        <f t="shared" si="1"/>
        <v>#REF!</v>
      </c>
      <c r="L20" s="25" t="e">
        <f t="shared" si="2"/>
        <v>#REF!</v>
      </c>
      <c r="M20" s="25" t="e">
        <f t="shared" si="3"/>
        <v>#REF!</v>
      </c>
      <c r="N20" s="37"/>
      <c r="O20" s="16" t="s">
        <v>37</v>
      </c>
      <c r="P20" s="8">
        <v>835</v>
      </c>
      <c r="Q20" s="8">
        <v>315</v>
      </c>
      <c r="R20" s="35">
        <v>356</v>
      </c>
      <c r="S20" s="8">
        <v>815</v>
      </c>
      <c r="T20" s="8">
        <v>778</v>
      </c>
      <c r="U20" s="8" t="e">
        <f>#REF!</f>
        <v>#REF!</v>
      </c>
      <c r="V20" s="8">
        <v>855</v>
      </c>
      <c r="W20" s="35" t="e">
        <f>#REF!</f>
        <v>#REF!</v>
      </c>
      <c r="X20" s="25" t="e">
        <f t="shared" si="4"/>
        <v>#REF!</v>
      </c>
      <c r="Y20" s="25" t="e">
        <f t="shared" si="5"/>
        <v>#REF!</v>
      </c>
      <c r="Z20" s="36"/>
      <c r="AA20" s="16" t="s">
        <v>37</v>
      </c>
      <c r="AB20" s="3">
        <v>401.3</v>
      </c>
      <c r="AC20" s="3">
        <v>151.4</v>
      </c>
      <c r="AD20" s="25">
        <v>163.80000000000001</v>
      </c>
      <c r="AE20" s="3">
        <v>418.9</v>
      </c>
      <c r="AF20" s="3">
        <v>416.3</v>
      </c>
      <c r="AG20" s="3" t="e">
        <f>#REF!</f>
        <v>#REF!</v>
      </c>
      <c r="AH20" s="3">
        <v>444.2</v>
      </c>
      <c r="AI20" s="25" t="e">
        <f>#REF!</f>
        <v>#REF!</v>
      </c>
      <c r="AJ20" s="25" t="e">
        <f t="shared" si="6"/>
        <v>#REF!</v>
      </c>
      <c r="AK20" s="25" t="e">
        <f t="shared" si="7"/>
        <v>#REF!</v>
      </c>
      <c r="AL20" s="25" t="e">
        <f t="shared" si="8"/>
        <v>#REF!</v>
      </c>
      <c r="AM20" s="25" t="e">
        <f t="shared" si="9"/>
        <v>#REF!</v>
      </c>
      <c r="AN20" s="7"/>
      <c r="AO20" s="7"/>
      <c r="AP20" s="7"/>
    </row>
    <row r="21" spans="1:42" ht="15.6" customHeight="1" x14ac:dyDescent="0.2">
      <c r="A21" s="16" t="s">
        <v>38</v>
      </c>
      <c r="B21" s="3">
        <v>32.4</v>
      </c>
      <c r="C21" s="3">
        <v>25.9</v>
      </c>
      <c r="D21" s="25">
        <v>25</v>
      </c>
      <c r="E21" s="3">
        <v>29.2</v>
      </c>
      <c r="F21" s="3">
        <v>40.9</v>
      </c>
      <c r="G21" s="3" t="e">
        <f>#REF!</f>
        <v>#REF!</v>
      </c>
      <c r="H21" s="3">
        <v>59.7</v>
      </c>
      <c r="I21" s="25" t="e">
        <f>#REF!</f>
        <v>#REF!</v>
      </c>
      <c r="J21" s="25" t="e">
        <f t="shared" si="0"/>
        <v>#REF!</v>
      </c>
      <c r="K21" s="25" t="e">
        <f t="shared" si="1"/>
        <v>#REF!</v>
      </c>
      <c r="L21" s="25" t="e">
        <f t="shared" si="2"/>
        <v>#REF!</v>
      </c>
      <c r="M21" s="25" t="e">
        <f t="shared" si="3"/>
        <v>#REF!</v>
      </c>
      <c r="N21" s="37"/>
      <c r="O21" s="16" t="s">
        <v>38</v>
      </c>
      <c r="P21" s="8">
        <v>633</v>
      </c>
      <c r="Q21" s="8">
        <v>288</v>
      </c>
      <c r="R21" s="35">
        <v>309</v>
      </c>
      <c r="S21" s="8">
        <v>348</v>
      </c>
      <c r="T21" s="8">
        <v>473</v>
      </c>
      <c r="U21" s="8" t="e">
        <f>#REF!</f>
        <v>#REF!</v>
      </c>
      <c r="V21" s="8">
        <v>634</v>
      </c>
      <c r="W21" s="35" t="e">
        <f>#REF!</f>
        <v>#REF!</v>
      </c>
      <c r="X21" s="25" t="e">
        <f t="shared" si="4"/>
        <v>#REF!</v>
      </c>
      <c r="Y21" s="25" t="e">
        <f t="shared" si="5"/>
        <v>#REF!</v>
      </c>
      <c r="Z21" s="36"/>
      <c r="AA21" s="16" t="s">
        <v>38</v>
      </c>
      <c r="AB21" s="3">
        <v>20.5</v>
      </c>
      <c r="AC21" s="3">
        <v>7.5</v>
      </c>
      <c r="AD21" s="25">
        <v>7.7</v>
      </c>
      <c r="AE21" s="3">
        <v>10.199999999999999</v>
      </c>
      <c r="AF21" s="3">
        <v>19.3</v>
      </c>
      <c r="AG21" s="3" t="e">
        <f>#REF!</f>
        <v>#REF!</v>
      </c>
      <c r="AH21" s="3">
        <v>37.799999999999997</v>
      </c>
      <c r="AI21" s="25" t="e">
        <f>#REF!</f>
        <v>#REF!</v>
      </c>
      <c r="AJ21" s="25" t="e">
        <f t="shared" si="6"/>
        <v>#REF!</v>
      </c>
      <c r="AK21" s="25" t="e">
        <f t="shared" si="7"/>
        <v>#REF!</v>
      </c>
      <c r="AL21" s="25" t="e">
        <f t="shared" si="8"/>
        <v>#REF!</v>
      </c>
      <c r="AM21" s="25" t="e">
        <f t="shared" si="9"/>
        <v>#REF!</v>
      </c>
      <c r="AN21" s="7"/>
      <c r="AO21" s="7"/>
      <c r="AP21" s="7"/>
    </row>
    <row r="22" spans="1:42" ht="15.6" customHeight="1" x14ac:dyDescent="0.2">
      <c r="A22" s="16" t="s">
        <v>39</v>
      </c>
      <c r="B22" s="3">
        <v>76.599999999999994</v>
      </c>
      <c r="C22" s="3">
        <v>62.9</v>
      </c>
      <c r="D22" s="25">
        <v>84.6</v>
      </c>
      <c r="E22" s="3">
        <v>86.5</v>
      </c>
      <c r="F22" s="3">
        <v>108.6</v>
      </c>
      <c r="G22" s="3" t="e">
        <f>#REF!</f>
        <v>#REF!</v>
      </c>
      <c r="H22" s="3">
        <v>107.6</v>
      </c>
      <c r="I22" s="25" t="e">
        <f>#REF!</f>
        <v>#REF!</v>
      </c>
      <c r="J22" s="25" t="e">
        <f t="shared" si="0"/>
        <v>#REF!</v>
      </c>
      <c r="K22" s="25" t="e">
        <f t="shared" si="1"/>
        <v>#REF!</v>
      </c>
      <c r="L22" s="25" t="e">
        <f t="shared" si="2"/>
        <v>#REF!</v>
      </c>
      <c r="M22" s="25" t="e">
        <f t="shared" si="3"/>
        <v>#REF!</v>
      </c>
      <c r="N22" s="37"/>
      <c r="O22" s="16" t="s">
        <v>39</v>
      </c>
      <c r="P22" s="8">
        <v>462</v>
      </c>
      <c r="Q22" s="8">
        <v>322</v>
      </c>
      <c r="R22" s="35">
        <v>237</v>
      </c>
      <c r="S22" s="8">
        <v>446</v>
      </c>
      <c r="T22" s="8">
        <v>780</v>
      </c>
      <c r="U22" s="8" t="e">
        <f>#REF!</f>
        <v>#REF!</v>
      </c>
      <c r="V22" s="8">
        <v>731</v>
      </c>
      <c r="W22" s="35" t="e">
        <f>#REF!</f>
        <v>#REF!</v>
      </c>
      <c r="X22" s="25" t="e">
        <f t="shared" si="4"/>
        <v>#REF!</v>
      </c>
      <c r="Y22" s="25" t="e">
        <f t="shared" si="5"/>
        <v>#REF!</v>
      </c>
      <c r="Z22" s="36"/>
      <c r="AA22" s="16" t="s">
        <v>39</v>
      </c>
      <c r="AB22" s="3">
        <v>35.4</v>
      </c>
      <c r="AC22" s="3">
        <v>20.3</v>
      </c>
      <c r="AD22" s="25">
        <v>20.100000000000001</v>
      </c>
      <c r="AE22" s="3">
        <v>38.6</v>
      </c>
      <c r="AF22" s="3">
        <v>84.7</v>
      </c>
      <c r="AG22" s="3" t="e">
        <f>#REF!</f>
        <v>#REF!</v>
      </c>
      <c r="AH22" s="3">
        <v>78.7</v>
      </c>
      <c r="AI22" s="25" t="e">
        <f>#REF!</f>
        <v>#REF!</v>
      </c>
      <c r="AJ22" s="25" t="e">
        <f t="shared" si="6"/>
        <v>#REF!</v>
      </c>
      <c r="AK22" s="25" t="e">
        <f t="shared" si="7"/>
        <v>#REF!</v>
      </c>
      <c r="AL22" s="25" t="e">
        <f t="shared" si="8"/>
        <v>#REF!</v>
      </c>
      <c r="AM22" s="25" t="e">
        <f t="shared" si="9"/>
        <v>#REF!</v>
      </c>
      <c r="AN22" s="7"/>
      <c r="AO22" s="7"/>
      <c r="AP22" s="7"/>
    </row>
    <row r="23" spans="1:42" ht="15.6" customHeight="1" x14ac:dyDescent="0.2">
      <c r="A23" s="16" t="s">
        <v>40</v>
      </c>
      <c r="B23" s="3">
        <v>228.6</v>
      </c>
      <c r="C23" s="3">
        <v>214.7</v>
      </c>
      <c r="D23" s="25">
        <v>184.6</v>
      </c>
      <c r="E23" s="3">
        <v>158</v>
      </c>
      <c r="F23" s="3">
        <v>215.7</v>
      </c>
      <c r="G23" s="3" t="e">
        <f>#REF!</f>
        <v>#REF!</v>
      </c>
      <c r="H23" s="3">
        <v>235.8</v>
      </c>
      <c r="I23" s="25" t="e">
        <f>#REF!</f>
        <v>#REF!</v>
      </c>
      <c r="J23" s="25" t="e">
        <f t="shared" si="0"/>
        <v>#REF!</v>
      </c>
      <c r="K23" s="25" t="e">
        <f t="shared" si="1"/>
        <v>#REF!</v>
      </c>
      <c r="L23" s="25" t="e">
        <f t="shared" si="2"/>
        <v>#REF!</v>
      </c>
      <c r="M23" s="25" t="e">
        <f t="shared" si="3"/>
        <v>#REF!</v>
      </c>
      <c r="N23" s="37"/>
      <c r="O23" s="16" t="s">
        <v>40</v>
      </c>
      <c r="P23" s="8">
        <v>411</v>
      </c>
      <c r="Q23" s="8">
        <v>271</v>
      </c>
      <c r="R23" s="35">
        <v>120</v>
      </c>
      <c r="S23" s="8">
        <v>345.278481</v>
      </c>
      <c r="T23" s="8">
        <v>527.49188700000002</v>
      </c>
      <c r="U23" s="8" t="e">
        <f>#REF!</f>
        <v>#REF!</v>
      </c>
      <c r="V23" s="8">
        <v>679.55725199999995</v>
      </c>
      <c r="W23" s="35" t="e">
        <f>#REF!</f>
        <v>#REF!</v>
      </c>
      <c r="X23" s="25" t="e">
        <f t="shared" si="4"/>
        <v>#REF!</v>
      </c>
      <c r="Y23" s="25" t="e">
        <f t="shared" si="5"/>
        <v>#REF!</v>
      </c>
      <c r="Z23" s="36"/>
      <c r="AA23" s="16" t="s">
        <v>40</v>
      </c>
      <c r="AB23" s="3">
        <v>94</v>
      </c>
      <c r="AC23" s="3">
        <v>58.2</v>
      </c>
      <c r="AD23" s="25">
        <v>22.2</v>
      </c>
      <c r="AE23" s="3">
        <v>54.6</v>
      </c>
      <c r="AF23" s="3">
        <v>113.8</v>
      </c>
      <c r="AG23" s="3" t="e">
        <f>#REF!</f>
        <v>#REF!</v>
      </c>
      <c r="AH23" s="3">
        <v>160.19999999999999</v>
      </c>
      <c r="AI23" s="25" t="e">
        <f>#REF!</f>
        <v>#REF!</v>
      </c>
      <c r="AJ23" s="25" t="e">
        <f t="shared" si="6"/>
        <v>#REF!</v>
      </c>
      <c r="AK23" s="25" t="e">
        <f t="shared" si="7"/>
        <v>#REF!</v>
      </c>
      <c r="AL23" s="25" t="e">
        <f t="shared" si="8"/>
        <v>#REF!</v>
      </c>
      <c r="AM23" s="25" t="e">
        <f t="shared" si="9"/>
        <v>#REF!</v>
      </c>
      <c r="AN23" s="7"/>
      <c r="AO23" s="7"/>
      <c r="AP23" s="7"/>
    </row>
    <row r="24" spans="1:42" ht="15.6" customHeight="1" x14ac:dyDescent="0.2">
      <c r="A24" s="16" t="s">
        <v>41</v>
      </c>
      <c r="B24" s="3">
        <v>31</v>
      </c>
      <c r="C24" s="3">
        <v>30.1</v>
      </c>
      <c r="D24" s="25">
        <v>28.3</v>
      </c>
      <c r="E24" s="3">
        <v>37.200000000000003</v>
      </c>
      <c r="F24" s="3">
        <v>26.2</v>
      </c>
      <c r="G24" s="3" t="e">
        <f>#REF!</f>
        <v>#REF!</v>
      </c>
      <c r="H24" s="3">
        <v>38.4</v>
      </c>
      <c r="I24" s="25" t="e">
        <f>#REF!</f>
        <v>#REF!</v>
      </c>
      <c r="J24" s="25" t="e">
        <f t="shared" si="0"/>
        <v>#REF!</v>
      </c>
      <c r="K24" s="25" t="e">
        <f t="shared" si="1"/>
        <v>#REF!</v>
      </c>
      <c r="L24" s="25" t="e">
        <f t="shared" si="2"/>
        <v>#REF!</v>
      </c>
      <c r="M24" s="25" t="e">
        <f t="shared" si="3"/>
        <v>#REF!</v>
      </c>
      <c r="N24" s="37"/>
      <c r="O24" s="16" t="s">
        <v>41</v>
      </c>
      <c r="P24" s="8">
        <v>887</v>
      </c>
      <c r="Q24" s="8">
        <v>1007</v>
      </c>
      <c r="R24" s="35">
        <v>674</v>
      </c>
      <c r="S24" s="8">
        <v>674</v>
      </c>
      <c r="T24" s="8">
        <v>1091</v>
      </c>
      <c r="U24" s="8" t="e">
        <f>#REF!</f>
        <v>#REF!</v>
      </c>
      <c r="V24" s="8">
        <v>1424</v>
      </c>
      <c r="W24" s="35" t="e">
        <f>#REF!</f>
        <v>#REF!</v>
      </c>
      <c r="X24" s="25" t="e">
        <f t="shared" si="4"/>
        <v>#REF!</v>
      </c>
      <c r="Y24" s="25" t="e">
        <f t="shared" si="5"/>
        <v>#REF!</v>
      </c>
      <c r="Z24" s="36"/>
      <c r="AA24" s="16" t="s">
        <v>41</v>
      </c>
      <c r="AB24" s="3">
        <v>27.5</v>
      </c>
      <c r="AC24" s="3">
        <v>30.3</v>
      </c>
      <c r="AD24" s="25">
        <v>19.100000000000001</v>
      </c>
      <c r="AE24" s="3">
        <v>25.1</v>
      </c>
      <c r="AF24" s="3">
        <v>28.6</v>
      </c>
      <c r="AG24" s="3" t="e">
        <f>#REF!</f>
        <v>#REF!</v>
      </c>
      <c r="AH24" s="3">
        <v>54.7</v>
      </c>
      <c r="AI24" s="25" t="e">
        <f>#REF!</f>
        <v>#REF!</v>
      </c>
      <c r="AJ24" s="25" t="e">
        <f t="shared" si="6"/>
        <v>#REF!</v>
      </c>
      <c r="AK24" s="25" t="e">
        <f t="shared" si="7"/>
        <v>#REF!</v>
      </c>
      <c r="AL24" s="25" t="e">
        <f t="shared" si="8"/>
        <v>#REF!</v>
      </c>
      <c r="AM24" s="25" t="e">
        <f t="shared" si="9"/>
        <v>#REF!</v>
      </c>
      <c r="AN24" s="7"/>
      <c r="AO24" s="7"/>
      <c r="AP24" s="7"/>
    </row>
    <row r="25" spans="1:42" ht="15.6" customHeight="1" x14ac:dyDescent="0.2">
      <c r="A25" s="16" t="s">
        <v>42</v>
      </c>
      <c r="B25" s="3">
        <v>226.6</v>
      </c>
      <c r="C25" s="3">
        <v>176.2</v>
      </c>
      <c r="D25" s="25">
        <v>177</v>
      </c>
      <c r="E25" s="3">
        <v>172</v>
      </c>
      <c r="F25" s="3">
        <v>143</v>
      </c>
      <c r="G25" s="3" t="e">
        <f>#REF!</f>
        <v>#REF!</v>
      </c>
      <c r="H25" s="3">
        <v>153.69999999999999</v>
      </c>
      <c r="I25" s="25" t="e">
        <f>#REF!</f>
        <v>#REF!</v>
      </c>
      <c r="J25" s="25" t="e">
        <f t="shared" si="0"/>
        <v>#REF!</v>
      </c>
      <c r="K25" s="25" t="e">
        <f t="shared" si="1"/>
        <v>#REF!</v>
      </c>
      <c r="L25" s="25" t="e">
        <f t="shared" si="2"/>
        <v>#REF!</v>
      </c>
      <c r="M25" s="25" t="e">
        <f t="shared" si="3"/>
        <v>#REF!</v>
      </c>
      <c r="N25" s="37"/>
      <c r="O25" s="16" t="s">
        <v>42</v>
      </c>
      <c r="P25" s="8">
        <v>4670</v>
      </c>
      <c r="Q25" s="8">
        <v>3794</v>
      </c>
      <c r="R25" s="35">
        <v>795</v>
      </c>
      <c r="S25" s="8">
        <v>4721</v>
      </c>
      <c r="T25" s="8">
        <v>808</v>
      </c>
      <c r="U25" s="8" t="e">
        <f>#REF!</f>
        <v>#REF!</v>
      </c>
      <c r="V25" s="8">
        <v>5505</v>
      </c>
      <c r="W25" s="35" t="e">
        <f>#REF!</f>
        <v>#REF!</v>
      </c>
      <c r="X25" s="25" t="e">
        <f t="shared" si="4"/>
        <v>#REF!</v>
      </c>
      <c r="Y25" s="25" t="e">
        <f t="shared" si="5"/>
        <v>#REF!</v>
      </c>
      <c r="Z25" s="36"/>
      <c r="AA25" s="16" t="s">
        <v>42</v>
      </c>
      <c r="AB25" s="3">
        <v>1058.2</v>
      </c>
      <c r="AC25" s="3">
        <v>668.5</v>
      </c>
      <c r="AD25" s="25">
        <v>140.69999999999999</v>
      </c>
      <c r="AE25" s="3">
        <v>812</v>
      </c>
      <c r="AF25" s="3">
        <v>115.5</v>
      </c>
      <c r="AG25" s="3" t="e">
        <f>#REF!</f>
        <v>#REF!</v>
      </c>
      <c r="AH25" s="3">
        <v>846.1</v>
      </c>
      <c r="AI25" s="25" t="e">
        <f>#REF!</f>
        <v>#REF!</v>
      </c>
      <c r="AJ25" s="25" t="e">
        <f t="shared" si="6"/>
        <v>#REF!</v>
      </c>
      <c r="AK25" s="25" t="e">
        <f t="shared" si="7"/>
        <v>#REF!</v>
      </c>
      <c r="AL25" s="25" t="e">
        <f t="shared" si="8"/>
        <v>#REF!</v>
      </c>
      <c r="AM25" s="25" t="e">
        <f t="shared" si="9"/>
        <v>#REF!</v>
      </c>
      <c r="AN25" s="7"/>
      <c r="AO25" s="7"/>
      <c r="AP25" s="7"/>
    </row>
    <row r="26" spans="1:42" ht="15.6" customHeight="1" x14ac:dyDescent="0.2">
      <c r="A26" s="16" t="s">
        <v>43</v>
      </c>
      <c r="B26" s="3">
        <v>812.5</v>
      </c>
      <c r="C26" s="3">
        <v>764.3</v>
      </c>
      <c r="D26" s="25">
        <v>618.70000000000005</v>
      </c>
      <c r="E26" s="3">
        <v>646.9</v>
      </c>
      <c r="F26" s="3">
        <v>611.20000000000005</v>
      </c>
      <c r="G26" s="3" t="e">
        <f>#REF!</f>
        <v>#REF!</v>
      </c>
      <c r="H26" s="3">
        <v>593</v>
      </c>
      <c r="I26" s="25" t="e">
        <f>#REF!</f>
        <v>#REF!</v>
      </c>
      <c r="J26" s="25" t="e">
        <f t="shared" si="0"/>
        <v>#REF!</v>
      </c>
      <c r="K26" s="25" t="e">
        <f t="shared" si="1"/>
        <v>#REF!</v>
      </c>
      <c r="L26" s="25" t="e">
        <f t="shared" si="2"/>
        <v>#REF!</v>
      </c>
      <c r="M26" s="25" t="e">
        <f t="shared" si="3"/>
        <v>#REF!</v>
      </c>
      <c r="N26" s="37"/>
      <c r="O26" s="16" t="s">
        <v>43</v>
      </c>
      <c r="P26" s="8">
        <v>3916.695385</v>
      </c>
      <c r="Q26" s="8">
        <v>3628.7125470000001</v>
      </c>
      <c r="R26" s="35">
        <v>2340.3072569999999</v>
      </c>
      <c r="S26" s="8">
        <v>3066.528057</v>
      </c>
      <c r="T26" s="8">
        <v>3754.627618</v>
      </c>
      <c r="U26" s="8" t="e">
        <f>#REF!</f>
        <v>#REF!</v>
      </c>
      <c r="V26" s="8">
        <v>4008.0629009999998</v>
      </c>
      <c r="W26" s="35" t="e">
        <f>#REF!</f>
        <v>#REF!</v>
      </c>
      <c r="X26" s="25" t="e">
        <f t="shared" si="4"/>
        <v>#REF!</v>
      </c>
      <c r="Y26" s="25" t="e">
        <f t="shared" si="5"/>
        <v>#REF!</v>
      </c>
      <c r="Z26" s="36"/>
      <c r="AA26" s="16" t="s">
        <v>43</v>
      </c>
      <c r="AB26" s="3">
        <v>3182.3</v>
      </c>
      <c r="AC26" s="3">
        <v>2773.4</v>
      </c>
      <c r="AD26" s="25">
        <v>1447.9</v>
      </c>
      <c r="AE26" s="3">
        <v>1983.7</v>
      </c>
      <c r="AF26" s="3">
        <v>2294.8000000000002</v>
      </c>
      <c r="AG26" s="3" t="e">
        <f>#REF!</f>
        <v>#REF!</v>
      </c>
      <c r="AH26" s="3">
        <v>2376.8000000000002</v>
      </c>
      <c r="AI26" s="25" t="e">
        <f>#REF!</f>
        <v>#REF!</v>
      </c>
      <c r="AJ26" s="25" t="e">
        <f t="shared" si="6"/>
        <v>#REF!</v>
      </c>
      <c r="AK26" s="25" t="e">
        <f t="shared" si="7"/>
        <v>#REF!</v>
      </c>
      <c r="AL26" s="25" t="e">
        <f t="shared" si="8"/>
        <v>#REF!</v>
      </c>
      <c r="AM26" s="25" t="e">
        <f t="shared" si="9"/>
        <v>#REF!</v>
      </c>
      <c r="AN26" s="7"/>
      <c r="AO26" s="7"/>
      <c r="AP26" s="7"/>
    </row>
    <row r="27" spans="1:42" ht="15.6" customHeight="1" x14ac:dyDescent="0.2">
      <c r="A27" s="46" t="s">
        <v>44</v>
      </c>
      <c r="B27" s="47">
        <v>6202.2</v>
      </c>
      <c r="C27" s="47">
        <v>6480.2</v>
      </c>
      <c r="D27" s="47">
        <v>7067.4</v>
      </c>
      <c r="E27" s="47">
        <v>8014.7</v>
      </c>
      <c r="F27" s="47">
        <v>7742.1</v>
      </c>
      <c r="G27" s="47" t="e">
        <f>#REF!</f>
        <v>#REF!</v>
      </c>
      <c r="H27" s="47">
        <v>9191.7999999999993</v>
      </c>
      <c r="I27" s="47" t="e">
        <f>#REF!</f>
        <v>#REF!</v>
      </c>
      <c r="J27" s="47" t="e">
        <f t="shared" si="0"/>
        <v>#REF!</v>
      </c>
      <c r="K27" s="47" t="e">
        <f t="shared" si="1"/>
        <v>#REF!</v>
      </c>
      <c r="L27" s="47" t="e">
        <f t="shared" si="2"/>
        <v>#REF!</v>
      </c>
      <c r="M27" s="47" t="e">
        <f t="shared" si="3"/>
        <v>#REF!</v>
      </c>
      <c r="N27" s="31"/>
      <c r="O27" s="46" t="s">
        <v>44</v>
      </c>
      <c r="P27" s="48">
        <v>5651.8394120000003</v>
      </c>
      <c r="Q27" s="48">
        <v>6108.1570940000001</v>
      </c>
      <c r="R27" s="48">
        <v>3996.4492030000001</v>
      </c>
      <c r="S27" s="48">
        <v>6098.0000250000003</v>
      </c>
      <c r="T27" s="48">
        <v>5353.9971329999998</v>
      </c>
      <c r="U27" s="48" t="e">
        <f>#REF!</f>
        <v>#REF!</v>
      </c>
      <c r="V27" s="48">
        <v>6147.0468680000004</v>
      </c>
      <c r="W27" s="48" t="e">
        <f>#REF!</f>
        <v>#REF!</v>
      </c>
      <c r="X27" s="47" t="e">
        <f t="shared" si="4"/>
        <v>#REF!</v>
      </c>
      <c r="Y27" s="47" t="e">
        <f t="shared" si="5"/>
        <v>#REF!</v>
      </c>
      <c r="Z27" s="33"/>
      <c r="AA27" s="46" t="s">
        <v>44</v>
      </c>
      <c r="AB27" s="47">
        <v>35053.800000000003</v>
      </c>
      <c r="AC27" s="47">
        <v>39582.1</v>
      </c>
      <c r="AD27" s="47">
        <v>28244.400000000001</v>
      </c>
      <c r="AE27" s="47">
        <v>48873.7</v>
      </c>
      <c r="AF27" s="47">
        <v>41451.199999999997</v>
      </c>
      <c r="AG27" s="47" t="e">
        <f>#REF!</f>
        <v>#REF!</v>
      </c>
      <c r="AH27" s="47">
        <v>56502.5</v>
      </c>
      <c r="AI27" s="47" t="e">
        <f>#REF!</f>
        <v>#REF!</v>
      </c>
      <c r="AJ27" s="47" t="e">
        <f t="shared" si="6"/>
        <v>#REF!</v>
      </c>
      <c r="AK27" s="47" t="e">
        <f t="shared" si="7"/>
        <v>#REF!</v>
      </c>
      <c r="AL27" s="47" t="e">
        <f t="shared" si="8"/>
        <v>#REF!</v>
      </c>
      <c r="AM27" s="47" t="e">
        <f t="shared" si="9"/>
        <v>#REF!</v>
      </c>
      <c r="AN27" s="7"/>
      <c r="AO27" s="7"/>
      <c r="AP27" s="7"/>
    </row>
    <row r="28" spans="1:42" ht="15.6" customHeight="1" x14ac:dyDescent="0.2">
      <c r="A28" s="16" t="s">
        <v>45</v>
      </c>
      <c r="B28" s="3">
        <v>3298.2</v>
      </c>
      <c r="C28" s="3">
        <v>3416.5</v>
      </c>
      <c r="D28" s="25">
        <v>3800.1</v>
      </c>
      <c r="E28" s="3">
        <v>4639.1000000000004</v>
      </c>
      <c r="F28" s="3">
        <v>4498.3999999999996</v>
      </c>
      <c r="G28" s="3" t="e">
        <f>#REF!</f>
        <v>#REF!</v>
      </c>
      <c r="H28" s="3">
        <v>5457.3</v>
      </c>
      <c r="I28" s="25" t="e">
        <f>#REF!</f>
        <v>#REF!</v>
      </c>
      <c r="J28" s="25" t="e">
        <f t="shared" si="0"/>
        <v>#REF!</v>
      </c>
      <c r="K28" s="25" t="e">
        <f t="shared" si="1"/>
        <v>#REF!</v>
      </c>
      <c r="L28" s="25" t="e">
        <f t="shared" si="2"/>
        <v>#REF!</v>
      </c>
      <c r="M28" s="25" t="e">
        <f t="shared" si="3"/>
        <v>#REF!</v>
      </c>
      <c r="N28" s="34"/>
      <c r="O28" s="16" t="s">
        <v>45</v>
      </c>
      <c r="P28" s="8">
        <v>5472.5042139999996</v>
      </c>
      <c r="Q28" s="8">
        <v>6077.3892580000002</v>
      </c>
      <c r="R28" s="35">
        <v>4018.7479800000001</v>
      </c>
      <c r="S28" s="8">
        <v>6222.5403200000001</v>
      </c>
      <c r="T28" s="8">
        <v>5868.8945400000002</v>
      </c>
      <c r="U28" s="8" t="e">
        <f>#REF!</f>
        <v>#REF!</v>
      </c>
      <c r="V28" s="8">
        <v>6349.2507830000004</v>
      </c>
      <c r="W28" s="35" t="e">
        <f>#REF!</f>
        <v>#REF!</v>
      </c>
      <c r="X28" s="25" t="e">
        <f t="shared" si="4"/>
        <v>#REF!</v>
      </c>
      <c r="Y28" s="25" t="e">
        <f t="shared" si="5"/>
        <v>#REF!</v>
      </c>
      <c r="Z28" s="36"/>
      <c r="AA28" s="16" t="s">
        <v>45</v>
      </c>
      <c r="AB28" s="3">
        <v>18049.400000000001</v>
      </c>
      <c r="AC28" s="3">
        <v>20763.400000000001</v>
      </c>
      <c r="AD28" s="25">
        <v>15271.6</v>
      </c>
      <c r="AE28" s="3">
        <v>28867</v>
      </c>
      <c r="AF28" s="3">
        <v>26400.6</v>
      </c>
      <c r="AG28" s="3" t="e">
        <f>#REF!</f>
        <v>#REF!</v>
      </c>
      <c r="AH28" s="3">
        <v>34649.800000000003</v>
      </c>
      <c r="AI28" s="25" t="e">
        <f>#REF!</f>
        <v>#REF!</v>
      </c>
      <c r="AJ28" s="25" t="e">
        <f t="shared" si="6"/>
        <v>#REF!</v>
      </c>
      <c r="AK28" s="25" t="e">
        <f t="shared" si="7"/>
        <v>#REF!</v>
      </c>
      <c r="AL28" s="25" t="e">
        <f t="shared" si="8"/>
        <v>#REF!</v>
      </c>
      <c r="AM28" s="25" t="e">
        <f t="shared" si="9"/>
        <v>#REF!</v>
      </c>
      <c r="AN28" s="7"/>
      <c r="AO28" s="7"/>
      <c r="AP28" s="7"/>
    </row>
    <row r="29" spans="1:42" ht="15.6" customHeight="1" x14ac:dyDescent="0.2">
      <c r="A29" s="16" t="s">
        <v>46</v>
      </c>
      <c r="B29" s="3">
        <v>1574.5</v>
      </c>
      <c r="C29" s="3">
        <v>1635.5</v>
      </c>
      <c r="D29" s="25">
        <v>1681</v>
      </c>
      <c r="E29" s="3">
        <v>1787.9</v>
      </c>
      <c r="F29" s="3">
        <v>1735.5</v>
      </c>
      <c r="G29" s="3" t="e">
        <f>#REF!</f>
        <v>#REF!</v>
      </c>
      <c r="H29" s="3">
        <v>1855</v>
      </c>
      <c r="I29" s="25" t="e">
        <f>#REF!</f>
        <v>#REF!</v>
      </c>
      <c r="J29" s="25" t="e">
        <f t="shared" si="0"/>
        <v>#REF!</v>
      </c>
      <c r="K29" s="25" t="e">
        <f t="shared" si="1"/>
        <v>#REF!</v>
      </c>
      <c r="L29" s="25" t="e">
        <f t="shared" si="2"/>
        <v>#REF!</v>
      </c>
      <c r="M29" s="25" t="e">
        <f t="shared" si="3"/>
        <v>#REF!</v>
      </c>
      <c r="N29" s="34"/>
      <c r="O29" s="16" t="s">
        <v>46</v>
      </c>
      <c r="P29" s="8">
        <v>5195.0460460000004</v>
      </c>
      <c r="Q29" s="8">
        <v>5675.8483640000004</v>
      </c>
      <c r="R29" s="35">
        <v>3729.6460440000001</v>
      </c>
      <c r="S29" s="8">
        <v>5520.7640250000004</v>
      </c>
      <c r="T29" s="8">
        <v>3734.3624319999999</v>
      </c>
      <c r="U29" s="8" t="e">
        <f>#REF!</f>
        <v>#REF!</v>
      </c>
      <c r="V29" s="8">
        <v>5082.3072780000002</v>
      </c>
      <c r="W29" s="35" t="e">
        <f>#REF!</f>
        <v>#REF!</v>
      </c>
      <c r="X29" s="25" t="e">
        <f t="shared" si="4"/>
        <v>#REF!</v>
      </c>
      <c r="Y29" s="25" t="e">
        <f t="shared" si="5"/>
        <v>#REF!</v>
      </c>
      <c r="Z29" s="36"/>
      <c r="AA29" s="16" t="s">
        <v>46</v>
      </c>
      <c r="AB29" s="3">
        <v>8179.6</v>
      </c>
      <c r="AC29" s="3">
        <v>9282.9</v>
      </c>
      <c r="AD29" s="25">
        <v>6269.5</v>
      </c>
      <c r="AE29" s="3">
        <v>9870.6</v>
      </c>
      <c r="AF29" s="3">
        <v>6481</v>
      </c>
      <c r="AG29" s="3" t="e">
        <f>#REF!</f>
        <v>#REF!</v>
      </c>
      <c r="AH29" s="3">
        <v>9427.7000000000007</v>
      </c>
      <c r="AI29" s="25" t="e">
        <f>#REF!</f>
        <v>#REF!</v>
      </c>
      <c r="AJ29" s="25" t="e">
        <f t="shared" si="6"/>
        <v>#REF!</v>
      </c>
      <c r="AK29" s="25" t="e">
        <f t="shared" si="7"/>
        <v>#REF!</v>
      </c>
      <c r="AL29" s="25" t="e">
        <f t="shared" si="8"/>
        <v>#REF!</v>
      </c>
      <c r="AM29" s="25" t="e">
        <f t="shared" si="9"/>
        <v>#REF!</v>
      </c>
      <c r="AN29" s="7"/>
      <c r="AO29" s="7"/>
      <c r="AP29" s="7"/>
    </row>
    <row r="30" spans="1:42" ht="15.6" customHeight="1" x14ac:dyDescent="0.2">
      <c r="A30" s="16" t="s">
        <v>47</v>
      </c>
      <c r="B30" s="3">
        <v>1240.5</v>
      </c>
      <c r="C30" s="3">
        <v>1363</v>
      </c>
      <c r="D30" s="25">
        <v>1521.1</v>
      </c>
      <c r="E30" s="3">
        <v>1520.7</v>
      </c>
      <c r="F30" s="3">
        <v>1444.6</v>
      </c>
      <c r="G30" s="3" t="e">
        <f>#REF!</f>
        <v>#REF!</v>
      </c>
      <c r="H30" s="3">
        <v>1819.4</v>
      </c>
      <c r="I30" s="25" t="e">
        <f>#REF!</f>
        <v>#REF!</v>
      </c>
      <c r="J30" s="25" t="e">
        <f t="shared" si="0"/>
        <v>#REF!</v>
      </c>
      <c r="K30" s="25" t="e">
        <f t="shared" si="1"/>
        <v>#REF!</v>
      </c>
      <c r="L30" s="25" t="e">
        <f t="shared" si="2"/>
        <v>#REF!</v>
      </c>
      <c r="M30" s="25" t="e">
        <f t="shared" si="3"/>
        <v>#REF!</v>
      </c>
      <c r="N30" s="34"/>
      <c r="O30" s="16" t="s">
        <v>47</v>
      </c>
      <c r="P30" s="8">
        <v>6448.2861750000002</v>
      </c>
      <c r="Q30" s="8">
        <v>6598.6004400000002</v>
      </c>
      <c r="R30" s="35">
        <v>4227.5549929999997</v>
      </c>
      <c r="S30" s="8">
        <v>6341.9477870000001</v>
      </c>
      <c r="T30" s="8">
        <v>5615.1737510000003</v>
      </c>
      <c r="U30" s="8" t="e">
        <f>#REF!</f>
        <v>#REF!</v>
      </c>
      <c r="V30" s="8">
        <v>6562.6709899999996</v>
      </c>
      <c r="W30" s="35" t="e">
        <f>#REF!</f>
        <v>#REF!</v>
      </c>
      <c r="X30" s="25" t="e">
        <f t="shared" si="4"/>
        <v>#REF!</v>
      </c>
      <c r="Y30" s="25" t="e">
        <f t="shared" si="5"/>
        <v>#REF!</v>
      </c>
      <c r="Z30" s="36"/>
      <c r="AA30" s="16" t="s">
        <v>47</v>
      </c>
      <c r="AB30" s="3">
        <v>7999.1</v>
      </c>
      <c r="AC30" s="3">
        <v>8993.9</v>
      </c>
      <c r="AD30" s="25">
        <v>6430.5</v>
      </c>
      <c r="AE30" s="3">
        <v>9644.2000000000007</v>
      </c>
      <c r="AF30" s="3">
        <v>8111.7</v>
      </c>
      <c r="AG30" s="3" t="e">
        <f>#REF!</f>
        <v>#REF!</v>
      </c>
      <c r="AH30" s="3">
        <v>11940.1</v>
      </c>
      <c r="AI30" s="25" t="e">
        <f>#REF!</f>
        <v>#REF!</v>
      </c>
      <c r="AJ30" s="25" t="e">
        <f t="shared" si="6"/>
        <v>#REF!</v>
      </c>
      <c r="AK30" s="25" t="e">
        <f t="shared" si="7"/>
        <v>#REF!</v>
      </c>
      <c r="AL30" s="25" t="e">
        <f t="shared" si="8"/>
        <v>#REF!</v>
      </c>
      <c r="AM30" s="25" t="e">
        <f t="shared" si="9"/>
        <v>#REF!</v>
      </c>
      <c r="AN30" s="7"/>
      <c r="AO30" s="7"/>
      <c r="AP30" s="7"/>
    </row>
    <row r="31" spans="1:42" ht="15.6" customHeight="1" x14ac:dyDescent="0.2">
      <c r="A31" s="16" t="s">
        <v>48</v>
      </c>
      <c r="B31" s="3">
        <v>89</v>
      </c>
      <c r="C31" s="3">
        <v>65.2</v>
      </c>
      <c r="D31" s="25">
        <v>65.2</v>
      </c>
      <c r="E31" s="3">
        <v>67</v>
      </c>
      <c r="F31" s="3">
        <v>63.6</v>
      </c>
      <c r="G31" s="3" t="e">
        <f>#REF!</f>
        <v>#REF!</v>
      </c>
      <c r="H31" s="3">
        <v>60.1</v>
      </c>
      <c r="I31" s="25" t="e">
        <f>#REF!</f>
        <v>#REF!</v>
      </c>
      <c r="J31" s="25" t="e">
        <f t="shared" si="0"/>
        <v>#REF!</v>
      </c>
      <c r="K31" s="25" t="e">
        <f t="shared" si="1"/>
        <v>#REF!</v>
      </c>
      <c r="L31" s="25" t="e">
        <f t="shared" si="2"/>
        <v>#REF!</v>
      </c>
      <c r="M31" s="25" t="e">
        <f t="shared" si="3"/>
        <v>#REF!</v>
      </c>
      <c r="N31" s="34"/>
      <c r="O31" s="16" t="s">
        <v>48</v>
      </c>
      <c r="P31" s="8">
        <v>9277.8202249999995</v>
      </c>
      <c r="Q31" s="8">
        <v>8311.9141099999997</v>
      </c>
      <c r="R31" s="35">
        <v>4183.9263799999999</v>
      </c>
      <c r="S31" s="8">
        <v>7341.4925370000001</v>
      </c>
      <c r="T31" s="8">
        <v>7199.3710689999998</v>
      </c>
      <c r="U31" s="8" t="e">
        <f>#REF!</f>
        <v>#REF!</v>
      </c>
      <c r="V31" s="8">
        <v>8067.4792010000001</v>
      </c>
      <c r="W31" s="35" t="e">
        <f>#REF!</f>
        <v>#REF!</v>
      </c>
      <c r="X31" s="25" t="e">
        <f t="shared" si="4"/>
        <v>#REF!</v>
      </c>
      <c r="Y31" s="25" t="e">
        <f t="shared" si="5"/>
        <v>#REF!</v>
      </c>
      <c r="Z31" s="36"/>
      <c r="AA31" s="16" t="s">
        <v>48</v>
      </c>
      <c r="AB31" s="3">
        <v>825.7</v>
      </c>
      <c r="AC31" s="3">
        <v>541.9</v>
      </c>
      <c r="AD31" s="25">
        <v>272.8</v>
      </c>
      <c r="AE31" s="3">
        <v>491.9</v>
      </c>
      <c r="AF31" s="3">
        <v>457.9</v>
      </c>
      <c r="AG31" s="3" t="e">
        <f>#REF!</f>
        <v>#REF!</v>
      </c>
      <c r="AH31" s="3">
        <v>484.9</v>
      </c>
      <c r="AI31" s="25" t="e">
        <f>#REF!</f>
        <v>#REF!</v>
      </c>
      <c r="AJ31" s="25" t="e">
        <f t="shared" si="6"/>
        <v>#REF!</v>
      </c>
      <c r="AK31" s="25" t="e">
        <f t="shared" si="7"/>
        <v>#REF!</v>
      </c>
      <c r="AL31" s="25" t="e">
        <f t="shared" si="8"/>
        <v>#REF!</v>
      </c>
      <c r="AM31" s="25" t="e">
        <f t="shared" si="9"/>
        <v>#REF!</v>
      </c>
      <c r="AN31" s="7"/>
      <c r="AO31" s="7"/>
      <c r="AP31" s="7"/>
    </row>
    <row r="32" spans="1:42" ht="15.6" customHeight="1" x14ac:dyDescent="0.2">
      <c r="A32" s="46" t="s">
        <v>49</v>
      </c>
      <c r="B32" s="47">
        <v>2106.5</v>
      </c>
      <c r="C32" s="47">
        <v>2060.6999999999998</v>
      </c>
      <c r="D32" s="47">
        <v>2051.3000000000002</v>
      </c>
      <c r="E32" s="47">
        <v>2138.9</v>
      </c>
      <c r="F32" s="47">
        <v>2066.9</v>
      </c>
      <c r="G32" s="47" t="e">
        <f>#REF!</f>
        <v>#REF!</v>
      </c>
      <c r="H32" s="47">
        <v>2061.1999999999998</v>
      </c>
      <c r="I32" s="47" t="e">
        <f>#REF!</f>
        <v>#REF!</v>
      </c>
      <c r="J32" s="47" t="e">
        <f t="shared" si="0"/>
        <v>#REF!</v>
      </c>
      <c r="K32" s="47" t="e">
        <f t="shared" si="1"/>
        <v>#REF!</v>
      </c>
      <c r="L32" s="47" t="e">
        <f t="shared" si="2"/>
        <v>#REF!</v>
      </c>
      <c r="M32" s="47" t="e">
        <f t="shared" si="3"/>
        <v>#REF!</v>
      </c>
      <c r="N32" s="31"/>
      <c r="O32" s="46" t="s">
        <v>49</v>
      </c>
      <c r="P32" s="48">
        <v>5092.9212440000001</v>
      </c>
      <c r="Q32" s="48">
        <v>5367.6906879999997</v>
      </c>
      <c r="R32" s="48">
        <v>4774.6858579999998</v>
      </c>
      <c r="S32" s="48">
        <v>5819.7407549999998</v>
      </c>
      <c r="T32" s="48">
        <v>5384.5701779999999</v>
      </c>
      <c r="U32" s="48" t="e">
        <f>#REF!</f>
        <v>#REF!</v>
      </c>
      <c r="V32" s="48">
        <v>5995.1214829999999</v>
      </c>
      <c r="W32" s="48" t="e">
        <f>#REF!</f>
        <v>#REF!</v>
      </c>
      <c r="X32" s="47" t="e">
        <f t="shared" si="4"/>
        <v>#REF!</v>
      </c>
      <c r="Y32" s="47" t="e">
        <f t="shared" si="5"/>
        <v>#REF!</v>
      </c>
      <c r="Z32" s="33"/>
      <c r="AA32" s="46" t="s">
        <v>49</v>
      </c>
      <c r="AB32" s="47">
        <v>10728.4</v>
      </c>
      <c r="AC32" s="47">
        <v>11061.2</v>
      </c>
      <c r="AD32" s="47">
        <v>9794.2999999999993</v>
      </c>
      <c r="AE32" s="47">
        <v>12447.9</v>
      </c>
      <c r="AF32" s="47">
        <v>11129.4</v>
      </c>
      <c r="AG32" s="47" t="e">
        <f>#REF!</f>
        <v>#REF!</v>
      </c>
      <c r="AH32" s="47">
        <v>12357.2</v>
      </c>
      <c r="AI32" s="47" t="e">
        <f>#REF!</f>
        <v>#REF!</v>
      </c>
      <c r="AJ32" s="47" t="e">
        <f t="shared" si="6"/>
        <v>#REF!</v>
      </c>
      <c r="AK32" s="47" t="e">
        <f t="shared" si="7"/>
        <v>#REF!</v>
      </c>
      <c r="AL32" s="47" t="e">
        <f t="shared" si="8"/>
        <v>#REF!</v>
      </c>
      <c r="AM32" s="47" t="e">
        <f t="shared" si="9"/>
        <v>#REF!</v>
      </c>
      <c r="AN32" s="7"/>
      <c r="AO32" s="7"/>
      <c r="AP32" s="7"/>
    </row>
    <row r="33" spans="1:42" ht="15.6" customHeight="1" x14ac:dyDescent="0.2">
      <c r="A33" s="16" t="s">
        <v>50</v>
      </c>
      <c r="B33" s="3">
        <v>1326</v>
      </c>
      <c r="C33" s="3">
        <v>1277.5999999999999</v>
      </c>
      <c r="D33" s="25">
        <v>1208.4000000000001</v>
      </c>
      <c r="E33" s="3">
        <v>1267</v>
      </c>
      <c r="F33" s="3">
        <v>1165.0999999999999</v>
      </c>
      <c r="G33" s="3" t="e">
        <f>#REF!</f>
        <v>#REF!</v>
      </c>
      <c r="H33" s="3">
        <v>1182.7</v>
      </c>
      <c r="I33" s="25" t="e">
        <f>#REF!</f>
        <v>#REF!</v>
      </c>
      <c r="J33" s="25" t="e">
        <f t="shared" si="0"/>
        <v>#REF!</v>
      </c>
      <c r="K33" s="25" t="e">
        <f t="shared" si="1"/>
        <v>#REF!</v>
      </c>
      <c r="L33" s="25" t="e">
        <f t="shared" si="2"/>
        <v>#REF!</v>
      </c>
      <c r="M33" s="25" t="e">
        <f t="shared" si="3"/>
        <v>#REF!</v>
      </c>
      <c r="N33" s="34"/>
      <c r="O33" s="16" t="s">
        <v>50</v>
      </c>
      <c r="P33" s="8">
        <v>5236.0181000000002</v>
      </c>
      <c r="Q33" s="8">
        <v>5372.9586730000001</v>
      </c>
      <c r="R33" s="35">
        <v>4899.8684210000001</v>
      </c>
      <c r="S33" s="8">
        <v>5935.9611679999998</v>
      </c>
      <c r="T33" s="8">
        <v>6082.3113039999998</v>
      </c>
      <c r="U33" s="8" t="e">
        <f>#REF!</f>
        <v>#REF!</v>
      </c>
      <c r="V33" s="8">
        <v>6512.1883829999997</v>
      </c>
      <c r="W33" s="35" t="e">
        <f>#REF!</f>
        <v>#REF!</v>
      </c>
      <c r="X33" s="25" t="e">
        <f t="shared" si="4"/>
        <v>#REF!</v>
      </c>
      <c r="Y33" s="25" t="e">
        <f t="shared" si="5"/>
        <v>#REF!</v>
      </c>
      <c r="Z33" s="36"/>
      <c r="AA33" s="16" t="s">
        <v>50</v>
      </c>
      <c r="AB33" s="3">
        <v>6943</v>
      </c>
      <c r="AC33" s="3">
        <v>6864.5</v>
      </c>
      <c r="AD33" s="25">
        <v>5921</v>
      </c>
      <c r="AE33" s="3">
        <v>7520.9</v>
      </c>
      <c r="AF33" s="3">
        <v>7086.5</v>
      </c>
      <c r="AG33" s="3" t="e">
        <f>#REF!</f>
        <v>#REF!</v>
      </c>
      <c r="AH33" s="3">
        <v>7702</v>
      </c>
      <c r="AI33" s="25" t="e">
        <f>#REF!</f>
        <v>#REF!</v>
      </c>
      <c r="AJ33" s="25" t="e">
        <f t="shared" si="6"/>
        <v>#REF!</v>
      </c>
      <c r="AK33" s="25" t="e">
        <f t="shared" si="7"/>
        <v>#REF!</v>
      </c>
      <c r="AL33" s="25" t="e">
        <f t="shared" si="8"/>
        <v>#REF!</v>
      </c>
      <c r="AM33" s="25" t="e">
        <f t="shared" si="9"/>
        <v>#REF!</v>
      </c>
      <c r="AN33" s="7"/>
      <c r="AO33" s="7"/>
      <c r="AP33" s="7"/>
    </row>
    <row r="34" spans="1:42" ht="15.6" customHeight="1" x14ac:dyDescent="0.2">
      <c r="A34" s="16" t="s">
        <v>51</v>
      </c>
      <c r="B34" s="3">
        <v>22.3</v>
      </c>
      <c r="C34" s="3">
        <v>17.8</v>
      </c>
      <c r="D34" s="25">
        <v>13.6</v>
      </c>
      <c r="E34" s="3">
        <v>13.2</v>
      </c>
      <c r="F34" s="3">
        <v>13.4</v>
      </c>
      <c r="G34" s="3" t="e">
        <f>#REF!</f>
        <v>#REF!</v>
      </c>
      <c r="H34" s="3">
        <v>11.5</v>
      </c>
      <c r="I34" s="25" t="e">
        <f>#REF!</f>
        <v>#REF!</v>
      </c>
      <c r="J34" s="25" t="e">
        <f t="shared" si="0"/>
        <v>#REF!</v>
      </c>
      <c r="K34" s="25" t="e">
        <f t="shared" si="1"/>
        <v>#REF!</v>
      </c>
      <c r="L34" s="25" t="e">
        <f t="shared" si="2"/>
        <v>#REF!</v>
      </c>
      <c r="M34" s="25" t="e">
        <f t="shared" si="3"/>
        <v>#REF!</v>
      </c>
      <c r="N34" s="34"/>
      <c r="O34" s="16" t="s">
        <v>51</v>
      </c>
      <c r="P34" s="8">
        <v>2711</v>
      </c>
      <c r="Q34" s="8">
        <v>1363</v>
      </c>
      <c r="R34" s="35">
        <v>2910</v>
      </c>
      <c r="S34" s="8">
        <v>2832</v>
      </c>
      <c r="T34" s="8">
        <v>2995</v>
      </c>
      <c r="U34" s="8" t="e">
        <f>#REF!</f>
        <v>#REF!</v>
      </c>
      <c r="V34" s="8">
        <v>2843</v>
      </c>
      <c r="W34" s="35" t="e">
        <f>#REF!</f>
        <v>#REF!</v>
      </c>
      <c r="X34" s="25" t="e">
        <f t="shared" si="4"/>
        <v>#REF!</v>
      </c>
      <c r="Y34" s="25" t="e">
        <f t="shared" si="5"/>
        <v>#REF!</v>
      </c>
      <c r="Z34" s="36"/>
      <c r="AA34" s="16" t="s">
        <v>51</v>
      </c>
      <c r="AB34" s="3">
        <v>60.5</v>
      </c>
      <c r="AC34" s="3">
        <v>24.3</v>
      </c>
      <c r="AD34" s="25">
        <v>39.6</v>
      </c>
      <c r="AE34" s="3">
        <v>37.4</v>
      </c>
      <c r="AF34" s="3">
        <v>40.1</v>
      </c>
      <c r="AG34" s="3" t="e">
        <f>#REF!</f>
        <v>#REF!</v>
      </c>
      <c r="AH34" s="3">
        <v>32.700000000000003</v>
      </c>
      <c r="AI34" s="25" t="e">
        <f>#REF!</f>
        <v>#REF!</v>
      </c>
      <c r="AJ34" s="25" t="e">
        <f t="shared" si="6"/>
        <v>#REF!</v>
      </c>
      <c r="AK34" s="25" t="e">
        <f t="shared" si="7"/>
        <v>#REF!</v>
      </c>
      <c r="AL34" s="25" t="e">
        <f t="shared" si="8"/>
        <v>#REF!</v>
      </c>
      <c r="AM34" s="25" t="e">
        <f t="shared" si="9"/>
        <v>#REF!</v>
      </c>
      <c r="AN34" s="7"/>
      <c r="AO34" s="7"/>
      <c r="AP34" s="7"/>
    </row>
    <row r="35" spans="1:42" ht="15.6" customHeight="1" x14ac:dyDescent="0.2">
      <c r="A35" s="16" t="s">
        <v>52</v>
      </c>
      <c r="B35" s="3">
        <v>4.4000000000000004</v>
      </c>
      <c r="C35" s="3">
        <v>2.6</v>
      </c>
      <c r="D35" s="25">
        <v>2</v>
      </c>
      <c r="E35" s="3">
        <v>2.7</v>
      </c>
      <c r="F35" s="3">
        <v>1</v>
      </c>
      <c r="G35" s="3" t="e">
        <f>#REF!</f>
        <v>#REF!</v>
      </c>
      <c r="H35" s="3">
        <v>1.1000000000000001</v>
      </c>
      <c r="I35" s="25" t="e">
        <f>#REF!</f>
        <v>#REF!</v>
      </c>
      <c r="J35" s="25" t="e">
        <f t="shared" si="0"/>
        <v>#REF!</v>
      </c>
      <c r="K35" s="25" t="e">
        <f t="shared" si="1"/>
        <v>#REF!</v>
      </c>
      <c r="L35" s="25" t="e">
        <f t="shared" si="2"/>
        <v>#REF!</v>
      </c>
      <c r="M35" s="25" t="e">
        <f t="shared" si="3"/>
        <v>#REF!</v>
      </c>
      <c r="N35" s="34"/>
      <c r="O35" s="16" t="s">
        <v>52</v>
      </c>
      <c r="P35" s="8">
        <v>2332</v>
      </c>
      <c r="Q35" s="8">
        <v>2394</v>
      </c>
      <c r="R35" s="35">
        <v>2600</v>
      </c>
      <c r="S35" s="8">
        <v>2332</v>
      </c>
      <c r="T35" s="8">
        <v>3069</v>
      </c>
      <c r="U35" s="8" t="e">
        <f>#REF!</f>
        <v>#REF!</v>
      </c>
      <c r="V35" s="8">
        <v>3017</v>
      </c>
      <c r="W35" s="35" t="e">
        <f>#REF!</f>
        <v>#REF!</v>
      </c>
      <c r="X35" s="25" t="e">
        <f t="shared" si="4"/>
        <v>#REF!</v>
      </c>
      <c r="Y35" s="25" t="e">
        <f t="shared" si="5"/>
        <v>#REF!</v>
      </c>
      <c r="Z35" s="36"/>
      <c r="AA35" s="16" t="s">
        <v>52</v>
      </c>
      <c r="AB35" s="3">
        <v>10.3</v>
      </c>
      <c r="AC35" s="3">
        <v>6.2</v>
      </c>
      <c r="AD35" s="25">
        <v>5.2</v>
      </c>
      <c r="AE35" s="3">
        <v>6.3</v>
      </c>
      <c r="AF35" s="3">
        <v>3.1</v>
      </c>
      <c r="AG35" s="3" t="e">
        <f>#REF!</f>
        <v>#REF!</v>
      </c>
      <c r="AH35" s="3">
        <v>3.3</v>
      </c>
      <c r="AI35" s="25" t="e">
        <f>#REF!</f>
        <v>#REF!</v>
      </c>
      <c r="AJ35" s="25" t="e">
        <f t="shared" si="6"/>
        <v>#REF!</v>
      </c>
      <c r="AK35" s="25" t="e">
        <f t="shared" si="7"/>
        <v>#REF!</v>
      </c>
      <c r="AL35" s="25" t="e">
        <f t="shared" si="8"/>
        <v>#REF!</v>
      </c>
      <c r="AM35" s="25" t="e">
        <f t="shared" si="9"/>
        <v>#REF!</v>
      </c>
      <c r="AN35" s="7"/>
      <c r="AO35" s="7"/>
      <c r="AP35" s="7"/>
    </row>
    <row r="36" spans="1:42" ht="15.6" customHeight="1" x14ac:dyDescent="0.2">
      <c r="A36" s="16" t="s">
        <v>53</v>
      </c>
      <c r="B36" s="3">
        <v>753.8</v>
      </c>
      <c r="C36" s="3">
        <v>762.7</v>
      </c>
      <c r="D36" s="25">
        <v>827.3</v>
      </c>
      <c r="E36" s="3">
        <v>856</v>
      </c>
      <c r="F36" s="3">
        <v>887.4</v>
      </c>
      <c r="G36" s="3" t="e">
        <f>#REF!</f>
        <v>#REF!</v>
      </c>
      <c r="H36" s="3">
        <v>865.9</v>
      </c>
      <c r="I36" s="25" t="e">
        <f>#REF!</f>
        <v>#REF!</v>
      </c>
      <c r="J36" s="25" t="e">
        <f t="shared" si="0"/>
        <v>#REF!</v>
      </c>
      <c r="K36" s="25" t="e">
        <f t="shared" si="1"/>
        <v>#REF!</v>
      </c>
      <c r="L36" s="25" t="e">
        <f t="shared" si="2"/>
        <v>#REF!</v>
      </c>
      <c r="M36" s="25" t="e">
        <f t="shared" si="3"/>
        <v>#REF!</v>
      </c>
      <c r="N36" s="34"/>
      <c r="O36" s="16" t="s">
        <v>53</v>
      </c>
      <c r="P36" s="8">
        <v>4927.7825679999996</v>
      </c>
      <c r="Q36" s="8">
        <v>5462.4654520000004</v>
      </c>
      <c r="R36" s="35">
        <v>4627.7482170000003</v>
      </c>
      <c r="S36" s="8">
        <v>5704.7919389999997</v>
      </c>
      <c r="T36" s="8">
        <v>4507.1728649999995</v>
      </c>
      <c r="U36" s="8" t="e">
        <f>#REF!</f>
        <v>#REF!</v>
      </c>
      <c r="V36" s="8">
        <v>5334.5259269999997</v>
      </c>
      <c r="W36" s="35" t="e">
        <f>#REF!</f>
        <v>#REF!</v>
      </c>
      <c r="X36" s="25" t="e">
        <f t="shared" si="4"/>
        <v>#REF!</v>
      </c>
      <c r="Y36" s="25" t="e">
        <f t="shared" si="5"/>
        <v>#REF!</v>
      </c>
      <c r="Z36" s="36"/>
      <c r="AA36" s="16" t="s">
        <v>53</v>
      </c>
      <c r="AB36" s="3">
        <v>3714.6</v>
      </c>
      <c r="AC36" s="3">
        <v>4166.2</v>
      </c>
      <c r="AD36" s="25">
        <v>3828.5</v>
      </c>
      <c r="AE36" s="3">
        <v>4883.3</v>
      </c>
      <c r="AF36" s="3">
        <v>3999.7</v>
      </c>
      <c r="AG36" s="3" t="e">
        <f>#REF!</f>
        <v>#REF!</v>
      </c>
      <c r="AH36" s="3">
        <v>4619.2</v>
      </c>
      <c r="AI36" s="25" t="e">
        <f>#REF!</f>
        <v>#REF!</v>
      </c>
      <c r="AJ36" s="25" t="e">
        <f t="shared" si="6"/>
        <v>#REF!</v>
      </c>
      <c r="AK36" s="25" t="e">
        <f t="shared" si="7"/>
        <v>#REF!</v>
      </c>
      <c r="AL36" s="25" t="e">
        <f t="shared" si="8"/>
        <v>#REF!</v>
      </c>
      <c r="AM36" s="25" t="e">
        <f t="shared" si="9"/>
        <v>#REF!</v>
      </c>
      <c r="AN36" s="7"/>
      <c r="AO36" s="7"/>
      <c r="AP36" s="7"/>
    </row>
    <row r="37" spans="1:42" ht="15.6" customHeight="1" x14ac:dyDescent="0.2">
      <c r="A37" s="46" t="s">
        <v>54</v>
      </c>
      <c r="B37" s="47">
        <v>4069.3</v>
      </c>
      <c r="C37" s="47">
        <v>3809.3</v>
      </c>
      <c r="D37" s="47">
        <v>3805.4</v>
      </c>
      <c r="E37" s="47">
        <v>4122.2</v>
      </c>
      <c r="F37" s="47">
        <v>3478.3</v>
      </c>
      <c r="G37" s="47" t="e">
        <f>#REF!</f>
        <v>#REF!</v>
      </c>
      <c r="H37" s="47">
        <v>3795</v>
      </c>
      <c r="I37" s="47" t="e">
        <f>#REF!</f>
        <v>#REF!</v>
      </c>
      <c r="J37" s="47" t="e">
        <f t="shared" si="0"/>
        <v>#REF!</v>
      </c>
      <c r="K37" s="47" t="e">
        <f t="shared" si="1"/>
        <v>#REF!</v>
      </c>
      <c r="L37" s="47" t="e">
        <f t="shared" si="2"/>
        <v>#REF!</v>
      </c>
      <c r="M37" s="47" t="e">
        <f t="shared" si="3"/>
        <v>#REF!</v>
      </c>
      <c r="N37" s="31"/>
      <c r="O37" s="46" t="s">
        <v>54</v>
      </c>
      <c r="P37" s="48">
        <v>6112.529305</v>
      </c>
      <c r="Q37" s="48">
        <v>6621.9514079999999</v>
      </c>
      <c r="R37" s="48">
        <v>6067.6046139999999</v>
      </c>
      <c r="S37" s="48">
        <v>6583.3311100000001</v>
      </c>
      <c r="T37" s="48">
        <v>5530.4491269999999</v>
      </c>
      <c r="U37" s="48" t="e">
        <f>#REF!</f>
        <v>#REF!</v>
      </c>
      <c r="V37" s="48">
        <v>6478.2040049999996</v>
      </c>
      <c r="W37" s="48" t="e">
        <f>#REF!</f>
        <v>#REF!</v>
      </c>
      <c r="X37" s="47" t="e">
        <f t="shared" si="4"/>
        <v>#REF!</v>
      </c>
      <c r="Y37" s="47" t="e">
        <f t="shared" si="5"/>
        <v>#REF!</v>
      </c>
      <c r="Z37" s="33"/>
      <c r="AA37" s="46" t="s">
        <v>54</v>
      </c>
      <c r="AB37" s="47">
        <v>24873.8</v>
      </c>
      <c r="AC37" s="47">
        <v>25225</v>
      </c>
      <c r="AD37" s="47">
        <v>23089.7</v>
      </c>
      <c r="AE37" s="47">
        <v>27137.8</v>
      </c>
      <c r="AF37" s="47">
        <v>19236.5</v>
      </c>
      <c r="AG37" s="47" t="e">
        <f>#REF!</f>
        <v>#REF!</v>
      </c>
      <c r="AH37" s="47">
        <v>24584.7</v>
      </c>
      <c r="AI37" s="47" t="e">
        <f>#REF!</f>
        <v>#REF!</v>
      </c>
      <c r="AJ37" s="47" t="e">
        <f t="shared" si="6"/>
        <v>#REF!</v>
      </c>
      <c r="AK37" s="47" t="e">
        <f t="shared" si="7"/>
        <v>#REF!</v>
      </c>
      <c r="AL37" s="47" t="e">
        <f t="shared" si="8"/>
        <v>#REF!</v>
      </c>
      <c r="AM37" s="47" t="e">
        <f t="shared" si="9"/>
        <v>#REF!</v>
      </c>
      <c r="AN37" s="7"/>
      <c r="AO37" s="7"/>
      <c r="AP37" s="7"/>
    </row>
    <row r="38" spans="1:42" ht="15.6" customHeight="1" x14ac:dyDescent="0.2">
      <c r="A38" s="16" t="s">
        <v>55</v>
      </c>
      <c r="B38" s="3">
        <v>2566.1999999999998</v>
      </c>
      <c r="C38" s="3">
        <v>2456.8000000000002</v>
      </c>
      <c r="D38" s="25">
        <v>2612.4</v>
      </c>
      <c r="E38" s="3">
        <v>2917</v>
      </c>
      <c r="F38" s="3">
        <v>2430.9</v>
      </c>
      <c r="G38" s="3" t="e">
        <f>#REF!</f>
        <v>#REF!</v>
      </c>
      <c r="H38" s="3">
        <v>2637.6</v>
      </c>
      <c r="I38" s="25" t="e">
        <f>#REF!</f>
        <v>#REF!</v>
      </c>
      <c r="J38" s="25" t="e">
        <f t="shared" si="0"/>
        <v>#REF!</v>
      </c>
      <c r="K38" s="25" t="e">
        <f t="shared" si="1"/>
        <v>#REF!</v>
      </c>
      <c r="L38" s="25" t="e">
        <f t="shared" si="2"/>
        <v>#REF!</v>
      </c>
      <c r="M38" s="25" t="e">
        <f t="shared" si="3"/>
        <v>#REF!</v>
      </c>
      <c r="N38" s="34"/>
      <c r="O38" s="16" t="s">
        <v>55</v>
      </c>
      <c r="P38" s="8">
        <v>6106.9913489999999</v>
      </c>
      <c r="Q38" s="8">
        <v>6456.7382369999996</v>
      </c>
      <c r="R38" s="35">
        <v>5544.664906</v>
      </c>
      <c r="S38" s="8">
        <v>6115.1223520000003</v>
      </c>
      <c r="T38" s="8">
        <v>4877.8983090000002</v>
      </c>
      <c r="U38" s="8" t="e">
        <f>#REF!</f>
        <v>#REF!</v>
      </c>
      <c r="V38" s="8">
        <v>6070.4190170000002</v>
      </c>
      <c r="W38" s="35" t="e">
        <f>#REF!</f>
        <v>#REF!</v>
      </c>
      <c r="X38" s="25" t="e">
        <f t="shared" si="4"/>
        <v>#REF!</v>
      </c>
      <c r="Y38" s="25" t="e">
        <f t="shared" si="5"/>
        <v>#REF!</v>
      </c>
      <c r="Z38" s="36"/>
      <c r="AA38" s="16" t="s">
        <v>55</v>
      </c>
      <c r="AB38" s="3">
        <v>15671.8</v>
      </c>
      <c r="AC38" s="3">
        <v>15862.9</v>
      </c>
      <c r="AD38" s="25">
        <v>14484.9</v>
      </c>
      <c r="AE38" s="3">
        <v>17837.8</v>
      </c>
      <c r="AF38" s="3">
        <v>11857.7</v>
      </c>
      <c r="AG38" s="3" t="e">
        <f>#REF!</f>
        <v>#REF!</v>
      </c>
      <c r="AH38" s="3">
        <v>16011.3</v>
      </c>
      <c r="AI38" s="25" t="e">
        <f>#REF!</f>
        <v>#REF!</v>
      </c>
      <c r="AJ38" s="25" t="e">
        <f t="shared" si="6"/>
        <v>#REF!</v>
      </c>
      <c r="AK38" s="25" t="e">
        <f t="shared" si="7"/>
        <v>#REF!</v>
      </c>
      <c r="AL38" s="25" t="e">
        <f t="shared" si="8"/>
        <v>#REF!</v>
      </c>
      <c r="AM38" s="25" t="e">
        <f t="shared" si="9"/>
        <v>#REF!</v>
      </c>
      <c r="AN38" s="7"/>
      <c r="AO38" s="7"/>
      <c r="AP38" s="7"/>
    </row>
    <row r="39" spans="1:42" ht="15.6" customHeight="1" x14ac:dyDescent="0.2">
      <c r="A39" s="16" t="s">
        <v>56</v>
      </c>
      <c r="B39" s="3">
        <v>471.9</v>
      </c>
      <c r="C39" s="3">
        <v>411.5</v>
      </c>
      <c r="D39" s="25">
        <v>370</v>
      </c>
      <c r="E39" s="3">
        <v>400.3</v>
      </c>
      <c r="F39" s="3">
        <v>319</v>
      </c>
      <c r="G39" s="3" t="e">
        <f>#REF!</f>
        <v>#REF!</v>
      </c>
      <c r="H39" s="3">
        <v>349.4</v>
      </c>
      <c r="I39" s="25" t="e">
        <f>#REF!</f>
        <v>#REF!</v>
      </c>
      <c r="J39" s="25" t="e">
        <f t="shared" si="0"/>
        <v>#REF!</v>
      </c>
      <c r="K39" s="25" t="e">
        <f t="shared" si="1"/>
        <v>#REF!</v>
      </c>
      <c r="L39" s="25" t="e">
        <f t="shared" si="2"/>
        <v>#REF!</v>
      </c>
      <c r="M39" s="25" t="e">
        <f t="shared" si="3"/>
        <v>#REF!</v>
      </c>
      <c r="N39" s="34"/>
      <c r="O39" s="16" t="s">
        <v>56</v>
      </c>
      <c r="P39" s="8">
        <v>7385</v>
      </c>
      <c r="Q39" s="8">
        <v>7750</v>
      </c>
      <c r="R39" s="35">
        <v>7330</v>
      </c>
      <c r="S39" s="8">
        <v>8152</v>
      </c>
      <c r="T39" s="8">
        <v>7997</v>
      </c>
      <c r="U39" s="8" t="e">
        <f>#REF!</f>
        <v>#REF!</v>
      </c>
      <c r="V39" s="8">
        <v>8225</v>
      </c>
      <c r="W39" s="35" t="e">
        <f>#REF!</f>
        <v>#REF!</v>
      </c>
      <c r="X39" s="25" t="e">
        <f t="shared" si="4"/>
        <v>#REF!</v>
      </c>
      <c r="Y39" s="25" t="e">
        <f t="shared" si="5"/>
        <v>#REF!</v>
      </c>
      <c r="Z39" s="36"/>
      <c r="AA39" s="16" t="s">
        <v>56</v>
      </c>
      <c r="AB39" s="3">
        <v>3485</v>
      </c>
      <c r="AC39" s="3">
        <v>3189.1</v>
      </c>
      <c r="AD39" s="25">
        <v>2712.1</v>
      </c>
      <c r="AE39" s="3">
        <v>3263.2</v>
      </c>
      <c r="AF39" s="3">
        <v>2551</v>
      </c>
      <c r="AG39" s="3" t="e">
        <f>#REF!</f>
        <v>#REF!</v>
      </c>
      <c r="AH39" s="3">
        <v>2873.8</v>
      </c>
      <c r="AI39" s="25" t="e">
        <f>#REF!</f>
        <v>#REF!</v>
      </c>
      <c r="AJ39" s="25" t="e">
        <f t="shared" si="6"/>
        <v>#REF!</v>
      </c>
      <c r="AK39" s="25" t="e">
        <f t="shared" si="7"/>
        <v>#REF!</v>
      </c>
      <c r="AL39" s="25" t="e">
        <f t="shared" si="8"/>
        <v>#REF!</v>
      </c>
      <c r="AM39" s="25" t="e">
        <f t="shared" si="9"/>
        <v>#REF!</v>
      </c>
      <c r="AN39" s="7"/>
      <c r="AO39" s="7"/>
      <c r="AP39" s="7"/>
    </row>
    <row r="40" spans="1:42" ht="15.6" customHeight="1" x14ac:dyDescent="0.2">
      <c r="A40" s="16" t="s">
        <v>57</v>
      </c>
      <c r="B40" s="3">
        <v>1031.2</v>
      </c>
      <c r="C40" s="3">
        <v>941</v>
      </c>
      <c r="D40" s="25">
        <v>823</v>
      </c>
      <c r="E40" s="3">
        <v>804.9</v>
      </c>
      <c r="F40" s="3">
        <v>728.4</v>
      </c>
      <c r="G40" s="3" t="e">
        <f>#REF!</f>
        <v>#REF!</v>
      </c>
      <c r="H40" s="3">
        <v>808</v>
      </c>
      <c r="I40" s="25" t="e">
        <f>#REF!</f>
        <v>#REF!</v>
      </c>
      <c r="J40" s="25" t="e">
        <f t="shared" si="0"/>
        <v>#REF!</v>
      </c>
      <c r="K40" s="25" t="e">
        <f t="shared" si="1"/>
        <v>#REF!</v>
      </c>
      <c r="L40" s="25" t="e">
        <f t="shared" si="2"/>
        <v>#REF!</v>
      </c>
      <c r="M40" s="25" t="e">
        <f t="shared" si="3"/>
        <v>#REF!</v>
      </c>
      <c r="N40" s="34"/>
      <c r="O40" s="16" t="s">
        <v>57</v>
      </c>
      <c r="P40" s="8">
        <v>5544</v>
      </c>
      <c r="Q40" s="8">
        <v>6560</v>
      </c>
      <c r="R40" s="35">
        <v>7160</v>
      </c>
      <c r="S40" s="8">
        <v>7500</v>
      </c>
      <c r="T40" s="8">
        <v>6628</v>
      </c>
      <c r="U40" s="8" t="e">
        <f>#REF!</f>
        <v>#REF!</v>
      </c>
      <c r="V40" s="8">
        <v>7054</v>
      </c>
      <c r="W40" s="35" t="e">
        <f>#REF!</f>
        <v>#REF!</v>
      </c>
      <c r="X40" s="25" t="e">
        <f t="shared" si="4"/>
        <v>#REF!</v>
      </c>
      <c r="Y40" s="25" t="e">
        <f t="shared" si="5"/>
        <v>#REF!</v>
      </c>
      <c r="Z40" s="36"/>
      <c r="AA40" s="16" t="s">
        <v>57</v>
      </c>
      <c r="AB40" s="3">
        <v>5717</v>
      </c>
      <c r="AC40" s="3">
        <v>6173</v>
      </c>
      <c r="AD40" s="25">
        <v>5892.7</v>
      </c>
      <c r="AE40" s="3">
        <v>6036.8</v>
      </c>
      <c r="AF40" s="3">
        <v>4827.8</v>
      </c>
      <c r="AG40" s="3" t="e">
        <f>#REF!</f>
        <v>#REF!</v>
      </c>
      <c r="AH40" s="3">
        <v>5699.6</v>
      </c>
      <c r="AI40" s="25" t="e">
        <f>#REF!</f>
        <v>#REF!</v>
      </c>
      <c r="AJ40" s="25" t="e">
        <f t="shared" si="6"/>
        <v>#REF!</v>
      </c>
      <c r="AK40" s="25" t="e">
        <f t="shared" si="7"/>
        <v>#REF!</v>
      </c>
      <c r="AL40" s="25" t="e">
        <f t="shared" si="8"/>
        <v>#REF!</v>
      </c>
      <c r="AM40" s="25" t="e">
        <f t="shared" si="9"/>
        <v>#REF!</v>
      </c>
      <c r="AN40" s="7"/>
      <c r="AO40" s="7"/>
      <c r="AP40" s="7"/>
    </row>
    <row r="41" spans="1:42" ht="15.6" customHeight="1" x14ac:dyDescent="0.2">
      <c r="A41" s="46" t="s">
        <v>58</v>
      </c>
      <c r="B41" s="47">
        <v>3450.9</v>
      </c>
      <c r="C41" s="47">
        <v>3342.7</v>
      </c>
      <c r="D41" s="47">
        <v>2998.4</v>
      </c>
      <c r="E41" s="47">
        <v>3315.9</v>
      </c>
      <c r="F41" s="47">
        <v>3329.1</v>
      </c>
      <c r="G41" s="47" t="e">
        <f>#REF!</f>
        <v>#REF!</v>
      </c>
      <c r="H41" s="47">
        <v>3394.2</v>
      </c>
      <c r="I41" s="47" t="e">
        <f>#REF!</f>
        <v>#REF!</v>
      </c>
      <c r="J41" s="47" t="e">
        <f t="shared" si="0"/>
        <v>#REF!</v>
      </c>
      <c r="K41" s="47" t="e">
        <f t="shared" si="1"/>
        <v>#REF!</v>
      </c>
      <c r="L41" s="47" t="e">
        <f t="shared" si="2"/>
        <v>#REF!</v>
      </c>
      <c r="M41" s="47" t="e">
        <f t="shared" si="3"/>
        <v>#REF!</v>
      </c>
      <c r="N41" s="31"/>
      <c r="O41" s="46" t="s">
        <v>58</v>
      </c>
      <c r="P41" s="48">
        <v>2722.7068880000002</v>
      </c>
      <c r="Q41" s="48">
        <v>2633.8104830000002</v>
      </c>
      <c r="R41" s="48">
        <v>1801.7050429999999</v>
      </c>
      <c r="S41" s="48">
        <v>2829.8341019999998</v>
      </c>
      <c r="T41" s="48">
        <v>2671.1848850000001</v>
      </c>
      <c r="U41" s="48" t="e">
        <f>#REF!</f>
        <v>#REF!</v>
      </c>
      <c r="V41" s="48">
        <v>3372.3194570000001</v>
      </c>
      <c r="W41" s="48" t="e">
        <f>#REF!</f>
        <v>#REF!</v>
      </c>
      <c r="X41" s="47" t="e">
        <f t="shared" si="4"/>
        <v>#REF!</v>
      </c>
      <c r="Y41" s="47" t="e">
        <f t="shared" si="5"/>
        <v>#REF!</v>
      </c>
      <c r="Z41" s="33"/>
      <c r="AA41" s="46" t="s">
        <v>58</v>
      </c>
      <c r="AB41" s="47">
        <v>9395.7000000000007</v>
      </c>
      <c r="AC41" s="47">
        <v>8804.1</v>
      </c>
      <c r="AD41" s="47">
        <v>5402.2</v>
      </c>
      <c r="AE41" s="47">
        <v>9383.4</v>
      </c>
      <c r="AF41" s="47">
        <v>8892.4</v>
      </c>
      <c r="AG41" s="47" t="e">
        <f>#REF!</f>
        <v>#REF!</v>
      </c>
      <c r="AH41" s="47">
        <v>11446.3</v>
      </c>
      <c r="AI41" s="47" t="e">
        <f>#REF!</f>
        <v>#REF!</v>
      </c>
      <c r="AJ41" s="47" t="e">
        <f t="shared" si="6"/>
        <v>#REF!</v>
      </c>
      <c r="AK41" s="47" t="e">
        <f t="shared" si="7"/>
        <v>#REF!</v>
      </c>
      <c r="AL41" s="47" t="e">
        <f t="shared" si="8"/>
        <v>#REF!</v>
      </c>
      <c r="AM41" s="47" t="e">
        <f t="shared" si="9"/>
        <v>#REF!</v>
      </c>
      <c r="AN41" s="7"/>
      <c r="AO41" s="7"/>
      <c r="AP41" s="7"/>
    </row>
    <row r="42" spans="1:42" ht="15.6" customHeight="1" x14ac:dyDescent="0.2">
      <c r="A42" s="46" t="s">
        <v>59</v>
      </c>
      <c r="B42" s="47">
        <v>12378</v>
      </c>
      <c r="C42" s="47">
        <v>12350.2</v>
      </c>
      <c r="D42" s="47">
        <v>12924.1</v>
      </c>
      <c r="E42" s="47">
        <v>14275.8</v>
      </c>
      <c r="F42" s="47">
        <v>13287.3</v>
      </c>
      <c r="G42" s="47" t="e">
        <f>#REF!</f>
        <v>#REF!</v>
      </c>
      <c r="H42" s="47">
        <v>15048</v>
      </c>
      <c r="I42" s="47" t="e">
        <f>#REF!</f>
        <v>#REF!</v>
      </c>
      <c r="J42" s="47" t="e">
        <f t="shared" si="0"/>
        <v>#REF!</v>
      </c>
      <c r="K42" s="47" t="e">
        <f t="shared" si="1"/>
        <v>#REF!</v>
      </c>
      <c r="L42" s="47" t="e">
        <f t="shared" si="2"/>
        <v>#REF!</v>
      </c>
      <c r="M42" s="47" t="e">
        <f t="shared" si="3"/>
        <v>#REF!</v>
      </c>
      <c r="N42" s="31"/>
      <c r="O42" s="49" t="s">
        <v>59</v>
      </c>
      <c r="P42" s="51">
        <v>5708.1751899999999</v>
      </c>
      <c r="Q42" s="51">
        <v>6143.0810270000002</v>
      </c>
      <c r="R42" s="51">
        <v>4729.8056189999998</v>
      </c>
      <c r="S42" s="51">
        <v>6196.4507629999998</v>
      </c>
      <c r="T42" s="51">
        <v>5404.9438559999999</v>
      </c>
      <c r="U42" s="51" t="e">
        <f>#REF!</f>
        <v>#REF!</v>
      </c>
      <c r="V42" s="51">
        <v>6209.7523920000003</v>
      </c>
      <c r="W42" s="51" t="e">
        <f>#REF!</f>
        <v>#REF!</v>
      </c>
      <c r="X42" s="50" t="e">
        <f t="shared" si="4"/>
        <v>#REF!</v>
      </c>
      <c r="Y42" s="50" t="e">
        <f t="shared" si="5"/>
        <v>#REF!</v>
      </c>
      <c r="Z42" s="33"/>
      <c r="AA42" s="46" t="s">
        <v>59</v>
      </c>
      <c r="AB42" s="47">
        <v>70656</v>
      </c>
      <c r="AC42" s="47">
        <v>75868.3</v>
      </c>
      <c r="AD42" s="47">
        <v>61128.4</v>
      </c>
      <c r="AE42" s="47">
        <v>88459.4</v>
      </c>
      <c r="AF42" s="47">
        <v>71817.100000000006</v>
      </c>
      <c r="AG42" s="47" t="e">
        <f>#REF!</f>
        <v>#REF!</v>
      </c>
      <c r="AH42" s="47">
        <v>93444.4</v>
      </c>
      <c r="AI42" s="47" t="e">
        <f>#REF!</f>
        <v>#REF!</v>
      </c>
      <c r="AJ42" s="47" t="e">
        <f t="shared" si="6"/>
        <v>#REF!</v>
      </c>
      <c r="AK42" s="47" t="e">
        <f t="shared" si="7"/>
        <v>#REF!</v>
      </c>
      <c r="AL42" s="47" t="e">
        <f t="shared" si="8"/>
        <v>#REF!</v>
      </c>
      <c r="AM42" s="47" t="e">
        <f t="shared" si="9"/>
        <v>#REF!</v>
      </c>
      <c r="AN42" s="7"/>
      <c r="AO42" s="7"/>
      <c r="AP42" s="7"/>
    </row>
    <row r="43" spans="1:42" ht="15.6" customHeight="1" x14ac:dyDescent="0.2">
      <c r="A43" s="26" t="s">
        <v>10</v>
      </c>
      <c r="B43" s="4">
        <v>15828.9</v>
      </c>
      <c r="C43" s="4">
        <v>15692.9</v>
      </c>
      <c r="D43" s="4">
        <v>15922.5</v>
      </c>
      <c r="E43" s="4">
        <v>17591.7</v>
      </c>
      <c r="F43" s="4">
        <v>16616.400000000001</v>
      </c>
      <c r="G43" s="4" t="e">
        <f>#REF!</f>
        <v>#REF!</v>
      </c>
      <c r="H43" s="4">
        <v>18442.2</v>
      </c>
      <c r="I43" s="4" t="e">
        <f>#REF!</f>
        <v>#REF!</v>
      </c>
      <c r="J43" s="4" t="e">
        <f t="shared" si="0"/>
        <v>#REF!</v>
      </c>
      <c r="K43" s="4" t="e">
        <f t="shared" si="1"/>
        <v>#REF!</v>
      </c>
      <c r="L43" s="4" t="e">
        <f t="shared" si="2"/>
        <v>#REF!</v>
      </c>
      <c r="M43" s="4" t="e">
        <f t="shared" si="3"/>
        <v>#REF!</v>
      </c>
      <c r="N43" s="31"/>
      <c r="O43" s="44" t="s">
        <v>10</v>
      </c>
      <c r="P43" s="45">
        <v>5057.3054160000002</v>
      </c>
      <c r="Q43" s="45">
        <v>5395.5812880000003</v>
      </c>
      <c r="R43" s="45">
        <v>4178.4087419999996</v>
      </c>
      <c r="S43" s="45">
        <v>5561.8694439999999</v>
      </c>
      <c r="T43" s="45">
        <v>4857.2345450000003</v>
      </c>
      <c r="U43" s="45" t="e">
        <f>#REF!</f>
        <v>#REF!</v>
      </c>
      <c r="V43" s="45">
        <v>5687.5362320000004</v>
      </c>
      <c r="W43" s="45" t="e">
        <f>#REF!</f>
        <v>#REF!</v>
      </c>
      <c r="X43" s="17" t="e">
        <f t="shared" si="4"/>
        <v>#REF!</v>
      </c>
      <c r="Y43" s="17" t="e">
        <f t="shared" si="5"/>
        <v>#REF!</v>
      </c>
      <c r="Z43" s="33"/>
      <c r="AA43" s="26" t="s">
        <v>10</v>
      </c>
      <c r="AB43" s="4">
        <v>80051.7</v>
      </c>
      <c r="AC43" s="4">
        <v>84672.4</v>
      </c>
      <c r="AD43" s="4">
        <v>66530.600000000006</v>
      </c>
      <c r="AE43" s="4">
        <v>97842.8</v>
      </c>
      <c r="AF43" s="4">
        <v>80709.5</v>
      </c>
      <c r="AG43" s="4" t="e">
        <f>#REF!</f>
        <v>#REF!</v>
      </c>
      <c r="AH43" s="4">
        <v>104890.7</v>
      </c>
      <c r="AI43" s="4" t="e">
        <f>#REF!</f>
        <v>#REF!</v>
      </c>
      <c r="AJ43" s="4" t="e">
        <f t="shared" si="6"/>
        <v>#REF!</v>
      </c>
      <c r="AK43" s="4" t="e">
        <f t="shared" si="7"/>
        <v>#REF!</v>
      </c>
      <c r="AL43" s="4" t="e">
        <f t="shared" si="8"/>
        <v>#REF!</v>
      </c>
      <c r="AM43" s="4" t="e">
        <f t="shared" si="9"/>
        <v>#REF!</v>
      </c>
      <c r="AN43" s="7"/>
      <c r="AO43" s="7"/>
      <c r="AP43" s="7"/>
    </row>
    <row r="44" spans="1:42" ht="15.6" customHeight="1" x14ac:dyDescent="0.2">
      <c r="A44" s="5" t="e">
        <f>#REF!</f>
        <v>#REF!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 t="s">
        <v>1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5" t="s">
        <v>1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ht="15.6" customHeight="1" x14ac:dyDescent="0.2">
      <c r="A45" s="5" t="e">
        <f>#REF!</f>
        <v>#REF!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5" t="e">
        <f>#REF!</f>
        <v>#REF!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5" t="e">
        <f>#REF!</f>
        <v>#REF!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ht="20.100000000000001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ht="20.100000000000001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</row>
    <row r="52" spans="1:42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ht="1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</row>
    <row r="54" spans="1:42" ht="1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ht="1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1:42" ht="1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ht="19.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2" ht="19.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2" ht="19.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</row>
    <row r="60" spans="1:42" ht="1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2" ht="1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</row>
    <row r="62" spans="1:42" ht="1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ht="15" customHeight="1" x14ac:dyDescent="0.2">
      <c r="AN63" s="7"/>
      <c r="AO63" s="7"/>
      <c r="AP63" s="7"/>
    </row>
    <row r="64" spans="1:4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hidden="1" customHeight="1" x14ac:dyDescent="0.2"/>
    <row r="86" ht="15" hidden="1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9.5" customHeight="1" x14ac:dyDescent="0.2"/>
    <row r="110" ht="19.5" customHeight="1" x14ac:dyDescent="0.2"/>
    <row r="111" ht="19.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hidden="1" customHeight="1" x14ac:dyDescent="0.2"/>
    <row r="124" ht="15" hidden="1" customHeight="1" x14ac:dyDescent="0.2"/>
    <row r="125" ht="15" hidden="1" customHeight="1" x14ac:dyDescent="0.2"/>
    <row r="126" ht="15" hidden="1" customHeight="1" x14ac:dyDescent="0.2"/>
    <row r="127" ht="15" hidden="1" customHeight="1" x14ac:dyDescent="0.2"/>
    <row r="128" ht="15" hidden="1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hidden="1" customHeight="1" x14ac:dyDescent="0.2"/>
    <row r="138" ht="15" hidden="1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</sheetData>
  <mergeCells count="45">
    <mergeCell ref="AJ7:AK7"/>
    <mergeCell ref="AL7:AM7"/>
    <mergeCell ref="AC7:AC8"/>
    <mergeCell ref="AD7:AD8"/>
    <mergeCell ref="AE7:AE8"/>
    <mergeCell ref="AF7:AF8"/>
    <mergeCell ref="AG7:AG8"/>
    <mergeCell ref="S7:S8"/>
    <mergeCell ref="T7:T8"/>
    <mergeCell ref="U7:U8"/>
    <mergeCell ref="X7:Y7"/>
    <mergeCell ref="AB7:AB8"/>
    <mergeCell ref="J7:K7"/>
    <mergeCell ref="L7:M7"/>
    <mergeCell ref="P7:P8"/>
    <mergeCell ref="Q7:Q8"/>
    <mergeCell ref="R7:R8"/>
    <mergeCell ref="C7:C8"/>
    <mergeCell ref="D7:D8"/>
    <mergeCell ref="E7:E8"/>
    <mergeCell ref="F7:F8"/>
    <mergeCell ref="G7:G8"/>
    <mergeCell ref="A4:M4"/>
    <mergeCell ref="O4:Y4"/>
    <mergeCell ref="AA4:AM4"/>
    <mergeCell ref="A5:A8"/>
    <mergeCell ref="B5:M5"/>
    <mergeCell ref="O5:O8"/>
    <mergeCell ref="P5:Y5"/>
    <mergeCell ref="AA5:AA8"/>
    <mergeCell ref="AB5:AM5"/>
    <mergeCell ref="H6:I6"/>
    <mergeCell ref="J6:M6"/>
    <mergeCell ref="V6:W6"/>
    <mergeCell ref="X6:Y6"/>
    <mergeCell ref="AH6:AI6"/>
    <mergeCell ref="AJ6:AM6"/>
    <mergeCell ref="B7:B8"/>
    <mergeCell ref="A1:I1"/>
    <mergeCell ref="A2:M2"/>
    <mergeCell ref="O2:Y2"/>
    <mergeCell ref="AA2:AM2"/>
    <mergeCell ref="A3:M3"/>
    <mergeCell ref="O3:Y3"/>
    <mergeCell ref="AA3:AM3"/>
  </mergeCells>
  <printOptions gridLines="1" gridLinesSet="0"/>
  <pageMargins left="0.51180599999999998" right="0.39375000000000004" top="0.98402800000000012" bottom="0.98402800000000012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8"/>
  <sheetViews>
    <sheetView zoomScale="90" workbookViewId="0">
      <pane xSplit="1" ySplit="8" topLeftCell="B9" activePane="bottomRight" state="frozen"/>
      <selection activeCell="E7" sqref="E7:E42"/>
      <selection pane="topRight"/>
      <selection pane="bottomLeft"/>
      <selection pane="bottomRight" activeCell="B9" sqref="B9"/>
    </sheetView>
  </sheetViews>
  <sheetFormatPr defaultColWidth="11.42578125" defaultRowHeight="20.100000000000001" customHeight="1" x14ac:dyDescent="0.2"/>
  <cols>
    <col min="1" max="1" width="19.140625" style="1" customWidth="1"/>
    <col min="2" max="8" width="11.28515625" style="1" customWidth="1"/>
    <col min="9" max="9" width="11.42578125" style="1" customWidth="1"/>
    <col min="10" max="10" width="8.5703125" style="1" customWidth="1"/>
    <col min="11" max="11" width="8" style="1" customWidth="1"/>
    <col min="12" max="12" width="9" style="1" customWidth="1"/>
    <col min="13" max="13" width="9.85546875" style="1" customWidth="1"/>
    <col min="14" max="14" width="8.7109375" style="1" customWidth="1"/>
    <col min="15" max="15" width="16.85546875" style="1" customWidth="1"/>
    <col min="16" max="21" width="11.42578125" style="1" customWidth="1"/>
    <col min="22" max="23" width="11.28515625" style="1" customWidth="1"/>
    <col min="24" max="25" width="11.140625" style="1" customWidth="1"/>
    <col min="26" max="26" width="7.85546875" style="1" customWidth="1"/>
    <col min="27" max="27" width="17.28515625" style="1" customWidth="1"/>
    <col min="28" max="34" width="11.42578125" style="1" customWidth="1"/>
    <col min="35" max="35" width="11.140625" style="1" customWidth="1"/>
    <col min="36" max="257" width="11.42578125" style="1" customWidth="1"/>
  </cols>
  <sheetData>
    <row r="1" spans="1:44" ht="33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ht="15.6" customHeight="1" x14ac:dyDescent="0.2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21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21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7"/>
      <c r="AO2" s="7"/>
      <c r="AP2" s="7"/>
      <c r="AQ2" s="7"/>
      <c r="AR2" s="7"/>
    </row>
    <row r="3" spans="1:44" ht="15.6" customHeight="1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21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21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7"/>
      <c r="AO3" s="7"/>
      <c r="AP3" s="7"/>
      <c r="AQ3" s="7"/>
      <c r="AR3" s="7"/>
    </row>
    <row r="4" spans="1:44" ht="15.6" customHeight="1" x14ac:dyDescent="0.2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21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21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7"/>
      <c r="AO4" s="7"/>
      <c r="AP4" s="7"/>
      <c r="AQ4" s="7"/>
      <c r="AR4" s="7"/>
    </row>
    <row r="5" spans="1:44" ht="19.5" customHeight="1" x14ac:dyDescent="0.2">
      <c r="A5" s="208" t="s">
        <v>12</v>
      </c>
      <c r="B5" s="210" t="s">
        <v>68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8"/>
      <c r="O5" s="208" t="s">
        <v>12</v>
      </c>
      <c r="P5" s="210" t="s">
        <v>14</v>
      </c>
      <c r="Q5" s="210"/>
      <c r="R5" s="210"/>
      <c r="S5" s="210"/>
      <c r="T5" s="210"/>
      <c r="U5" s="210"/>
      <c r="V5" s="210"/>
      <c r="W5" s="210"/>
      <c r="X5" s="210"/>
      <c r="Y5" s="210"/>
      <c r="Z5" s="28"/>
      <c r="AA5" s="208" t="s">
        <v>12</v>
      </c>
      <c r="AB5" s="210" t="s">
        <v>69</v>
      </c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7"/>
      <c r="AO5" s="7"/>
      <c r="AP5" s="7"/>
      <c r="AQ5" s="7"/>
      <c r="AR5" s="7"/>
    </row>
    <row r="6" spans="1:44" ht="20.100000000000001" customHeight="1" x14ac:dyDescent="0.2">
      <c r="A6" s="208"/>
      <c r="B6" s="118" t="s">
        <v>70</v>
      </c>
      <c r="C6" s="118" t="s">
        <v>71</v>
      </c>
      <c r="D6" s="118" t="s">
        <v>72</v>
      </c>
      <c r="E6" s="118" t="s">
        <v>73</v>
      </c>
      <c r="F6" s="118" t="s">
        <v>74</v>
      </c>
      <c r="G6" s="118" t="s">
        <v>75</v>
      </c>
      <c r="H6" s="208" t="s">
        <v>76</v>
      </c>
      <c r="I6" s="208"/>
      <c r="J6" s="208" t="s">
        <v>16</v>
      </c>
      <c r="K6" s="208"/>
      <c r="L6" s="208"/>
      <c r="M6" s="208"/>
      <c r="N6" s="12"/>
      <c r="O6" s="208"/>
      <c r="P6" s="118" t="s">
        <v>70</v>
      </c>
      <c r="Q6" s="118" t="s">
        <v>71</v>
      </c>
      <c r="R6" s="118" t="s">
        <v>72</v>
      </c>
      <c r="S6" s="118" t="s">
        <v>73</v>
      </c>
      <c r="T6" s="118" t="s">
        <v>74</v>
      </c>
      <c r="U6" s="118" t="s">
        <v>75</v>
      </c>
      <c r="V6" s="208" t="s">
        <v>76</v>
      </c>
      <c r="W6" s="208"/>
      <c r="X6" s="208" t="s">
        <v>16</v>
      </c>
      <c r="Y6" s="208"/>
      <c r="Z6" s="12"/>
      <c r="AA6" s="208"/>
      <c r="AB6" s="118" t="s">
        <v>70</v>
      </c>
      <c r="AC6" s="118" t="s">
        <v>71</v>
      </c>
      <c r="AD6" s="118" t="s">
        <v>72</v>
      </c>
      <c r="AE6" s="118" t="s">
        <v>73</v>
      </c>
      <c r="AF6" s="118" t="s">
        <v>74</v>
      </c>
      <c r="AG6" s="118" t="s">
        <v>75</v>
      </c>
      <c r="AH6" s="208" t="s">
        <v>76</v>
      </c>
      <c r="AI6" s="208"/>
      <c r="AJ6" s="208" t="s">
        <v>16</v>
      </c>
      <c r="AK6" s="208"/>
      <c r="AL6" s="208"/>
      <c r="AM6" s="208"/>
      <c r="AN6" s="7"/>
      <c r="AO6" s="7"/>
      <c r="AP6" s="7"/>
      <c r="AQ6" s="7"/>
      <c r="AR6" s="7"/>
    </row>
    <row r="7" spans="1:44" ht="20.100000000000001" customHeight="1" x14ac:dyDescent="0.2">
      <c r="A7" s="208"/>
      <c r="B7" s="208" t="s">
        <v>17</v>
      </c>
      <c r="C7" s="208" t="s">
        <v>18</v>
      </c>
      <c r="D7" s="208" t="s">
        <v>20</v>
      </c>
      <c r="E7" s="208" t="s">
        <v>21</v>
      </c>
      <c r="F7" s="208" t="s">
        <v>23</v>
      </c>
      <c r="G7" s="208" t="s">
        <v>24</v>
      </c>
      <c r="H7" s="120" t="s">
        <v>77</v>
      </c>
      <c r="I7" s="120" t="s">
        <v>78</v>
      </c>
      <c r="J7" s="208" t="s">
        <v>4</v>
      </c>
      <c r="K7" s="208"/>
      <c r="L7" s="208" t="s">
        <v>5</v>
      </c>
      <c r="M7" s="208"/>
      <c r="N7" s="12"/>
      <c r="O7" s="208"/>
      <c r="P7" s="208" t="s">
        <v>17</v>
      </c>
      <c r="Q7" s="208" t="s">
        <v>18</v>
      </c>
      <c r="R7" s="208" t="s">
        <v>20</v>
      </c>
      <c r="S7" s="208" t="s">
        <v>21</v>
      </c>
      <c r="T7" s="208" t="s">
        <v>23</v>
      </c>
      <c r="U7" s="208" t="s">
        <v>24</v>
      </c>
      <c r="V7" s="120" t="s">
        <v>77</v>
      </c>
      <c r="W7" s="120" t="s">
        <v>78</v>
      </c>
      <c r="X7" s="208" t="s">
        <v>4</v>
      </c>
      <c r="Y7" s="208"/>
      <c r="Z7" s="12"/>
      <c r="AA7" s="208"/>
      <c r="AB7" s="208" t="s">
        <v>17</v>
      </c>
      <c r="AC7" s="208" t="s">
        <v>18</v>
      </c>
      <c r="AD7" s="208" t="s">
        <v>20</v>
      </c>
      <c r="AE7" s="208" t="s">
        <v>21</v>
      </c>
      <c r="AF7" s="208" t="s">
        <v>23</v>
      </c>
      <c r="AG7" s="208" t="s">
        <v>24</v>
      </c>
      <c r="AH7" s="120" t="s">
        <v>77</v>
      </c>
      <c r="AI7" s="120" t="s">
        <v>78</v>
      </c>
      <c r="AJ7" s="208" t="s">
        <v>4</v>
      </c>
      <c r="AK7" s="208"/>
      <c r="AL7" s="208" t="s">
        <v>5</v>
      </c>
      <c r="AM7" s="208"/>
      <c r="AN7" s="7"/>
      <c r="AO7" s="7"/>
      <c r="AP7" s="7"/>
      <c r="AQ7" s="7"/>
      <c r="AR7" s="7"/>
    </row>
    <row r="8" spans="1:44" ht="13.5" customHeight="1" x14ac:dyDescent="0.2">
      <c r="A8" s="209"/>
      <c r="B8" s="209"/>
      <c r="C8" s="209"/>
      <c r="D8" s="209"/>
      <c r="E8" s="209"/>
      <c r="F8" s="209"/>
      <c r="G8" s="209"/>
      <c r="H8" s="121" t="s">
        <v>61</v>
      </c>
      <c r="I8" s="121" t="s">
        <v>62</v>
      </c>
      <c r="J8" s="119" t="s">
        <v>63</v>
      </c>
      <c r="K8" s="119" t="s">
        <v>79</v>
      </c>
      <c r="L8" s="119" t="s">
        <v>80</v>
      </c>
      <c r="M8" s="119" t="s">
        <v>81</v>
      </c>
      <c r="N8" s="12"/>
      <c r="O8" s="209"/>
      <c r="P8" s="209"/>
      <c r="Q8" s="209"/>
      <c r="R8" s="209"/>
      <c r="S8" s="209"/>
      <c r="T8" s="209"/>
      <c r="U8" s="209"/>
      <c r="V8" s="121" t="s">
        <v>61</v>
      </c>
      <c r="W8" s="121" t="s">
        <v>62</v>
      </c>
      <c r="X8" s="119" t="s">
        <v>63</v>
      </c>
      <c r="Y8" s="119" t="s">
        <v>79</v>
      </c>
      <c r="Z8" s="12"/>
      <c r="AA8" s="208"/>
      <c r="AB8" s="208"/>
      <c r="AC8" s="208"/>
      <c r="AD8" s="208"/>
      <c r="AE8" s="208"/>
      <c r="AF8" s="208"/>
      <c r="AG8" s="208"/>
      <c r="AH8" s="122" t="s">
        <v>61</v>
      </c>
      <c r="AI8" s="122" t="s">
        <v>62</v>
      </c>
      <c r="AJ8" s="118" t="s">
        <v>63</v>
      </c>
      <c r="AK8" s="118" t="s">
        <v>79</v>
      </c>
      <c r="AL8" s="118" t="s">
        <v>80</v>
      </c>
      <c r="AM8" s="118" t="s">
        <v>81</v>
      </c>
      <c r="AN8" s="7"/>
      <c r="AO8" s="7"/>
      <c r="AP8" s="7"/>
      <c r="AQ8" s="7"/>
      <c r="AR8" s="7"/>
    </row>
    <row r="9" spans="1:44" ht="15.6" customHeight="1" x14ac:dyDescent="0.2">
      <c r="A9" s="46" t="s">
        <v>26</v>
      </c>
      <c r="B9" s="47">
        <v>1178.9000000000001</v>
      </c>
      <c r="C9" s="47">
        <v>1441.2</v>
      </c>
      <c r="D9" s="47">
        <v>1576.3</v>
      </c>
      <c r="E9" s="47">
        <v>1809</v>
      </c>
      <c r="F9" s="47">
        <v>1931.7</v>
      </c>
      <c r="G9" s="47" t="e">
        <f>#REF!</f>
        <v>#REF!</v>
      </c>
      <c r="H9" s="47">
        <v>2159.1</v>
      </c>
      <c r="I9" s="47" t="e">
        <f>#REF!</f>
        <v>#REF!</v>
      </c>
      <c r="J9" s="47" t="e">
        <f t="shared" ref="J9:J43" si="0">IF($H9=0,0,ROUND((I9/$H9-1)*100,1))</f>
        <v>#REF!</v>
      </c>
      <c r="K9" s="47" t="e">
        <f t="shared" ref="K9:K43" si="1">IF($G9=0,0,ROUND((I9/$G9-1)*100,1))</f>
        <v>#REF!</v>
      </c>
      <c r="L9" s="47" t="e">
        <f t="shared" ref="L9:L43" si="2">I9-H9</f>
        <v>#REF!</v>
      </c>
      <c r="M9" s="47" t="e">
        <f t="shared" ref="M9:M43" si="3">I9-G9</f>
        <v>#REF!</v>
      </c>
      <c r="N9" s="31"/>
      <c r="O9" s="46" t="s">
        <v>26</v>
      </c>
      <c r="P9" s="48">
        <v>2876.693867</v>
      </c>
      <c r="Q9" s="48">
        <v>2976.3652510000002</v>
      </c>
      <c r="R9" s="48">
        <v>2422.6988139999999</v>
      </c>
      <c r="S9" s="48">
        <v>3060.5291320000001</v>
      </c>
      <c r="T9" s="48">
        <v>3056.0155810000001</v>
      </c>
      <c r="U9" s="48" t="e">
        <f>#REF!</f>
        <v>#REF!</v>
      </c>
      <c r="V9" s="48">
        <v>3241.8963549999999</v>
      </c>
      <c r="W9" s="48" t="e">
        <f>#REF!</f>
        <v>#REF!</v>
      </c>
      <c r="X9" s="47" t="e">
        <f t="shared" ref="X9:X43" si="4">IF($V9=0,0,ROUND((W9/$V9-1)*100,1))</f>
        <v>#REF!</v>
      </c>
      <c r="Y9" s="47" t="e">
        <f t="shared" ref="Y9:Y43" si="5">IF($U9=0,0,ROUND((W9/$U9-1)*100,1))</f>
        <v>#REF!</v>
      </c>
      <c r="Z9" s="33"/>
      <c r="AA9" s="26" t="s">
        <v>26</v>
      </c>
      <c r="AB9" s="4">
        <v>3391.3</v>
      </c>
      <c r="AC9" s="4">
        <v>4289.5</v>
      </c>
      <c r="AD9" s="4">
        <v>3818.9</v>
      </c>
      <c r="AE9" s="4">
        <v>5536.4</v>
      </c>
      <c r="AF9" s="4">
        <v>5903.9</v>
      </c>
      <c r="AG9" s="4" t="e">
        <f>#REF!</f>
        <v>#REF!</v>
      </c>
      <c r="AH9" s="4">
        <v>6999.7</v>
      </c>
      <c r="AI9" s="4" t="e">
        <f>#REF!</f>
        <v>#REF!</v>
      </c>
      <c r="AJ9" s="4" t="e">
        <f t="shared" ref="AJ9:AJ43" si="6">IF($AH9=0,0,ROUND((AI9/$AH9-1)*100,1))</f>
        <v>#REF!</v>
      </c>
      <c r="AK9" s="4" t="e">
        <f t="shared" ref="AK9:AK43" si="7">IF($AG9=0,0,ROUND((AI9/$AG9-1)*100,1))</f>
        <v>#REF!</v>
      </c>
      <c r="AL9" s="4" t="e">
        <f t="shared" ref="AL9:AL43" si="8">AI9-AH9</f>
        <v>#REF!</v>
      </c>
      <c r="AM9" s="4" t="e">
        <f t="shared" ref="AM9:AM43" si="9">AI9-AG9</f>
        <v>#REF!</v>
      </c>
      <c r="AN9" s="7"/>
      <c r="AO9" s="7"/>
      <c r="AP9" s="7"/>
      <c r="AQ9" s="7"/>
      <c r="AR9" s="7"/>
    </row>
    <row r="10" spans="1:44" ht="15.6" customHeight="1" x14ac:dyDescent="0.2">
      <c r="A10" s="16" t="s">
        <v>27</v>
      </c>
      <c r="B10" s="3">
        <v>18</v>
      </c>
      <c r="C10" s="3">
        <v>23.8</v>
      </c>
      <c r="D10" s="25">
        <v>24</v>
      </c>
      <c r="E10" s="3">
        <v>30</v>
      </c>
      <c r="F10" s="3">
        <v>38.200000000000003</v>
      </c>
      <c r="G10" s="3" t="e">
        <f>#REF!</f>
        <v>#REF!</v>
      </c>
      <c r="H10" s="3">
        <v>60</v>
      </c>
      <c r="I10" s="25" t="e">
        <f>#REF!</f>
        <v>#REF!</v>
      </c>
      <c r="J10" s="25" t="e">
        <f t="shared" si="0"/>
        <v>#REF!</v>
      </c>
      <c r="K10" s="25" t="e">
        <f t="shared" si="1"/>
        <v>#REF!</v>
      </c>
      <c r="L10" s="25" t="e">
        <f t="shared" si="2"/>
        <v>#REF!</v>
      </c>
      <c r="M10" s="25" t="e">
        <f t="shared" si="3"/>
        <v>#REF!</v>
      </c>
      <c r="N10" s="34"/>
      <c r="O10" s="16" t="s">
        <v>27</v>
      </c>
      <c r="P10" s="8">
        <v>3120</v>
      </c>
      <c r="Q10" s="8">
        <v>2685</v>
      </c>
      <c r="R10" s="35">
        <v>3300</v>
      </c>
      <c r="S10" s="8">
        <v>3000</v>
      </c>
      <c r="T10" s="8">
        <v>3077</v>
      </c>
      <c r="U10" s="8" t="e">
        <f>#REF!</f>
        <v>#REF!</v>
      </c>
      <c r="V10" s="8">
        <v>3097.5</v>
      </c>
      <c r="W10" s="35" t="e">
        <f>#REF!</f>
        <v>#REF!</v>
      </c>
      <c r="X10" s="25" t="e">
        <f t="shared" si="4"/>
        <v>#REF!</v>
      </c>
      <c r="Y10" s="25" t="e">
        <f t="shared" si="5"/>
        <v>#REF!</v>
      </c>
      <c r="Z10" s="36"/>
      <c r="AA10" s="85" t="s">
        <v>27</v>
      </c>
      <c r="AB10" s="9">
        <v>56.2</v>
      </c>
      <c r="AC10" s="9">
        <v>63.9</v>
      </c>
      <c r="AD10" s="88">
        <v>79.2</v>
      </c>
      <c r="AE10" s="9">
        <v>90</v>
      </c>
      <c r="AF10" s="9">
        <v>117.5</v>
      </c>
      <c r="AG10" s="9" t="e">
        <f>#REF!</f>
        <v>#REF!</v>
      </c>
      <c r="AH10" s="9">
        <v>185.9</v>
      </c>
      <c r="AI10" s="88" t="e">
        <f>#REF!</f>
        <v>#REF!</v>
      </c>
      <c r="AJ10" s="88" t="e">
        <f t="shared" si="6"/>
        <v>#REF!</v>
      </c>
      <c r="AK10" s="88" t="e">
        <f t="shared" si="7"/>
        <v>#REF!</v>
      </c>
      <c r="AL10" s="88" t="e">
        <f t="shared" si="8"/>
        <v>#REF!</v>
      </c>
      <c r="AM10" s="88" t="e">
        <f t="shared" si="9"/>
        <v>#REF!</v>
      </c>
      <c r="AN10" s="7"/>
      <c r="AO10" s="7"/>
      <c r="AP10" s="7"/>
      <c r="AQ10" s="7"/>
      <c r="AR10" s="7"/>
    </row>
    <row r="11" spans="1:44" ht="15.6" customHeight="1" x14ac:dyDescent="0.2">
      <c r="A11" s="16" t="s">
        <v>28</v>
      </c>
      <c r="B11" s="3">
        <v>191.1</v>
      </c>
      <c r="C11" s="3">
        <v>231.5</v>
      </c>
      <c r="D11" s="25">
        <v>252.6</v>
      </c>
      <c r="E11" s="3">
        <v>296</v>
      </c>
      <c r="F11" s="3">
        <v>333.6</v>
      </c>
      <c r="G11" s="3" t="e">
        <f>#REF!</f>
        <v>#REF!</v>
      </c>
      <c r="H11" s="3">
        <v>348.4</v>
      </c>
      <c r="I11" s="25" t="e">
        <f>#REF!</f>
        <v>#REF!</v>
      </c>
      <c r="J11" s="25" t="e">
        <f t="shared" si="0"/>
        <v>#REF!</v>
      </c>
      <c r="K11" s="25" t="e">
        <f t="shared" si="1"/>
        <v>#REF!</v>
      </c>
      <c r="L11" s="25" t="e">
        <f t="shared" si="2"/>
        <v>#REF!</v>
      </c>
      <c r="M11" s="25" t="e">
        <f t="shared" si="3"/>
        <v>#REF!</v>
      </c>
      <c r="N11" s="34"/>
      <c r="O11" s="16" t="s">
        <v>28</v>
      </c>
      <c r="P11" s="8">
        <v>3180</v>
      </c>
      <c r="Q11" s="8">
        <v>3166</v>
      </c>
      <c r="R11" s="35">
        <v>3028.4</v>
      </c>
      <c r="S11" s="8">
        <v>3143</v>
      </c>
      <c r="T11" s="8">
        <v>3282</v>
      </c>
      <c r="U11" s="8" t="e">
        <f>#REF!</f>
        <v>#REF!</v>
      </c>
      <c r="V11" s="8">
        <v>3488.44</v>
      </c>
      <c r="W11" s="35" t="e">
        <f>#REF!</f>
        <v>#REF!</v>
      </c>
      <c r="X11" s="25" t="e">
        <f t="shared" si="4"/>
        <v>#REF!</v>
      </c>
      <c r="Y11" s="25" t="e">
        <f t="shared" si="5"/>
        <v>#REF!</v>
      </c>
      <c r="Z11" s="36"/>
      <c r="AA11" s="85" t="s">
        <v>28</v>
      </c>
      <c r="AB11" s="9">
        <v>607.70000000000005</v>
      </c>
      <c r="AC11" s="9">
        <v>732.9</v>
      </c>
      <c r="AD11" s="88">
        <v>765</v>
      </c>
      <c r="AE11" s="9">
        <v>930.3</v>
      </c>
      <c r="AF11" s="9">
        <v>1094.9000000000001</v>
      </c>
      <c r="AG11" s="9" t="e">
        <f>#REF!</f>
        <v>#REF!</v>
      </c>
      <c r="AH11" s="9">
        <v>1215.4000000000001</v>
      </c>
      <c r="AI11" s="88" t="e">
        <f>#REF!</f>
        <v>#REF!</v>
      </c>
      <c r="AJ11" s="88" t="e">
        <f t="shared" si="6"/>
        <v>#REF!</v>
      </c>
      <c r="AK11" s="88" t="e">
        <f t="shared" si="7"/>
        <v>#REF!</v>
      </c>
      <c r="AL11" s="88" t="e">
        <f t="shared" si="8"/>
        <v>#REF!</v>
      </c>
      <c r="AM11" s="88" t="e">
        <f t="shared" si="9"/>
        <v>#REF!</v>
      </c>
      <c r="AN11" s="7"/>
      <c r="AO11" s="7"/>
      <c r="AP11" s="7"/>
      <c r="AQ11" s="7"/>
      <c r="AR11" s="7"/>
    </row>
    <row r="12" spans="1:44" ht="15.6" customHeight="1" x14ac:dyDescent="0.2">
      <c r="A12" s="16" t="s">
        <v>29</v>
      </c>
      <c r="B12" s="3">
        <v>0</v>
      </c>
      <c r="C12" s="3">
        <v>0</v>
      </c>
      <c r="D12" s="25">
        <v>0</v>
      </c>
      <c r="E12" s="3">
        <v>0</v>
      </c>
      <c r="F12" s="3">
        <v>0.5</v>
      </c>
      <c r="G12" s="3" t="e">
        <f>#REF!</f>
        <v>#REF!</v>
      </c>
      <c r="H12" s="3">
        <v>4</v>
      </c>
      <c r="I12" s="25" t="e">
        <f>#REF!</f>
        <v>#REF!</v>
      </c>
      <c r="J12" s="25" t="e">
        <f t="shared" si="0"/>
        <v>#REF!</v>
      </c>
      <c r="K12" s="25" t="e">
        <f t="shared" si="1"/>
        <v>#REF!</v>
      </c>
      <c r="L12" s="25" t="e">
        <f t="shared" si="2"/>
        <v>#REF!</v>
      </c>
      <c r="M12" s="25" t="e">
        <f t="shared" si="3"/>
        <v>#REF!</v>
      </c>
      <c r="N12" s="34"/>
      <c r="O12" s="16" t="s">
        <v>29</v>
      </c>
      <c r="P12" s="8">
        <v>0</v>
      </c>
      <c r="Q12" s="8">
        <v>0</v>
      </c>
      <c r="R12" s="35">
        <v>0</v>
      </c>
      <c r="S12" s="8">
        <v>0</v>
      </c>
      <c r="T12" s="8">
        <v>2938</v>
      </c>
      <c r="U12" s="8" t="e">
        <f>#REF!</f>
        <v>#REF!</v>
      </c>
      <c r="V12" s="8">
        <v>2939</v>
      </c>
      <c r="W12" s="35" t="e">
        <f>#REF!</f>
        <v>#REF!</v>
      </c>
      <c r="X12" s="25" t="e">
        <f t="shared" si="4"/>
        <v>#REF!</v>
      </c>
      <c r="Y12" s="25" t="e">
        <f t="shared" si="5"/>
        <v>#REF!</v>
      </c>
      <c r="Z12" s="36"/>
      <c r="AA12" s="85" t="s">
        <v>29</v>
      </c>
      <c r="AB12" s="9">
        <v>0</v>
      </c>
      <c r="AC12" s="9">
        <v>0</v>
      </c>
      <c r="AD12" s="88">
        <v>0</v>
      </c>
      <c r="AE12" s="9">
        <v>0</v>
      </c>
      <c r="AF12" s="9">
        <v>1.5</v>
      </c>
      <c r="AG12" s="9" t="e">
        <f>#REF!</f>
        <v>#REF!</v>
      </c>
      <c r="AH12" s="9">
        <v>11.8</v>
      </c>
      <c r="AI12" s="88" t="e">
        <f>#REF!</f>
        <v>#REF!</v>
      </c>
      <c r="AJ12" s="88" t="e">
        <f t="shared" si="6"/>
        <v>#REF!</v>
      </c>
      <c r="AK12" s="88" t="e">
        <f t="shared" si="7"/>
        <v>#REF!</v>
      </c>
      <c r="AL12" s="88" t="e">
        <f t="shared" si="8"/>
        <v>#REF!</v>
      </c>
      <c r="AM12" s="88" t="e">
        <f t="shared" si="9"/>
        <v>#REF!</v>
      </c>
      <c r="AN12" s="7"/>
      <c r="AO12" s="7"/>
      <c r="AP12" s="7"/>
      <c r="AQ12" s="7"/>
      <c r="AR12" s="7"/>
    </row>
    <row r="13" spans="1:44" ht="15.6" customHeight="1" x14ac:dyDescent="0.2">
      <c r="A13" s="16" t="s">
        <v>30</v>
      </c>
      <c r="B13" s="3">
        <v>0</v>
      </c>
      <c r="C13" s="3">
        <v>0</v>
      </c>
      <c r="D13" s="25">
        <v>0</v>
      </c>
      <c r="E13" s="3">
        <v>0</v>
      </c>
      <c r="F13" s="3">
        <v>1.5</v>
      </c>
      <c r="G13" s="3" t="e">
        <f>#REF!</f>
        <v>#REF!</v>
      </c>
      <c r="H13" s="3">
        <v>2</v>
      </c>
      <c r="I13" s="25" t="e">
        <f>#REF!</f>
        <v>#REF!</v>
      </c>
      <c r="J13" s="25" t="e">
        <f t="shared" si="0"/>
        <v>#REF!</v>
      </c>
      <c r="K13" s="25" t="e">
        <f t="shared" si="1"/>
        <v>#REF!</v>
      </c>
      <c r="L13" s="25" t="e">
        <f t="shared" si="2"/>
        <v>#REF!</v>
      </c>
      <c r="M13" s="25" t="e">
        <f t="shared" si="3"/>
        <v>#REF!</v>
      </c>
      <c r="N13" s="34"/>
      <c r="O13" s="16" t="s">
        <v>30</v>
      </c>
      <c r="P13" s="8">
        <v>0</v>
      </c>
      <c r="Q13" s="8">
        <v>0</v>
      </c>
      <c r="R13" s="35">
        <v>0</v>
      </c>
      <c r="S13" s="8">
        <v>0</v>
      </c>
      <c r="T13" s="8">
        <v>2250</v>
      </c>
      <c r="U13" s="8" t="e">
        <f>#REF!</f>
        <v>#REF!</v>
      </c>
      <c r="V13" s="8">
        <v>2300</v>
      </c>
      <c r="W13" s="35" t="e">
        <f>#REF!</f>
        <v>#REF!</v>
      </c>
      <c r="X13" s="25" t="e">
        <f t="shared" si="4"/>
        <v>#REF!</v>
      </c>
      <c r="Y13" s="25" t="e">
        <f t="shared" si="5"/>
        <v>#REF!</v>
      </c>
      <c r="Z13" s="36"/>
      <c r="AA13" s="85" t="s">
        <v>30</v>
      </c>
      <c r="AB13" s="9">
        <v>0</v>
      </c>
      <c r="AC13" s="9">
        <v>0</v>
      </c>
      <c r="AD13" s="88">
        <v>0</v>
      </c>
      <c r="AE13" s="9">
        <v>0</v>
      </c>
      <c r="AF13" s="9">
        <v>3.4</v>
      </c>
      <c r="AG13" s="9" t="e">
        <f>#REF!</f>
        <v>#REF!</v>
      </c>
      <c r="AH13" s="9">
        <v>4.5999999999999996</v>
      </c>
      <c r="AI13" s="88" t="e">
        <f>#REF!</f>
        <v>#REF!</v>
      </c>
      <c r="AJ13" s="88" t="e">
        <f t="shared" si="6"/>
        <v>#REF!</v>
      </c>
      <c r="AK13" s="88" t="e">
        <f t="shared" si="7"/>
        <v>#REF!</v>
      </c>
      <c r="AL13" s="88" t="e">
        <f t="shared" si="8"/>
        <v>#REF!</v>
      </c>
      <c r="AM13" s="88" t="e">
        <f t="shared" si="9"/>
        <v>#REF!</v>
      </c>
      <c r="AN13" s="7"/>
      <c r="AO13" s="7"/>
      <c r="AP13" s="7"/>
      <c r="AQ13" s="7"/>
      <c r="AR13" s="7"/>
    </row>
    <row r="14" spans="1:44" ht="15.6" customHeight="1" x14ac:dyDescent="0.2">
      <c r="A14" s="16" t="s">
        <v>31</v>
      </c>
      <c r="B14" s="3">
        <v>0</v>
      </c>
      <c r="C14" s="3">
        <v>0</v>
      </c>
      <c r="D14" s="25">
        <v>0</v>
      </c>
      <c r="E14" s="3">
        <v>18.899999999999999</v>
      </c>
      <c r="F14" s="3">
        <v>20.2</v>
      </c>
      <c r="G14" s="3" t="e">
        <f>#REF!</f>
        <v>#REF!</v>
      </c>
      <c r="H14" s="3">
        <v>20.9</v>
      </c>
      <c r="I14" s="25" t="e">
        <f>#REF!</f>
        <v>#REF!</v>
      </c>
      <c r="J14" s="25" t="e">
        <f t="shared" si="0"/>
        <v>#REF!</v>
      </c>
      <c r="K14" s="25" t="e">
        <f t="shared" si="1"/>
        <v>#REF!</v>
      </c>
      <c r="L14" s="25" t="e">
        <f t="shared" si="2"/>
        <v>#REF!</v>
      </c>
      <c r="M14" s="25" t="e">
        <f t="shared" si="3"/>
        <v>#REF!</v>
      </c>
      <c r="N14" s="34"/>
      <c r="O14" s="16" t="s">
        <v>31</v>
      </c>
      <c r="P14" s="8">
        <v>0</v>
      </c>
      <c r="Q14" s="8">
        <v>0</v>
      </c>
      <c r="R14" s="35">
        <v>0</v>
      </c>
      <c r="S14" s="8">
        <v>2878</v>
      </c>
      <c r="T14" s="8">
        <v>2884</v>
      </c>
      <c r="U14" s="8" t="e">
        <f>#REF!</f>
        <v>#REF!</v>
      </c>
      <c r="V14" s="8">
        <v>2837</v>
      </c>
      <c r="W14" s="35" t="e">
        <f>#REF!</f>
        <v>#REF!</v>
      </c>
      <c r="X14" s="25" t="e">
        <f t="shared" si="4"/>
        <v>#REF!</v>
      </c>
      <c r="Y14" s="25" t="e">
        <f t="shared" si="5"/>
        <v>#REF!</v>
      </c>
      <c r="Z14" s="36"/>
      <c r="AA14" s="85" t="s">
        <v>31</v>
      </c>
      <c r="AB14" s="9">
        <v>0</v>
      </c>
      <c r="AC14" s="9">
        <v>0</v>
      </c>
      <c r="AD14" s="88">
        <v>0</v>
      </c>
      <c r="AE14" s="9">
        <v>54.4</v>
      </c>
      <c r="AF14" s="9">
        <v>58.3</v>
      </c>
      <c r="AG14" s="9" t="e">
        <f>#REF!</f>
        <v>#REF!</v>
      </c>
      <c r="AH14" s="9">
        <v>59.3</v>
      </c>
      <c r="AI14" s="88" t="e">
        <f>#REF!</f>
        <v>#REF!</v>
      </c>
      <c r="AJ14" s="88" t="e">
        <f t="shared" si="6"/>
        <v>#REF!</v>
      </c>
      <c r="AK14" s="88" t="e">
        <f t="shared" si="7"/>
        <v>#REF!</v>
      </c>
      <c r="AL14" s="88" t="e">
        <f t="shared" si="8"/>
        <v>#REF!</v>
      </c>
      <c r="AM14" s="88" t="e">
        <f t="shared" si="9"/>
        <v>#REF!</v>
      </c>
      <c r="AN14" s="7"/>
      <c r="AO14" s="7"/>
      <c r="AP14" s="7"/>
      <c r="AQ14" s="7"/>
      <c r="AR14" s="7"/>
    </row>
    <row r="15" spans="1:44" ht="15.6" customHeight="1" x14ac:dyDescent="0.2">
      <c r="A15" s="16" t="s">
        <v>32</v>
      </c>
      <c r="B15" s="3">
        <v>221.4</v>
      </c>
      <c r="C15" s="3">
        <v>336.3</v>
      </c>
      <c r="D15" s="25">
        <v>428.9</v>
      </c>
      <c r="E15" s="3">
        <v>500.1</v>
      </c>
      <c r="F15" s="3">
        <v>549.6</v>
      </c>
      <c r="G15" s="3" t="e">
        <f>#REF!</f>
        <v>#REF!</v>
      </c>
      <c r="H15" s="3">
        <v>623.20000000000005</v>
      </c>
      <c r="I15" s="25" t="e">
        <f>#REF!</f>
        <v>#REF!</v>
      </c>
      <c r="J15" s="25" t="e">
        <f t="shared" si="0"/>
        <v>#REF!</v>
      </c>
      <c r="K15" s="25" t="e">
        <f t="shared" si="1"/>
        <v>#REF!</v>
      </c>
      <c r="L15" s="25" t="e">
        <f t="shared" si="2"/>
        <v>#REF!</v>
      </c>
      <c r="M15" s="25" t="e">
        <f t="shared" si="3"/>
        <v>#REF!</v>
      </c>
      <c r="N15" s="34"/>
      <c r="O15" s="16" t="s">
        <v>32</v>
      </c>
      <c r="P15" s="8">
        <v>3020</v>
      </c>
      <c r="Q15" s="8">
        <v>3024</v>
      </c>
      <c r="R15" s="35">
        <v>3003</v>
      </c>
      <c r="S15" s="8">
        <v>3270</v>
      </c>
      <c r="T15" s="8">
        <v>2785</v>
      </c>
      <c r="U15" s="8" t="e">
        <f>#REF!</f>
        <v>#REF!</v>
      </c>
      <c r="V15" s="8">
        <v>3132.1860000000001</v>
      </c>
      <c r="W15" s="35" t="e">
        <f>#REF!</f>
        <v>#REF!</v>
      </c>
      <c r="X15" s="25" t="e">
        <f t="shared" si="4"/>
        <v>#REF!</v>
      </c>
      <c r="Y15" s="25" t="e">
        <f t="shared" si="5"/>
        <v>#REF!</v>
      </c>
      <c r="Z15" s="36"/>
      <c r="AA15" s="85" t="s">
        <v>32</v>
      </c>
      <c r="AB15" s="9">
        <v>668.6</v>
      </c>
      <c r="AC15" s="9">
        <v>1017</v>
      </c>
      <c r="AD15" s="88">
        <v>1288</v>
      </c>
      <c r="AE15" s="9">
        <v>1635.3</v>
      </c>
      <c r="AF15" s="9">
        <v>1530.6</v>
      </c>
      <c r="AG15" s="9" t="e">
        <f>#REF!</f>
        <v>#REF!</v>
      </c>
      <c r="AH15" s="9">
        <v>1952</v>
      </c>
      <c r="AI15" s="88" t="e">
        <f>#REF!</f>
        <v>#REF!</v>
      </c>
      <c r="AJ15" s="88" t="e">
        <f t="shared" si="6"/>
        <v>#REF!</v>
      </c>
      <c r="AK15" s="88" t="e">
        <f t="shared" si="7"/>
        <v>#REF!</v>
      </c>
      <c r="AL15" s="88" t="e">
        <f t="shared" si="8"/>
        <v>#REF!</v>
      </c>
      <c r="AM15" s="88" t="e">
        <f t="shared" si="9"/>
        <v>#REF!</v>
      </c>
      <c r="AN15" s="7"/>
      <c r="AO15" s="7"/>
      <c r="AP15" s="7"/>
      <c r="AQ15" s="7"/>
      <c r="AR15" s="7"/>
    </row>
    <row r="16" spans="1:44" ht="15.6" customHeight="1" x14ac:dyDescent="0.2">
      <c r="A16" s="16" t="s">
        <v>33</v>
      </c>
      <c r="B16" s="3">
        <v>748.4</v>
      </c>
      <c r="C16" s="3">
        <v>849.6</v>
      </c>
      <c r="D16" s="25">
        <v>870.8</v>
      </c>
      <c r="E16" s="3">
        <v>964</v>
      </c>
      <c r="F16" s="3">
        <v>988.1</v>
      </c>
      <c r="G16" s="3" t="e">
        <f>#REF!</f>
        <v>#REF!</v>
      </c>
      <c r="H16" s="3">
        <v>1100.5999999999999</v>
      </c>
      <c r="I16" s="25" t="e">
        <f>#REF!</f>
        <v>#REF!</v>
      </c>
      <c r="J16" s="25" t="e">
        <f t="shared" si="0"/>
        <v>#REF!</v>
      </c>
      <c r="K16" s="25" t="e">
        <f t="shared" si="1"/>
        <v>#REF!</v>
      </c>
      <c r="L16" s="25" t="e">
        <f t="shared" si="2"/>
        <v>#REF!</v>
      </c>
      <c r="M16" s="25" t="e">
        <f t="shared" si="3"/>
        <v>#REF!</v>
      </c>
      <c r="N16" s="37"/>
      <c r="O16" s="16" t="s">
        <v>33</v>
      </c>
      <c r="P16" s="8">
        <v>2751</v>
      </c>
      <c r="Q16" s="8">
        <v>2914</v>
      </c>
      <c r="R16" s="35">
        <v>1937</v>
      </c>
      <c r="S16" s="8">
        <v>2932</v>
      </c>
      <c r="T16" s="8">
        <v>3135</v>
      </c>
      <c r="U16" s="8" t="e">
        <f>#REF!</f>
        <v>#REF!</v>
      </c>
      <c r="V16" s="8">
        <v>3244.3470000000002</v>
      </c>
      <c r="W16" s="35" t="e">
        <f>#REF!</f>
        <v>#REF!</v>
      </c>
      <c r="X16" s="25" t="e">
        <f t="shared" si="4"/>
        <v>#REF!</v>
      </c>
      <c r="Y16" s="25" t="e">
        <f t="shared" si="5"/>
        <v>#REF!</v>
      </c>
      <c r="Z16" s="36"/>
      <c r="AA16" s="85" t="s">
        <v>33</v>
      </c>
      <c r="AB16" s="9">
        <v>2058.8000000000002</v>
      </c>
      <c r="AC16" s="9">
        <v>2475.6999999999998</v>
      </c>
      <c r="AD16" s="88">
        <v>1686.7</v>
      </c>
      <c r="AE16" s="9">
        <v>2826.4</v>
      </c>
      <c r="AF16" s="9">
        <v>3097.7</v>
      </c>
      <c r="AG16" s="9" t="e">
        <f>#REF!</f>
        <v>#REF!</v>
      </c>
      <c r="AH16" s="9">
        <v>3570.7</v>
      </c>
      <c r="AI16" s="88" t="e">
        <f>#REF!</f>
        <v>#REF!</v>
      </c>
      <c r="AJ16" s="88" t="e">
        <f t="shared" si="6"/>
        <v>#REF!</v>
      </c>
      <c r="AK16" s="88" t="e">
        <f t="shared" si="7"/>
        <v>#REF!</v>
      </c>
      <c r="AL16" s="88" t="e">
        <f t="shared" si="8"/>
        <v>#REF!</v>
      </c>
      <c r="AM16" s="88" t="e">
        <f t="shared" si="9"/>
        <v>#REF!</v>
      </c>
      <c r="AN16" s="7"/>
      <c r="AO16" s="7"/>
      <c r="AP16" s="7"/>
      <c r="AQ16" s="7"/>
      <c r="AR16" s="7"/>
    </row>
    <row r="17" spans="1:44" ht="15.6" customHeight="1" x14ac:dyDescent="0.2">
      <c r="A17" s="46" t="s">
        <v>34</v>
      </c>
      <c r="B17" s="47">
        <v>2602.1999999999998</v>
      </c>
      <c r="C17" s="47">
        <v>2845.3</v>
      </c>
      <c r="D17" s="47">
        <v>2878.2</v>
      </c>
      <c r="E17" s="47">
        <v>3095.8</v>
      </c>
      <c r="F17" s="47">
        <v>3263.5</v>
      </c>
      <c r="G17" s="47" t="e">
        <f>#REF!</f>
        <v>#REF!</v>
      </c>
      <c r="H17" s="47">
        <v>3480.4</v>
      </c>
      <c r="I17" s="47" t="e">
        <f>#REF!</f>
        <v>#REF!</v>
      </c>
      <c r="J17" s="47" t="e">
        <f t="shared" si="0"/>
        <v>#REF!</v>
      </c>
      <c r="K17" s="47" t="e">
        <f t="shared" si="1"/>
        <v>#REF!</v>
      </c>
      <c r="L17" s="47" t="e">
        <f t="shared" si="2"/>
        <v>#REF!</v>
      </c>
      <c r="M17" s="47" t="e">
        <f t="shared" si="3"/>
        <v>#REF!</v>
      </c>
      <c r="N17" s="33"/>
      <c r="O17" s="46" t="s">
        <v>34</v>
      </c>
      <c r="P17" s="48">
        <v>2544.3520870000002</v>
      </c>
      <c r="Q17" s="48">
        <v>2841.224827</v>
      </c>
      <c r="R17" s="48">
        <v>1774.401605</v>
      </c>
      <c r="S17" s="48">
        <v>3115.4296789999999</v>
      </c>
      <c r="T17" s="48">
        <v>3631.3105559999999</v>
      </c>
      <c r="U17" s="48" t="e">
        <f>#REF!</f>
        <v>#REF!</v>
      </c>
      <c r="V17" s="48">
        <v>3530.8298089999998</v>
      </c>
      <c r="W17" s="48" t="e">
        <f>#REF!</f>
        <v>#REF!</v>
      </c>
      <c r="X17" s="47" t="e">
        <f t="shared" si="4"/>
        <v>#REF!</v>
      </c>
      <c r="Y17" s="47" t="e">
        <f t="shared" si="5"/>
        <v>#REF!</v>
      </c>
      <c r="Z17" s="33"/>
      <c r="AA17" s="44" t="s">
        <v>34</v>
      </c>
      <c r="AB17" s="17">
        <v>6620.9</v>
      </c>
      <c r="AC17" s="17">
        <v>8084.1</v>
      </c>
      <c r="AD17" s="17">
        <v>5107.1000000000004</v>
      </c>
      <c r="AE17" s="17">
        <v>9644.7000000000007</v>
      </c>
      <c r="AF17" s="17">
        <v>11850.7</v>
      </c>
      <c r="AG17" s="17" t="e">
        <f>#REF!</f>
        <v>#REF!</v>
      </c>
      <c r="AH17" s="17">
        <v>12288.6</v>
      </c>
      <c r="AI17" s="17" t="e">
        <f>#REF!</f>
        <v>#REF!</v>
      </c>
      <c r="AJ17" s="17" t="e">
        <f t="shared" si="6"/>
        <v>#REF!</v>
      </c>
      <c r="AK17" s="17" t="e">
        <f t="shared" si="7"/>
        <v>#REF!</v>
      </c>
      <c r="AL17" s="17" t="e">
        <f t="shared" si="8"/>
        <v>#REF!</v>
      </c>
      <c r="AM17" s="17" t="e">
        <f t="shared" si="9"/>
        <v>#REF!</v>
      </c>
      <c r="AN17" s="7"/>
      <c r="AO17" s="7"/>
      <c r="AP17" s="7"/>
      <c r="AQ17" s="7"/>
      <c r="AR17" s="7"/>
    </row>
    <row r="18" spans="1:44" ht="15.6" customHeight="1" x14ac:dyDescent="0.2">
      <c r="A18" s="16" t="s">
        <v>35</v>
      </c>
      <c r="B18" s="3">
        <v>662.2</v>
      </c>
      <c r="C18" s="3">
        <v>749.6</v>
      </c>
      <c r="D18" s="25">
        <v>786.3</v>
      </c>
      <c r="E18" s="3">
        <v>821.7</v>
      </c>
      <c r="F18" s="3">
        <v>951.5</v>
      </c>
      <c r="G18" s="3" t="e">
        <f>#REF!</f>
        <v>#REF!</v>
      </c>
      <c r="H18" s="3">
        <v>1000.8</v>
      </c>
      <c r="I18" s="25" t="e">
        <f>#REF!</f>
        <v>#REF!</v>
      </c>
      <c r="J18" s="25" t="e">
        <f t="shared" si="0"/>
        <v>#REF!</v>
      </c>
      <c r="K18" s="25" t="e">
        <f t="shared" si="1"/>
        <v>#REF!</v>
      </c>
      <c r="L18" s="25" t="e">
        <f t="shared" si="2"/>
        <v>#REF!</v>
      </c>
      <c r="M18" s="25" t="e">
        <f t="shared" si="3"/>
        <v>#REF!</v>
      </c>
      <c r="N18" s="37"/>
      <c r="O18" s="16" t="s">
        <v>35</v>
      </c>
      <c r="P18" s="8">
        <v>2754</v>
      </c>
      <c r="Q18" s="8">
        <v>2761</v>
      </c>
      <c r="R18" s="35">
        <v>1590</v>
      </c>
      <c r="S18" s="8">
        <v>3010</v>
      </c>
      <c r="T18" s="8">
        <v>3125</v>
      </c>
      <c r="U18" s="8" t="e">
        <f>#REF!</f>
        <v>#REF!</v>
      </c>
      <c r="V18" s="8">
        <v>3163.2170000000001</v>
      </c>
      <c r="W18" s="35" t="e">
        <f>#REF!</f>
        <v>#REF!</v>
      </c>
      <c r="X18" s="25" t="e">
        <f t="shared" si="4"/>
        <v>#REF!</v>
      </c>
      <c r="Y18" s="25" t="e">
        <f t="shared" si="5"/>
        <v>#REF!</v>
      </c>
      <c r="Z18" s="36"/>
      <c r="AA18" s="85" t="s">
        <v>35</v>
      </c>
      <c r="AB18" s="9">
        <v>1823.7</v>
      </c>
      <c r="AC18" s="9">
        <v>2069.6</v>
      </c>
      <c r="AD18" s="88">
        <v>1250.2</v>
      </c>
      <c r="AE18" s="9">
        <v>2473.3000000000002</v>
      </c>
      <c r="AF18" s="9">
        <v>2973.4</v>
      </c>
      <c r="AG18" s="9" t="e">
        <f>#REF!</f>
        <v>#REF!</v>
      </c>
      <c r="AH18" s="9">
        <v>3165.7</v>
      </c>
      <c r="AI18" s="88" t="e">
        <f>#REF!</f>
        <v>#REF!</v>
      </c>
      <c r="AJ18" s="88" t="e">
        <f t="shared" si="6"/>
        <v>#REF!</v>
      </c>
      <c r="AK18" s="88" t="e">
        <f t="shared" si="7"/>
        <v>#REF!</v>
      </c>
      <c r="AL18" s="88" t="e">
        <f t="shared" si="8"/>
        <v>#REF!</v>
      </c>
      <c r="AM18" s="88" t="e">
        <f t="shared" si="9"/>
        <v>#REF!</v>
      </c>
      <c r="AN18" s="7"/>
      <c r="AO18" s="7"/>
      <c r="AP18" s="7"/>
      <c r="AQ18" s="7"/>
      <c r="AR18" s="7"/>
    </row>
    <row r="19" spans="1:44" ht="15.6" customHeight="1" x14ac:dyDescent="0.2">
      <c r="A19" s="16" t="s">
        <v>36</v>
      </c>
      <c r="B19" s="3">
        <v>627.29999999999995</v>
      </c>
      <c r="C19" s="3">
        <v>673.7</v>
      </c>
      <c r="D19" s="25">
        <v>565</v>
      </c>
      <c r="E19" s="3">
        <v>693.8</v>
      </c>
      <c r="F19" s="3">
        <v>710.5</v>
      </c>
      <c r="G19" s="3" t="e">
        <f>#REF!</f>
        <v>#REF!</v>
      </c>
      <c r="H19" s="3">
        <v>798.4</v>
      </c>
      <c r="I19" s="25" t="e">
        <f>#REF!</f>
        <v>#REF!</v>
      </c>
      <c r="J19" s="25" t="e">
        <f t="shared" si="0"/>
        <v>#REF!</v>
      </c>
      <c r="K19" s="25" t="e">
        <f t="shared" si="1"/>
        <v>#REF!</v>
      </c>
      <c r="L19" s="25" t="e">
        <f t="shared" si="2"/>
        <v>#REF!</v>
      </c>
      <c r="M19" s="25" t="e">
        <f t="shared" si="3"/>
        <v>#REF!</v>
      </c>
      <c r="N19" s="37"/>
      <c r="O19" s="16" t="s">
        <v>36</v>
      </c>
      <c r="P19" s="8">
        <v>2374</v>
      </c>
      <c r="Q19" s="8">
        <v>2722</v>
      </c>
      <c r="R19" s="35">
        <v>1143</v>
      </c>
      <c r="S19" s="8">
        <v>2952</v>
      </c>
      <c r="T19" s="8">
        <v>3573</v>
      </c>
      <c r="U19" s="8" t="e">
        <f>#REF!</f>
        <v>#REF!</v>
      </c>
      <c r="V19" s="8">
        <v>3386.5039999999999</v>
      </c>
      <c r="W19" s="35" t="e">
        <f>#REF!</f>
        <v>#REF!</v>
      </c>
      <c r="X19" s="25" t="e">
        <f t="shared" si="4"/>
        <v>#REF!</v>
      </c>
      <c r="Y19" s="25" t="e">
        <f t="shared" si="5"/>
        <v>#REF!</v>
      </c>
      <c r="Z19" s="36"/>
      <c r="AA19" s="85" t="s">
        <v>36</v>
      </c>
      <c r="AB19" s="9">
        <v>1489.2</v>
      </c>
      <c r="AC19" s="9">
        <v>1833.8</v>
      </c>
      <c r="AD19" s="88">
        <v>645.79999999999995</v>
      </c>
      <c r="AE19" s="9">
        <v>2048.1</v>
      </c>
      <c r="AF19" s="9">
        <v>2538.6</v>
      </c>
      <c r="AG19" s="9" t="e">
        <f>#REF!</f>
        <v>#REF!</v>
      </c>
      <c r="AH19" s="9">
        <v>2703.8</v>
      </c>
      <c r="AI19" s="88" t="e">
        <f>#REF!</f>
        <v>#REF!</v>
      </c>
      <c r="AJ19" s="88" t="e">
        <f t="shared" si="6"/>
        <v>#REF!</v>
      </c>
      <c r="AK19" s="88" t="e">
        <f t="shared" si="7"/>
        <v>#REF!</v>
      </c>
      <c r="AL19" s="88" t="e">
        <f t="shared" si="8"/>
        <v>#REF!</v>
      </c>
      <c r="AM19" s="88" t="e">
        <f t="shared" si="9"/>
        <v>#REF!</v>
      </c>
      <c r="AN19" s="7"/>
      <c r="AO19" s="7"/>
      <c r="AP19" s="7"/>
      <c r="AQ19" s="7"/>
      <c r="AR19" s="7"/>
    </row>
    <row r="20" spans="1:44" ht="15.6" hidden="1" customHeight="1" x14ac:dyDescent="0.2">
      <c r="A20" s="16" t="s">
        <v>37</v>
      </c>
      <c r="B20" s="3">
        <v>0</v>
      </c>
      <c r="C20" s="3">
        <v>0</v>
      </c>
      <c r="D20" s="25">
        <v>0</v>
      </c>
      <c r="E20" s="3">
        <v>0</v>
      </c>
      <c r="F20" s="3">
        <v>0</v>
      </c>
      <c r="G20" s="3" t="e">
        <f>#REF!</f>
        <v>#REF!</v>
      </c>
      <c r="H20" s="3">
        <v>0</v>
      </c>
      <c r="I20" s="25" t="e">
        <f>#REF!</f>
        <v>#REF!</v>
      </c>
      <c r="J20" s="25">
        <f t="shared" si="0"/>
        <v>0</v>
      </c>
      <c r="K20" s="25" t="e">
        <f t="shared" si="1"/>
        <v>#REF!</v>
      </c>
      <c r="L20" s="25" t="e">
        <f t="shared" si="2"/>
        <v>#REF!</v>
      </c>
      <c r="M20" s="25" t="e">
        <f t="shared" si="3"/>
        <v>#REF!</v>
      </c>
      <c r="N20" s="37"/>
      <c r="O20" s="16" t="s">
        <v>37</v>
      </c>
      <c r="P20" s="8">
        <v>0</v>
      </c>
      <c r="Q20" s="8">
        <v>0</v>
      </c>
      <c r="R20" s="35">
        <v>0</v>
      </c>
      <c r="S20" s="8">
        <v>0</v>
      </c>
      <c r="T20" s="8">
        <v>0</v>
      </c>
      <c r="U20" s="8" t="e">
        <f>#REF!</f>
        <v>#REF!</v>
      </c>
      <c r="V20" s="8">
        <v>0</v>
      </c>
      <c r="W20" s="35" t="e">
        <f>#REF!</f>
        <v>#REF!</v>
      </c>
      <c r="X20" s="25">
        <f t="shared" si="4"/>
        <v>0</v>
      </c>
      <c r="Y20" s="25" t="e">
        <f t="shared" si="5"/>
        <v>#REF!</v>
      </c>
      <c r="Z20" s="36"/>
      <c r="AA20" s="85" t="s">
        <v>37</v>
      </c>
      <c r="AB20" s="9">
        <v>0</v>
      </c>
      <c r="AC20" s="9">
        <v>0</v>
      </c>
      <c r="AD20" s="88">
        <v>0</v>
      </c>
      <c r="AE20" s="9">
        <v>0</v>
      </c>
      <c r="AF20" s="9">
        <v>0</v>
      </c>
      <c r="AG20" s="9" t="e">
        <f>#REF!</f>
        <v>#REF!</v>
      </c>
      <c r="AH20" s="9">
        <v>0</v>
      </c>
      <c r="AI20" s="88" t="e">
        <f>#REF!</f>
        <v>#REF!</v>
      </c>
      <c r="AJ20" s="88">
        <f t="shared" si="6"/>
        <v>0</v>
      </c>
      <c r="AK20" s="88" t="e">
        <f t="shared" si="7"/>
        <v>#REF!</v>
      </c>
      <c r="AL20" s="88" t="e">
        <f t="shared" si="8"/>
        <v>#REF!</v>
      </c>
      <c r="AM20" s="88" t="e">
        <f t="shared" si="9"/>
        <v>#REF!</v>
      </c>
      <c r="AN20" s="7"/>
      <c r="AO20" s="7"/>
      <c r="AP20" s="7"/>
      <c r="AQ20" s="7"/>
      <c r="AR20" s="7"/>
    </row>
    <row r="21" spans="1:44" ht="15.6" hidden="1" customHeight="1" x14ac:dyDescent="0.2">
      <c r="A21" s="16" t="s">
        <v>38</v>
      </c>
      <c r="B21" s="3">
        <v>0</v>
      </c>
      <c r="C21" s="3">
        <v>0</v>
      </c>
      <c r="D21" s="25">
        <v>0</v>
      </c>
      <c r="E21" s="3">
        <v>0</v>
      </c>
      <c r="F21" s="3">
        <v>0</v>
      </c>
      <c r="G21" s="3" t="e">
        <f>#REF!</f>
        <v>#REF!</v>
      </c>
      <c r="H21" s="3">
        <v>0</v>
      </c>
      <c r="I21" s="25" t="e">
        <f>#REF!</f>
        <v>#REF!</v>
      </c>
      <c r="J21" s="25">
        <f t="shared" si="0"/>
        <v>0</v>
      </c>
      <c r="K21" s="25" t="e">
        <f t="shared" si="1"/>
        <v>#REF!</v>
      </c>
      <c r="L21" s="25" t="e">
        <f t="shared" si="2"/>
        <v>#REF!</v>
      </c>
      <c r="M21" s="25" t="e">
        <f t="shared" si="3"/>
        <v>#REF!</v>
      </c>
      <c r="N21" s="37"/>
      <c r="O21" s="16" t="s">
        <v>38</v>
      </c>
      <c r="P21" s="8">
        <v>0</v>
      </c>
      <c r="Q21" s="8">
        <v>0</v>
      </c>
      <c r="R21" s="35">
        <v>0</v>
      </c>
      <c r="S21" s="8">
        <v>0</v>
      </c>
      <c r="T21" s="8">
        <v>0</v>
      </c>
      <c r="U21" s="8" t="e">
        <f>#REF!</f>
        <v>#REF!</v>
      </c>
      <c r="V21" s="8">
        <v>0</v>
      </c>
      <c r="W21" s="35" t="e">
        <f>#REF!</f>
        <v>#REF!</v>
      </c>
      <c r="X21" s="25">
        <f t="shared" si="4"/>
        <v>0</v>
      </c>
      <c r="Y21" s="25" t="e">
        <f t="shared" si="5"/>
        <v>#REF!</v>
      </c>
      <c r="Z21" s="36"/>
      <c r="AA21" s="85" t="s">
        <v>38</v>
      </c>
      <c r="AB21" s="9">
        <v>0</v>
      </c>
      <c r="AC21" s="9">
        <v>0</v>
      </c>
      <c r="AD21" s="88">
        <v>0</v>
      </c>
      <c r="AE21" s="9">
        <v>0</v>
      </c>
      <c r="AF21" s="9">
        <v>0</v>
      </c>
      <c r="AG21" s="9" t="e">
        <f>#REF!</f>
        <v>#REF!</v>
      </c>
      <c r="AH21" s="9">
        <v>0</v>
      </c>
      <c r="AI21" s="88" t="e">
        <f>#REF!</f>
        <v>#REF!</v>
      </c>
      <c r="AJ21" s="88">
        <f t="shared" si="6"/>
        <v>0</v>
      </c>
      <c r="AK21" s="88" t="e">
        <f t="shared" si="7"/>
        <v>#REF!</v>
      </c>
      <c r="AL21" s="88" t="e">
        <f t="shared" si="8"/>
        <v>#REF!</v>
      </c>
      <c r="AM21" s="88" t="e">
        <f t="shared" si="9"/>
        <v>#REF!</v>
      </c>
      <c r="AN21" s="7"/>
      <c r="AO21" s="7"/>
      <c r="AP21" s="7"/>
      <c r="AQ21" s="7"/>
      <c r="AR21" s="7"/>
    </row>
    <row r="22" spans="1:44" ht="15.6" hidden="1" customHeight="1" x14ac:dyDescent="0.2">
      <c r="A22" s="16" t="s">
        <v>39</v>
      </c>
      <c r="B22" s="3">
        <v>0</v>
      </c>
      <c r="C22" s="3">
        <v>0</v>
      </c>
      <c r="D22" s="25">
        <v>0</v>
      </c>
      <c r="E22" s="3">
        <v>0</v>
      </c>
      <c r="F22" s="3">
        <v>0</v>
      </c>
      <c r="G22" s="3" t="e">
        <f>#REF!</f>
        <v>#REF!</v>
      </c>
      <c r="H22" s="3">
        <v>0</v>
      </c>
      <c r="I22" s="25" t="e">
        <f>#REF!</f>
        <v>#REF!</v>
      </c>
      <c r="J22" s="25">
        <f t="shared" si="0"/>
        <v>0</v>
      </c>
      <c r="K22" s="25" t="e">
        <f t="shared" si="1"/>
        <v>#REF!</v>
      </c>
      <c r="L22" s="25" t="e">
        <f t="shared" si="2"/>
        <v>#REF!</v>
      </c>
      <c r="M22" s="25" t="e">
        <f t="shared" si="3"/>
        <v>#REF!</v>
      </c>
      <c r="N22" s="37"/>
      <c r="O22" s="16" t="s">
        <v>39</v>
      </c>
      <c r="P22" s="8">
        <v>0</v>
      </c>
      <c r="Q22" s="8">
        <v>0</v>
      </c>
      <c r="R22" s="35">
        <v>0</v>
      </c>
      <c r="S22" s="8">
        <v>0</v>
      </c>
      <c r="T22" s="8">
        <v>0</v>
      </c>
      <c r="U22" s="8" t="e">
        <f>#REF!</f>
        <v>#REF!</v>
      </c>
      <c r="V22" s="8">
        <v>0</v>
      </c>
      <c r="W22" s="35" t="e">
        <f>#REF!</f>
        <v>#REF!</v>
      </c>
      <c r="X22" s="25">
        <f t="shared" si="4"/>
        <v>0</v>
      </c>
      <c r="Y22" s="25" t="e">
        <f t="shared" si="5"/>
        <v>#REF!</v>
      </c>
      <c r="Z22" s="36"/>
      <c r="AA22" s="85" t="s">
        <v>39</v>
      </c>
      <c r="AB22" s="9">
        <v>0</v>
      </c>
      <c r="AC22" s="9">
        <v>0</v>
      </c>
      <c r="AD22" s="88">
        <v>0</v>
      </c>
      <c r="AE22" s="9">
        <v>0</v>
      </c>
      <c r="AF22" s="9">
        <v>0</v>
      </c>
      <c r="AG22" s="9" t="e">
        <f>#REF!</f>
        <v>#REF!</v>
      </c>
      <c r="AH22" s="9">
        <v>0</v>
      </c>
      <c r="AI22" s="88" t="e">
        <f>#REF!</f>
        <v>#REF!</v>
      </c>
      <c r="AJ22" s="88">
        <f t="shared" si="6"/>
        <v>0</v>
      </c>
      <c r="AK22" s="88" t="e">
        <f t="shared" si="7"/>
        <v>#REF!</v>
      </c>
      <c r="AL22" s="88" t="e">
        <f t="shared" si="8"/>
        <v>#REF!</v>
      </c>
      <c r="AM22" s="88" t="e">
        <f t="shared" si="9"/>
        <v>#REF!</v>
      </c>
      <c r="AN22" s="7"/>
      <c r="AO22" s="7"/>
      <c r="AP22" s="7"/>
      <c r="AQ22" s="7"/>
      <c r="AR22" s="7"/>
    </row>
    <row r="23" spans="1:44" ht="15.6" hidden="1" customHeight="1" x14ac:dyDescent="0.2">
      <c r="A23" s="16" t="s">
        <v>40</v>
      </c>
      <c r="B23" s="3">
        <v>0</v>
      </c>
      <c r="C23" s="3">
        <v>0</v>
      </c>
      <c r="D23" s="25">
        <v>0</v>
      </c>
      <c r="E23" s="3">
        <v>0</v>
      </c>
      <c r="F23" s="3">
        <v>0</v>
      </c>
      <c r="G23" s="3" t="e">
        <f>#REF!</f>
        <v>#REF!</v>
      </c>
      <c r="H23" s="3">
        <v>0</v>
      </c>
      <c r="I23" s="25" t="e">
        <f>#REF!</f>
        <v>#REF!</v>
      </c>
      <c r="J23" s="25">
        <f t="shared" si="0"/>
        <v>0</v>
      </c>
      <c r="K23" s="25" t="e">
        <f t="shared" si="1"/>
        <v>#REF!</v>
      </c>
      <c r="L23" s="25" t="e">
        <f t="shared" si="2"/>
        <v>#REF!</v>
      </c>
      <c r="M23" s="25" t="e">
        <f t="shared" si="3"/>
        <v>#REF!</v>
      </c>
      <c r="N23" s="37"/>
      <c r="O23" s="16" t="s">
        <v>40</v>
      </c>
      <c r="P23" s="8">
        <v>0</v>
      </c>
      <c r="Q23" s="8">
        <v>0</v>
      </c>
      <c r="R23" s="35">
        <v>0</v>
      </c>
      <c r="S23" s="8">
        <v>0</v>
      </c>
      <c r="T23" s="8">
        <v>0</v>
      </c>
      <c r="U23" s="8" t="e">
        <f>#REF!</f>
        <v>#REF!</v>
      </c>
      <c r="V23" s="8">
        <v>0</v>
      </c>
      <c r="W23" s="35" t="e">
        <f>#REF!</f>
        <v>#REF!</v>
      </c>
      <c r="X23" s="25">
        <f t="shared" si="4"/>
        <v>0</v>
      </c>
      <c r="Y23" s="25" t="e">
        <f t="shared" si="5"/>
        <v>#REF!</v>
      </c>
      <c r="Z23" s="36"/>
      <c r="AA23" s="85" t="s">
        <v>40</v>
      </c>
      <c r="AB23" s="9">
        <v>0</v>
      </c>
      <c r="AC23" s="9">
        <v>0</v>
      </c>
      <c r="AD23" s="88">
        <v>0</v>
      </c>
      <c r="AE23" s="9">
        <v>0</v>
      </c>
      <c r="AF23" s="9">
        <v>0</v>
      </c>
      <c r="AG23" s="9" t="e">
        <f>#REF!</f>
        <v>#REF!</v>
      </c>
      <c r="AH23" s="9">
        <v>0</v>
      </c>
      <c r="AI23" s="88" t="e">
        <f>#REF!</f>
        <v>#REF!</v>
      </c>
      <c r="AJ23" s="88">
        <f t="shared" si="6"/>
        <v>0</v>
      </c>
      <c r="AK23" s="88" t="e">
        <f t="shared" si="7"/>
        <v>#REF!</v>
      </c>
      <c r="AL23" s="88" t="e">
        <f t="shared" si="8"/>
        <v>#REF!</v>
      </c>
      <c r="AM23" s="88" t="e">
        <f t="shared" si="9"/>
        <v>#REF!</v>
      </c>
      <c r="AN23" s="7"/>
      <c r="AO23" s="7"/>
      <c r="AP23" s="7"/>
      <c r="AQ23" s="7"/>
      <c r="AR23" s="7"/>
    </row>
    <row r="24" spans="1:44" ht="15.6" customHeight="1" x14ac:dyDescent="0.2">
      <c r="A24" s="16" t="s">
        <v>41</v>
      </c>
      <c r="B24" s="3">
        <v>0</v>
      </c>
      <c r="C24" s="3">
        <v>0</v>
      </c>
      <c r="D24" s="25">
        <v>0</v>
      </c>
      <c r="E24" s="3">
        <v>0</v>
      </c>
      <c r="F24" s="3">
        <v>2.2000000000000002</v>
      </c>
      <c r="G24" s="3" t="e">
        <f>#REF!</f>
        <v>#REF!</v>
      </c>
      <c r="H24" s="3">
        <v>1.3</v>
      </c>
      <c r="I24" s="25" t="e">
        <f>#REF!</f>
        <v>#REF!</v>
      </c>
      <c r="J24" s="25" t="e">
        <f t="shared" si="0"/>
        <v>#REF!</v>
      </c>
      <c r="K24" s="25" t="e">
        <f t="shared" si="1"/>
        <v>#REF!</v>
      </c>
      <c r="L24" s="25" t="e">
        <f t="shared" si="2"/>
        <v>#REF!</v>
      </c>
      <c r="M24" s="25" t="e">
        <f t="shared" si="3"/>
        <v>#REF!</v>
      </c>
      <c r="N24" s="37"/>
      <c r="O24" s="16" t="s">
        <v>41</v>
      </c>
      <c r="P24" s="8">
        <v>0</v>
      </c>
      <c r="Q24" s="8">
        <v>0</v>
      </c>
      <c r="R24" s="35">
        <v>0</v>
      </c>
      <c r="S24" s="8">
        <v>0</v>
      </c>
      <c r="T24" s="8">
        <v>2500</v>
      </c>
      <c r="U24" s="8" t="e">
        <f>#REF!</f>
        <v>#REF!</v>
      </c>
      <c r="V24" s="8">
        <v>2792</v>
      </c>
      <c r="W24" s="35" t="e">
        <f>#REF!</f>
        <v>#REF!</v>
      </c>
      <c r="X24" s="25" t="e">
        <f t="shared" si="4"/>
        <v>#REF!</v>
      </c>
      <c r="Y24" s="25" t="e">
        <f t="shared" si="5"/>
        <v>#REF!</v>
      </c>
      <c r="Z24" s="36"/>
      <c r="AA24" s="85" t="s">
        <v>41</v>
      </c>
      <c r="AB24" s="9">
        <v>0</v>
      </c>
      <c r="AC24" s="9">
        <v>0</v>
      </c>
      <c r="AD24" s="88">
        <v>0</v>
      </c>
      <c r="AE24" s="9">
        <v>0</v>
      </c>
      <c r="AF24" s="9">
        <v>5.5</v>
      </c>
      <c r="AG24" s="9" t="e">
        <f>#REF!</f>
        <v>#REF!</v>
      </c>
      <c r="AH24" s="9">
        <v>3.6</v>
      </c>
      <c r="AI24" s="88" t="e">
        <f>#REF!</f>
        <v>#REF!</v>
      </c>
      <c r="AJ24" s="88" t="e">
        <f t="shared" si="6"/>
        <v>#REF!</v>
      </c>
      <c r="AK24" s="88" t="e">
        <f t="shared" si="7"/>
        <v>#REF!</v>
      </c>
      <c r="AL24" s="88" t="e">
        <f t="shared" si="8"/>
        <v>#REF!</v>
      </c>
      <c r="AM24" s="88" t="e">
        <f t="shared" si="9"/>
        <v>#REF!</v>
      </c>
      <c r="AN24" s="7"/>
      <c r="AO24" s="7"/>
      <c r="AP24" s="7"/>
      <c r="AQ24" s="7"/>
      <c r="AR24" s="7"/>
    </row>
    <row r="25" spans="1:44" ht="15.6" hidden="1" customHeight="1" x14ac:dyDescent="0.2">
      <c r="A25" s="16" t="s">
        <v>42</v>
      </c>
      <c r="B25" s="3">
        <v>0</v>
      </c>
      <c r="C25" s="3">
        <v>0</v>
      </c>
      <c r="D25" s="25">
        <v>0</v>
      </c>
      <c r="E25" s="3">
        <v>0</v>
      </c>
      <c r="F25" s="3">
        <v>0</v>
      </c>
      <c r="G25" s="3" t="e">
        <f>#REF!</f>
        <v>#REF!</v>
      </c>
      <c r="H25" s="3">
        <v>0</v>
      </c>
      <c r="I25" s="25" t="e">
        <f>#REF!</f>
        <v>#REF!</v>
      </c>
      <c r="J25" s="25">
        <f t="shared" si="0"/>
        <v>0</v>
      </c>
      <c r="K25" s="25" t="e">
        <f t="shared" si="1"/>
        <v>#REF!</v>
      </c>
      <c r="L25" s="25" t="e">
        <f t="shared" si="2"/>
        <v>#REF!</v>
      </c>
      <c r="M25" s="25" t="e">
        <f t="shared" si="3"/>
        <v>#REF!</v>
      </c>
      <c r="N25" s="37"/>
      <c r="O25" s="16" t="s">
        <v>42</v>
      </c>
      <c r="P25" s="8">
        <v>0</v>
      </c>
      <c r="Q25" s="8">
        <v>0</v>
      </c>
      <c r="R25" s="35">
        <v>0</v>
      </c>
      <c r="S25" s="8">
        <v>0</v>
      </c>
      <c r="T25" s="8">
        <v>0</v>
      </c>
      <c r="U25" s="8" t="e">
        <f>#REF!</f>
        <v>#REF!</v>
      </c>
      <c r="V25" s="8">
        <v>0</v>
      </c>
      <c r="W25" s="35" t="e">
        <f>#REF!</f>
        <v>#REF!</v>
      </c>
      <c r="X25" s="25">
        <f t="shared" si="4"/>
        <v>0</v>
      </c>
      <c r="Y25" s="25" t="e">
        <f t="shared" si="5"/>
        <v>#REF!</v>
      </c>
      <c r="Z25" s="36"/>
      <c r="AA25" s="85" t="s">
        <v>42</v>
      </c>
      <c r="AB25" s="9">
        <v>0</v>
      </c>
      <c r="AC25" s="9">
        <v>0</v>
      </c>
      <c r="AD25" s="88">
        <v>0</v>
      </c>
      <c r="AE25" s="9">
        <v>0</v>
      </c>
      <c r="AF25" s="9">
        <v>0</v>
      </c>
      <c r="AG25" s="9" t="e">
        <f>#REF!</f>
        <v>#REF!</v>
      </c>
      <c r="AH25" s="9">
        <v>0</v>
      </c>
      <c r="AI25" s="88" t="e">
        <f>#REF!</f>
        <v>#REF!</v>
      </c>
      <c r="AJ25" s="88">
        <f t="shared" si="6"/>
        <v>0</v>
      </c>
      <c r="AK25" s="88" t="e">
        <f t="shared" si="7"/>
        <v>#REF!</v>
      </c>
      <c r="AL25" s="88" t="e">
        <f t="shared" si="8"/>
        <v>#REF!</v>
      </c>
      <c r="AM25" s="88" t="e">
        <f t="shared" si="9"/>
        <v>#REF!</v>
      </c>
      <c r="AN25" s="7"/>
      <c r="AO25" s="7"/>
      <c r="AP25" s="7"/>
      <c r="AQ25" s="7"/>
      <c r="AR25" s="7"/>
    </row>
    <row r="26" spans="1:44" ht="15.6" customHeight="1" x14ac:dyDescent="0.2">
      <c r="A26" s="16" t="s">
        <v>43</v>
      </c>
      <c r="B26" s="3">
        <v>1312.7</v>
      </c>
      <c r="C26" s="3">
        <v>1422</v>
      </c>
      <c r="D26" s="25">
        <v>1526.9</v>
      </c>
      <c r="E26" s="3">
        <v>1580.3</v>
      </c>
      <c r="F26" s="3">
        <v>1599.3</v>
      </c>
      <c r="G26" s="3" t="e">
        <f>#REF!</f>
        <v>#REF!</v>
      </c>
      <c r="H26" s="3">
        <v>1679.9</v>
      </c>
      <c r="I26" s="25" t="e">
        <f>#REF!</f>
        <v>#REF!</v>
      </c>
      <c r="J26" s="25" t="e">
        <f t="shared" si="0"/>
        <v>#REF!</v>
      </c>
      <c r="K26" s="25" t="e">
        <f t="shared" si="1"/>
        <v>#REF!</v>
      </c>
      <c r="L26" s="25" t="e">
        <f t="shared" si="2"/>
        <v>#REF!</v>
      </c>
      <c r="M26" s="25" t="e">
        <f t="shared" si="3"/>
        <v>#REF!</v>
      </c>
      <c r="N26" s="37"/>
      <c r="O26" s="16" t="s">
        <v>43</v>
      </c>
      <c r="P26" s="8">
        <v>2520</v>
      </c>
      <c r="Q26" s="8">
        <v>2940</v>
      </c>
      <c r="R26" s="35">
        <v>2103</v>
      </c>
      <c r="S26" s="8">
        <v>3242</v>
      </c>
      <c r="T26" s="8">
        <v>3960</v>
      </c>
      <c r="U26" s="8" t="e">
        <f>#REF!</f>
        <v>#REF!</v>
      </c>
      <c r="V26" s="8">
        <v>3819</v>
      </c>
      <c r="W26" s="35" t="e">
        <f>#REF!</f>
        <v>#REF!</v>
      </c>
      <c r="X26" s="25" t="e">
        <f t="shared" si="4"/>
        <v>#REF!</v>
      </c>
      <c r="Y26" s="25" t="e">
        <f t="shared" si="5"/>
        <v>#REF!</v>
      </c>
      <c r="Z26" s="36"/>
      <c r="AA26" s="85" t="s">
        <v>43</v>
      </c>
      <c r="AB26" s="9">
        <v>3308</v>
      </c>
      <c r="AC26" s="9">
        <v>4180.7</v>
      </c>
      <c r="AD26" s="88">
        <v>3211.1</v>
      </c>
      <c r="AE26" s="9">
        <v>5123.3</v>
      </c>
      <c r="AF26" s="9">
        <v>6333.2</v>
      </c>
      <c r="AG26" s="9" t="e">
        <f>#REF!</f>
        <v>#REF!</v>
      </c>
      <c r="AH26" s="9">
        <v>6415.5</v>
      </c>
      <c r="AI26" s="88" t="e">
        <f>#REF!</f>
        <v>#REF!</v>
      </c>
      <c r="AJ26" s="88" t="e">
        <f t="shared" si="6"/>
        <v>#REF!</v>
      </c>
      <c r="AK26" s="88" t="e">
        <f t="shared" si="7"/>
        <v>#REF!</v>
      </c>
      <c r="AL26" s="88" t="e">
        <f t="shared" si="8"/>
        <v>#REF!</v>
      </c>
      <c r="AM26" s="88" t="e">
        <f t="shared" si="9"/>
        <v>#REF!</v>
      </c>
      <c r="AN26" s="7"/>
      <c r="AO26" s="7"/>
      <c r="AP26" s="7"/>
      <c r="AQ26" s="7"/>
      <c r="AR26" s="7"/>
    </row>
    <row r="27" spans="1:44" ht="15.6" customHeight="1" x14ac:dyDescent="0.2">
      <c r="A27" s="46" t="s">
        <v>44</v>
      </c>
      <c r="B27" s="47">
        <v>13909.4</v>
      </c>
      <c r="C27" s="47">
        <v>14616.1</v>
      </c>
      <c r="D27" s="47">
        <v>14925.1</v>
      </c>
      <c r="E27" s="47">
        <v>15193.6</v>
      </c>
      <c r="F27" s="47">
        <v>15648.8</v>
      </c>
      <c r="G27" s="47" t="e">
        <f>#REF!</f>
        <v>#REF!</v>
      </c>
      <c r="H27" s="47">
        <v>17407.7</v>
      </c>
      <c r="I27" s="47" t="e">
        <f>#REF!</f>
        <v>#REF!</v>
      </c>
      <c r="J27" s="47" t="e">
        <f t="shared" si="0"/>
        <v>#REF!</v>
      </c>
      <c r="K27" s="47" t="e">
        <f t="shared" si="1"/>
        <v>#REF!</v>
      </c>
      <c r="L27" s="47" t="e">
        <f t="shared" si="2"/>
        <v>#REF!</v>
      </c>
      <c r="M27" s="47" t="e">
        <f t="shared" si="3"/>
        <v>#REF!</v>
      </c>
      <c r="N27" s="31"/>
      <c r="O27" s="46" t="s">
        <v>44</v>
      </c>
      <c r="P27" s="48">
        <v>3005.1988799999999</v>
      </c>
      <c r="Q27" s="48">
        <v>3008.2252170000002</v>
      </c>
      <c r="R27" s="48">
        <v>2931.4799899999998</v>
      </c>
      <c r="S27" s="48">
        <v>3300.724937</v>
      </c>
      <c r="T27" s="48">
        <v>3447.2579620000001</v>
      </c>
      <c r="U27" s="48" t="e">
        <f>#REF!</f>
        <v>#REF!</v>
      </c>
      <c r="V27" s="48">
        <v>3607.2080609999998</v>
      </c>
      <c r="W27" s="48" t="e">
        <f>#REF!</f>
        <v>#REF!</v>
      </c>
      <c r="X27" s="47" t="e">
        <f t="shared" si="4"/>
        <v>#REF!</v>
      </c>
      <c r="Y27" s="47" t="e">
        <f t="shared" si="5"/>
        <v>#REF!</v>
      </c>
      <c r="Z27" s="33"/>
      <c r="AA27" s="44" t="s">
        <v>44</v>
      </c>
      <c r="AB27" s="17">
        <v>41800.5</v>
      </c>
      <c r="AC27" s="17">
        <v>43968.6</v>
      </c>
      <c r="AD27" s="17">
        <v>43752.6</v>
      </c>
      <c r="AE27" s="17">
        <v>50149.9</v>
      </c>
      <c r="AF27" s="17">
        <v>53945.4</v>
      </c>
      <c r="AG27" s="17" t="e">
        <f>#REF!</f>
        <v>#REF!</v>
      </c>
      <c r="AH27" s="17">
        <v>62793.2</v>
      </c>
      <c r="AI27" s="17" t="e">
        <f>#REF!</f>
        <v>#REF!</v>
      </c>
      <c r="AJ27" s="17" t="e">
        <f t="shared" si="6"/>
        <v>#REF!</v>
      </c>
      <c r="AK27" s="17" t="e">
        <f t="shared" si="7"/>
        <v>#REF!</v>
      </c>
      <c r="AL27" s="17" t="e">
        <f t="shared" si="8"/>
        <v>#REF!</v>
      </c>
      <c r="AM27" s="17" t="e">
        <f t="shared" si="9"/>
        <v>#REF!</v>
      </c>
      <c r="AN27" s="7"/>
      <c r="AO27" s="7"/>
      <c r="AP27" s="7"/>
      <c r="AQ27" s="7"/>
      <c r="AR27" s="7"/>
    </row>
    <row r="28" spans="1:44" ht="15.6" customHeight="1" x14ac:dyDescent="0.2">
      <c r="A28" s="16" t="s">
        <v>45</v>
      </c>
      <c r="B28" s="3">
        <v>8615.7000000000007</v>
      </c>
      <c r="C28" s="3">
        <v>8934.5</v>
      </c>
      <c r="D28" s="25">
        <v>9140</v>
      </c>
      <c r="E28" s="3">
        <v>9322.7999999999993</v>
      </c>
      <c r="F28" s="3">
        <v>9518.6</v>
      </c>
      <c r="G28" s="3" t="e">
        <f>#REF!</f>
        <v>#REF!</v>
      </c>
      <c r="H28" s="3">
        <v>10284.200000000001</v>
      </c>
      <c r="I28" s="25" t="e">
        <f>#REF!</f>
        <v>#REF!</v>
      </c>
      <c r="J28" s="25" t="e">
        <f t="shared" si="0"/>
        <v>#REF!</v>
      </c>
      <c r="K28" s="25" t="e">
        <f t="shared" si="1"/>
        <v>#REF!</v>
      </c>
      <c r="L28" s="25" t="e">
        <f t="shared" si="2"/>
        <v>#REF!</v>
      </c>
      <c r="M28" s="25" t="e">
        <f t="shared" si="3"/>
        <v>#REF!</v>
      </c>
      <c r="N28" s="34"/>
      <c r="O28" s="16" t="s">
        <v>45</v>
      </c>
      <c r="P28" s="8">
        <v>3069</v>
      </c>
      <c r="Q28" s="8">
        <v>3136</v>
      </c>
      <c r="R28" s="35">
        <v>2848</v>
      </c>
      <c r="S28" s="8">
        <v>3273</v>
      </c>
      <c r="T28" s="8">
        <v>3394</v>
      </c>
      <c r="U28" s="8" t="e">
        <f>#REF!</f>
        <v>#REF!</v>
      </c>
      <c r="V28" s="8">
        <v>3581.806</v>
      </c>
      <c r="W28" s="35" t="e">
        <f>#REF!</f>
        <v>#REF!</v>
      </c>
      <c r="X28" s="25" t="e">
        <f t="shared" si="4"/>
        <v>#REF!</v>
      </c>
      <c r="Y28" s="25" t="e">
        <f t="shared" si="5"/>
        <v>#REF!</v>
      </c>
      <c r="Z28" s="36"/>
      <c r="AA28" s="85" t="s">
        <v>45</v>
      </c>
      <c r="AB28" s="9">
        <v>26441.599999999999</v>
      </c>
      <c r="AC28" s="9">
        <v>28018.6</v>
      </c>
      <c r="AD28" s="88">
        <v>26030.7</v>
      </c>
      <c r="AE28" s="9">
        <v>30513.5</v>
      </c>
      <c r="AF28" s="9">
        <v>32306.1</v>
      </c>
      <c r="AG28" s="9" t="e">
        <f>#REF!</f>
        <v>#REF!</v>
      </c>
      <c r="AH28" s="9">
        <v>36836</v>
      </c>
      <c r="AI28" s="88" t="e">
        <f>#REF!</f>
        <v>#REF!</v>
      </c>
      <c r="AJ28" s="88" t="e">
        <f t="shared" si="6"/>
        <v>#REF!</v>
      </c>
      <c r="AK28" s="88" t="e">
        <f t="shared" si="7"/>
        <v>#REF!</v>
      </c>
      <c r="AL28" s="88" t="e">
        <f t="shared" si="8"/>
        <v>#REF!</v>
      </c>
      <c r="AM28" s="88" t="e">
        <f t="shared" si="9"/>
        <v>#REF!</v>
      </c>
      <c r="AN28" s="7"/>
      <c r="AO28" s="7"/>
      <c r="AP28" s="7"/>
      <c r="AQ28" s="7"/>
      <c r="AR28" s="7"/>
    </row>
    <row r="29" spans="1:44" ht="15.6" customHeight="1" x14ac:dyDescent="0.2">
      <c r="A29" s="16" t="s">
        <v>46</v>
      </c>
      <c r="B29" s="3">
        <v>2120</v>
      </c>
      <c r="C29" s="3">
        <v>2300.5</v>
      </c>
      <c r="D29" s="25">
        <v>2430</v>
      </c>
      <c r="E29" s="3">
        <v>2522.3000000000002</v>
      </c>
      <c r="F29" s="3">
        <v>2672</v>
      </c>
      <c r="G29" s="3" t="e">
        <f>#REF!</f>
        <v>#REF!</v>
      </c>
      <c r="H29" s="3">
        <v>3351.2</v>
      </c>
      <c r="I29" s="25" t="e">
        <f>#REF!</f>
        <v>#REF!</v>
      </c>
      <c r="J29" s="25" t="e">
        <f t="shared" si="0"/>
        <v>#REF!</v>
      </c>
      <c r="K29" s="25" t="e">
        <f t="shared" si="1"/>
        <v>#REF!</v>
      </c>
      <c r="L29" s="25" t="e">
        <f t="shared" si="2"/>
        <v>#REF!</v>
      </c>
      <c r="M29" s="25" t="e">
        <f t="shared" si="3"/>
        <v>#REF!</v>
      </c>
      <c r="N29" s="34"/>
      <c r="O29" s="16" t="s">
        <v>46</v>
      </c>
      <c r="P29" s="8">
        <v>2900</v>
      </c>
      <c r="Q29" s="8">
        <v>3120</v>
      </c>
      <c r="R29" s="35">
        <v>2980</v>
      </c>
      <c r="S29" s="8">
        <v>3400</v>
      </c>
      <c r="T29" s="8">
        <v>3593</v>
      </c>
      <c r="U29" s="8" t="e">
        <f>#REF!</f>
        <v>#REF!</v>
      </c>
      <c r="V29" s="8">
        <v>3651</v>
      </c>
      <c r="W29" s="35" t="e">
        <f>#REF!</f>
        <v>#REF!</v>
      </c>
      <c r="X29" s="25" t="e">
        <f t="shared" si="4"/>
        <v>#REF!</v>
      </c>
      <c r="Y29" s="25" t="e">
        <f t="shared" si="5"/>
        <v>#REF!</v>
      </c>
      <c r="Z29" s="36"/>
      <c r="AA29" s="85" t="s">
        <v>46</v>
      </c>
      <c r="AB29" s="9">
        <v>6148</v>
      </c>
      <c r="AC29" s="9">
        <v>7177.6</v>
      </c>
      <c r="AD29" s="88">
        <v>7241.4</v>
      </c>
      <c r="AE29" s="9">
        <v>8575.7999999999993</v>
      </c>
      <c r="AF29" s="9">
        <v>9600.5</v>
      </c>
      <c r="AG29" s="9" t="e">
        <f>#REF!</f>
        <v>#REF!</v>
      </c>
      <c r="AH29" s="9">
        <v>12235.2</v>
      </c>
      <c r="AI29" s="88" t="e">
        <f>#REF!</f>
        <v>#REF!</v>
      </c>
      <c r="AJ29" s="88" t="e">
        <f t="shared" si="6"/>
        <v>#REF!</v>
      </c>
      <c r="AK29" s="88" t="e">
        <f t="shared" si="7"/>
        <v>#REF!</v>
      </c>
      <c r="AL29" s="88" t="e">
        <f t="shared" si="8"/>
        <v>#REF!</v>
      </c>
      <c r="AM29" s="88" t="e">
        <f t="shared" si="9"/>
        <v>#REF!</v>
      </c>
      <c r="AN29" s="7"/>
      <c r="AO29" s="7"/>
      <c r="AP29" s="7"/>
      <c r="AQ29" s="7"/>
      <c r="AR29" s="7"/>
    </row>
    <row r="30" spans="1:44" ht="15.6" customHeight="1" x14ac:dyDescent="0.2">
      <c r="A30" s="16" t="s">
        <v>47</v>
      </c>
      <c r="B30" s="3">
        <v>3101.7</v>
      </c>
      <c r="C30" s="3">
        <v>3325</v>
      </c>
      <c r="D30" s="25">
        <v>3285.1</v>
      </c>
      <c r="E30" s="3">
        <v>3278.5</v>
      </c>
      <c r="F30" s="3">
        <v>3386.7</v>
      </c>
      <c r="G30" s="3" t="e">
        <f>#REF!</f>
        <v>#REF!</v>
      </c>
      <c r="H30" s="3">
        <v>3694</v>
      </c>
      <c r="I30" s="25" t="e">
        <f>#REF!</f>
        <v>#REF!</v>
      </c>
      <c r="J30" s="25" t="e">
        <f t="shared" si="0"/>
        <v>#REF!</v>
      </c>
      <c r="K30" s="25" t="e">
        <f t="shared" si="1"/>
        <v>#REF!</v>
      </c>
      <c r="L30" s="25" t="e">
        <f t="shared" si="2"/>
        <v>#REF!</v>
      </c>
      <c r="M30" s="25" t="e">
        <f t="shared" si="3"/>
        <v>#REF!</v>
      </c>
      <c r="N30" s="34"/>
      <c r="O30" s="16" t="s">
        <v>47</v>
      </c>
      <c r="P30" s="8">
        <v>2900</v>
      </c>
      <c r="Q30" s="8">
        <v>2594</v>
      </c>
      <c r="R30" s="35">
        <v>3120</v>
      </c>
      <c r="S30" s="8">
        <v>3300</v>
      </c>
      <c r="T30" s="8">
        <v>3480</v>
      </c>
      <c r="U30" s="8" t="e">
        <f>#REF!</f>
        <v>#REF!</v>
      </c>
      <c r="V30" s="8">
        <v>3636</v>
      </c>
      <c r="W30" s="35" t="e">
        <f>#REF!</f>
        <v>#REF!</v>
      </c>
      <c r="X30" s="25" t="e">
        <f t="shared" si="4"/>
        <v>#REF!</v>
      </c>
      <c r="Y30" s="25" t="e">
        <f t="shared" si="5"/>
        <v>#REF!</v>
      </c>
      <c r="Z30" s="36"/>
      <c r="AA30" s="85" t="s">
        <v>47</v>
      </c>
      <c r="AB30" s="9">
        <v>8994.9</v>
      </c>
      <c r="AC30" s="9">
        <v>8625.1</v>
      </c>
      <c r="AD30" s="88">
        <v>10249.5</v>
      </c>
      <c r="AE30" s="9">
        <v>10819.1</v>
      </c>
      <c r="AF30" s="9">
        <v>11785.7</v>
      </c>
      <c r="AG30" s="9" t="e">
        <f>#REF!</f>
        <v>#REF!</v>
      </c>
      <c r="AH30" s="9">
        <v>13431.4</v>
      </c>
      <c r="AI30" s="88" t="e">
        <f>#REF!</f>
        <v>#REF!</v>
      </c>
      <c r="AJ30" s="88" t="e">
        <f t="shared" si="6"/>
        <v>#REF!</v>
      </c>
      <c r="AK30" s="88" t="e">
        <f t="shared" si="7"/>
        <v>#REF!</v>
      </c>
      <c r="AL30" s="88" t="e">
        <f t="shared" si="8"/>
        <v>#REF!</v>
      </c>
      <c r="AM30" s="88" t="e">
        <f t="shared" si="9"/>
        <v>#REF!</v>
      </c>
      <c r="AN30" s="7"/>
      <c r="AO30" s="7"/>
      <c r="AP30" s="7"/>
      <c r="AQ30" s="7"/>
      <c r="AR30" s="7"/>
    </row>
    <row r="31" spans="1:44" ht="15.6" customHeight="1" x14ac:dyDescent="0.2">
      <c r="A31" s="16" t="s">
        <v>48</v>
      </c>
      <c r="B31" s="3">
        <v>72</v>
      </c>
      <c r="C31" s="3">
        <v>56.1</v>
      </c>
      <c r="D31" s="25">
        <v>70</v>
      </c>
      <c r="E31" s="3">
        <v>70</v>
      </c>
      <c r="F31" s="3">
        <v>71.5</v>
      </c>
      <c r="G31" s="3" t="e">
        <f>#REF!</f>
        <v>#REF!</v>
      </c>
      <c r="H31" s="3">
        <v>78.3</v>
      </c>
      <c r="I31" s="25" t="e">
        <f>#REF!</f>
        <v>#REF!</v>
      </c>
      <c r="J31" s="25" t="e">
        <f t="shared" si="0"/>
        <v>#REF!</v>
      </c>
      <c r="K31" s="25" t="e">
        <f t="shared" si="1"/>
        <v>#REF!</v>
      </c>
      <c r="L31" s="25" t="e">
        <f t="shared" si="2"/>
        <v>#REF!</v>
      </c>
      <c r="M31" s="25" t="e">
        <f t="shared" si="3"/>
        <v>#REF!</v>
      </c>
      <c r="N31" s="34"/>
      <c r="O31" s="16" t="s">
        <v>48</v>
      </c>
      <c r="P31" s="8">
        <v>3000</v>
      </c>
      <c r="Q31" s="8">
        <v>2626</v>
      </c>
      <c r="R31" s="35">
        <v>3300</v>
      </c>
      <c r="S31" s="8">
        <v>3450</v>
      </c>
      <c r="T31" s="8">
        <v>3540</v>
      </c>
      <c r="U31" s="8" t="e">
        <f>#REF!</f>
        <v>#REF!</v>
      </c>
      <c r="V31" s="8">
        <v>3711</v>
      </c>
      <c r="W31" s="35" t="e">
        <f>#REF!</f>
        <v>#REF!</v>
      </c>
      <c r="X31" s="25" t="e">
        <f t="shared" si="4"/>
        <v>#REF!</v>
      </c>
      <c r="Y31" s="25" t="e">
        <f t="shared" si="5"/>
        <v>#REF!</v>
      </c>
      <c r="Z31" s="36"/>
      <c r="AA31" s="85" t="s">
        <v>48</v>
      </c>
      <c r="AB31" s="9">
        <v>216</v>
      </c>
      <c r="AC31" s="9">
        <v>147.30000000000001</v>
      </c>
      <c r="AD31" s="88">
        <v>231</v>
      </c>
      <c r="AE31" s="9">
        <v>241.5</v>
      </c>
      <c r="AF31" s="9">
        <v>253.1</v>
      </c>
      <c r="AG31" s="9" t="e">
        <f>#REF!</f>
        <v>#REF!</v>
      </c>
      <c r="AH31" s="9">
        <v>290.60000000000002</v>
      </c>
      <c r="AI31" s="88" t="e">
        <f>#REF!</f>
        <v>#REF!</v>
      </c>
      <c r="AJ31" s="88" t="e">
        <f t="shared" si="6"/>
        <v>#REF!</v>
      </c>
      <c r="AK31" s="88" t="e">
        <f t="shared" si="7"/>
        <v>#REF!</v>
      </c>
      <c r="AL31" s="88" t="e">
        <f t="shared" si="8"/>
        <v>#REF!</v>
      </c>
      <c r="AM31" s="88" t="e">
        <f t="shared" si="9"/>
        <v>#REF!</v>
      </c>
      <c r="AN31" s="7"/>
      <c r="AO31" s="7"/>
      <c r="AP31" s="7"/>
      <c r="AQ31" s="7"/>
      <c r="AR31" s="7"/>
    </row>
    <row r="32" spans="1:44" ht="15.6" customHeight="1" x14ac:dyDescent="0.2">
      <c r="A32" s="46" t="s">
        <v>49</v>
      </c>
      <c r="B32" s="47">
        <v>1989.9</v>
      </c>
      <c r="C32" s="47">
        <v>2116.1999999999998</v>
      </c>
      <c r="D32" s="47">
        <v>2326.9</v>
      </c>
      <c r="E32" s="47">
        <v>2351.4</v>
      </c>
      <c r="F32" s="47">
        <v>2470.1</v>
      </c>
      <c r="G32" s="47" t="e">
        <f>#REF!</f>
        <v>#REF!</v>
      </c>
      <c r="H32" s="47">
        <v>2924.6</v>
      </c>
      <c r="I32" s="47" t="e">
        <f>#REF!</f>
        <v>#REF!</v>
      </c>
      <c r="J32" s="47" t="e">
        <f t="shared" si="0"/>
        <v>#REF!</v>
      </c>
      <c r="K32" s="47" t="e">
        <f t="shared" si="1"/>
        <v>#REF!</v>
      </c>
      <c r="L32" s="47" t="e">
        <f t="shared" si="2"/>
        <v>#REF!</v>
      </c>
      <c r="M32" s="47" t="e">
        <f t="shared" si="3"/>
        <v>#REF!</v>
      </c>
      <c r="N32" s="31"/>
      <c r="O32" s="46" t="s">
        <v>49</v>
      </c>
      <c r="P32" s="48">
        <v>2520.4088649999999</v>
      </c>
      <c r="Q32" s="48">
        <v>2775.4754750000002</v>
      </c>
      <c r="R32" s="48">
        <v>3255.3816670000001</v>
      </c>
      <c r="S32" s="48">
        <v>3466.6736839999999</v>
      </c>
      <c r="T32" s="48">
        <v>3625.3915229999998</v>
      </c>
      <c r="U32" s="48" t="e">
        <f>#REF!</f>
        <v>#REF!</v>
      </c>
      <c r="V32" s="48">
        <v>3540.0761130000001</v>
      </c>
      <c r="W32" s="48" t="e">
        <f>#REF!</f>
        <v>#REF!</v>
      </c>
      <c r="X32" s="47" t="e">
        <f t="shared" si="4"/>
        <v>#REF!</v>
      </c>
      <c r="Y32" s="47" t="e">
        <f t="shared" si="5"/>
        <v>#REF!</v>
      </c>
      <c r="Z32" s="33"/>
      <c r="AA32" s="44" t="s">
        <v>49</v>
      </c>
      <c r="AB32" s="17">
        <v>5015.3</v>
      </c>
      <c r="AC32" s="17">
        <v>5873.5</v>
      </c>
      <c r="AD32" s="17">
        <v>7574.9</v>
      </c>
      <c r="AE32" s="17">
        <v>8151.5</v>
      </c>
      <c r="AF32" s="17">
        <v>8955</v>
      </c>
      <c r="AG32" s="17" t="e">
        <f>#REF!</f>
        <v>#REF!</v>
      </c>
      <c r="AH32" s="17">
        <v>10353.299999999999</v>
      </c>
      <c r="AI32" s="17" t="e">
        <f>#REF!</f>
        <v>#REF!</v>
      </c>
      <c r="AJ32" s="17" t="e">
        <f t="shared" si="6"/>
        <v>#REF!</v>
      </c>
      <c r="AK32" s="17" t="e">
        <f t="shared" si="7"/>
        <v>#REF!</v>
      </c>
      <c r="AL32" s="17" t="e">
        <f t="shared" si="8"/>
        <v>#REF!</v>
      </c>
      <c r="AM32" s="17" t="e">
        <f t="shared" si="9"/>
        <v>#REF!</v>
      </c>
      <c r="AN32" s="7"/>
      <c r="AO32" s="7"/>
      <c r="AP32" s="7"/>
      <c r="AQ32" s="7"/>
      <c r="AR32" s="7"/>
    </row>
    <row r="33" spans="1:44" ht="15.6" customHeight="1" x14ac:dyDescent="0.2">
      <c r="A33" s="16" t="s">
        <v>50</v>
      </c>
      <c r="B33" s="3">
        <v>1238.2</v>
      </c>
      <c r="C33" s="3">
        <v>1319.4</v>
      </c>
      <c r="D33" s="25">
        <v>1469.3</v>
      </c>
      <c r="E33" s="3">
        <v>1456.1</v>
      </c>
      <c r="F33" s="3">
        <v>1508.5</v>
      </c>
      <c r="G33" s="3" t="e">
        <f>#REF!</f>
        <v>#REF!</v>
      </c>
      <c r="H33" s="3">
        <v>1762.6</v>
      </c>
      <c r="I33" s="25" t="e">
        <f>#REF!</f>
        <v>#REF!</v>
      </c>
      <c r="J33" s="25" t="e">
        <f t="shared" si="0"/>
        <v>#REF!</v>
      </c>
      <c r="K33" s="25" t="e">
        <f t="shared" si="1"/>
        <v>#REF!</v>
      </c>
      <c r="L33" s="25" t="e">
        <f t="shared" si="2"/>
        <v>#REF!</v>
      </c>
      <c r="M33" s="25" t="e">
        <f t="shared" si="3"/>
        <v>#REF!</v>
      </c>
      <c r="N33" s="34"/>
      <c r="O33" s="16" t="s">
        <v>50</v>
      </c>
      <c r="P33" s="8">
        <v>2687</v>
      </c>
      <c r="Q33" s="8">
        <v>2658</v>
      </c>
      <c r="R33" s="35">
        <v>3220</v>
      </c>
      <c r="S33" s="8">
        <v>3480</v>
      </c>
      <c r="T33" s="8">
        <v>3676</v>
      </c>
      <c r="U33" s="8" t="e">
        <f>#REF!</f>
        <v>#REF!</v>
      </c>
      <c r="V33" s="8">
        <v>3581</v>
      </c>
      <c r="W33" s="35" t="e">
        <f>#REF!</f>
        <v>#REF!</v>
      </c>
      <c r="X33" s="25" t="e">
        <f t="shared" si="4"/>
        <v>#REF!</v>
      </c>
      <c r="Y33" s="25" t="e">
        <f t="shared" si="5"/>
        <v>#REF!</v>
      </c>
      <c r="Z33" s="36"/>
      <c r="AA33" s="85" t="s">
        <v>50</v>
      </c>
      <c r="AB33" s="9">
        <v>3327</v>
      </c>
      <c r="AC33" s="9">
        <v>3507</v>
      </c>
      <c r="AD33" s="88">
        <v>4731.1000000000004</v>
      </c>
      <c r="AE33" s="9">
        <v>5067.2</v>
      </c>
      <c r="AF33" s="9">
        <v>5545.2</v>
      </c>
      <c r="AG33" s="9" t="e">
        <f>#REF!</f>
        <v>#REF!</v>
      </c>
      <c r="AH33" s="9">
        <v>6311.9</v>
      </c>
      <c r="AI33" s="88" t="e">
        <f>#REF!</f>
        <v>#REF!</v>
      </c>
      <c r="AJ33" s="88" t="e">
        <f t="shared" si="6"/>
        <v>#REF!</v>
      </c>
      <c r="AK33" s="88" t="e">
        <f t="shared" si="7"/>
        <v>#REF!</v>
      </c>
      <c r="AL33" s="88" t="e">
        <f t="shared" si="8"/>
        <v>#REF!</v>
      </c>
      <c r="AM33" s="88" t="e">
        <f t="shared" si="9"/>
        <v>#REF!</v>
      </c>
      <c r="AN33" s="7"/>
      <c r="AO33" s="7"/>
      <c r="AP33" s="7"/>
      <c r="AQ33" s="7"/>
      <c r="AR33" s="7"/>
    </row>
    <row r="34" spans="1:44" ht="15.6" hidden="1" customHeight="1" x14ac:dyDescent="0.2">
      <c r="A34" s="16" t="s">
        <v>51</v>
      </c>
      <c r="B34" s="3">
        <v>0</v>
      </c>
      <c r="C34" s="3">
        <v>0</v>
      </c>
      <c r="D34" s="25">
        <v>0</v>
      </c>
      <c r="E34" s="3">
        <v>0</v>
      </c>
      <c r="F34" s="3">
        <v>0</v>
      </c>
      <c r="G34" s="3" t="e">
        <f>#REF!</f>
        <v>#REF!</v>
      </c>
      <c r="H34" s="3">
        <v>0</v>
      </c>
      <c r="I34" s="25" t="e">
        <f>#REF!</f>
        <v>#REF!</v>
      </c>
      <c r="J34" s="25">
        <f t="shared" si="0"/>
        <v>0</v>
      </c>
      <c r="K34" s="25" t="e">
        <f t="shared" si="1"/>
        <v>#REF!</v>
      </c>
      <c r="L34" s="25" t="e">
        <f t="shared" si="2"/>
        <v>#REF!</v>
      </c>
      <c r="M34" s="25" t="e">
        <f t="shared" si="3"/>
        <v>#REF!</v>
      </c>
      <c r="N34" s="34"/>
      <c r="O34" s="16" t="s">
        <v>51</v>
      </c>
      <c r="P34" s="8">
        <v>0</v>
      </c>
      <c r="Q34" s="8">
        <v>0</v>
      </c>
      <c r="R34" s="35">
        <v>0</v>
      </c>
      <c r="S34" s="8">
        <v>0</v>
      </c>
      <c r="T34" s="8">
        <v>0</v>
      </c>
      <c r="U34" s="8" t="e">
        <f>#REF!</f>
        <v>#REF!</v>
      </c>
      <c r="V34" s="8">
        <v>0</v>
      </c>
      <c r="W34" s="35" t="e">
        <f>#REF!</f>
        <v>#REF!</v>
      </c>
      <c r="X34" s="25">
        <f t="shared" si="4"/>
        <v>0</v>
      </c>
      <c r="Y34" s="25" t="e">
        <f t="shared" si="5"/>
        <v>#REF!</v>
      </c>
      <c r="Z34" s="36"/>
      <c r="AA34" s="85" t="s">
        <v>51</v>
      </c>
      <c r="AB34" s="9">
        <v>0</v>
      </c>
      <c r="AC34" s="9">
        <v>0</v>
      </c>
      <c r="AD34" s="88">
        <v>0</v>
      </c>
      <c r="AE34" s="9">
        <v>0</v>
      </c>
      <c r="AF34" s="9">
        <v>0</v>
      </c>
      <c r="AG34" s="9" t="e">
        <f>#REF!</f>
        <v>#REF!</v>
      </c>
      <c r="AH34" s="9">
        <v>0</v>
      </c>
      <c r="AI34" s="88" t="e">
        <f>#REF!</f>
        <v>#REF!</v>
      </c>
      <c r="AJ34" s="88">
        <f t="shared" si="6"/>
        <v>0</v>
      </c>
      <c r="AK34" s="88" t="e">
        <f t="shared" si="7"/>
        <v>#REF!</v>
      </c>
      <c r="AL34" s="88" t="e">
        <f t="shared" si="8"/>
        <v>#REF!</v>
      </c>
      <c r="AM34" s="88" t="e">
        <f t="shared" si="9"/>
        <v>#REF!</v>
      </c>
      <c r="AN34" s="7"/>
      <c r="AO34" s="7"/>
      <c r="AP34" s="7"/>
      <c r="AQ34" s="7"/>
      <c r="AR34" s="7"/>
    </row>
    <row r="35" spans="1:44" ht="15.6" hidden="1" customHeight="1" x14ac:dyDescent="0.2">
      <c r="A35" s="16" t="s">
        <v>52</v>
      </c>
      <c r="B35" s="3">
        <v>0</v>
      </c>
      <c r="C35" s="3">
        <v>0</v>
      </c>
      <c r="D35" s="25">
        <v>0</v>
      </c>
      <c r="E35" s="3">
        <v>0</v>
      </c>
      <c r="F35" s="3">
        <v>0</v>
      </c>
      <c r="G35" s="3" t="e">
        <f>#REF!</f>
        <v>#REF!</v>
      </c>
      <c r="H35" s="3">
        <v>0</v>
      </c>
      <c r="I35" s="25" t="e">
        <f>#REF!</f>
        <v>#REF!</v>
      </c>
      <c r="J35" s="25">
        <f t="shared" si="0"/>
        <v>0</v>
      </c>
      <c r="K35" s="25" t="e">
        <f t="shared" si="1"/>
        <v>#REF!</v>
      </c>
      <c r="L35" s="25" t="e">
        <f t="shared" si="2"/>
        <v>#REF!</v>
      </c>
      <c r="M35" s="25" t="e">
        <f t="shared" si="3"/>
        <v>#REF!</v>
      </c>
      <c r="N35" s="34"/>
      <c r="O35" s="16" t="s">
        <v>52</v>
      </c>
      <c r="P35" s="8">
        <v>0</v>
      </c>
      <c r="Q35" s="8">
        <v>0</v>
      </c>
      <c r="R35" s="35">
        <v>0</v>
      </c>
      <c r="S35" s="8">
        <v>0</v>
      </c>
      <c r="T35" s="8">
        <v>0</v>
      </c>
      <c r="U35" s="8" t="e">
        <f>#REF!</f>
        <v>#REF!</v>
      </c>
      <c r="V35" s="8">
        <v>0</v>
      </c>
      <c r="W35" s="35" t="e">
        <f>#REF!</f>
        <v>#REF!</v>
      </c>
      <c r="X35" s="25">
        <f t="shared" si="4"/>
        <v>0</v>
      </c>
      <c r="Y35" s="25" t="e">
        <f t="shared" si="5"/>
        <v>#REF!</v>
      </c>
      <c r="Z35" s="36"/>
      <c r="AA35" s="85" t="s">
        <v>52</v>
      </c>
      <c r="AB35" s="9">
        <v>0</v>
      </c>
      <c r="AC35" s="9">
        <v>0</v>
      </c>
      <c r="AD35" s="88">
        <v>0</v>
      </c>
      <c r="AE35" s="9">
        <v>0</v>
      </c>
      <c r="AF35" s="9">
        <v>0</v>
      </c>
      <c r="AG35" s="9" t="e">
        <f>#REF!</f>
        <v>#REF!</v>
      </c>
      <c r="AH35" s="9">
        <v>0</v>
      </c>
      <c r="AI35" s="88" t="e">
        <f>#REF!</f>
        <v>#REF!</v>
      </c>
      <c r="AJ35" s="88">
        <f t="shared" si="6"/>
        <v>0</v>
      </c>
      <c r="AK35" s="88" t="e">
        <f t="shared" si="7"/>
        <v>#REF!</v>
      </c>
      <c r="AL35" s="88" t="e">
        <f t="shared" si="8"/>
        <v>#REF!</v>
      </c>
      <c r="AM35" s="88" t="e">
        <f t="shared" si="9"/>
        <v>#REF!</v>
      </c>
      <c r="AN35" s="7"/>
      <c r="AO35" s="7"/>
      <c r="AP35" s="7"/>
      <c r="AQ35" s="7"/>
      <c r="AR35" s="7"/>
    </row>
    <row r="36" spans="1:44" ht="15.6" customHeight="1" x14ac:dyDescent="0.2">
      <c r="A36" s="16" t="s">
        <v>53</v>
      </c>
      <c r="B36" s="3">
        <v>751.7</v>
      </c>
      <c r="C36" s="3">
        <v>796.8</v>
      </c>
      <c r="D36" s="25">
        <v>857.6</v>
      </c>
      <c r="E36" s="3">
        <v>895.3</v>
      </c>
      <c r="F36" s="3">
        <v>961.6</v>
      </c>
      <c r="G36" s="3" t="e">
        <f>#REF!</f>
        <v>#REF!</v>
      </c>
      <c r="H36" s="3">
        <v>1162</v>
      </c>
      <c r="I36" s="25" t="e">
        <f>#REF!</f>
        <v>#REF!</v>
      </c>
      <c r="J36" s="25" t="e">
        <f t="shared" si="0"/>
        <v>#REF!</v>
      </c>
      <c r="K36" s="25" t="e">
        <f t="shared" si="1"/>
        <v>#REF!</v>
      </c>
      <c r="L36" s="25" t="e">
        <f t="shared" si="2"/>
        <v>#REF!</v>
      </c>
      <c r="M36" s="25" t="e">
        <f t="shared" si="3"/>
        <v>#REF!</v>
      </c>
      <c r="N36" s="34"/>
      <c r="O36" s="16" t="s">
        <v>53</v>
      </c>
      <c r="P36" s="8">
        <v>2246</v>
      </c>
      <c r="Q36" s="8">
        <v>2970</v>
      </c>
      <c r="R36" s="35">
        <v>3316</v>
      </c>
      <c r="S36" s="8">
        <v>3445</v>
      </c>
      <c r="T36" s="8">
        <v>3546</v>
      </c>
      <c r="U36" s="8" t="e">
        <f>#REF!</f>
        <v>#REF!</v>
      </c>
      <c r="V36" s="8">
        <v>3478</v>
      </c>
      <c r="W36" s="35" t="e">
        <f>#REF!</f>
        <v>#REF!</v>
      </c>
      <c r="X36" s="25" t="e">
        <f t="shared" si="4"/>
        <v>#REF!</v>
      </c>
      <c r="Y36" s="25" t="e">
        <f t="shared" si="5"/>
        <v>#REF!</v>
      </c>
      <c r="Z36" s="36"/>
      <c r="AA36" s="85" t="s">
        <v>53</v>
      </c>
      <c r="AB36" s="9">
        <v>1688.3</v>
      </c>
      <c r="AC36" s="9">
        <v>2366.5</v>
      </c>
      <c r="AD36" s="88">
        <v>2843.8</v>
      </c>
      <c r="AE36" s="9">
        <v>3084.3</v>
      </c>
      <c r="AF36" s="9">
        <v>3409.8</v>
      </c>
      <c r="AG36" s="9" t="e">
        <f>#REF!</f>
        <v>#REF!</v>
      </c>
      <c r="AH36" s="9">
        <v>4041.4</v>
      </c>
      <c r="AI36" s="88" t="e">
        <f>#REF!</f>
        <v>#REF!</v>
      </c>
      <c r="AJ36" s="88" t="e">
        <f t="shared" si="6"/>
        <v>#REF!</v>
      </c>
      <c r="AK36" s="88" t="e">
        <f t="shared" si="7"/>
        <v>#REF!</v>
      </c>
      <c r="AL36" s="88" t="e">
        <f t="shared" si="8"/>
        <v>#REF!</v>
      </c>
      <c r="AM36" s="88" t="e">
        <f t="shared" si="9"/>
        <v>#REF!</v>
      </c>
      <c r="AN36" s="7"/>
      <c r="AO36" s="7"/>
      <c r="AP36" s="7"/>
      <c r="AQ36" s="7"/>
      <c r="AR36" s="7"/>
    </row>
    <row r="37" spans="1:44" ht="15.6" customHeight="1" x14ac:dyDescent="0.2">
      <c r="A37" s="46" t="s">
        <v>54</v>
      </c>
      <c r="B37" s="47">
        <v>10492.7</v>
      </c>
      <c r="C37" s="47">
        <v>11074.1</v>
      </c>
      <c r="D37" s="47">
        <v>11545.4</v>
      </c>
      <c r="E37" s="47">
        <v>11459.6</v>
      </c>
      <c r="F37" s="47">
        <v>11835.1</v>
      </c>
      <c r="G37" s="47" t="e">
        <f>#REF!</f>
        <v>#REF!</v>
      </c>
      <c r="H37" s="47">
        <v>12282.5</v>
      </c>
      <c r="I37" s="47" t="e">
        <f>#REF!</f>
        <v>#REF!</v>
      </c>
      <c r="J37" s="47" t="e">
        <f t="shared" si="0"/>
        <v>#REF!</v>
      </c>
      <c r="K37" s="47" t="e">
        <f t="shared" si="1"/>
        <v>#REF!</v>
      </c>
      <c r="L37" s="47" t="e">
        <f t="shared" si="2"/>
        <v>#REF!</v>
      </c>
      <c r="M37" s="47" t="e">
        <f t="shared" si="3"/>
        <v>#REF!</v>
      </c>
      <c r="N37" s="31"/>
      <c r="O37" s="46" t="s">
        <v>54</v>
      </c>
      <c r="P37" s="48">
        <v>2791.7236750000002</v>
      </c>
      <c r="Q37" s="48">
        <v>3071.337012</v>
      </c>
      <c r="R37" s="48">
        <v>3047.1962950000002</v>
      </c>
      <c r="S37" s="48">
        <v>3542.2480369999998</v>
      </c>
      <c r="T37" s="48">
        <v>3263.7405429999999</v>
      </c>
      <c r="U37" s="48" t="e">
        <f>#REF!</f>
        <v>#REF!</v>
      </c>
      <c r="V37" s="48">
        <v>3461.7076569999999</v>
      </c>
      <c r="W37" s="48" t="e">
        <f>#REF!</f>
        <v>#REF!</v>
      </c>
      <c r="X37" s="47" t="e">
        <f t="shared" si="4"/>
        <v>#REF!</v>
      </c>
      <c r="Y37" s="47" t="e">
        <f t="shared" si="5"/>
        <v>#REF!</v>
      </c>
      <c r="Z37" s="33"/>
      <c r="AA37" s="44" t="s">
        <v>54</v>
      </c>
      <c r="AB37" s="17">
        <v>29292.799999999999</v>
      </c>
      <c r="AC37" s="17">
        <v>34012.300000000003</v>
      </c>
      <c r="AD37" s="17">
        <v>35181.1</v>
      </c>
      <c r="AE37" s="17">
        <v>40592.800000000003</v>
      </c>
      <c r="AF37" s="17">
        <v>38626.699999999997</v>
      </c>
      <c r="AG37" s="17" t="e">
        <f>#REF!</f>
        <v>#REF!</v>
      </c>
      <c r="AH37" s="17">
        <v>42518.400000000001</v>
      </c>
      <c r="AI37" s="17" t="e">
        <f>#REF!</f>
        <v>#REF!</v>
      </c>
      <c r="AJ37" s="17" t="e">
        <f t="shared" si="6"/>
        <v>#REF!</v>
      </c>
      <c r="AK37" s="17" t="e">
        <f t="shared" si="7"/>
        <v>#REF!</v>
      </c>
      <c r="AL37" s="17" t="e">
        <f t="shared" si="8"/>
        <v>#REF!</v>
      </c>
      <c r="AM37" s="17" t="e">
        <f t="shared" si="9"/>
        <v>#REF!</v>
      </c>
      <c r="AN37" s="7"/>
      <c r="AO37" s="7"/>
      <c r="AP37" s="7"/>
      <c r="AQ37" s="7"/>
      <c r="AR37" s="7"/>
    </row>
    <row r="38" spans="1:44" ht="15.6" customHeight="1" x14ac:dyDescent="0.2">
      <c r="A38" s="16" t="s">
        <v>55</v>
      </c>
      <c r="B38" s="3">
        <v>5010.3999999999996</v>
      </c>
      <c r="C38" s="3">
        <v>5224.8</v>
      </c>
      <c r="D38" s="25">
        <v>5451.3</v>
      </c>
      <c r="E38" s="3">
        <v>5249.6</v>
      </c>
      <c r="F38" s="3">
        <v>5464.8</v>
      </c>
      <c r="G38" s="3" t="e">
        <f>#REF!</f>
        <v>#REF!</v>
      </c>
      <c r="H38" s="3">
        <v>5546.7</v>
      </c>
      <c r="I38" s="25" t="e">
        <f>#REF!</f>
        <v>#REF!</v>
      </c>
      <c r="J38" s="25" t="e">
        <f t="shared" si="0"/>
        <v>#REF!</v>
      </c>
      <c r="K38" s="25" t="e">
        <f t="shared" si="1"/>
        <v>#REF!</v>
      </c>
      <c r="L38" s="25" t="e">
        <f t="shared" si="2"/>
        <v>#REF!</v>
      </c>
      <c r="M38" s="25" t="e">
        <f t="shared" si="3"/>
        <v>#REF!</v>
      </c>
      <c r="N38" s="34"/>
      <c r="O38" s="16" t="s">
        <v>55</v>
      </c>
      <c r="P38" s="8">
        <v>2950</v>
      </c>
      <c r="Q38" s="8">
        <v>3294</v>
      </c>
      <c r="R38" s="35">
        <v>3090</v>
      </c>
      <c r="S38" s="8">
        <v>3731</v>
      </c>
      <c r="T38" s="8">
        <v>3508</v>
      </c>
      <c r="U38" s="8" t="e">
        <f>#REF!</f>
        <v>#REF!</v>
      </c>
      <c r="V38" s="8">
        <v>3633</v>
      </c>
      <c r="W38" s="35" t="e">
        <f>#REF!</f>
        <v>#REF!</v>
      </c>
      <c r="X38" s="25" t="e">
        <f t="shared" si="4"/>
        <v>#REF!</v>
      </c>
      <c r="Y38" s="25" t="e">
        <f t="shared" si="5"/>
        <v>#REF!</v>
      </c>
      <c r="Z38" s="36"/>
      <c r="AA38" s="85" t="s">
        <v>55</v>
      </c>
      <c r="AB38" s="9">
        <v>14780.7</v>
      </c>
      <c r="AC38" s="9">
        <v>17210.5</v>
      </c>
      <c r="AD38" s="88">
        <v>16844.5</v>
      </c>
      <c r="AE38" s="9">
        <v>19586.3</v>
      </c>
      <c r="AF38" s="9">
        <v>19170.5</v>
      </c>
      <c r="AG38" s="9" t="e">
        <f>#REF!</f>
        <v>#REF!</v>
      </c>
      <c r="AH38" s="9">
        <v>20151.2</v>
      </c>
      <c r="AI38" s="88" t="e">
        <f>#REF!</f>
        <v>#REF!</v>
      </c>
      <c r="AJ38" s="88" t="e">
        <f t="shared" si="6"/>
        <v>#REF!</v>
      </c>
      <c r="AK38" s="88" t="e">
        <f t="shared" si="7"/>
        <v>#REF!</v>
      </c>
      <c r="AL38" s="88" t="e">
        <f t="shared" si="8"/>
        <v>#REF!</v>
      </c>
      <c r="AM38" s="88" t="e">
        <f t="shared" si="9"/>
        <v>#REF!</v>
      </c>
      <c r="AN38" s="7"/>
      <c r="AO38" s="7"/>
      <c r="AP38" s="7"/>
      <c r="AQ38" s="7"/>
      <c r="AR38" s="7"/>
    </row>
    <row r="39" spans="1:44" ht="15.6" customHeight="1" x14ac:dyDescent="0.2">
      <c r="A39" s="16" t="s">
        <v>56</v>
      </c>
      <c r="B39" s="3">
        <v>542.70000000000005</v>
      </c>
      <c r="C39" s="3">
        <v>600.1</v>
      </c>
      <c r="D39" s="25">
        <v>639.1</v>
      </c>
      <c r="E39" s="3">
        <v>640.4</v>
      </c>
      <c r="F39" s="3">
        <v>678.2</v>
      </c>
      <c r="G39" s="3" t="e">
        <f>#REF!</f>
        <v>#REF!</v>
      </c>
      <c r="H39" s="3">
        <v>680.6</v>
      </c>
      <c r="I39" s="25" t="e">
        <f>#REF!</f>
        <v>#REF!</v>
      </c>
      <c r="J39" s="25" t="e">
        <f t="shared" si="0"/>
        <v>#REF!</v>
      </c>
      <c r="K39" s="25" t="e">
        <f t="shared" si="1"/>
        <v>#REF!</v>
      </c>
      <c r="L39" s="25" t="e">
        <f t="shared" si="2"/>
        <v>#REF!</v>
      </c>
      <c r="M39" s="25" t="e">
        <f t="shared" si="3"/>
        <v>#REF!</v>
      </c>
      <c r="N39" s="34"/>
      <c r="O39" s="16" t="s">
        <v>56</v>
      </c>
      <c r="P39" s="8">
        <v>3030</v>
      </c>
      <c r="Q39" s="8">
        <v>3200</v>
      </c>
      <c r="R39" s="35">
        <v>3341</v>
      </c>
      <c r="S39" s="8">
        <v>3580</v>
      </c>
      <c r="T39" s="8">
        <v>3400</v>
      </c>
      <c r="U39" s="8" t="e">
        <f>#REF!</f>
        <v>#REF!</v>
      </c>
      <c r="V39" s="8">
        <v>3540</v>
      </c>
      <c r="W39" s="35" t="e">
        <f>#REF!</f>
        <v>#REF!</v>
      </c>
      <c r="X39" s="25" t="e">
        <f t="shared" si="4"/>
        <v>#REF!</v>
      </c>
      <c r="Y39" s="25" t="e">
        <f t="shared" si="5"/>
        <v>#REF!</v>
      </c>
      <c r="Z39" s="36"/>
      <c r="AA39" s="85" t="s">
        <v>56</v>
      </c>
      <c r="AB39" s="9">
        <v>1644.4</v>
      </c>
      <c r="AC39" s="9">
        <v>1920.3</v>
      </c>
      <c r="AD39" s="88">
        <v>2135.1999999999998</v>
      </c>
      <c r="AE39" s="9">
        <v>2292.6</v>
      </c>
      <c r="AF39" s="9">
        <v>2305.9</v>
      </c>
      <c r="AG39" s="9" t="e">
        <f>#REF!</f>
        <v>#REF!</v>
      </c>
      <c r="AH39" s="9">
        <v>2409.3000000000002</v>
      </c>
      <c r="AI39" s="88" t="e">
        <f>#REF!</f>
        <v>#REF!</v>
      </c>
      <c r="AJ39" s="88" t="e">
        <f t="shared" si="6"/>
        <v>#REF!</v>
      </c>
      <c r="AK39" s="88" t="e">
        <f t="shared" si="7"/>
        <v>#REF!</v>
      </c>
      <c r="AL39" s="88" t="e">
        <f t="shared" si="8"/>
        <v>#REF!</v>
      </c>
      <c r="AM39" s="88" t="e">
        <f t="shared" si="9"/>
        <v>#REF!</v>
      </c>
      <c r="AN39" s="7"/>
      <c r="AO39" s="7"/>
      <c r="AP39" s="7"/>
      <c r="AQ39" s="7"/>
      <c r="AR39" s="7"/>
    </row>
    <row r="40" spans="1:44" ht="15.6" customHeight="1" x14ac:dyDescent="0.2">
      <c r="A40" s="16" t="s">
        <v>57</v>
      </c>
      <c r="B40" s="3">
        <v>4939.6000000000004</v>
      </c>
      <c r="C40" s="3">
        <v>5249.2</v>
      </c>
      <c r="D40" s="25">
        <v>5455</v>
      </c>
      <c r="E40" s="3">
        <v>5569.6</v>
      </c>
      <c r="F40" s="3">
        <v>5692.1</v>
      </c>
      <c r="G40" s="3" t="e">
        <f>#REF!</f>
        <v>#REF!</v>
      </c>
      <c r="H40" s="3">
        <v>6055.2</v>
      </c>
      <c r="I40" s="25" t="e">
        <f>#REF!</f>
        <v>#REF!</v>
      </c>
      <c r="J40" s="25" t="e">
        <f t="shared" si="0"/>
        <v>#REF!</v>
      </c>
      <c r="K40" s="25" t="e">
        <f t="shared" si="1"/>
        <v>#REF!</v>
      </c>
      <c r="L40" s="25" t="e">
        <f t="shared" si="2"/>
        <v>#REF!</v>
      </c>
      <c r="M40" s="25" t="e">
        <f t="shared" si="3"/>
        <v>#REF!</v>
      </c>
      <c r="N40" s="34"/>
      <c r="O40" s="16" t="s">
        <v>57</v>
      </c>
      <c r="P40" s="8">
        <v>2605</v>
      </c>
      <c r="Q40" s="8">
        <v>2835</v>
      </c>
      <c r="R40" s="35">
        <v>2970</v>
      </c>
      <c r="S40" s="8">
        <v>3360</v>
      </c>
      <c r="T40" s="8">
        <v>3013</v>
      </c>
      <c r="U40" s="8" t="e">
        <f>#REF!</f>
        <v>#REF!</v>
      </c>
      <c r="V40" s="8">
        <v>3296</v>
      </c>
      <c r="W40" s="35" t="e">
        <f>#REF!</f>
        <v>#REF!</v>
      </c>
      <c r="X40" s="25" t="e">
        <f t="shared" si="4"/>
        <v>#REF!</v>
      </c>
      <c r="Y40" s="25" t="e">
        <f t="shared" si="5"/>
        <v>#REF!</v>
      </c>
      <c r="Z40" s="36"/>
      <c r="AA40" s="85" t="s">
        <v>57</v>
      </c>
      <c r="AB40" s="9">
        <v>12867.7</v>
      </c>
      <c r="AC40" s="9">
        <v>14881.5</v>
      </c>
      <c r="AD40" s="88">
        <v>16201.4</v>
      </c>
      <c r="AE40" s="9">
        <v>18713.900000000001</v>
      </c>
      <c r="AF40" s="9">
        <v>17150.3</v>
      </c>
      <c r="AG40" s="9" t="e">
        <f>#REF!</f>
        <v>#REF!</v>
      </c>
      <c r="AH40" s="9">
        <v>19957.900000000001</v>
      </c>
      <c r="AI40" s="88" t="e">
        <f>#REF!</f>
        <v>#REF!</v>
      </c>
      <c r="AJ40" s="88" t="e">
        <f t="shared" si="6"/>
        <v>#REF!</v>
      </c>
      <c r="AK40" s="88" t="e">
        <f t="shared" si="7"/>
        <v>#REF!</v>
      </c>
      <c r="AL40" s="88" t="e">
        <f t="shared" si="8"/>
        <v>#REF!</v>
      </c>
      <c r="AM40" s="88" t="e">
        <f t="shared" si="9"/>
        <v>#REF!</v>
      </c>
      <c r="AN40" s="7"/>
      <c r="AO40" s="7"/>
      <c r="AP40" s="7"/>
      <c r="AQ40" s="7"/>
      <c r="AR40" s="7"/>
    </row>
    <row r="41" spans="1:44" ht="15.6" customHeight="1" x14ac:dyDescent="0.2">
      <c r="A41" s="46" t="s">
        <v>58</v>
      </c>
      <c r="B41" s="47">
        <v>3781.1</v>
      </c>
      <c r="C41" s="47">
        <v>4286.5</v>
      </c>
      <c r="D41" s="47">
        <v>4454.5</v>
      </c>
      <c r="E41" s="47">
        <v>4904.8</v>
      </c>
      <c r="F41" s="47">
        <v>5195.2</v>
      </c>
      <c r="G41" s="47" t="e">
        <f>#REF!</f>
        <v>#REF!</v>
      </c>
      <c r="H41" s="47">
        <v>5639.5</v>
      </c>
      <c r="I41" s="47" t="e">
        <f>#REF!</f>
        <v>#REF!</v>
      </c>
      <c r="J41" s="47" t="e">
        <f t="shared" si="0"/>
        <v>#REF!</v>
      </c>
      <c r="K41" s="47" t="e">
        <f t="shared" si="1"/>
        <v>#REF!</v>
      </c>
      <c r="L41" s="47" t="e">
        <f t="shared" si="2"/>
        <v>#REF!</v>
      </c>
      <c r="M41" s="47" t="e">
        <f t="shared" si="3"/>
        <v>#REF!</v>
      </c>
      <c r="N41" s="31"/>
      <c r="O41" s="46" t="s">
        <v>58</v>
      </c>
      <c r="P41" s="48">
        <v>2647.9721249999998</v>
      </c>
      <c r="Q41" s="48">
        <v>2886.6615190000002</v>
      </c>
      <c r="R41" s="48">
        <v>2003.8125130000001</v>
      </c>
      <c r="S41" s="48">
        <v>3095.1811290000001</v>
      </c>
      <c r="T41" s="48">
        <v>3417.3951259999999</v>
      </c>
      <c r="U41" s="48" t="e">
        <f>#REF!</f>
        <v>#REF!</v>
      </c>
      <c r="V41" s="48">
        <v>3420.2107430000001</v>
      </c>
      <c r="W41" s="48" t="e">
        <f>#REF!</f>
        <v>#REF!</v>
      </c>
      <c r="X41" s="47" t="e">
        <f t="shared" si="4"/>
        <v>#REF!</v>
      </c>
      <c r="Y41" s="47" t="e">
        <f t="shared" si="5"/>
        <v>#REF!</v>
      </c>
      <c r="Z41" s="33"/>
      <c r="AA41" s="44" t="s">
        <v>58</v>
      </c>
      <c r="AB41" s="17">
        <v>10012.200000000001</v>
      </c>
      <c r="AC41" s="17">
        <v>12373.6</v>
      </c>
      <c r="AD41" s="17">
        <v>8926</v>
      </c>
      <c r="AE41" s="17">
        <v>15181.1</v>
      </c>
      <c r="AF41" s="17">
        <v>17754.599999999999</v>
      </c>
      <c r="AG41" s="17" t="e">
        <f>#REF!</f>
        <v>#REF!</v>
      </c>
      <c r="AH41" s="17">
        <v>19288.3</v>
      </c>
      <c r="AI41" s="17" t="e">
        <f>#REF!</f>
        <v>#REF!</v>
      </c>
      <c r="AJ41" s="17" t="e">
        <f t="shared" si="6"/>
        <v>#REF!</v>
      </c>
      <c r="AK41" s="17" t="e">
        <f t="shared" si="7"/>
        <v>#REF!</v>
      </c>
      <c r="AL41" s="17" t="e">
        <f t="shared" si="8"/>
        <v>#REF!</v>
      </c>
      <c r="AM41" s="17" t="e">
        <f t="shared" si="9"/>
        <v>#REF!</v>
      </c>
      <c r="AN41" s="7"/>
      <c r="AO41" s="7"/>
      <c r="AP41" s="7"/>
      <c r="AQ41" s="7"/>
      <c r="AR41" s="7"/>
    </row>
    <row r="42" spans="1:44" ht="15.6" customHeight="1" x14ac:dyDescent="0.2">
      <c r="A42" s="49" t="s">
        <v>59</v>
      </c>
      <c r="B42" s="50">
        <v>26392</v>
      </c>
      <c r="C42" s="50">
        <v>27806.400000000001</v>
      </c>
      <c r="D42" s="50">
        <v>28797.4</v>
      </c>
      <c r="E42" s="50">
        <v>29004.6</v>
      </c>
      <c r="F42" s="50">
        <v>29954</v>
      </c>
      <c r="G42" s="50" t="e">
        <f>#REF!</f>
        <v>#REF!</v>
      </c>
      <c r="H42" s="50">
        <v>32614.799999999999</v>
      </c>
      <c r="I42" s="50" t="e">
        <f>#REF!</f>
        <v>#REF!</v>
      </c>
      <c r="J42" s="50" t="e">
        <f t="shared" si="0"/>
        <v>#REF!</v>
      </c>
      <c r="K42" s="50" t="e">
        <f t="shared" si="1"/>
        <v>#REF!</v>
      </c>
      <c r="L42" s="50" t="e">
        <f t="shared" si="2"/>
        <v>#REF!</v>
      </c>
      <c r="M42" s="50" t="e">
        <f t="shared" si="3"/>
        <v>#REF!</v>
      </c>
      <c r="N42" s="31"/>
      <c r="O42" s="49" t="s">
        <v>59</v>
      </c>
      <c r="P42" s="51">
        <v>2883.7751549999998</v>
      </c>
      <c r="Q42" s="51">
        <v>3015.6465779999999</v>
      </c>
      <c r="R42" s="51">
        <v>3004.0447989999998</v>
      </c>
      <c r="S42" s="51">
        <v>3409.6031840000001</v>
      </c>
      <c r="T42" s="51">
        <v>3389.4379949999998</v>
      </c>
      <c r="U42" s="51" t="e">
        <f>#REF!</f>
        <v>#REF!</v>
      </c>
      <c r="V42" s="51">
        <v>3546.3938659999999</v>
      </c>
      <c r="W42" s="51" t="e">
        <f>#REF!</f>
        <v>#REF!</v>
      </c>
      <c r="X42" s="50" t="e">
        <f t="shared" si="4"/>
        <v>#REF!</v>
      </c>
      <c r="Y42" s="50" t="e">
        <f t="shared" si="5"/>
        <v>#REF!</v>
      </c>
      <c r="Z42" s="33"/>
      <c r="AA42" s="44" t="s">
        <v>59</v>
      </c>
      <c r="AB42" s="17">
        <v>76108.600000000006</v>
      </c>
      <c r="AC42" s="17">
        <v>83854.399999999994</v>
      </c>
      <c r="AD42" s="17">
        <v>86508.6</v>
      </c>
      <c r="AE42" s="17">
        <v>98894.2</v>
      </c>
      <c r="AF42" s="17">
        <v>101527.1</v>
      </c>
      <c r="AG42" s="17" t="e">
        <f>#REF!</f>
        <v>#REF!</v>
      </c>
      <c r="AH42" s="17">
        <v>115664.9</v>
      </c>
      <c r="AI42" s="17" t="e">
        <f>#REF!</f>
        <v>#REF!</v>
      </c>
      <c r="AJ42" s="17" t="e">
        <f t="shared" si="6"/>
        <v>#REF!</v>
      </c>
      <c r="AK42" s="17" t="e">
        <f t="shared" si="7"/>
        <v>#REF!</v>
      </c>
      <c r="AL42" s="17" t="e">
        <f t="shared" si="8"/>
        <v>#REF!</v>
      </c>
      <c r="AM42" s="17" t="e">
        <f t="shared" si="9"/>
        <v>#REF!</v>
      </c>
      <c r="AN42" s="7"/>
      <c r="AO42" s="7"/>
      <c r="AP42" s="7"/>
      <c r="AQ42" s="7"/>
      <c r="AR42" s="7"/>
    </row>
    <row r="43" spans="1:44" ht="15.6" customHeight="1" x14ac:dyDescent="0.2">
      <c r="A43" s="44" t="s">
        <v>10</v>
      </c>
      <c r="B43" s="17">
        <v>30173.1</v>
      </c>
      <c r="C43" s="17">
        <v>32092.9</v>
      </c>
      <c r="D43" s="17">
        <v>33251.9</v>
      </c>
      <c r="E43" s="17">
        <v>33909.4</v>
      </c>
      <c r="F43" s="17">
        <v>35149.199999999997</v>
      </c>
      <c r="G43" s="17" t="e">
        <f>#REF!</f>
        <v>#REF!</v>
      </c>
      <c r="H43" s="17">
        <v>38254.300000000003</v>
      </c>
      <c r="I43" s="17" t="e">
        <f>#REF!</f>
        <v>#REF!</v>
      </c>
      <c r="J43" s="17" t="e">
        <f t="shared" si="0"/>
        <v>#REF!</v>
      </c>
      <c r="K43" s="17" t="e">
        <f t="shared" si="1"/>
        <v>#REF!</v>
      </c>
      <c r="L43" s="17" t="e">
        <f t="shared" si="2"/>
        <v>#REF!</v>
      </c>
      <c r="M43" s="17" t="e">
        <f t="shared" si="3"/>
        <v>#REF!</v>
      </c>
      <c r="N43" s="31"/>
      <c r="O43" s="44" t="s">
        <v>10</v>
      </c>
      <c r="P43" s="45">
        <v>2854.2258270000002</v>
      </c>
      <c r="Q43" s="45">
        <v>2998.4186410000002</v>
      </c>
      <c r="R43" s="45">
        <v>2870.0514119999998</v>
      </c>
      <c r="S43" s="45">
        <v>3364.1238389999999</v>
      </c>
      <c r="T43" s="45">
        <v>3393.5702449999999</v>
      </c>
      <c r="U43" s="45" t="e">
        <f>#REF!</f>
        <v>#REF!</v>
      </c>
      <c r="V43" s="45">
        <v>3527.7917819999998</v>
      </c>
      <c r="W43" s="45" t="e">
        <f>#REF!</f>
        <v>#REF!</v>
      </c>
      <c r="X43" s="17" t="e">
        <f t="shared" si="4"/>
        <v>#REF!</v>
      </c>
      <c r="Y43" s="17" t="e">
        <f t="shared" si="5"/>
        <v>#REF!</v>
      </c>
      <c r="Z43" s="33"/>
      <c r="AA43" s="44" t="s">
        <v>10</v>
      </c>
      <c r="AB43" s="17">
        <v>86120.8</v>
      </c>
      <c r="AC43" s="17">
        <v>96228</v>
      </c>
      <c r="AD43" s="17">
        <v>95434.6</v>
      </c>
      <c r="AE43" s="17">
        <v>114075.3</v>
      </c>
      <c r="AF43" s="17">
        <v>119281.7</v>
      </c>
      <c r="AG43" s="17" t="e">
        <f>#REF!</f>
        <v>#REF!</v>
      </c>
      <c r="AH43" s="17">
        <v>134953.20000000001</v>
      </c>
      <c r="AI43" s="17" t="e">
        <f>#REF!</f>
        <v>#REF!</v>
      </c>
      <c r="AJ43" s="17" t="e">
        <f t="shared" si="6"/>
        <v>#REF!</v>
      </c>
      <c r="AK43" s="17" t="e">
        <f t="shared" si="7"/>
        <v>#REF!</v>
      </c>
      <c r="AL43" s="17" t="e">
        <f t="shared" si="8"/>
        <v>#REF!</v>
      </c>
      <c r="AM43" s="17" t="e">
        <f t="shared" si="9"/>
        <v>#REF!</v>
      </c>
      <c r="AN43" s="7"/>
      <c r="AO43" s="7"/>
      <c r="AP43" s="7"/>
      <c r="AQ43" s="7"/>
      <c r="AR43" s="7"/>
    </row>
    <row r="44" spans="1:44" ht="15.6" customHeight="1" x14ac:dyDescent="0.2">
      <c r="A44" s="5" t="e">
        <f>#REF!</f>
        <v>#REF!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 t="s">
        <v>1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5" t="s">
        <v>1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1:44" ht="15.6" customHeight="1" x14ac:dyDescent="0.2">
      <c r="A45" s="5" t="e">
        <f>#REF!</f>
        <v>#REF!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5" t="e">
        <f>#REF!</f>
        <v>#REF!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5" t="e">
        <f>#REF!</f>
        <v>#REF!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1:44" ht="20.100000000000001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1:44" ht="20.100000000000001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1:44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 spans="1:44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</row>
    <row r="50" spans="1:44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</row>
    <row r="51" spans="1:44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</row>
    <row r="52" spans="1:44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</row>
    <row r="53" spans="1:44" ht="1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</row>
    <row r="54" spans="1:44" ht="1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</row>
    <row r="55" spans="1:44" ht="1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</row>
    <row r="56" spans="1:44" ht="1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</row>
    <row r="57" spans="1:44" ht="19.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</row>
    <row r="58" spans="1:44" ht="19.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</row>
    <row r="59" spans="1:44" ht="19.5" customHeight="1" x14ac:dyDescent="0.2"/>
    <row r="60" spans="1:44" ht="15" customHeight="1" x14ac:dyDescent="0.2"/>
    <row r="61" spans="1:44" ht="15" customHeight="1" x14ac:dyDescent="0.2"/>
    <row r="62" spans="1:44" ht="15" customHeight="1" x14ac:dyDescent="0.2"/>
    <row r="63" spans="1:44" ht="15" customHeight="1" x14ac:dyDescent="0.2"/>
    <row r="64" spans="1:4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hidden="1" customHeight="1" x14ac:dyDescent="0.2"/>
    <row r="86" ht="15" hidden="1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9.5" customHeight="1" x14ac:dyDescent="0.2"/>
    <row r="110" ht="19.5" customHeight="1" x14ac:dyDescent="0.2"/>
    <row r="111" ht="19.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hidden="1" customHeight="1" x14ac:dyDescent="0.2"/>
    <row r="124" ht="15" hidden="1" customHeight="1" x14ac:dyDescent="0.2"/>
    <row r="125" ht="15" hidden="1" customHeight="1" x14ac:dyDescent="0.2"/>
    <row r="126" ht="15" hidden="1" customHeight="1" x14ac:dyDescent="0.2"/>
    <row r="127" ht="15" hidden="1" customHeight="1" x14ac:dyDescent="0.2"/>
    <row r="128" ht="15" hidden="1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hidden="1" customHeight="1" x14ac:dyDescent="0.2"/>
    <row r="138" ht="15" hidden="1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</sheetData>
  <mergeCells count="45">
    <mergeCell ref="AJ7:AK7"/>
    <mergeCell ref="AL7:AM7"/>
    <mergeCell ref="AC7:AC8"/>
    <mergeCell ref="AD7:AD8"/>
    <mergeCell ref="AE7:AE8"/>
    <mergeCell ref="AF7:AF8"/>
    <mergeCell ref="AG7:AG8"/>
    <mergeCell ref="S7:S8"/>
    <mergeCell ref="T7:T8"/>
    <mergeCell ref="U7:U8"/>
    <mergeCell ref="X7:Y7"/>
    <mergeCell ref="AB7:AB8"/>
    <mergeCell ref="J7:K7"/>
    <mergeCell ref="L7:M7"/>
    <mergeCell ref="P7:P8"/>
    <mergeCell ref="Q7:Q8"/>
    <mergeCell ref="R7:R8"/>
    <mergeCell ref="C7:C8"/>
    <mergeCell ref="D7:D8"/>
    <mergeCell ref="E7:E8"/>
    <mergeCell ref="F7:F8"/>
    <mergeCell ref="G7:G8"/>
    <mergeCell ref="A4:M4"/>
    <mergeCell ref="O4:Y4"/>
    <mergeCell ref="AA4:AM4"/>
    <mergeCell ref="A5:A8"/>
    <mergeCell ref="B5:M5"/>
    <mergeCell ref="O5:O8"/>
    <mergeCell ref="P5:Y5"/>
    <mergeCell ref="AA5:AA8"/>
    <mergeCell ref="AB5:AM5"/>
    <mergeCell ref="H6:I6"/>
    <mergeCell ref="J6:M6"/>
    <mergeCell ref="V6:W6"/>
    <mergeCell ref="X6:Y6"/>
    <mergeCell ref="AH6:AI6"/>
    <mergeCell ref="AJ6:AM6"/>
    <mergeCell ref="B7:B8"/>
    <mergeCell ref="A1:I1"/>
    <mergeCell ref="A2:M2"/>
    <mergeCell ref="O2:Y2"/>
    <mergeCell ref="AA2:AM2"/>
    <mergeCell ref="A3:M3"/>
    <mergeCell ref="O3:Y3"/>
    <mergeCell ref="AA3:AM3"/>
  </mergeCells>
  <printOptions gridLines="1" gridLinesSet="0"/>
  <pageMargins left="0.51180599999999998" right="0.39375000000000004" top="0.98402800000000012" bottom="0.98402800000000012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zoomScale="90" workbookViewId="0">
      <selection activeCell="D23" sqref="D23"/>
    </sheetView>
  </sheetViews>
  <sheetFormatPr defaultColWidth="11.42578125" defaultRowHeight="12" customHeight="1" x14ac:dyDescent="0.2"/>
  <cols>
    <col min="1" max="1" width="19.140625" style="53" customWidth="1"/>
    <col min="2" max="3" width="11.28515625" style="53" customWidth="1"/>
    <col min="4" max="4" width="7.42578125" style="53" customWidth="1"/>
    <col min="5" max="6" width="11.28515625" style="53" customWidth="1"/>
    <col min="7" max="7" width="7.42578125" style="53" customWidth="1"/>
    <col min="8" max="9" width="11.28515625" style="53" customWidth="1"/>
    <col min="10" max="10" width="7.42578125" style="53" customWidth="1"/>
    <col min="11" max="12" width="11.28515625" style="53" customWidth="1"/>
    <col min="13" max="14" width="7" style="53" customWidth="1"/>
    <col min="15" max="15" width="7.42578125" style="53" customWidth="1"/>
    <col min="16" max="257" width="11.42578125" style="53" customWidth="1"/>
  </cols>
  <sheetData>
    <row r="1" spans="1:15" ht="39" customHeight="1" x14ac:dyDescent="0.2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27"/>
      <c r="L1" s="127"/>
    </row>
    <row r="2" spans="1:15" ht="15.6" customHeight="1" x14ac:dyDescent="0.2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28"/>
      <c r="L2" s="128"/>
    </row>
    <row r="3" spans="1:15" ht="15.6" customHeight="1" x14ac:dyDescent="0.2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28"/>
      <c r="L3" s="128"/>
    </row>
    <row r="4" spans="1:15" ht="15.6" customHeight="1" x14ac:dyDescent="0.2">
      <c r="A4" s="198"/>
      <c r="B4" s="198"/>
      <c r="C4" s="198"/>
      <c r="D4" s="198"/>
      <c r="E4" s="198"/>
      <c r="F4" s="198"/>
      <c r="G4" s="198"/>
      <c r="H4" s="198"/>
      <c r="I4" s="198"/>
      <c r="J4" s="198"/>
    </row>
    <row r="5" spans="1:15" ht="20.100000000000001" customHeight="1" x14ac:dyDescent="0.2">
      <c r="A5" s="211" t="s">
        <v>12</v>
      </c>
      <c r="B5" s="212" t="s">
        <v>13</v>
      </c>
      <c r="C5" s="212"/>
      <c r="D5" s="212"/>
      <c r="E5" s="211" t="s">
        <v>14</v>
      </c>
      <c r="F5" s="211"/>
      <c r="G5" s="211"/>
      <c r="H5" s="212" t="s">
        <v>15</v>
      </c>
      <c r="I5" s="212"/>
      <c r="J5" s="212"/>
    </row>
    <row r="6" spans="1:15" ht="20.100000000000001" customHeight="1" x14ac:dyDescent="0.2">
      <c r="A6" s="211"/>
      <c r="B6" s="123" t="e">
        <f>#REF!</f>
        <v>#REF!</v>
      </c>
      <c r="C6" s="123" t="e">
        <f>#REF!</f>
        <v>#REF!</v>
      </c>
      <c r="D6" s="123" t="s">
        <v>16</v>
      </c>
      <c r="E6" s="123" t="e">
        <f>#REF!</f>
        <v>#REF!</v>
      </c>
      <c r="F6" s="123" t="e">
        <f>#REF!</f>
        <v>#REF!</v>
      </c>
      <c r="G6" s="123" t="s">
        <v>16</v>
      </c>
      <c r="H6" s="123" t="e">
        <f>#REF!</f>
        <v>#REF!</v>
      </c>
      <c r="I6" s="123" t="e">
        <f>#REF!</f>
        <v>#REF!</v>
      </c>
      <c r="J6" s="123" t="s">
        <v>16</v>
      </c>
      <c r="K6" s="18"/>
      <c r="L6" s="18"/>
      <c r="M6" s="18"/>
      <c r="N6" s="18"/>
      <c r="O6" s="18"/>
    </row>
    <row r="7" spans="1:15" ht="19.5" customHeight="1" x14ac:dyDescent="0.2">
      <c r="A7" s="211"/>
      <c r="B7" s="123" t="s">
        <v>18</v>
      </c>
      <c r="C7" s="123" t="s">
        <v>18</v>
      </c>
      <c r="D7" s="123" t="s">
        <v>19</v>
      </c>
      <c r="E7" s="123" t="s">
        <v>20</v>
      </c>
      <c r="F7" s="123" t="s">
        <v>21</v>
      </c>
      <c r="G7" s="123" t="s">
        <v>22</v>
      </c>
      <c r="H7" s="123" t="s">
        <v>23</v>
      </c>
      <c r="I7" s="123" t="s">
        <v>24</v>
      </c>
      <c r="J7" s="123" t="s">
        <v>25</v>
      </c>
      <c r="K7" s="18"/>
      <c r="L7" s="18"/>
      <c r="M7" s="18"/>
      <c r="N7" s="18"/>
      <c r="O7" s="18"/>
    </row>
    <row r="8" spans="1:15" ht="15" hidden="1" customHeight="1" x14ac:dyDescent="0.2">
      <c r="A8" s="56" t="s">
        <v>26</v>
      </c>
      <c r="B8" s="57">
        <v>0</v>
      </c>
      <c r="C8" s="57">
        <f>SUM(C9:C15)</f>
        <v>0</v>
      </c>
      <c r="D8" s="57">
        <f>IF($B8=0,0,ROUND((C8/$B8-1)*100,1))</f>
        <v>0</v>
      </c>
      <c r="E8" s="58">
        <v>0</v>
      </c>
      <c r="F8" s="58">
        <v>0</v>
      </c>
      <c r="G8" s="57">
        <f t="shared" ref="G8:G42" si="0">IF($E8=0,0,ROUND((F8/$E8-1)*100,1))</f>
        <v>0</v>
      </c>
      <c r="H8" s="57">
        <v>0</v>
      </c>
      <c r="I8" s="57">
        <f>SUM(I9:I15)</f>
        <v>0</v>
      </c>
      <c r="J8" s="57">
        <f t="shared" ref="J8:J42" si="1">IF($H8=0,0,ROUND((I8/$H8-1)*100,1))</f>
        <v>0</v>
      </c>
      <c r="K8" s="18"/>
      <c r="L8" s="18"/>
      <c r="M8" s="18"/>
      <c r="N8" s="18"/>
      <c r="O8" s="18"/>
    </row>
    <row r="9" spans="1:15" ht="15" hidden="1" customHeight="1" x14ac:dyDescent="0.2">
      <c r="A9" s="73" t="s">
        <v>27</v>
      </c>
      <c r="B9" s="20">
        <v>0</v>
      </c>
      <c r="C9" s="20">
        <f t="shared" ref="C9:C15" si="2">ROUND(B9*(1+(D9/100)),1)</f>
        <v>0</v>
      </c>
      <c r="D9" s="20">
        <v>0</v>
      </c>
      <c r="E9" s="124">
        <v>0</v>
      </c>
      <c r="F9" s="124">
        <v>0</v>
      </c>
      <c r="G9" s="59">
        <f t="shared" si="0"/>
        <v>0</v>
      </c>
      <c r="H9" s="20">
        <v>0</v>
      </c>
      <c r="I9" s="20">
        <f t="shared" ref="I9:I15" si="3">ROUND(C9*$F9/1000,1)</f>
        <v>0</v>
      </c>
      <c r="J9" s="20">
        <f t="shared" si="1"/>
        <v>0</v>
      </c>
      <c r="K9" s="18"/>
      <c r="L9" s="18"/>
      <c r="M9" s="18"/>
      <c r="N9" s="18"/>
      <c r="O9" s="18"/>
    </row>
    <row r="10" spans="1:15" ht="15" hidden="1" customHeight="1" x14ac:dyDescent="0.2">
      <c r="A10" s="73" t="s">
        <v>28</v>
      </c>
      <c r="B10" s="20">
        <v>0</v>
      </c>
      <c r="C10" s="20">
        <f t="shared" si="2"/>
        <v>0</v>
      </c>
      <c r="D10" s="20">
        <v>0</v>
      </c>
      <c r="E10" s="124">
        <v>0</v>
      </c>
      <c r="F10" s="124">
        <v>0</v>
      </c>
      <c r="G10" s="59">
        <f t="shared" si="0"/>
        <v>0</v>
      </c>
      <c r="H10" s="20">
        <v>0</v>
      </c>
      <c r="I10" s="20">
        <f t="shared" si="3"/>
        <v>0</v>
      </c>
      <c r="J10" s="20">
        <f t="shared" si="1"/>
        <v>0</v>
      </c>
      <c r="K10" s="18"/>
      <c r="L10" s="18"/>
      <c r="M10" s="18"/>
      <c r="N10" s="18"/>
      <c r="O10" s="18"/>
    </row>
    <row r="11" spans="1:15" ht="15" hidden="1" customHeight="1" x14ac:dyDescent="0.2">
      <c r="A11" s="73" t="s">
        <v>29</v>
      </c>
      <c r="B11" s="20">
        <v>0</v>
      </c>
      <c r="C11" s="20">
        <f t="shared" si="2"/>
        <v>0</v>
      </c>
      <c r="D11" s="20">
        <v>0</v>
      </c>
      <c r="E11" s="124">
        <v>0</v>
      </c>
      <c r="F11" s="124">
        <v>0</v>
      </c>
      <c r="G11" s="59">
        <f t="shared" si="0"/>
        <v>0</v>
      </c>
      <c r="H11" s="20">
        <v>0</v>
      </c>
      <c r="I11" s="20">
        <f t="shared" si="3"/>
        <v>0</v>
      </c>
      <c r="J11" s="20">
        <f t="shared" si="1"/>
        <v>0</v>
      </c>
      <c r="K11" s="18"/>
      <c r="L11" s="18"/>
      <c r="M11" s="18"/>
      <c r="N11" s="18"/>
      <c r="O11" s="18"/>
    </row>
    <row r="12" spans="1:15" ht="15" hidden="1" customHeight="1" x14ac:dyDescent="0.2">
      <c r="A12" s="73" t="s">
        <v>30</v>
      </c>
      <c r="B12" s="20">
        <v>0</v>
      </c>
      <c r="C12" s="20">
        <f t="shared" si="2"/>
        <v>0</v>
      </c>
      <c r="D12" s="20">
        <v>0</v>
      </c>
      <c r="E12" s="124">
        <v>0</v>
      </c>
      <c r="F12" s="124">
        <v>0</v>
      </c>
      <c r="G12" s="59">
        <f t="shared" si="0"/>
        <v>0</v>
      </c>
      <c r="H12" s="20">
        <v>0</v>
      </c>
      <c r="I12" s="20">
        <f t="shared" si="3"/>
        <v>0</v>
      </c>
      <c r="J12" s="20">
        <f t="shared" si="1"/>
        <v>0</v>
      </c>
      <c r="K12" s="18"/>
      <c r="L12" s="18"/>
      <c r="M12" s="18"/>
      <c r="N12" s="18"/>
      <c r="O12" s="18"/>
    </row>
    <row r="13" spans="1:15" ht="15" hidden="1" customHeight="1" x14ac:dyDescent="0.2">
      <c r="A13" s="73" t="s">
        <v>31</v>
      </c>
      <c r="B13" s="20">
        <v>0</v>
      </c>
      <c r="C13" s="20">
        <f t="shared" si="2"/>
        <v>0</v>
      </c>
      <c r="D13" s="20">
        <v>0</v>
      </c>
      <c r="E13" s="124">
        <v>0</v>
      </c>
      <c r="F13" s="124">
        <v>0</v>
      </c>
      <c r="G13" s="59">
        <f t="shared" si="0"/>
        <v>0</v>
      </c>
      <c r="H13" s="20">
        <v>0</v>
      </c>
      <c r="I13" s="20">
        <f t="shared" si="3"/>
        <v>0</v>
      </c>
      <c r="J13" s="20">
        <f t="shared" si="1"/>
        <v>0</v>
      </c>
      <c r="K13" s="18"/>
      <c r="L13" s="18"/>
      <c r="M13" s="18"/>
      <c r="N13" s="18"/>
      <c r="O13" s="18"/>
    </row>
    <row r="14" spans="1:15" ht="15" hidden="1" customHeight="1" x14ac:dyDescent="0.2">
      <c r="A14" s="73" t="s">
        <v>32</v>
      </c>
      <c r="B14" s="20">
        <v>0</v>
      </c>
      <c r="C14" s="20">
        <f t="shared" si="2"/>
        <v>0</v>
      </c>
      <c r="D14" s="20">
        <v>0</v>
      </c>
      <c r="E14" s="124">
        <v>0</v>
      </c>
      <c r="F14" s="124">
        <v>0</v>
      </c>
      <c r="G14" s="59">
        <f t="shared" si="0"/>
        <v>0</v>
      </c>
      <c r="H14" s="20">
        <v>0</v>
      </c>
      <c r="I14" s="20">
        <f t="shared" si="3"/>
        <v>0</v>
      </c>
      <c r="J14" s="20">
        <f t="shared" si="1"/>
        <v>0</v>
      </c>
      <c r="K14" s="18"/>
      <c r="L14" s="18"/>
      <c r="M14" s="18"/>
      <c r="N14" s="18"/>
      <c r="O14" s="18"/>
    </row>
    <row r="15" spans="1:15" ht="15" hidden="1" customHeight="1" x14ac:dyDescent="0.2">
      <c r="A15" s="73" t="s">
        <v>33</v>
      </c>
      <c r="B15" s="20">
        <v>0</v>
      </c>
      <c r="C15" s="20">
        <f t="shared" si="2"/>
        <v>0</v>
      </c>
      <c r="D15" s="20">
        <v>0</v>
      </c>
      <c r="E15" s="75">
        <v>0</v>
      </c>
      <c r="F15" s="75">
        <v>0</v>
      </c>
      <c r="G15" s="59">
        <f t="shared" si="0"/>
        <v>0</v>
      </c>
      <c r="H15" s="20">
        <v>0</v>
      </c>
      <c r="I15" s="20">
        <f t="shared" si="3"/>
        <v>0</v>
      </c>
      <c r="J15" s="20">
        <f t="shared" si="1"/>
        <v>0</v>
      </c>
      <c r="K15" s="18"/>
      <c r="L15" s="18"/>
      <c r="M15" s="18"/>
      <c r="N15" s="18"/>
      <c r="O15" s="18"/>
    </row>
    <row r="16" spans="1:15" ht="15" hidden="1" customHeight="1" x14ac:dyDescent="0.2">
      <c r="A16" s="74" t="s">
        <v>34</v>
      </c>
      <c r="B16" s="19">
        <v>0</v>
      </c>
      <c r="C16" s="19">
        <f>SUM(C17:C25)</f>
        <v>0</v>
      </c>
      <c r="D16" s="19">
        <f>IF($B16=0,0,ROUND((C16/$B16-1)*100,1))</f>
        <v>0</v>
      </c>
      <c r="E16" s="75">
        <v>0</v>
      </c>
      <c r="F16" s="75">
        <v>0</v>
      </c>
      <c r="G16" s="19">
        <f t="shared" si="0"/>
        <v>0</v>
      </c>
      <c r="H16" s="19">
        <f>SUM(H17:H25)</f>
        <v>0</v>
      </c>
      <c r="I16" s="19">
        <f>SUM(I17:I25)</f>
        <v>0</v>
      </c>
      <c r="J16" s="19">
        <f t="shared" si="1"/>
        <v>0</v>
      </c>
      <c r="K16" s="18"/>
      <c r="L16" s="18"/>
      <c r="M16" s="18"/>
      <c r="N16" s="18"/>
      <c r="O16" s="18"/>
    </row>
    <row r="17" spans="1:15" ht="15" hidden="1" customHeight="1" x14ac:dyDescent="0.2">
      <c r="A17" s="73" t="s">
        <v>35</v>
      </c>
      <c r="B17" s="20">
        <v>0</v>
      </c>
      <c r="C17" s="20">
        <f t="shared" ref="C17:C25" si="4">ROUND(B17*(1+(D17/100)),1)</f>
        <v>0</v>
      </c>
      <c r="D17" s="20">
        <v>0</v>
      </c>
      <c r="E17" s="124">
        <v>0</v>
      </c>
      <c r="F17" s="124">
        <v>0</v>
      </c>
      <c r="G17" s="59">
        <f t="shared" si="0"/>
        <v>0</v>
      </c>
      <c r="H17" s="20">
        <f t="shared" ref="H17:H25" si="5">ROUND(B17*E17/1000,1)</f>
        <v>0</v>
      </c>
      <c r="I17" s="20">
        <f t="shared" ref="I17:I25" si="6">ROUND(C17*$F17/1000,1)</f>
        <v>0</v>
      </c>
      <c r="J17" s="20">
        <f t="shared" si="1"/>
        <v>0</v>
      </c>
      <c r="K17" s="18"/>
      <c r="L17" s="18"/>
      <c r="M17" s="18"/>
      <c r="N17" s="18"/>
      <c r="O17" s="18"/>
    </row>
    <row r="18" spans="1:15" ht="15" hidden="1" customHeight="1" x14ac:dyDescent="0.2">
      <c r="A18" s="73" t="s">
        <v>36</v>
      </c>
      <c r="B18" s="20">
        <v>0</v>
      </c>
      <c r="C18" s="20">
        <f t="shared" si="4"/>
        <v>0</v>
      </c>
      <c r="D18" s="20">
        <v>0</v>
      </c>
      <c r="E18" s="124">
        <v>0</v>
      </c>
      <c r="F18" s="124">
        <v>0</v>
      </c>
      <c r="G18" s="59">
        <f t="shared" si="0"/>
        <v>0</v>
      </c>
      <c r="H18" s="20">
        <f t="shared" si="5"/>
        <v>0</v>
      </c>
      <c r="I18" s="20">
        <f t="shared" si="6"/>
        <v>0</v>
      </c>
      <c r="J18" s="20">
        <f t="shared" si="1"/>
        <v>0</v>
      </c>
      <c r="K18" s="18"/>
      <c r="L18" s="18"/>
      <c r="M18" s="18"/>
      <c r="N18" s="18"/>
      <c r="O18" s="18"/>
    </row>
    <row r="19" spans="1:15" ht="15" hidden="1" customHeight="1" x14ac:dyDescent="0.2">
      <c r="A19" s="73" t="s">
        <v>37</v>
      </c>
      <c r="B19" s="20">
        <v>0</v>
      </c>
      <c r="C19" s="20">
        <f t="shared" si="4"/>
        <v>0</v>
      </c>
      <c r="D19" s="20">
        <v>0</v>
      </c>
      <c r="E19" s="124">
        <v>0</v>
      </c>
      <c r="F19" s="124">
        <v>0</v>
      </c>
      <c r="G19" s="59">
        <f t="shared" si="0"/>
        <v>0</v>
      </c>
      <c r="H19" s="20">
        <f t="shared" si="5"/>
        <v>0</v>
      </c>
      <c r="I19" s="20">
        <f t="shared" si="6"/>
        <v>0</v>
      </c>
      <c r="J19" s="20">
        <f t="shared" si="1"/>
        <v>0</v>
      </c>
      <c r="K19" s="18"/>
      <c r="L19" s="18"/>
      <c r="M19" s="18"/>
      <c r="N19" s="18"/>
      <c r="O19" s="18"/>
    </row>
    <row r="20" spans="1:15" ht="15" hidden="1" customHeight="1" x14ac:dyDescent="0.2">
      <c r="A20" s="73" t="s">
        <v>38</v>
      </c>
      <c r="B20" s="20">
        <v>0</v>
      </c>
      <c r="C20" s="20">
        <f t="shared" si="4"/>
        <v>0</v>
      </c>
      <c r="D20" s="20">
        <v>0</v>
      </c>
      <c r="E20" s="124">
        <v>0</v>
      </c>
      <c r="F20" s="124">
        <v>0</v>
      </c>
      <c r="G20" s="59">
        <f t="shared" si="0"/>
        <v>0</v>
      </c>
      <c r="H20" s="20">
        <f t="shared" si="5"/>
        <v>0</v>
      </c>
      <c r="I20" s="20">
        <f t="shared" si="6"/>
        <v>0</v>
      </c>
      <c r="J20" s="20">
        <f t="shared" si="1"/>
        <v>0</v>
      </c>
      <c r="K20" s="18"/>
      <c r="L20" s="18"/>
      <c r="M20" s="18"/>
      <c r="N20" s="18"/>
      <c r="O20" s="18"/>
    </row>
    <row r="21" spans="1:15" ht="15" hidden="1" customHeight="1" x14ac:dyDescent="0.2">
      <c r="A21" s="73" t="s">
        <v>39</v>
      </c>
      <c r="B21" s="20">
        <v>0</v>
      </c>
      <c r="C21" s="20">
        <f t="shared" si="4"/>
        <v>0</v>
      </c>
      <c r="D21" s="20">
        <v>0</v>
      </c>
      <c r="E21" s="124">
        <v>0</v>
      </c>
      <c r="F21" s="124">
        <v>0</v>
      </c>
      <c r="G21" s="59">
        <f t="shared" si="0"/>
        <v>0</v>
      </c>
      <c r="H21" s="20">
        <f t="shared" si="5"/>
        <v>0</v>
      </c>
      <c r="I21" s="20">
        <f t="shared" si="6"/>
        <v>0</v>
      </c>
      <c r="J21" s="20">
        <f t="shared" si="1"/>
        <v>0</v>
      </c>
      <c r="K21" s="18"/>
      <c r="L21" s="18"/>
      <c r="M21" s="18"/>
      <c r="N21" s="18"/>
      <c r="O21" s="18"/>
    </row>
    <row r="22" spans="1:15" ht="15" hidden="1" customHeight="1" x14ac:dyDescent="0.2">
      <c r="A22" s="73" t="s">
        <v>40</v>
      </c>
      <c r="B22" s="20">
        <v>0</v>
      </c>
      <c r="C22" s="20">
        <f t="shared" si="4"/>
        <v>0</v>
      </c>
      <c r="D22" s="20">
        <v>0</v>
      </c>
      <c r="E22" s="124">
        <v>0</v>
      </c>
      <c r="F22" s="124">
        <v>0</v>
      </c>
      <c r="G22" s="59">
        <f t="shared" si="0"/>
        <v>0</v>
      </c>
      <c r="H22" s="20">
        <f t="shared" si="5"/>
        <v>0</v>
      </c>
      <c r="I22" s="20">
        <f t="shared" si="6"/>
        <v>0</v>
      </c>
      <c r="J22" s="20">
        <f t="shared" si="1"/>
        <v>0</v>
      </c>
      <c r="K22" s="18"/>
      <c r="L22" s="18"/>
      <c r="M22" s="18"/>
      <c r="N22" s="18"/>
      <c r="O22" s="18"/>
    </row>
    <row r="23" spans="1:15" ht="15" hidden="1" customHeight="1" x14ac:dyDescent="0.2">
      <c r="A23" s="73" t="s">
        <v>41</v>
      </c>
      <c r="B23" s="20">
        <v>0</v>
      </c>
      <c r="C23" s="20">
        <f t="shared" si="4"/>
        <v>0</v>
      </c>
      <c r="D23" s="20">
        <v>0</v>
      </c>
      <c r="E23" s="124">
        <v>0</v>
      </c>
      <c r="F23" s="124">
        <v>0</v>
      </c>
      <c r="G23" s="59">
        <f t="shared" si="0"/>
        <v>0</v>
      </c>
      <c r="H23" s="20">
        <f t="shared" si="5"/>
        <v>0</v>
      </c>
      <c r="I23" s="20">
        <f t="shared" si="6"/>
        <v>0</v>
      </c>
      <c r="J23" s="20">
        <f t="shared" si="1"/>
        <v>0</v>
      </c>
      <c r="K23" s="18"/>
      <c r="L23" s="18"/>
      <c r="M23" s="18"/>
      <c r="N23" s="18"/>
      <c r="O23" s="18"/>
    </row>
    <row r="24" spans="1:15" ht="15" hidden="1" customHeight="1" x14ac:dyDescent="0.2">
      <c r="A24" s="73" t="s">
        <v>42</v>
      </c>
      <c r="B24" s="20">
        <v>0</v>
      </c>
      <c r="C24" s="20">
        <f t="shared" si="4"/>
        <v>0</v>
      </c>
      <c r="D24" s="20">
        <v>0</v>
      </c>
      <c r="E24" s="124">
        <v>0</v>
      </c>
      <c r="F24" s="124">
        <v>0</v>
      </c>
      <c r="G24" s="59">
        <f t="shared" si="0"/>
        <v>0</v>
      </c>
      <c r="H24" s="20">
        <f t="shared" si="5"/>
        <v>0</v>
      </c>
      <c r="I24" s="20">
        <f t="shared" si="6"/>
        <v>0</v>
      </c>
      <c r="J24" s="20">
        <f t="shared" si="1"/>
        <v>0</v>
      </c>
      <c r="K24" s="18"/>
      <c r="L24" s="18"/>
      <c r="M24" s="18"/>
      <c r="N24" s="18"/>
      <c r="O24" s="18"/>
    </row>
    <row r="25" spans="1:15" ht="15" hidden="1" customHeight="1" x14ac:dyDescent="0.2">
      <c r="A25" s="76" t="s">
        <v>43</v>
      </c>
      <c r="B25" s="60">
        <v>0</v>
      </c>
      <c r="C25" s="60">
        <f t="shared" si="4"/>
        <v>0</v>
      </c>
      <c r="D25" s="60">
        <v>0</v>
      </c>
      <c r="E25" s="125">
        <v>0</v>
      </c>
      <c r="F25" s="125">
        <v>0</v>
      </c>
      <c r="G25" s="61">
        <f t="shared" si="0"/>
        <v>0</v>
      </c>
      <c r="H25" s="60">
        <f t="shared" si="5"/>
        <v>0</v>
      </c>
      <c r="I25" s="60">
        <f t="shared" si="6"/>
        <v>0</v>
      </c>
      <c r="J25" s="60">
        <f t="shared" si="1"/>
        <v>0</v>
      </c>
      <c r="K25" s="18"/>
      <c r="L25" s="18"/>
      <c r="M25" s="18"/>
      <c r="N25" s="18"/>
      <c r="O25" s="18"/>
    </row>
    <row r="26" spans="1:15" ht="15" customHeight="1" x14ac:dyDescent="0.2">
      <c r="A26" s="46" t="s">
        <v>44</v>
      </c>
      <c r="B26" s="142">
        <f>SUM(B27:B29)</f>
        <v>37.299999999999997</v>
      </c>
      <c r="C26" s="142">
        <f>SUM(C27:C29)</f>
        <v>45</v>
      </c>
      <c r="D26" s="142">
        <v>0</v>
      </c>
      <c r="E26" s="143">
        <v>1209</v>
      </c>
      <c r="F26" s="143">
        <f>IF(C26=0,0,IF(I26=0,0,ROUND(I26/C26*1000,0)))</f>
        <v>1860</v>
      </c>
      <c r="G26" s="142">
        <f t="shared" si="0"/>
        <v>53.8</v>
      </c>
      <c r="H26" s="142">
        <f>SUM(H27:H30)</f>
        <v>45.1</v>
      </c>
      <c r="I26" s="142">
        <f>SUM(I27:I30)</f>
        <v>83.7</v>
      </c>
      <c r="J26" s="142">
        <f t="shared" si="1"/>
        <v>85.6</v>
      </c>
      <c r="K26" s="18"/>
      <c r="L26" s="52"/>
      <c r="M26" s="18"/>
      <c r="N26" s="18"/>
      <c r="O26" s="18"/>
    </row>
    <row r="27" spans="1:15" ht="15" hidden="1" customHeight="1" x14ac:dyDescent="0.2">
      <c r="A27" s="89" t="s">
        <v>45</v>
      </c>
      <c r="B27" s="63">
        <v>0</v>
      </c>
      <c r="C27" s="63">
        <v>0</v>
      </c>
      <c r="D27" s="63"/>
      <c r="E27" s="144">
        <v>0</v>
      </c>
      <c r="F27" s="144">
        <v>0</v>
      </c>
      <c r="G27" s="145">
        <f t="shared" si="0"/>
        <v>0</v>
      </c>
      <c r="H27" s="63">
        <v>0</v>
      </c>
      <c r="I27" s="63">
        <f t="shared" ref="I27:I30" si="7">ROUND(C27*$F27/1000,1)</f>
        <v>0</v>
      </c>
      <c r="J27" s="63">
        <f t="shared" si="1"/>
        <v>0</v>
      </c>
      <c r="K27" s="18"/>
      <c r="L27" s="52"/>
      <c r="M27" s="18"/>
      <c r="N27" s="18"/>
      <c r="O27" s="18"/>
    </row>
    <row r="28" spans="1:15" ht="15" customHeight="1" x14ac:dyDescent="0.2">
      <c r="A28" s="146" t="s">
        <v>46</v>
      </c>
      <c r="B28" s="63">
        <v>37.299999999999997</v>
      </c>
      <c r="C28" s="63">
        <f>ROUND(B28*(1+(D28/100)),1)</f>
        <v>45</v>
      </c>
      <c r="D28" s="63">
        <v>20.6</v>
      </c>
      <c r="E28" s="144">
        <v>1210</v>
      </c>
      <c r="F28" s="144">
        <v>1860</v>
      </c>
      <c r="G28" s="145">
        <f t="shared" si="0"/>
        <v>53.7</v>
      </c>
      <c r="H28" s="63">
        <f>ROUND(B28*$E28/1000,1)</f>
        <v>45.1</v>
      </c>
      <c r="I28" s="63">
        <f t="shared" si="7"/>
        <v>83.7</v>
      </c>
      <c r="J28" s="63">
        <f t="shared" si="1"/>
        <v>85.6</v>
      </c>
      <c r="K28" s="18"/>
      <c r="L28" s="52"/>
      <c r="M28" s="18"/>
      <c r="N28" s="18"/>
      <c r="O28" s="18"/>
    </row>
    <row r="29" spans="1:15" ht="15" hidden="1" customHeight="1" x14ac:dyDescent="0.2">
      <c r="A29" s="89" t="s">
        <v>47</v>
      </c>
      <c r="B29" s="63">
        <v>0</v>
      </c>
      <c r="C29" s="63">
        <v>0</v>
      </c>
      <c r="D29" s="63"/>
      <c r="E29" s="144">
        <v>0</v>
      </c>
      <c r="F29" s="144">
        <v>0</v>
      </c>
      <c r="G29" s="145">
        <f t="shared" si="0"/>
        <v>0</v>
      </c>
      <c r="H29" s="63">
        <v>0</v>
      </c>
      <c r="I29" s="63">
        <f t="shared" si="7"/>
        <v>0</v>
      </c>
      <c r="J29" s="63">
        <f t="shared" si="1"/>
        <v>0</v>
      </c>
      <c r="K29" s="18"/>
      <c r="L29" s="52"/>
      <c r="M29" s="18"/>
      <c r="N29" s="18"/>
      <c r="O29" s="18"/>
    </row>
    <row r="30" spans="1:15" ht="15" hidden="1" customHeight="1" x14ac:dyDescent="0.2">
      <c r="A30" s="89" t="s">
        <v>48</v>
      </c>
      <c r="B30" s="63">
        <v>0</v>
      </c>
      <c r="C30" s="63">
        <v>0</v>
      </c>
      <c r="D30" s="63"/>
      <c r="E30" s="144">
        <v>0</v>
      </c>
      <c r="F30" s="144">
        <v>0</v>
      </c>
      <c r="G30" s="145">
        <f t="shared" si="0"/>
        <v>0</v>
      </c>
      <c r="H30" s="63">
        <v>0</v>
      </c>
      <c r="I30" s="63">
        <f t="shared" si="7"/>
        <v>0</v>
      </c>
      <c r="J30" s="63">
        <f t="shared" si="1"/>
        <v>0</v>
      </c>
      <c r="K30" s="18"/>
      <c r="L30" s="52"/>
      <c r="M30" s="18"/>
      <c r="N30" s="18"/>
      <c r="O30" s="18"/>
    </row>
    <row r="31" spans="1:15" ht="15" hidden="1" customHeight="1" x14ac:dyDescent="0.2">
      <c r="A31" s="15" t="s">
        <v>49</v>
      </c>
      <c r="B31" s="62">
        <v>0</v>
      </c>
      <c r="C31" s="62">
        <v>0</v>
      </c>
      <c r="D31" s="62"/>
      <c r="E31" s="147">
        <v>0</v>
      </c>
      <c r="F31" s="147">
        <f>IF(C31=0,0,IF(I31=0,0,ROUND(I31/C31*1000,0)))</f>
        <v>0</v>
      </c>
      <c r="G31" s="62">
        <f t="shared" si="0"/>
        <v>0</v>
      </c>
      <c r="H31" s="62">
        <v>0</v>
      </c>
      <c r="I31" s="62">
        <f>SUM(I32:I35)</f>
        <v>0</v>
      </c>
      <c r="J31" s="62">
        <f t="shared" si="1"/>
        <v>0</v>
      </c>
      <c r="K31" s="18"/>
      <c r="L31" s="52"/>
      <c r="M31" s="18"/>
      <c r="N31" s="18"/>
      <c r="O31" s="18"/>
    </row>
    <row r="32" spans="1:15" ht="15" hidden="1" customHeight="1" x14ac:dyDescent="0.2">
      <c r="A32" s="89" t="s">
        <v>50</v>
      </c>
      <c r="B32" s="63">
        <v>0</v>
      </c>
      <c r="C32" s="63">
        <v>0</v>
      </c>
      <c r="D32" s="63"/>
      <c r="E32" s="144">
        <v>0</v>
      </c>
      <c r="F32" s="144">
        <v>0</v>
      </c>
      <c r="G32" s="145">
        <f t="shared" si="0"/>
        <v>0</v>
      </c>
      <c r="H32" s="63">
        <v>0</v>
      </c>
      <c r="I32" s="63">
        <f t="shared" ref="I32:I35" si="8">ROUND(C32*$F32/1000,1)</f>
        <v>0</v>
      </c>
      <c r="J32" s="63">
        <f t="shared" si="1"/>
        <v>0</v>
      </c>
      <c r="K32" s="18"/>
      <c r="L32" s="52"/>
      <c r="M32" s="18"/>
      <c r="N32" s="18"/>
      <c r="O32" s="18"/>
    </row>
    <row r="33" spans="1:15" ht="15" hidden="1" customHeight="1" x14ac:dyDescent="0.2">
      <c r="A33" s="89" t="s">
        <v>51</v>
      </c>
      <c r="B33" s="63">
        <v>0</v>
      </c>
      <c r="C33" s="63">
        <v>0</v>
      </c>
      <c r="D33" s="63"/>
      <c r="E33" s="144">
        <v>0</v>
      </c>
      <c r="F33" s="144">
        <v>0</v>
      </c>
      <c r="G33" s="145">
        <f t="shared" si="0"/>
        <v>0</v>
      </c>
      <c r="H33" s="63">
        <v>0</v>
      </c>
      <c r="I33" s="63">
        <f t="shared" si="8"/>
        <v>0</v>
      </c>
      <c r="J33" s="63">
        <f t="shared" si="1"/>
        <v>0</v>
      </c>
      <c r="K33" s="18"/>
      <c r="L33" s="52"/>
      <c r="M33" s="18"/>
      <c r="N33" s="18"/>
      <c r="O33" s="18"/>
    </row>
    <row r="34" spans="1:15" ht="15" hidden="1" customHeight="1" x14ac:dyDescent="0.2">
      <c r="A34" s="89" t="s">
        <v>52</v>
      </c>
      <c r="B34" s="63">
        <v>0</v>
      </c>
      <c r="C34" s="63">
        <v>0</v>
      </c>
      <c r="D34" s="63"/>
      <c r="E34" s="144">
        <v>0</v>
      </c>
      <c r="F34" s="144">
        <v>0</v>
      </c>
      <c r="G34" s="145">
        <f t="shared" si="0"/>
        <v>0</v>
      </c>
      <c r="H34" s="63">
        <v>0</v>
      </c>
      <c r="I34" s="63">
        <f t="shared" si="8"/>
        <v>0</v>
      </c>
      <c r="J34" s="63">
        <f t="shared" si="1"/>
        <v>0</v>
      </c>
      <c r="K34" s="18"/>
      <c r="L34" s="52"/>
      <c r="M34" s="18"/>
      <c r="N34" s="18"/>
      <c r="O34" s="18"/>
    </row>
    <row r="35" spans="1:15" ht="15" hidden="1" customHeight="1" x14ac:dyDescent="0.2">
      <c r="A35" s="89" t="s">
        <v>53</v>
      </c>
      <c r="B35" s="63">
        <v>0</v>
      </c>
      <c r="C35" s="63">
        <v>0</v>
      </c>
      <c r="D35" s="63"/>
      <c r="E35" s="144">
        <v>0</v>
      </c>
      <c r="F35" s="144">
        <v>0</v>
      </c>
      <c r="G35" s="145">
        <f t="shared" si="0"/>
        <v>0</v>
      </c>
      <c r="H35" s="63">
        <v>0</v>
      </c>
      <c r="I35" s="63">
        <f t="shared" si="8"/>
        <v>0</v>
      </c>
      <c r="J35" s="63">
        <f t="shared" si="1"/>
        <v>0</v>
      </c>
      <c r="K35" s="18"/>
      <c r="L35" s="52"/>
      <c r="M35" s="18"/>
      <c r="N35" s="18"/>
      <c r="O35" s="18"/>
    </row>
    <row r="36" spans="1:15" ht="15" customHeight="1" x14ac:dyDescent="0.2">
      <c r="A36" s="46" t="s">
        <v>54</v>
      </c>
      <c r="B36" s="142">
        <f>SUM(B37:B39)</f>
        <v>360.70000000000005</v>
      </c>
      <c r="C36" s="142">
        <f>SUM(C37:C39)</f>
        <v>380.70000000000005</v>
      </c>
      <c r="D36" s="142">
        <f>IF($B36=0,0,ROUND((C36/$B36-1)*100,1))</f>
        <v>5.5</v>
      </c>
      <c r="E36" s="143">
        <v>2312</v>
      </c>
      <c r="F36" s="143">
        <f>IF(C36=0,0,IF(I36=0,0,ROUND(I36/C36*1000,0)))</f>
        <v>2002</v>
      </c>
      <c r="G36" s="142">
        <f t="shared" si="0"/>
        <v>-13.4</v>
      </c>
      <c r="H36" s="142">
        <f>SUM(H37:H39)</f>
        <v>834</v>
      </c>
      <c r="I36" s="142">
        <f>SUM(I37:I39)</f>
        <v>762</v>
      </c>
      <c r="J36" s="142">
        <f t="shared" si="1"/>
        <v>-8.6</v>
      </c>
      <c r="K36" s="52"/>
      <c r="L36" s="52"/>
      <c r="M36" s="18"/>
      <c r="N36" s="18"/>
      <c r="O36" s="18"/>
    </row>
    <row r="37" spans="1:15" ht="15" customHeight="1" x14ac:dyDescent="0.2">
      <c r="A37" s="146" t="s">
        <v>55</v>
      </c>
      <c r="B37" s="63">
        <v>89.6</v>
      </c>
      <c r="C37" s="63">
        <f t="shared" ref="C37:C39" si="9">ROUND(B37*(1+(D37/100)),1)</f>
        <v>81.900000000000006</v>
      </c>
      <c r="D37" s="63">
        <v>-8.6</v>
      </c>
      <c r="E37" s="144">
        <v>1889</v>
      </c>
      <c r="F37" s="144">
        <v>2204</v>
      </c>
      <c r="G37" s="145">
        <f t="shared" si="0"/>
        <v>16.7</v>
      </c>
      <c r="H37" s="63">
        <f t="shared" ref="H37:H39" si="10">ROUND(B37*$E37/1000,1)</f>
        <v>169.3</v>
      </c>
      <c r="I37" s="63">
        <f t="shared" ref="I37:I39" si="11">ROUND(C37*$F37/1000,1)</f>
        <v>180.5</v>
      </c>
      <c r="J37" s="63">
        <f t="shared" si="1"/>
        <v>6.6</v>
      </c>
      <c r="K37" s="54"/>
      <c r="L37" s="52"/>
      <c r="M37" s="18"/>
      <c r="N37" s="18"/>
      <c r="O37" s="52"/>
    </row>
    <row r="38" spans="1:15" ht="15" hidden="1" customHeight="1" x14ac:dyDescent="0.2">
      <c r="A38" s="89" t="s">
        <v>56</v>
      </c>
      <c r="B38" s="63">
        <v>0</v>
      </c>
      <c r="C38" s="63">
        <f t="shared" si="9"/>
        <v>0</v>
      </c>
      <c r="D38" s="63"/>
      <c r="E38" s="144">
        <v>0</v>
      </c>
      <c r="F38" s="144">
        <v>0</v>
      </c>
      <c r="G38" s="145">
        <f t="shared" si="0"/>
        <v>0</v>
      </c>
      <c r="H38" s="63">
        <f t="shared" si="10"/>
        <v>0</v>
      </c>
      <c r="I38" s="63">
        <f t="shared" si="11"/>
        <v>0</v>
      </c>
      <c r="J38" s="63">
        <f t="shared" si="1"/>
        <v>0</v>
      </c>
      <c r="K38" s="54"/>
      <c r="L38" s="52"/>
      <c r="M38" s="18"/>
      <c r="N38" s="18"/>
      <c r="O38" s="18"/>
    </row>
    <row r="39" spans="1:15" ht="15" customHeight="1" x14ac:dyDescent="0.2">
      <c r="A39" s="146" t="s">
        <v>57</v>
      </c>
      <c r="B39" s="63">
        <v>271.10000000000002</v>
      </c>
      <c r="C39" s="63">
        <f t="shared" si="9"/>
        <v>298.8</v>
      </c>
      <c r="D39" s="63">
        <v>10.199999999999999</v>
      </c>
      <c r="E39" s="144">
        <v>2452</v>
      </c>
      <c r="F39" s="144">
        <v>1946</v>
      </c>
      <c r="G39" s="145">
        <f t="shared" si="0"/>
        <v>-20.6</v>
      </c>
      <c r="H39" s="63">
        <f t="shared" si="10"/>
        <v>664.7</v>
      </c>
      <c r="I39" s="63">
        <f t="shared" si="11"/>
        <v>581.5</v>
      </c>
      <c r="J39" s="63">
        <f t="shared" si="1"/>
        <v>-12.5</v>
      </c>
      <c r="K39" s="54"/>
      <c r="L39" s="52"/>
      <c r="M39" s="18"/>
      <c r="N39" s="18"/>
      <c r="O39" s="52"/>
    </row>
    <row r="40" spans="1:15" ht="15" hidden="1" customHeight="1" x14ac:dyDescent="0.2">
      <c r="A40" s="15" t="s">
        <v>58</v>
      </c>
      <c r="B40" s="62">
        <v>0</v>
      </c>
      <c r="C40" s="62">
        <v>0</v>
      </c>
      <c r="D40" s="62">
        <f t="shared" ref="D40:D42" si="12">IF($B40=0,0,ROUND((C40/$B40-1)*100,1))</f>
        <v>0</v>
      </c>
      <c r="E40" s="147">
        <v>0</v>
      </c>
      <c r="F40" s="147">
        <f>IF(SUM(A40:B40)&gt;0,SUM(AY40:AZ40)/SUM(A40:B40),0)</f>
        <v>0</v>
      </c>
      <c r="G40" s="62">
        <f t="shared" si="0"/>
        <v>0</v>
      </c>
      <c r="H40" s="62">
        <v>0</v>
      </c>
      <c r="I40" s="62">
        <f>SUM(I8,I16)</f>
        <v>0</v>
      </c>
      <c r="J40" s="62">
        <f t="shared" si="1"/>
        <v>0</v>
      </c>
      <c r="K40" s="52"/>
      <c r="L40" s="52"/>
      <c r="M40" s="18"/>
      <c r="N40" s="18"/>
      <c r="O40" s="18"/>
    </row>
    <row r="41" spans="1:15" ht="15" customHeight="1" x14ac:dyDescent="0.2">
      <c r="A41" s="49" t="s">
        <v>59</v>
      </c>
      <c r="B41" s="148">
        <f>SUM(B26,B31,B36)</f>
        <v>398.00000000000006</v>
      </c>
      <c r="C41" s="148">
        <f>SUM(C26,C31,C36)</f>
        <v>425.70000000000005</v>
      </c>
      <c r="D41" s="148">
        <f t="shared" si="12"/>
        <v>7</v>
      </c>
      <c r="E41" s="149">
        <v>2209</v>
      </c>
      <c r="F41" s="149">
        <f t="shared" ref="F41:F42" si="13">IF(C41=0,0,IF(I41=0,0,ROUND(I41/C41*1000,0)))</f>
        <v>1987</v>
      </c>
      <c r="G41" s="148">
        <f t="shared" si="0"/>
        <v>-10</v>
      </c>
      <c r="H41" s="148">
        <f>SUM(H26,H31,H36)</f>
        <v>879.1</v>
      </c>
      <c r="I41" s="148">
        <f>SUM(I26,I31,I36)</f>
        <v>845.7</v>
      </c>
      <c r="J41" s="148">
        <f t="shared" si="1"/>
        <v>-3.8</v>
      </c>
      <c r="K41" s="52"/>
      <c r="L41" s="52"/>
      <c r="M41" s="18"/>
      <c r="N41" s="18"/>
      <c r="O41" s="18"/>
    </row>
    <row r="42" spans="1:15" ht="15" customHeight="1" x14ac:dyDescent="0.2">
      <c r="A42" s="150" t="s">
        <v>10</v>
      </c>
      <c r="B42" s="151">
        <f>SUM(B40:B41)</f>
        <v>398.00000000000006</v>
      </c>
      <c r="C42" s="151">
        <f>SUM(C40:C41)</f>
        <v>425.70000000000005</v>
      </c>
      <c r="D42" s="151">
        <f t="shared" si="12"/>
        <v>7</v>
      </c>
      <c r="E42" s="152">
        <v>2209</v>
      </c>
      <c r="F42" s="152">
        <f t="shared" si="13"/>
        <v>1987</v>
      </c>
      <c r="G42" s="151">
        <f t="shared" si="0"/>
        <v>-10</v>
      </c>
      <c r="H42" s="151">
        <f>SUM(H8,H16,H26,H31,H36)</f>
        <v>879.1</v>
      </c>
      <c r="I42" s="151">
        <f>SUM(I8,I16,I26,I31,I36)</f>
        <v>845.7</v>
      </c>
      <c r="J42" s="151">
        <f t="shared" si="1"/>
        <v>-3.8</v>
      </c>
      <c r="K42" s="52"/>
      <c r="L42" s="52"/>
      <c r="M42" s="18"/>
      <c r="N42" s="18"/>
      <c r="O42" s="18"/>
    </row>
    <row r="43" spans="1:15" ht="15.6" customHeight="1" x14ac:dyDescent="0.2">
      <c r="A43" s="53" t="e">
        <f>#REF!</f>
        <v>#REF!</v>
      </c>
    </row>
    <row r="44" spans="1:15" ht="15.6" customHeight="1" x14ac:dyDescent="0.2">
      <c r="A44" s="53" t="e">
        <f>#REF!</f>
        <v>#REF!</v>
      </c>
    </row>
    <row r="45" spans="1:15" ht="15" customHeight="1" x14ac:dyDescent="0.2"/>
    <row r="46" spans="1:15" ht="15" customHeight="1" x14ac:dyDescent="0.2"/>
    <row r="47" spans="1:15" ht="15" customHeight="1" x14ac:dyDescent="0.2"/>
    <row r="48" spans="1:15" ht="15" customHeight="1" x14ac:dyDescent="0.2"/>
    <row r="49" spans="6:6" ht="15" customHeight="1" x14ac:dyDescent="0.2">
      <c r="F49" s="126"/>
    </row>
    <row r="50" spans="6:6" ht="15" customHeight="1" x14ac:dyDescent="0.2"/>
    <row r="51" spans="6:6" ht="15" customHeight="1" x14ac:dyDescent="0.2"/>
    <row r="52" spans="6:6" ht="15" customHeight="1" x14ac:dyDescent="0.2"/>
    <row r="53" spans="6:6" ht="15" customHeight="1" x14ac:dyDescent="0.2"/>
    <row r="54" spans="6:6" ht="15" customHeight="1" x14ac:dyDescent="0.2"/>
    <row r="55" spans="6:6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 gridLinesSet="0"/>
  <pageMargins left="0.59027799999999997" right="0.39375000000000004" top="0.98402800000000012" bottom="0.98402800000000012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15</vt:i4>
      </vt:variant>
    </vt:vector>
  </HeadingPairs>
  <TitlesOfParts>
    <vt:vector size="31" baseType="lpstr">
      <vt:lpstr>Algodao em Pluma (série)</vt:lpstr>
      <vt:lpstr>Caroço de Algodão (série)</vt:lpstr>
      <vt:lpstr>Arroz (série)</vt:lpstr>
      <vt:lpstr>Feijão Total (séries)</vt:lpstr>
      <vt:lpstr>Milho 1a (séries)</vt:lpstr>
      <vt:lpstr>Milho 2a (séries)</vt:lpstr>
      <vt:lpstr>Milho Total (séries)</vt:lpstr>
      <vt:lpstr>Soja (série)</vt:lpstr>
      <vt:lpstr>Aveia 2020</vt:lpstr>
      <vt:lpstr>Canola 2020</vt:lpstr>
      <vt:lpstr>Centeio 2020</vt:lpstr>
      <vt:lpstr>Cevada 2020</vt:lpstr>
      <vt:lpstr>Trigo 2020</vt:lpstr>
      <vt:lpstr>Triticale 2020</vt:lpstr>
      <vt:lpstr>Suprimento</vt:lpstr>
      <vt:lpstr>Suprimento - Soja</vt:lpstr>
      <vt:lpstr>'Algodao em Pluma (série)'!Area_de_impressao</vt:lpstr>
      <vt:lpstr>'Arroz (série)'!Area_de_impressao</vt:lpstr>
      <vt:lpstr>'Aveia 2020'!Area_de_impressao</vt:lpstr>
      <vt:lpstr>'Canola 2020'!Area_de_impressao</vt:lpstr>
      <vt:lpstr>'Caroço de Algodão (série)'!Area_de_impressao</vt:lpstr>
      <vt:lpstr>'Centeio 2020'!Area_de_impressao</vt:lpstr>
      <vt:lpstr>'Cevada 2020'!Area_de_impressao</vt:lpstr>
      <vt:lpstr>'Feijão Total (séries)'!Area_de_impressao</vt:lpstr>
      <vt:lpstr>'Milho 1a (séries)'!Area_de_impressao</vt:lpstr>
      <vt:lpstr>'Milho 2a (séries)'!Area_de_impressao</vt:lpstr>
      <vt:lpstr>'Milho Total (séries)'!Area_de_impressao</vt:lpstr>
      <vt:lpstr>'Soja (série)'!Area_de_impressao</vt:lpstr>
      <vt:lpstr>Suprimento!Area_de_impressao</vt:lpstr>
      <vt:lpstr>'Trigo 2020'!Area_de_impressao</vt:lpstr>
      <vt:lpstr>'Triticale 2020'!Area_de_impressao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THAIS TEIXEIRA CARVALHO</cp:lastModifiedBy>
  <cp:revision>2</cp:revision>
  <dcterms:created xsi:type="dcterms:W3CDTF">2022-04-28T21:19:21Z</dcterms:created>
  <dcterms:modified xsi:type="dcterms:W3CDTF">2022-05-12T15:01:06Z</dcterms:modified>
</cp:coreProperties>
</file>