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 tabRatio="528"/>
  </bookViews>
  <sheets>
    <sheet name="AGS" sheetId="31" r:id="rId1"/>
    <sheet name="COPEIRA" sheetId="32" r:id="rId2"/>
  </sheets>
  <definedNames>
    <definedName name="_xlnm.Print_Area" localSheetId="0">AGS!$A$1:$J$140</definedName>
    <definedName name="_xlnm.Print_Area" localSheetId="1">COPEIRA!$A$1:$J$140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5" i="32"/>
  <c r="L112"/>
  <c r="G104"/>
  <c r="D123" s="1"/>
  <c r="G93"/>
  <c r="G91"/>
  <c r="G89"/>
  <c r="G80"/>
  <c r="G68"/>
  <c r="G61"/>
  <c r="G79" s="1"/>
  <c r="H59"/>
  <c r="G50"/>
  <c r="G78" s="1"/>
  <c r="H47"/>
  <c r="H43"/>
  <c r="G36"/>
  <c r="D120" s="1"/>
  <c r="G30"/>
  <c r="H78" i="31"/>
  <c r="G89"/>
  <c r="G50"/>
  <c r="G30"/>
  <c r="G82" i="32" l="1"/>
  <c r="H57"/>
  <c r="H67"/>
  <c r="H72"/>
  <c r="H73" s="1"/>
  <c r="H81" s="1"/>
  <c r="H42"/>
  <c r="H46"/>
  <c r="H56"/>
  <c r="H60"/>
  <c r="H66"/>
  <c r="G72"/>
  <c r="G73" s="1"/>
  <c r="G81" s="1"/>
  <c r="H45"/>
  <c r="H49"/>
  <c r="H55"/>
  <c r="H65"/>
  <c r="H44"/>
  <c r="H48"/>
  <c r="H54"/>
  <c r="H58"/>
  <c r="G87"/>
  <c r="G95" s="1"/>
  <c r="D122" s="1"/>
  <c r="L112" i="31"/>
  <c r="H50" i="32" l="1"/>
  <c r="H78" s="1"/>
  <c r="H82" s="1"/>
  <c r="D121" s="1"/>
  <c r="D125" s="1"/>
  <c r="H61"/>
  <c r="H79" s="1"/>
  <c r="H68"/>
  <c r="H80" s="1"/>
  <c r="E115" i="31"/>
  <c r="G104"/>
  <c r="D123" s="1"/>
  <c r="G93"/>
  <c r="G91"/>
  <c r="G78"/>
  <c r="G68"/>
  <c r="G80" s="1"/>
  <c r="F109" i="32" l="1"/>
  <c r="F110"/>
  <c r="G36" i="31"/>
  <c r="G87" s="1"/>
  <c r="L113" i="32" l="1"/>
  <c r="L114" s="1"/>
  <c r="G95" i="31"/>
  <c r="D122" s="1"/>
  <c r="D120"/>
  <c r="H66"/>
  <c r="H65"/>
  <c r="H67"/>
  <c r="H57"/>
  <c r="H56"/>
  <c r="H55"/>
  <c r="H58"/>
  <c r="H42"/>
  <c r="H46"/>
  <c r="H49"/>
  <c r="H45"/>
  <c r="H43"/>
  <c r="H48"/>
  <c r="H44"/>
  <c r="H47"/>
  <c r="F114" i="32" l="1"/>
  <c r="F112"/>
  <c r="F113"/>
  <c r="H50" i="31"/>
  <c r="H68"/>
  <c r="H80" s="1"/>
  <c r="F115" i="32" l="1"/>
  <c r="D124" s="1"/>
  <c r="D126" s="1"/>
  <c r="C131" s="1"/>
  <c r="E131" s="1"/>
  <c r="H54" i="31"/>
  <c r="H59"/>
  <c r="G61"/>
  <c r="G79" s="1"/>
  <c r="H60"/>
  <c r="G131" i="32" l="1"/>
  <c r="I131" s="1"/>
  <c r="H131"/>
  <c r="H61" i="31"/>
  <c r="H79" s="1"/>
  <c r="G72"/>
  <c r="H72" l="1"/>
  <c r="H73" s="1"/>
  <c r="H81" s="1"/>
  <c r="H82" s="1"/>
  <c r="D121" s="1"/>
  <c r="D125" s="1"/>
  <c r="F109" s="1"/>
  <c r="G73"/>
  <c r="G81" s="1"/>
  <c r="G82" s="1"/>
  <c r="F110" l="1"/>
  <c r="L113" s="1"/>
  <c r="L114" s="1"/>
  <c r="F114" l="1"/>
  <c r="F113"/>
  <c r="F112"/>
  <c r="F115" l="1"/>
  <c r="D124" s="1"/>
  <c r="D126" s="1"/>
  <c r="C131" l="1"/>
  <c r="E131" s="1"/>
  <c r="G131" s="1"/>
  <c r="H131" l="1"/>
  <c r="I131"/>
</calcChain>
</file>

<file path=xl/sharedStrings.xml><?xml version="1.0" encoding="utf-8"?>
<sst xmlns="http://schemas.openxmlformats.org/spreadsheetml/2006/main" count="422" uniqueCount="139">
  <si>
    <t>A</t>
  </si>
  <si>
    <t>B</t>
  </si>
  <si>
    <t>C</t>
  </si>
  <si>
    <t>D</t>
  </si>
  <si>
    <t>Salário Normativo da Categoria Profissional</t>
  </si>
  <si>
    <t>Composição da Remuneração</t>
  </si>
  <si>
    <t>E</t>
  </si>
  <si>
    <t>F</t>
  </si>
  <si>
    <t>G</t>
  </si>
  <si>
    <t>Módulo 2 - Encargos e Benefícios Anuais, Mensais e Diários</t>
  </si>
  <si>
    <t>Total</t>
  </si>
  <si>
    <t>INCRA</t>
  </si>
  <si>
    <t>FGTS</t>
  </si>
  <si>
    <t>H</t>
  </si>
  <si>
    <t>SEBRAE</t>
  </si>
  <si>
    <t>GPS, FGTS e outras contribuições</t>
  </si>
  <si>
    <t>Benefícios Mensais e Diários</t>
  </si>
  <si>
    <t>Custos Indiretos</t>
  </si>
  <si>
    <t>Tributos</t>
  </si>
  <si>
    <t xml:space="preserve">Transporte </t>
  </si>
  <si>
    <t>Uniformes</t>
  </si>
  <si>
    <t>PLANILHA DE CUSTOS E FORMAÇÃO DE PREÇOS</t>
  </si>
  <si>
    <t>Discriminação dos Serviços</t>
  </si>
  <si>
    <t>Data de apresentação da proposta</t>
  </si>
  <si>
    <t>Ano do Acordo, Convenção ou Dissídio Coletivo</t>
  </si>
  <si>
    <t>Nº de meses de execução contratual</t>
  </si>
  <si>
    <t>Dados para composição dos custos referentes a mão de obra</t>
  </si>
  <si>
    <t>Classificação Brasileira de Ocupações (CBO)</t>
  </si>
  <si>
    <t>Categoria Profissional (vinculada à execução contratual)</t>
  </si>
  <si>
    <t>Data-Base da Categoria (dia/mês/ano)</t>
  </si>
  <si>
    <t>Módulo 1 - Composição da Remuneração</t>
  </si>
  <si>
    <t>Valor (R$)</t>
  </si>
  <si>
    <t xml:space="preserve">Adicional de Periculosidade </t>
  </si>
  <si>
    <t xml:space="preserve">Adicional de Insalubridade </t>
  </si>
  <si>
    <t>Adicional Noturno</t>
  </si>
  <si>
    <t>Adicional de Hora Noturna Reduzida</t>
  </si>
  <si>
    <t>Outros (especificar)</t>
  </si>
  <si>
    <t>Percentual (%)</t>
  </si>
  <si>
    <t>Salário Educação</t>
  </si>
  <si>
    <t>SESC ou SESI</t>
  </si>
  <si>
    <t>SENAI - SENAC</t>
  </si>
  <si>
    <t xml:space="preserve">Total </t>
  </si>
  <si>
    <t>Aviso Prévio Indenizado</t>
  </si>
  <si>
    <t>Insumos Diversos</t>
  </si>
  <si>
    <t>Materiais</t>
  </si>
  <si>
    <t>Equipamentos</t>
  </si>
  <si>
    <t>Custos Indiretos, Tributos e Lucro</t>
  </si>
  <si>
    <t>Lucro</t>
  </si>
  <si>
    <t>C.1. Tributos Federais (PIS)</t>
  </si>
  <si>
    <t>MEMÓRIA DA CÁLCULO</t>
  </si>
  <si>
    <t>C.2. Tributos Estaduais (COFINS)</t>
  </si>
  <si>
    <t>TRIB.</t>
  </si>
  <si>
    <t>C.3. Tributos Municipais (ISS)</t>
  </si>
  <si>
    <t>MÓDs.+TX.</t>
  </si>
  <si>
    <t>BASE CÁL.</t>
  </si>
  <si>
    <t>2. QUADRO-RESUMO DO CUSTO POR EMPREGADO</t>
  </si>
  <si>
    <t>Mão de obra vinculada à execução contratual (valor por empregado)</t>
  </si>
  <si>
    <t xml:space="preserve">Valor Total por Empregado </t>
  </si>
  <si>
    <t>Seguro Acidente do Trabalho (RAT x FAP)</t>
  </si>
  <si>
    <t xml:space="preserve">Salário-Base </t>
  </si>
  <si>
    <t xml:space="preserve">INSS </t>
  </si>
  <si>
    <t>Tipo de Serviço (A)</t>
  </si>
  <si>
    <t>Valor Proposto por Empregado (B)</t>
  </si>
  <si>
    <t>Qtde. de Empregados por Posto (C )</t>
  </si>
  <si>
    <t>Qtde. de Postos (E)</t>
  </si>
  <si>
    <t>5143-20</t>
  </si>
  <si>
    <t>MACEIÓ/AL</t>
  </si>
  <si>
    <t>Cidade/Estado</t>
  </si>
  <si>
    <t>Identificação do Serviço</t>
  </si>
  <si>
    <t>Unidade de medida</t>
  </si>
  <si>
    <t>Quantidade total a contratar (em função da unidade de medida)</t>
  </si>
  <si>
    <t xml:space="preserve">Cargo </t>
  </si>
  <si>
    <t>Posto 44h semanais</t>
  </si>
  <si>
    <t>Servente de limpeza</t>
  </si>
  <si>
    <t>SINDLIMP/AL</t>
  </si>
  <si>
    <t>Submódulo 2.A - Encargos previdenciários (GPS), Fundo de Garantia por Tempo de Serviço (FGTS) e outras contribuições</t>
  </si>
  <si>
    <t>2.A</t>
  </si>
  <si>
    <t>Submódulo 2.B - Encargos Sociais</t>
  </si>
  <si>
    <t>2.B</t>
  </si>
  <si>
    <t>13° (décimo terceiro) salário, adicional de férias, outros</t>
  </si>
  <si>
    <t>AUXÍLIO DOENÇA</t>
  </si>
  <si>
    <t>LICENÇA PATERNIDADE/MATERNIDADE</t>
  </si>
  <si>
    <t>FALTAS LEGAIS</t>
  </si>
  <si>
    <t>ACIDENTE DE TRABALHO</t>
  </si>
  <si>
    <t>AVISO PRÉVIO</t>
  </si>
  <si>
    <t>13º SALÁRIO</t>
  </si>
  <si>
    <t>Submódulo 2.C - Encargos Sociais</t>
  </si>
  <si>
    <t>2.C</t>
  </si>
  <si>
    <t>Aviso Prévio e indenização</t>
  </si>
  <si>
    <t>INDENIZAÇÃO ADICIONAL</t>
  </si>
  <si>
    <t>Submódulo 2.D - Encargos Sociais</t>
  </si>
  <si>
    <t>2.D</t>
  </si>
  <si>
    <t>Incidência</t>
  </si>
  <si>
    <t>Incidência dos encargos do grupo "A" sobre o "B"</t>
  </si>
  <si>
    <t>QUADRO RESUMO DO MÓDULO 2 - ENCARGOS SOCIAIS</t>
  </si>
  <si>
    <t>Encargos e Benefícios anuais, Mensais e Diários</t>
  </si>
  <si>
    <t xml:space="preserve">TOTAL (Incidência Módulo 1 e Submódulo 2A) </t>
  </si>
  <si>
    <t xml:space="preserve">TOTAL (Incidência Módulo 1 e Submódulo 2B) </t>
  </si>
  <si>
    <t>Aviso Prévio e Indenizado</t>
  </si>
  <si>
    <t xml:space="preserve">TOTAL (Incidência Módulo 1 e Submódulo 2.C) </t>
  </si>
  <si>
    <t xml:space="preserve">TOTAL (Incidência Módulo 1 e Submódulo 2.D) </t>
  </si>
  <si>
    <t xml:space="preserve">GPS, FGTS e outras contribuições </t>
  </si>
  <si>
    <t>Módulo 03: BENEFÍCIOS ANUAIS, MENSAIS E DIÁRIOS</t>
  </si>
  <si>
    <t>Submódulo 3.1 - Benefícios Mensais e Diários</t>
  </si>
  <si>
    <t>3.1</t>
  </si>
  <si>
    <t>Qtd. Vales</t>
  </si>
  <si>
    <t>Desconto (%)</t>
  </si>
  <si>
    <t xml:space="preserve">Valor Passagem </t>
  </si>
  <si>
    <t xml:space="preserve">Valor Unitário </t>
  </si>
  <si>
    <t>Valor Unitário</t>
  </si>
  <si>
    <t xml:space="preserve">Auxílio Alimentação </t>
  </si>
  <si>
    <t>Auxílio Saúde-</t>
  </si>
  <si>
    <t>Módulo 4 - Insumos Diversos</t>
  </si>
  <si>
    <t>Módulo 5 - Custos Indiretos, Tributos e Lucro</t>
  </si>
  <si>
    <t>Módulo 1 - Remuneração</t>
  </si>
  <si>
    <t>Módulo 2 - Encargos Sociais</t>
  </si>
  <si>
    <t xml:space="preserve">Módulo 3 - Benefícios </t>
  </si>
  <si>
    <t>Módulo 4 - Insumos</t>
  </si>
  <si>
    <t>Módulo 5 - CI, Lucro, Tributos</t>
  </si>
  <si>
    <t>Subtotal (A + B +C+ D)</t>
  </si>
  <si>
    <t>Valor Mensal por Posto (D) = (B x C)</t>
  </si>
  <si>
    <t>QUADRO RESUMO - VALOR DOS SERVIÇOS</t>
  </si>
  <si>
    <t>Valor Total Mensal do Serviço           (F) = (D x E)</t>
  </si>
  <si>
    <t>Valor Total Anual do Serviço           (F) = (D x E) x 12</t>
  </si>
  <si>
    <t xml:space="preserve">Valor Total Anual do Serviço por Posto  </t>
  </si>
  <si>
    <t>COMPANHIA NACIONAL DE ABASTECIMENTO</t>
  </si>
  <si>
    <t>SUPERINTENDÊNCIA REGIONAL DE ALAGOAS</t>
  </si>
  <si>
    <t>Tipo de Serviço</t>
  </si>
  <si>
    <t>Limpeza e Conservação</t>
  </si>
  <si>
    <t>FÉRIAS e Adcionais  de férias - item 11.4 do termo de referência</t>
  </si>
  <si>
    <t>INDENIZAÇÃO (RESCISÃO SEM JUSTA CAUSA) -  item 11.4 do termo de referência</t>
  </si>
  <si>
    <t>À</t>
  </si>
  <si>
    <t>PREGÃO ELETRÔNICO Nº XX/2024</t>
  </si>
  <si>
    <t>01º de Janeiro de 2023</t>
  </si>
  <si>
    <t>MR000460/2023</t>
  </si>
  <si>
    <t>Auxílio Funeral - BENEFÍCIO SOCIAL OBREIRO</t>
  </si>
  <si>
    <t>Outros E-SOCIAL: PCMSO - LTCAT - PPRA - ASO - PGR</t>
  </si>
  <si>
    <t>Copeiro(a)</t>
  </si>
  <si>
    <t>Copeiragem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</si>
</sst>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&quot; R$ &quot;#,##0.00&quot; &quot;;&quot;-R$ &quot;#,##0.00&quot; &quot;;&quot; R$ -&quot;00&quot; &quot;;&quot; &quot;@&quot; &quot;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8"/>
      <color theme="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Times New Roman"/>
      <family val="2"/>
    </font>
    <font>
      <b/>
      <sz val="11"/>
      <name val="Times New Roman"/>
      <family val="1"/>
    </font>
    <font>
      <sz val="22"/>
      <color rgb="FF000000"/>
      <name val="Times New Roman"/>
      <family val="2"/>
    </font>
    <font>
      <sz val="14"/>
      <color rgb="FF000000"/>
      <name val="Verdana"/>
      <family val="2"/>
    </font>
    <font>
      <b/>
      <sz val="12"/>
      <color theme="9" tint="0.39997558519241921"/>
      <name val="Times New Roman"/>
      <family val="1"/>
    </font>
    <font>
      <sz val="8"/>
      <color rgb="FF000000"/>
      <name val="Verdana"/>
      <family val="2"/>
    </font>
    <font>
      <b/>
      <sz val="12"/>
      <name val="Times New Roman"/>
      <family val="1"/>
    </font>
    <font>
      <b/>
      <sz val="11"/>
      <name val="Arial"/>
      <family val="2"/>
      <charset val="1"/>
    </font>
    <font>
      <b/>
      <sz val="11"/>
      <name val="Times New Roman"/>
      <family val="1"/>
      <charset val="1"/>
    </font>
    <font>
      <b/>
      <sz val="10"/>
      <name val="Tahoma"/>
      <family val="2"/>
      <charset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rgb="FFC0C0C0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4B4B4B"/>
      </top>
      <bottom style="thin">
        <color rgb="FF4B4B4B"/>
      </bottom>
      <diagonal/>
    </border>
    <border>
      <left style="thin">
        <color rgb="FFB2B2B2"/>
      </left>
      <right style="thin">
        <color rgb="FF4B4B4B"/>
      </right>
      <top style="thin">
        <color rgb="FF4B4B4B"/>
      </top>
      <bottom style="thin">
        <color rgb="FF4B4B4B"/>
      </bottom>
      <diagonal/>
    </border>
    <border>
      <left style="thin">
        <color rgb="FF4B4B4B"/>
      </left>
      <right/>
      <top style="thin">
        <color rgb="FF4B4B4B"/>
      </top>
      <bottom style="thin">
        <color rgb="FF4B4B4B"/>
      </bottom>
      <diagonal/>
    </border>
    <border>
      <left style="thin">
        <color rgb="FF4B4B4B"/>
      </left>
      <right style="thin">
        <color rgb="FFB2B2B2"/>
      </right>
      <top style="thin">
        <color rgb="FF4B4B4B"/>
      </top>
      <bottom style="thin">
        <color rgb="FF4B4B4B"/>
      </bottom>
      <diagonal/>
    </border>
    <border>
      <left/>
      <right/>
      <top/>
      <bottom style="thin">
        <color rgb="FF4B4B4B"/>
      </bottom>
      <diagonal/>
    </border>
    <border>
      <left/>
      <right style="thin">
        <color rgb="FF4B4B4B"/>
      </right>
      <top/>
      <bottom style="thin">
        <color rgb="FF4B4B4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2" fillId="0" borderId="0"/>
    <xf numFmtId="166" fontId="12" fillId="0" borderId="0" applyFont="0" applyBorder="0" applyProtection="0"/>
    <xf numFmtId="0" fontId="17" fillId="0" borderId="0"/>
  </cellStyleXfs>
  <cellXfs count="176">
    <xf numFmtId="0" fontId="0" fillId="0" borderId="0" xfId="0"/>
    <xf numFmtId="0" fontId="6" fillId="0" borderId="0" xfId="0" applyFont="1"/>
    <xf numFmtId="0" fontId="6" fillId="0" borderId="7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164" fontId="6" fillId="0" borderId="9" xfId="0" applyNumberFormat="1" applyFont="1" applyBorder="1" applyAlignment="1">
      <alignment horizontal="center" vertical="center" wrapText="1"/>
    </xf>
    <xf numFmtId="0" fontId="9" fillId="0" borderId="0" xfId="0" applyFont="1"/>
    <xf numFmtId="164" fontId="6" fillId="0" borderId="9" xfId="1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10" fontId="6" fillId="0" borderId="9" xfId="2" applyNumberFormat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vertical="center" wrapText="1"/>
    </xf>
    <xf numFmtId="164" fontId="3" fillId="2" borderId="6" xfId="0" applyNumberFormat="1" applyFont="1" applyFill="1" applyBorder="1" applyAlignment="1">
      <alignment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0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0" fontId="6" fillId="2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0" fontId="3" fillId="2" borderId="9" xfId="2" applyNumberFormat="1" applyFont="1" applyFill="1" applyBorder="1" applyAlignment="1">
      <alignment horizontal="center" vertical="center" wrapText="1"/>
    </xf>
    <xf numFmtId="164" fontId="3" fillId="2" borderId="8" xfId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164" fontId="16" fillId="3" borderId="11" xfId="0" applyNumberFormat="1" applyFont="1" applyFill="1" applyBorder="1" applyAlignment="1">
      <alignment horizontal="center" vertical="center"/>
    </xf>
    <xf numFmtId="44" fontId="6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0" fillId="0" borderId="17" xfId="0" applyFont="1" applyBorder="1" applyAlignment="1">
      <alignment horizontal="left" wrapText="1"/>
    </xf>
    <xf numFmtId="0" fontId="20" fillId="0" borderId="18" xfId="0" applyFont="1" applyBorder="1" applyAlignment="1">
      <alignment horizontal="left" wrapText="1"/>
    </xf>
    <xf numFmtId="0" fontId="20" fillId="0" borderId="2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wrapText="1"/>
    </xf>
    <xf numFmtId="0" fontId="19" fillId="0" borderId="0" xfId="0" applyFont="1" applyAlignment="1">
      <alignment horizontal="left" vertical="top" wrapText="1" indent="1"/>
    </xf>
    <xf numFmtId="10" fontId="21" fillId="0" borderId="0" xfId="0" applyNumberFormat="1" applyFont="1" applyAlignment="1">
      <alignment horizontal="left" vertical="top" shrinkToFit="1"/>
    </xf>
    <xf numFmtId="0" fontId="19" fillId="0" borderId="21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0" fontId="6" fillId="2" borderId="1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2" xfId="0" applyBorder="1"/>
    <xf numFmtId="164" fontId="6" fillId="0" borderId="14" xfId="0" applyNumberFormat="1" applyFont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9" fontId="6" fillId="0" borderId="12" xfId="2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9" fontId="6" fillId="0" borderId="12" xfId="2" applyFont="1" applyBorder="1" applyAlignment="1">
      <alignment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vertical="center" wrapText="1"/>
    </xf>
    <xf numFmtId="165" fontId="18" fillId="0" borderId="12" xfId="0" applyNumberFormat="1" applyFont="1" applyBorder="1" applyAlignment="1">
      <alignment vertical="center" wrapText="1"/>
    </xf>
    <xf numFmtId="44" fontId="19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0" fontId="11" fillId="0" borderId="0" xfId="2" applyNumberFormat="1" applyFont="1" applyFill="1" applyBorder="1" applyAlignment="1">
      <alignment horizontal="center" vertical="center" wrapText="1"/>
    </xf>
    <xf numFmtId="164" fontId="11" fillId="0" borderId="0" xfId="1" applyFont="1" applyFill="1" applyBorder="1" applyAlignment="1">
      <alignment horizontal="center" vertical="center" wrapText="1"/>
    </xf>
    <xf numFmtId="10" fontId="23" fillId="0" borderId="0" xfId="0" applyNumberFormat="1" applyFont="1" applyAlignment="1">
      <alignment horizontal="left" vertical="top" shrinkToFit="1"/>
    </xf>
    <xf numFmtId="0" fontId="15" fillId="3" borderId="0" xfId="0" applyFont="1" applyFill="1" applyAlignment="1">
      <alignment horizontal="right"/>
    </xf>
    <xf numFmtId="166" fontId="15" fillId="3" borderId="0" xfId="0" applyNumberFormat="1" applyFont="1" applyFill="1"/>
    <xf numFmtId="4" fontId="0" fillId="0" borderId="0" xfId="0" applyNumberFormat="1"/>
    <xf numFmtId="4" fontId="24" fillId="0" borderId="0" xfId="0" applyNumberFormat="1" applyFont="1"/>
    <xf numFmtId="4" fontId="26" fillId="0" borderId="0" xfId="0" applyNumberFormat="1" applyFont="1"/>
    <xf numFmtId="164" fontId="25" fillId="0" borderId="0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8" fillId="0" borderId="0" xfId="0" applyFont="1" applyAlignment="1">
      <alignment horizontal="left" vertical="top"/>
    </xf>
    <xf numFmtId="164" fontId="27" fillId="0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6" fontId="14" fillId="3" borderId="0" xfId="6" applyFont="1" applyFill="1" applyBorder="1" applyAlignment="1">
      <alignment horizontal="center" vertical="center"/>
    </xf>
    <xf numFmtId="164" fontId="0" fillId="0" borderId="8" xfId="1" applyFont="1" applyBorder="1"/>
    <xf numFmtId="0" fontId="31" fillId="6" borderId="11" xfId="0" applyFont="1" applyFill="1" applyBorder="1" applyAlignment="1">
      <alignment vertical="center" wrapText="1"/>
    </xf>
    <xf numFmtId="0" fontId="31" fillId="6" borderId="11" xfId="0" applyFont="1" applyFill="1" applyBorder="1" applyAlignment="1">
      <alignment vertical="center"/>
    </xf>
    <xf numFmtId="0" fontId="31" fillId="6" borderId="11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vertical="center" wrapText="1"/>
    </xf>
    <xf numFmtId="0" fontId="31" fillId="6" borderId="12" xfId="0" applyFont="1" applyFill="1" applyBorder="1" applyAlignment="1">
      <alignment vertical="center" wrapText="1"/>
    </xf>
    <xf numFmtId="14" fontId="16" fillId="3" borderId="11" xfId="0" applyNumberFormat="1" applyFont="1" applyFill="1" applyBorder="1" applyAlignment="1">
      <alignment wrapText="1"/>
    </xf>
    <xf numFmtId="0" fontId="16" fillId="3" borderId="11" xfId="6" applyNumberFormat="1" applyFont="1" applyFill="1" applyBorder="1" applyAlignment="1">
      <alignment horizontal="center" vertical="center"/>
    </xf>
    <xf numFmtId="166" fontId="16" fillId="3" borderId="11" xfId="6" applyFont="1" applyFill="1" applyBorder="1" applyAlignment="1">
      <alignment horizontal="center" vertical="center"/>
    </xf>
    <xf numFmtId="0" fontId="16" fillId="3" borderId="10" xfId="6" applyNumberFormat="1" applyFont="1" applyFill="1" applyBorder="1" applyAlignment="1">
      <alignment horizontal="center" vertical="center"/>
    </xf>
    <xf numFmtId="166" fontId="16" fillId="3" borderId="12" xfId="6" applyFont="1" applyFill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justify" vertical="center"/>
    </xf>
    <xf numFmtId="0" fontId="20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6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10" fontId="21" fillId="0" borderId="0" xfId="0" applyNumberFormat="1" applyFont="1" applyAlignment="1">
      <alignment horizontal="left" vertical="top" shrinkToFit="1"/>
    </xf>
    <xf numFmtId="0" fontId="2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164" fontId="6" fillId="0" borderId="12" xfId="0" applyNumberFormat="1" applyFont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10" fontId="21" fillId="0" borderId="0" xfId="0" applyNumberFormat="1" applyFont="1" applyAlignment="1">
      <alignment horizontal="left" vertical="top" shrinkToFi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12" xfId="1" applyFont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1" applyFont="1" applyFill="1" applyBorder="1" applyAlignment="1">
      <alignment horizontal="center"/>
    </xf>
    <xf numFmtId="0" fontId="32" fillId="6" borderId="0" xfId="0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8">
    <cellStyle name="Moeda" xfId="1" builtinId="4"/>
    <cellStyle name="Moeda 2" xfId="6"/>
    <cellStyle name="Moeda 3" xfId="3"/>
    <cellStyle name="Normal" xfId="0" builtinId="0"/>
    <cellStyle name="Normal 2" xfId="4"/>
    <cellStyle name="Normal 3" xfId="5"/>
    <cellStyle name="Normal 4" xfId="7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144"/>
  <sheetViews>
    <sheetView showGridLines="0" tabSelected="1" view="pageBreakPreview" topLeftCell="B1" zoomScale="85" zoomScaleNormal="70" zoomScaleSheetLayoutView="85" workbookViewId="0">
      <selection activeCell="G12" sqref="G12"/>
    </sheetView>
  </sheetViews>
  <sheetFormatPr defaultRowHeight="15"/>
  <cols>
    <col min="1" max="1" width="5.140625" customWidth="1"/>
    <col min="2" max="2" width="21.5703125" customWidth="1"/>
    <col min="3" max="3" width="60.5703125" customWidth="1"/>
    <col min="4" max="4" width="22.140625" customWidth="1"/>
    <col min="5" max="5" width="18.85546875" customWidth="1"/>
    <col min="6" max="6" width="22.140625" customWidth="1"/>
    <col min="7" max="7" width="41.140625" bestFit="1" customWidth="1"/>
    <col min="8" max="8" width="29.7109375" customWidth="1"/>
    <col min="9" max="9" width="24.85546875" customWidth="1"/>
    <col min="10" max="10" width="3.85546875" customWidth="1"/>
    <col min="11" max="11" width="0.140625" hidden="1" customWidth="1"/>
    <col min="12" max="12" width="12.42578125" hidden="1" customWidth="1"/>
    <col min="13" max="13" width="13" hidden="1" customWidth="1"/>
  </cols>
  <sheetData>
    <row r="2" spans="2:10">
      <c r="B2" s="92" t="s">
        <v>131</v>
      </c>
      <c r="C2" s="93"/>
      <c r="D2" s="94"/>
    </row>
    <row r="3" spans="2:10">
      <c r="B3" s="124" t="s">
        <v>125</v>
      </c>
      <c r="C3" s="124"/>
      <c r="D3" s="124"/>
    </row>
    <row r="4" spans="2:10">
      <c r="B4" s="92" t="s">
        <v>126</v>
      </c>
      <c r="C4" s="93"/>
      <c r="D4" s="94"/>
    </row>
    <row r="5" spans="2:10">
      <c r="B5" s="95" t="s">
        <v>132</v>
      </c>
      <c r="C5" s="93"/>
      <c r="D5" s="94"/>
    </row>
    <row r="7" spans="2:10" ht="23.25">
      <c r="B7" s="166" t="s">
        <v>21</v>
      </c>
      <c r="C7" s="166"/>
      <c r="D7" s="166"/>
      <c r="E7" s="166"/>
      <c r="F7" s="166"/>
      <c r="G7" s="166"/>
      <c r="H7" s="38"/>
      <c r="I7" s="28"/>
      <c r="J7" s="28"/>
    </row>
    <row r="8" spans="2:10" ht="16.5" thickBot="1">
      <c r="B8" s="166"/>
      <c r="C8" s="166"/>
      <c r="D8" s="166"/>
      <c r="E8" s="166"/>
      <c r="F8" s="166"/>
      <c r="G8" s="166"/>
      <c r="H8" s="37"/>
      <c r="I8" s="29"/>
      <c r="J8" s="29"/>
    </row>
    <row r="9" spans="2:10" ht="16.5" thickBot="1">
      <c r="B9" s="150" t="s">
        <v>22</v>
      </c>
      <c r="C9" s="151"/>
      <c r="D9" s="152"/>
      <c r="E9" s="152"/>
      <c r="F9" s="152"/>
      <c r="G9" s="153"/>
      <c r="H9" s="1"/>
      <c r="I9" s="1"/>
      <c r="J9" s="1"/>
    </row>
    <row r="10" spans="2:10" ht="16.5" thickBot="1">
      <c r="B10" s="2" t="s">
        <v>0</v>
      </c>
      <c r="C10" s="42" t="s">
        <v>23</v>
      </c>
      <c r="D10" s="42"/>
      <c r="E10" s="42"/>
      <c r="F10" s="42"/>
      <c r="G10" s="3"/>
      <c r="H10" s="1"/>
      <c r="I10" s="1"/>
      <c r="J10" s="1"/>
    </row>
    <row r="11" spans="2:10" ht="16.5" thickBot="1">
      <c r="B11" s="4" t="s">
        <v>1</v>
      </c>
      <c r="C11" s="43" t="s">
        <v>67</v>
      </c>
      <c r="D11" s="43"/>
      <c r="E11" s="43"/>
      <c r="F11" s="43"/>
      <c r="G11" s="5" t="s">
        <v>66</v>
      </c>
      <c r="H11" s="1"/>
      <c r="I11" s="1"/>
      <c r="J11" s="1"/>
    </row>
    <row r="12" spans="2:10" ht="16.5" thickBot="1">
      <c r="B12" s="4" t="s">
        <v>2</v>
      </c>
      <c r="C12" s="43" t="s">
        <v>24</v>
      </c>
      <c r="D12" s="43"/>
      <c r="E12" s="43"/>
      <c r="F12" s="43"/>
      <c r="G12" s="8" t="s">
        <v>134</v>
      </c>
      <c r="H12" s="1"/>
      <c r="I12" s="1"/>
      <c r="J12" s="1"/>
    </row>
    <row r="13" spans="2:10" ht="16.5" thickBot="1">
      <c r="B13" s="4" t="s">
        <v>6</v>
      </c>
      <c r="C13" s="43" t="s">
        <v>25</v>
      </c>
      <c r="D13" s="43"/>
      <c r="E13" s="43"/>
      <c r="F13" s="43"/>
      <c r="G13" s="4">
        <v>12</v>
      </c>
      <c r="H13" s="1"/>
      <c r="I13" s="1"/>
      <c r="J13" s="1"/>
    </row>
    <row r="14" spans="2:10" ht="16.5" thickBot="1">
      <c r="B14" s="6"/>
      <c r="C14" s="6"/>
      <c r="D14" s="6"/>
      <c r="E14" s="6"/>
      <c r="F14" s="6"/>
      <c r="G14" s="6"/>
      <c r="H14" s="1"/>
      <c r="I14" s="1"/>
      <c r="J14" s="1"/>
    </row>
    <row r="15" spans="2:10" ht="23.25" customHeight="1" thickBot="1">
      <c r="B15" s="155" t="s">
        <v>68</v>
      </c>
      <c r="C15" s="156"/>
      <c r="D15" s="156"/>
      <c r="E15" s="156"/>
      <c r="F15" s="156"/>
      <c r="G15" s="157"/>
      <c r="H15" s="1"/>
      <c r="I15" s="1"/>
      <c r="J15" s="1"/>
    </row>
    <row r="16" spans="2:10" ht="16.5" thickBot="1">
      <c r="B16" s="2" t="s">
        <v>0</v>
      </c>
      <c r="C16" s="42" t="s">
        <v>69</v>
      </c>
      <c r="D16" s="42"/>
      <c r="E16" s="42"/>
      <c r="F16" s="42"/>
      <c r="G16" s="110" t="s">
        <v>72</v>
      </c>
      <c r="H16" s="1"/>
      <c r="I16" s="1"/>
      <c r="J16" s="1"/>
    </row>
    <row r="17" spans="2:11" ht="16.5" thickBot="1">
      <c r="B17" s="4" t="s">
        <v>1</v>
      </c>
      <c r="C17" s="43" t="s">
        <v>70</v>
      </c>
      <c r="D17" s="43"/>
      <c r="E17" s="43"/>
      <c r="F17" s="43"/>
      <c r="G17" s="5">
        <v>3</v>
      </c>
      <c r="H17" s="1"/>
      <c r="I17" s="1"/>
      <c r="J17" s="1"/>
    </row>
    <row r="18" spans="2:11" ht="16.5" thickBot="1">
      <c r="B18" s="4" t="s">
        <v>2</v>
      </c>
      <c r="C18" s="43" t="s">
        <v>71</v>
      </c>
      <c r="D18" s="43"/>
      <c r="E18" s="43"/>
      <c r="F18" s="43"/>
      <c r="G18" s="4" t="s">
        <v>73</v>
      </c>
      <c r="H18" s="1"/>
      <c r="I18" s="1"/>
      <c r="J18" s="1"/>
    </row>
    <row r="19" spans="2:11" ht="16.5" thickBot="1">
      <c r="B19" s="6"/>
      <c r="C19" s="6"/>
      <c r="D19" s="6"/>
      <c r="E19" s="6"/>
      <c r="F19" s="6"/>
      <c r="G19" s="6"/>
      <c r="H19" s="1"/>
      <c r="I19" s="1"/>
      <c r="J19" s="1"/>
    </row>
    <row r="20" spans="2:11" ht="16.5" thickBot="1">
      <c r="B20" s="150" t="s">
        <v>26</v>
      </c>
      <c r="C20" s="151"/>
      <c r="D20" s="151"/>
      <c r="E20" s="151"/>
      <c r="F20" s="151"/>
      <c r="G20" s="154"/>
      <c r="H20" s="1"/>
      <c r="I20" s="1"/>
      <c r="J20" s="1"/>
    </row>
    <row r="21" spans="2:11" ht="16.5" thickBot="1">
      <c r="B21" s="2" t="s">
        <v>0</v>
      </c>
      <c r="C21" s="2" t="s">
        <v>127</v>
      </c>
      <c r="D21" s="2"/>
      <c r="E21" s="2"/>
      <c r="F21" s="2"/>
      <c r="G21" s="7" t="s">
        <v>128</v>
      </c>
      <c r="H21" s="1"/>
      <c r="I21" s="1"/>
      <c r="J21" s="1"/>
    </row>
    <row r="22" spans="2:11" ht="16.5" thickBot="1">
      <c r="B22" s="4" t="s">
        <v>1</v>
      </c>
      <c r="C22" s="4" t="s">
        <v>27</v>
      </c>
      <c r="D22" s="4"/>
      <c r="E22" s="4"/>
      <c r="F22" s="4"/>
      <c r="G22" s="4" t="s">
        <v>65</v>
      </c>
      <c r="H22" s="1"/>
      <c r="I22" s="1"/>
      <c r="J22" s="1"/>
    </row>
    <row r="23" spans="2:11" ht="16.5" thickBot="1">
      <c r="B23" s="4" t="s">
        <v>2</v>
      </c>
      <c r="C23" s="4" t="s">
        <v>4</v>
      </c>
      <c r="D23" s="4"/>
      <c r="E23" s="4"/>
      <c r="F23" s="4"/>
      <c r="G23" s="44"/>
      <c r="H23" s="1"/>
      <c r="I23" s="1"/>
      <c r="J23" s="1"/>
    </row>
    <row r="24" spans="2:11" ht="16.5" thickBot="1">
      <c r="B24" s="4" t="s">
        <v>3</v>
      </c>
      <c r="C24" s="4" t="s">
        <v>28</v>
      </c>
      <c r="D24" s="4"/>
      <c r="E24" s="4"/>
      <c r="F24" s="4"/>
      <c r="G24" s="7" t="s">
        <v>74</v>
      </c>
      <c r="H24" s="36"/>
      <c r="I24" s="1"/>
      <c r="J24" s="1"/>
    </row>
    <row r="25" spans="2:11" ht="16.5" thickBot="1">
      <c r="B25" s="4" t="s">
        <v>6</v>
      </c>
      <c r="C25" s="4" t="s">
        <v>29</v>
      </c>
      <c r="D25" s="4"/>
      <c r="E25" s="4"/>
      <c r="F25" s="4"/>
      <c r="G25" s="4" t="s">
        <v>133</v>
      </c>
      <c r="H25" s="1"/>
      <c r="I25" s="1"/>
      <c r="J25" s="1"/>
    </row>
    <row r="26" spans="2:11" ht="15.75">
      <c r="B26" s="1"/>
      <c r="C26" s="1"/>
      <c r="D26" s="1"/>
      <c r="E26" s="1"/>
      <c r="F26" s="1"/>
      <c r="G26" s="1"/>
      <c r="H26" s="1"/>
      <c r="I26" s="36"/>
      <c r="J26" s="36"/>
    </row>
    <row r="27" spans="2:11" ht="15.75">
      <c r="B27" s="127" t="s">
        <v>30</v>
      </c>
      <c r="C27" s="127"/>
      <c r="D27" s="127"/>
      <c r="E27" s="127"/>
      <c r="F27" s="127"/>
      <c r="G27" s="127"/>
      <c r="H27" s="1"/>
      <c r="I27" s="1"/>
      <c r="J27" s="1"/>
    </row>
    <row r="28" spans="2:11" ht="16.5" thickBot="1">
      <c r="B28" s="1"/>
      <c r="C28" s="1"/>
      <c r="D28" s="1"/>
      <c r="E28" s="1"/>
      <c r="F28" s="1"/>
      <c r="G28" s="1"/>
      <c r="H28" s="1"/>
      <c r="I28" s="1"/>
      <c r="J28" s="1"/>
    </row>
    <row r="29" spans="2:11" ht="16.5" thickBot="1">
      <c r="B29" s="8">
        <v>1</v>
      </c>
      <c r="C29" s="20" t="s">
        <v>5</v>
      </c>
      <c r="D29" s="40"/>
      <c r="E29" s="40"/>
      <c r="F29" s="40"/>
      <c r="G29" s="40" t="s">
        <v>31</v>
      </c>
      <c r="H29" s="1"/>
      <c r="I29" s="1"/>
      <c r="J29" s="1"/>
    </row>
    <row r="30" spans="2:11" ht="16.5" thickBot="1">
      <c r="B30" s="9" t="s">
        <v>0</v>
      </c>
      <c r="C30" s="39" t="s">
        <v>59</v>
      </c>
      <c r="D30" s="111"/>
      <c r="E30" s="113"/>
      <c r="F30" s="112"/>
      <c r="G30" s="99">
        <f>G23</f>
        <v>0</v>
      </c>
      <c r="H30" s="1"/>
      <c r="I30" s="1"/>
      <c r="J30" s="1"/>
      <c r="K30" s="11"/>
    </row>
    <row r="31" spans="2:11" ht="16.5" thickBot="1">
      <c r="B31" s="9" t="s">
        <v>1</v>
      </c>
      <c r="C31" s="10" t="s">
        <v>32</v>
      </c>
      <c r="D31" s="10"/>
      <c r="E31" s="10"/>
      <c r="F31" s="10"/>
      <c r="G31" s="12">
        <v>0</v>
      </c>
      <c r="H31" s="1"/>
      <c r="I31" s="1"/>
      <c r="J31" s="1"/>
      <c r="K31" s="13"/>
    </row>
    <row r="32" spans="2:11" ht="16.5" thickBot="1">
      <c r="B32" s="9" t="s">
        <v>2</v>
      </c>
      <c r="C32" s="10" t="s">
        <v>33</v>
      </c>
      <c r="D32" s="10"/>
      <c r="E32" s="10"/>
      <c r="F32" s="10"/>
      <c r="G32" s="14">
        <v>0</v>
      </c>
      <c r="H32" s="1"/>
      <c r="I32" s="1"/>
      <c r="J32" s="1"/>
      <c r="K32" s="11"/>
    </row>
    <row r="33" spans="2:17" ht="16.5" thickBot="1">
      <c r="B33" s="9" t="s">
        <v>3</v>
      </c>
      <c r="C33" s="10" t="s">
        <v>34</v>
      </c>
      <c r="D33" s="10"/>
      <c r="E33" s="10"/>
      <c r="F33" s="10"/>
      <c r="G33" s="14">
        <v>0</v>
      </c>
      <c r="H33" s="1"/>
      <c r="I33" s="1"/>
      <c r="J33" s="1"/>
      <c r="K33" s="13"/>
    </row>
    <row r="34" spans="2:17" ht="16.5" thickBot="1">
      <c r="B34" s="9" t="s">
        <v>6</v>
      </c>
      <c r="C34" s="10" t="s">
        <v>35</v>
      </c>
      <c r="D34" s="10"/>
      <c r="E34" s="10"/>
      <c r="F34" s="10"/>
      <c r="G34" s="14">
        <v>0</v>
      </c>
      <c r="H34" s="1"/>
      <c r="I34" s="1"/>
      <c r="J34" s="1"/>
      <c r="K34" s="13"/>
    </row>
    <row r="35" spans="2:17" ht="16.5" thickBot="1">
      <c r="B35" s="9" t="s">
        <v>7</v>
      </c>
      <c r="C35" s="10" t="s">
        <v>36</v>
      </c>
      <c r="D35" s="10"/>
      <c r="E35" s="10"/>
      <c r="F35" s="10"/>
      <c r="G35" s="14">
        <v>0</v>
      </c>
      <c r="H35" s="1"/>
      <c r="I35" s="36"/>
      <c r="J35" s="36"/>
      <c r="K35" s="13"/>
    </row>
    <row r="36" spans="2:17" ht="16.5" thickBot="1">
      <c r="B36" s="128" t="s">
        <v>10</v>
      </c>
      <c r="C36" s="129"/>
      <c r="D36" s="69"/>
      <c r="E36" s="69"/>
      <c r="F36" s="69"/>
      <c r="G36" s="24">
        <f>SUM(G30:G35)</f>
        <v>0</v>
      </c>
      <c r="H36" s="1"/>
      <c r="I36" s="36"/>
      <c r="J36" s="36"/>
      <c r="K36" s="13"/>
    </row>
    <row r="37" spans="2:17" ht="15.75">
      <c r="B37" s="1"/>
      <c r="C37" s="1"/>
      <c r="D37" s="1"/>
      <c r="E37" s="1"/>
      <c r="F37" s="1"/>
      <c r="G37" s="1"/>
      <c r="H37" s="1"/>
      <c r="I37" s="1"/>
      <c r="J37" s="1"/>
      <c r="K37" s="13"/>
    </row>
    <row r="38" spans="2:17" ht="15.75">
      <c r="B38" s="1"/>
      <c r="C38" s="1"/>
      <c r="D38" s="1"/>
      <c r="E38" s="1"/>
      <c r="F38" s="1"/>
      <c r="G38" s="1"/>
      <c r="H38" s="1"/>
      <c r="I38" s="1"/>
      <c r="J38" s="1"/>
      <c r="K38" s="13"/>
    </row>
    <row r="39" spans="2:17" ht="15.75">
      <c r="B39" s="127" t="s">
        <v>9</v>
      </c>
      <c r="C39" s="127"/>
      <c r="D39" s="127"/>
      <c r="E39" s="127"/>
      <c r="F39" s="127"/>
      <c r="G39" s="127"/>
      <c r="H39" s="1"/>
      <c r="I39" s="1"/>
      <c r="J39" s="1"/>
      <c r="K39" s="13"/>
    </row>
    <row r="40" spans="2:17" s="46" customFormat="1" ht="15" customHeight="1" thickBot="1">
      <c r="B40" s="159" t="s">
        <v>75</v>
      </c>
      <c r="C40" s="159"/>
      <c r="D40" s="159"/>
      <c r="E40" s="159"/>
      <c r="F40" s="159"/>
      <c r="G40" s="159"/>
      <c r="H40" s="159"/>
      <c r="I40" s="50"/>
      <c r="J40" s="50"/>
      <c r="K40" s="50"/>
      <c r="L40" s="50"/>
      <c r="M40" s="50"/>
      <c r="N40" s="50"/>
      <c r="O40" s="50"/>
      <c r="P40" s="50"/>
      <c r="Q40" s="45"/>
    </row>
    <row r="41" spans="2:17" s="46" customFormat="1" ht="15" customHeight="1" thickBot="1">
      <c r="B41" s="8" t="s">
        <v>76</v>
      </c>
      <c r="C41" s="20" t="s">
        <v>15</v>
      </c>
      <c r="D41" s="20"/>
      <c r="E41" s="20"/>
      <c r="F41" s="20"/>
      <c r="G41" s="20" t="s">
        <v>37</v>
      </c>
      <c r="H41" s="8" t="s">
        <v>31</v>
      </c>
      <c r="I41" s="50"/>
      <c r="J41" s="50"/>
      <c r="K41" s="50"/>
      <c r="L41" s="50"/>
      <c r="M41" s="50"/>
      <c r="N41" s="50"/>
      <c r="O41" s="50"/>
      <c r="P41" s="50"/>
      <c r="Q41" s="45"/>
    </row>
    <row r="42" spans="2:17" s="46" customFormat="1" ht="15" customHeight="1" thickBot="1">
      <c r="B42" s="9" t="s">
        <v>0</v>
      </c>
      <c r="C42" s="10" t="s">
        <v>60</v>
      </c>
      <c r="D42" s="10"/>
      <c r="E42" s="10"/>
      <c r="F42" s="10"/>
      <c r="G42" s="15">
        <v>0.2</v>
      </c>
      <c r="H42" s="12">
        <f>$G$36*G42</f>
        <v>0</v>
      </c>
      <c r="I42" s="50"/>
      <c r="J42" s="50"/>
      <c r="K42" s="50"/>
      <c r="L42" s="50"/>
      <c r="M42" s="50"/>
      <c r="N42" s="50"/>
      <c r="O42" s="50"/>
      <c r="P42" s="50"/>
      <c r="Q42" s="45"/>
    </row>
    <row r="43" spans="2:17" s="46" customFormat="1" ht="15" customHeight="1" thickBot="1">
      <c r="B43" s="9" t="s">
        <v>1</v>
      </c>
      <c r="C43" s="10" t="s">
        <v>38</v>
      </c>
      <c r="D43" s="10"/>
      <c r="E43" s="10"/>
      <c r="F43" s="10"/>
      <c r="G43" s="15">
        <v>2.5000000000000001E-2</v>
      </c>
      <c r="H43" s="12">
        <f>$G$36*G43</f>
        <v>0</v>
      </c>
      <c r="I43" s="50"/>
      <c r="J43" s="50"/>
      <c r="K43" s="50"/>
      <c r="L43" s="50"/>
      <c r="M43" s="50"/>
      <c r="N43" s="50"/>
      <c r="O43" s="50"/>
      <c r="P43" s="50"/>
      <c r="Q43" s="45"/>
    </row>
    <row r="44" spans="2:17" s="46" customFormat="1" ht="15" customHeight="1" thickBot="1">
      <c r="B44" s="9" t="s">
        <v>2</v>
      </c>
      <c r="C44" s="10" t="s">
        <v>58</v>
      </c>
      <c r="D44" s="10"/>
      <c r="E44" s="10"/>
      <c r="F44" s="10"/>
      <c r="G44" s="15">
        <v>0.03</v>
      </c>
      <c r="H44" s="12">
        <f t="shared" ref="H44:H49" si="0">$G$36*G44</f>
        <v>0</v>
      </c>
      <c r="I44" s="50"/>
      <c r="J44" s="50"/>
      <c r="K44" s="50"/>
      <c r="L44" s="50"/>
      <c r="M44" s="50"/>
      <c r="N44" s="50"/>
      <c r="O44" s="50"/>
      <c r="P44" s="50"/>
      <c r="Q44" s="45"/>
    </row>
    <row r="45" spans="2:17" s="46" customFormat="1" ht="15" customHeight="1" thickBot="1">
      <c r="B45" s="9" t="s">
        <v>3</v>
      </c>
      <c r="C45" s="10" t="s">
        <v>39</v>
      </c>
      <c r="D45" s="10"/>
      <c r="E45" s="10"/>
      <c r="F45" s="10"/>
      <c r="G45" s="15">
        <v>1.4999999999999999E-2</v>
      </c>
      <c r="H45" s="12">
        <f t="shared" si="0"/>
        <v>0</v>
      </c>
      <c r="I45" s="50"/>
      <c r="J45" s="50"/>
      <c r="K45" s="50"/>
      <c r="L45" s="50"/>
      <c r="M45" s="50"/>
      <c r="N45" s="50"/>
      <c r="O45" s="50"/>
      <c r="P45" s="50"/>
      <c r="Q45" s="45"/>
    </row>
    <row r="46" spans="2:17" s="46" customFormat="1" ht="15" customHeight="1" thickBot="1">
      <c r="B46" s="9" t="s">
        <v>6</v>
      </c>
      <c r="C46" s="10" t="s">
        <v>40</v>
      </c>
      <c r="D46" s="10"/>
      <c r="E46" s="10"/>
      <c r="F46" s="10"/>
      <c r="G46" s="15">
        <v>0.01</v>
      </c>
      <c r="H46" s="12">
        <f t="shared" si="0"/>
        <v>0</v>
      </c>
      <c r="I46" s="50"/>
      <c r="J46" s="50"/>
      <c r="K46" s="50"/>
      <c r="L46" s="50"/>
      <c r="M46" s="50"/>
      <c r="N46" s="50"/>
      <c r="O46" s="50"/>
      <c r="P46" s="50"/>
      <c r="Q46" s="45"/>
    </row>
    <row r="47" spans="2:17" s="46" customFormat="1" ht="15" customHeight="1" thickBot="1">
      <c r="B47" s="9" t="s">
        <v>7</v>
      </c>
      <c r="C47" s="10" t="s">
        <v>14</v>
      </c>
      <c r="D47" s="10"/>
      <c r="E47" s="10"/>
      <c r="F47" s="10"/>
      <c r="G47" s="15">
        <v>6.0000000000000001E-3</v>
      </c>
      <c r="H47" s="12">
        <f t="shared" si="0"/>
        <v>0</v>
      </c>
      <c r="I47" s="50"/>
      <c r="J47" s="50"/>
      <c r="K47" s="50"/>
      <c r="L47" s="50"/>
      <c r="M47" s="50"/>
      <c r="N47" s="50"/>
      <c r="O47" s="50"/>
      <c r="P47" s="50"/>
      <c r="Q47" s="45"/>
    </row>
    <row r="48" spans="2:17" s="46" customFormat="1" ht="15" customHeight="1" thickBot="1">
      <c r="B48" s="9" t="s">
        <v>8</v>
      </c>
      <c r="C48" s="10" t="s">
        <v>11</v>
      </c>
      <c r="D48" s="10"/>
      <c r="E48" s="10"/>
      <c r="F48" s="10"/>
      <c r="G48" s="15">
        <v>2E-3</v>
      </c>
      <c r="H48" s="12">
        <f t="shared" si="0"/>
        <v>0</v>
      </c>
      <c r="I48" s="50"/>
      <c r="J48" s="50"/>
      <c r="K48" s="50"/>
      <c r="L48" s="50"/>
      <c r="M48" s="50"/>
      <c r="N48" s="50"/>
      <c r="O48" s="50"/>
      <c r="P48" s="50"/>
      <c r="Q48" s="45"/>
    </row>
    <row r="49" spans="2:17" s="46" customFormat="1" ht="15" customHeight="1" thickBot="1">
      <c r="B49" s="9" t="s">
        <v>13</v>
      </c>
      <c r="C49" s="10" t="s">
        <v>12</v>
      </c>
      <c r="D49" s="10"/>
      <c r="E49" s="10"/>
      <c r="F49" s="10"/>
      <c r="G49" s="15">
        <v>0.08</v>
      </c>
      <c r="H49" s="12">
        <f t="shared" si="0"/>
        <v>0</v>
      </c>
      <c r="I49" s="50"/>
      <c r="J49" s="50"/>
      <c r="K49" s="50"/>
      <c r="L49" s="50"/>
      <c r="M49" s="50"/>
      <c r="N49" s="50"/>
      <c r="O49" s="50"/>
      <c r="P49" s="50"/>
      <c r="Q49" s="45"/>
    </row>
    <row r="50" spans="2:17" s="46" customFormat="1" ht="15" customHeight="1" thickBot="1">
      <c r="B50" s="128" t="s">
        <v>96</v>
      </c>
      <c r="C50" s="129"/>
      <c r="D50" s="69"/>
      <c r="E50" s="69"/>
      <c r="F50" s="69"/>
      <c r="G50" s="25">
        <f>SUM(G42:G49)</f>
        <v>0.36800000000000005</v>
      </c>
      <c r="H50" s="24">
        <f>SUM(H42:H49)</f>
        <v>0</v>
      </c>
      <c r="I50" s="50"/>
      <c r="J50" s="50"/>
      <c r="K50" s="50"/>
      <c r="L50" s="50"/>
      <c r="M50" s="50"/>
      <c r="N50" s="50"/>
      <c r="O50" s="50"/>
      <c r="P50" s="50"/>
      <c r="Q50" s="45"/>
    </row>
    <row r="51" spans="2:17" s="46" customFormat="1" ht="15" customHeight="1">
      <c r="B51" s="135"/>
      <c r="C51" s="136"/>
      <c r="D51" s="136"/>
      <c r="E51" s="136"/>
      <c r="F51" s="136"/>
      <c r="G51" s="136"/>
      <c r="H51" s="137"/>
      <c r="I51" s="50"/>
      <c r="J51" s="50"/>
      <c r="K51" s="50"/>
      <c r="L51" s="50"/>
      <c r="M51" s="50"/>
      <c r="N51" s="50"/>
      <c r="O51" s="50"/>
      <c r="P51" s="50"/>
      <c r="Q51" s="45"/>
    </row>
    <row r="52" spans="2:17" s="46" customFormat="1" ht="15" customHeight="1">
      <c r="B52" s="132" t="s">
        <v>77</v>
      </c>
      <c r="C52" s="133"/>
      <c r="D52" s="133"/>
      <c r="E52" s="133"/>
      <c r="F52" s="133"/>
      <c r="G52" s="133"/>
      <c r="H52" s="134"/>
      <c r="I52" s="50"/>
      <c r="J52" s="50"/>
      <c r="K52" s="50"/>
      <c r="L52" s="50"/>
      <c r="M52" s="50"/>
      <c r="N52" s="50"/>
      <c r="O52" s="50"/>
      <c r="P52" s="50"/>
      <c r="Q52" s="45"/>
    </row>
    <row r="53" spans="2:17" s="46" customFormat="1" ht="15" customHeight="1" thickBot="1">
      <c r="B53" s="21" t="s">
        <v>78</v>
      </c>
      <c r="C53" s="59" t="s">
        <v>79</v>
      </c>
      <c r="D53" s="59"/>
      <c r="E53" s="59"/>
      <c r="F53" s="59"/>
      <c r="G53" s="59" t="s">
        <v>37</v>
      </c>
      <c r="H53" s="59" t="s">
        <v>31</v>
      </c>
      <c r="I53" s="50"/>
      <c r="J53" s="50"/>
      <c r="K53" s="50"/>
      <c r="L53" s="50"/>
      <c r="M53" s="50"/>
      <c r="N53" s="50"/>
      <c r="O53" s="50"/>
      <c r="P53" s="50"/>
      <c r="Q53" s="45"/>
    </row>
    <row r="54" spans="2:17" s="46" customFormat="1" ht="32.25" customHeight="1" thickBot="1">
      <c r="B54" s="9" t="s">
        <v>0</v>
      </c>
      <c r="C54" s="16" t="s">
        <v>129</v>
      </c>
      <c r="D54" s="16"/>
      <c r="E54" s="16"/>
      <c r="F54" s="16"/>
      <c r="G54" s="15">
        <v>0.1203</v>
      </c>
      <c r="H54" s="12">
        <f>$G$36*G54</f>
        <v>0</v>
      </c>
      <c r="I54" s="50"/>
      <c r="J54" s="50"/>
      <c r="K54" s="50"/>
      <c r="L54" s="50"/>
      <c r="M54" s="50"/>
      <c r="N54" s="50"/>
      <c r="O54" s="50"/>
      <c r="P54" s="50"/>
      <c r="Q54" s="45"/>
    </row>
    <row r="55" spans="2:17" s="46" customFormat="1" ht="15" customHeight="1" thickBot="1">
      <c r="B55" s="9" t="s">
        <v>1</v>
      </c>
      <c r="C55" s="114" t="s">
        <v>80</v>
      </c>
      <c r="D55" s="16"/>
      <c r="E55" s="16"/>
      <c r="F55" s="16"/>
      <c r="G55" s="15">
        <v>1.8499999999999999E-2</v>
      </c>
      <c r="H55" s="12">
        <f t="shared" ref="H55:H60" si="1">$G$36*G55</f>
        <v>0</v>
      </c>
      <c r="I55" s="50"/>
      <c r="J55" s="50"/>
      <c r="K55" s="50"/>
      <c r="L55" s="50"/>
      <c r="M55" s="50"/>
      <c r="N55" s="50"/>
      <c r="O55" s="50"/>
      <c r="P55" s="50"/>
      <c r="Q55" s="45"/>
    </row>
    <row r="56" spans="2:17" s="46" customFormat="1" ht="15" customHeight="1" thickBot="1">
      <c r="B56" s="9" t="s">
        <v>2</v>
      </c>
      <c r="C56" s="16" t="s">
        <v>81</v>
      </c>
      <c r="D56" s="16"/>
      <c r="E56" s="16"/>
      <c r="F56" s="16"/>
      <c r="G56" s="15">
        <v>1.3299999999999999E-2</v>
      </c>
      <c r="H56" s="12">
        <f t="shared" si="1"/>
        <v>0</v>
      </c>
      <c r="I56" s="50"/>
      <c r="J56" s="50"/>
      <c r="K56" s="50"/>
      <c r="L56" s="50"/>
      <c r="M56" s="50"/>
      <c r="N56" s="50"/>
      <c r="O56" s="50"/>
      <c r="P56" s="50"/>
      <c r="Q56" s="45"/>
    </row>
    <row r="57" spans="2:17" s="46" customFormat="1" ht="15" customHeight="1" thickBot="1">
      <c r="B57" s="9" t="s">
        <v>3</v>
      </c>
      <c r="C57" s="16" t="s">
        <v>82</v>
      </c>
      <c r="D57" s="16"/>
      <c r="E57" s="16"/>
      <c r="F57" s="16"/>
      <c r="G57" s="15">
        <v>2.9899999999999999E-2</v>
      </c>
      <c r="H57" s="12">
        <f t="shared" si="1"/>
        <v>0</v>
      </c>
      <c r="I57" s="50"/>
      <c r="J57" s="50"/>
      <c r="K57" s="50"/>
      <c r="L57" s="50"/>
      <c r="M57" s="50"/>
      <c r="N57" s="50"/>
      <c r="O57" s="50"/>
      <c r="P57" s="50"/>
      <c r="Q57" s="45"/>
    </row>
    <row r="58" spans="2:17" s="46" customFormat="1" ht="16.5" thickBot="1">
      <c r="B58" s="9" t="s">
        <v>6</v>
      </c>
      <c r="C58" s="16" t="s">
        <v>83</v>
      </c>
      <c r="D58" s="16"/>
      <c r="E58" s="16"/>
      <c r="F58" s="16"/>
      <c r="G58" s="15">
        <v>1.2999999999999999E-2</v>
      </c>
      <c r="H58" s="12">
        <f t="shared" si="1"/>
        <v>0</v>
      </c>
      <c r="I58" s="115"/>
      <c r="J58" s="53"/>
      <c r="K58" s="53"/>
      <c r="L58" s="53"/>
      <c r="M58" s="53"/>
      <c r="N58" s="125"/>
      <c r="O58" s="125"/>
      <c r="P58" s="53"/>
      <c r="Q58" s="45"/>
    </row>
    <row r="59" spans="2:17" s="46" customFormat="1" ht="16.5" thickBot="1">
      <c r="B59" s="9" t="s">
        <v>7</v>
      </c>
      <c r="C59" s="16" t="s">
        <v>84</v>
      </c>
      <c r="D59" s="16"/>
      <c r="E59" s="16"/>
      <c r="F59" s="16"/>
      <c r="G59" s="15">
        <v>3.7000000000000002E-3</v>
      </c>
      <c r="H59" s="12">
        <f t="shared" ref="H59" si="2">$G$36*G59</f>
        <v>0</v>
      </c>
      <c r="I59" s="115"/>
      <c r="J59" s="53"/>
      <c r="K59" s="53"/>
      <c r="L59" s="53"/>
      <c r="M59" s="53"/>
      <c r="N59" s="53"/>
      <c r="O59" s="53"/>
      <c r="P59" s="53"/>
      <c r="Q59" s="45"/>
    </row>
    <row r="60" spans="2:17" s="46" customFormat="1" ht="16.5" thickBot="1">
      <c r="B60" s="9" t="s">
        <v>7</v>
      </c>
      <c r="C60" s="16" t="s">
        <v>85</v>
      </c>
      <c r="D60" s="16"/>
      <c r="E60" s="16"/>
      <c r="F60" s="16"/>
      <c r="G60" s="15">
        <v>8.3299999999999999E-2</v>
      </c>
      <c r="H60" s="12">
        <f t="shared" si="1"/>
        <v>0</v>
      </c>
      <c r="I60" s="115"/>
      <c r="J60" s="53"/>
      <c r="K60" s="53"/>
      <c r="L60" s="53"/>
      <c r="M60" s="53"/>
      <c r="N60" s="53"/>
      <c r="O60" s="53"/>
      <c r="P60" s="53"/>
      <c r="Q60" s="45"/>
    </row>
    <row r="61" spans="2:17" s="46" customFormat="1" ht="15" customHeight="1">
      <c r="B61" s="130" t="s">
        <v>97</v>
      </c>
      <c r="C61" s="131"/>
      <c r="D61" s="70"/>
      <c r="E61" s="70"/>
      <c r="F61" s="70"/>
      <c r="G61" s="62">
        <f>SUM(G54:G60)</f>
        <v>0.28200000000000003</v>
      </c>
      <c r="H61" s="63">
        <f>SUM(H54:H60)</f>
        <v>0</v>
      </c>
      <c r="I61" s="56"/>
      <c r="J61" s="56"/>
      <c r="K61" s="56"/>
      <c r="L61" s="56"/>
      <c r="M61" s="56"/>
      <c r="N61" s="56"/>
      <c r="O61" s="56"/>
      <c r="P61" s="57"/>
      <c r="Q61" s="45"/>
    </row>
    <row r="62" spans="2:17" s="46" customFormat="1" ht="15" customHeight="1">
      <c r="B62" s="158"/>
      <c r="C62" s="158"/>
      <c r="D62" s="158"/>
      <c r="E62" s="158"/>
      <c r="F62" s="158"/>
      <c r="G62" s="158"/>
      <c r="H62" s="158"/>
      <c r="I62" s="56"/>
      <c r="J62" s="56"/>
      <c r="K62" s="56"/>
      <c r="L62" s="56"/>
      <c r="M62" s="56"/>
      <c r="N62" s="56"/>
      <c r="O62" s="56"/>
      <c r="P62" s="57"/>
      <c r="Q62" s="45"/>
    </row>
    <row r="63" spans="2:17" s="46" customFormat="1" ht="15" customHeight="1">
      <c r="B63" s="132" t="s">
        <v>86</v>
      </c>
      <c r="C63" s="133"/>
      <c r="D63" s="133"/>
      <c r="E63" s="133"/>
      <c r="F63" s="133"/>
      <c r="G63" s="133"/>
      <c r="H63" s="134"/>
      <c r="I63" s="50"/>
      <c r="J63" s="50"/>
      <c r="K63" s="50"/>
      <c r="L63" s="50"/>
      <c r="M63" s="50"/>
      <c r="N63" s="50"/>
      <c r="O63" s="50"/>
      <c r="P63" s="50"/>
      <c r="Q63" s="45"/>
    </row>
    <row r="64" spans="2:17" ht="16.5" thickBot="1">
      <c r="B64" s="21" t="s">
        <v>87</v>
      </c>
      <c r="C64" s="59" t="s">
        <v>98</v>
      </c>
      <c r="D64" s="59"/>
      <c r="E64" s="59"/>
      <c r="F64" s="59"/>
      <c r="G64" s="59" t="s">
        <v>37</v>
      </c>
      <c r="H64" s="59" t="s">
        <v>31</v>
      </c>
      <c r="I64" s="1"/>
      <c r="J64" s="1"/>
    </row>
    <row r="65" spans="2:17" ht="16.5" thickBot="1">
      <c r="B65" s="9" t="s">
        <v>0</v>
      </c>
      <c r="C65" s="16" t="s">
        <v>42</v>
      </c>
      <c r="D65" s="16"/>
      <c r="E65" s="16"/>
      <c r="F65" s="16"/>
      <c r="G65" s="15">
        <v>1.6500000000000001E-2</v>
      </c>
      <c r="H65" s="12">
        <f>$G$36*G65</f>
        <v>0</v>
      </c>
      <c r="I65" s="1"/>
      <c r="J65" s="1"/>
    </row>
    <row r="66" spans="2:17" ht="16.5" thickBot="1">
      <c r="B66" s="9" t="s">
        <v>1</v>
      </c>
      <c r="C66" s="16" t="s">
        <v>89</v>
      </c>
      <c r="D66" s="16"/>
      <c r="E66" s="16"/>
      <c r="F66" s="16"/>
      <c r="G66" s="15">
        <v>3.7999999999999999E-2</v>
      </c>
      <c r="H66" s="12">
        <f t="shared" ref="H66:H67" si="3">$G$36*G66</f>
        <v>0</v>
      </c>
      <c r="I66" s="1"/>
      <c r="J66" s="1"/>
    </row>
    <row r="67" spans="2:17" ht="32.25" thickBot="1">
      <c r="B67" s="9" t="s">
        <v>2</v>
      </c>
      <c r="C67" s="16" t="s">
        <v>130</v>
      </c>
      <c r="D67" s="16"/>
      <c r="E67" s="16"/>
      <c r="F67" s="16"/>
      <c r="G67" s="15">
        <v>0.04</v>
      </c>
      <c r="H67" s="12">
        <f t="shared" si="3"/>
        <v>0</v>
      </c>
      <c r="I67" s="1"/>
      <c r="J67" s="1"/>
    </row>
    <row r="68" spans="2:17" ht="16.5" thickBot="1">
      <c r="B68" s="130" t="s">
        <v>99</v>
      </c>
      <c r="C68" s="131"/>
      <c r="D68" s="70"/>
      <c r="E68" s="70"/>
      <c r="F68" s="70"/>
      <c r="G68" s="27">
        <f>SUM(G65:G67)</f>
        <v>9.4500000000000001E-2</v>
      </c>
      <c r="H68" s="24">
        <f>SUM(H65:H67)</f>
        <v>0</v>
      </c>
      <c r="I68" s="30"/>
      <c r="J68" s="30"/>
    </row>
    <row r="69" spans="2:17" s="46" customFormat="1" ht="15" customHeight="1">
      <c r="B69" s="30"/>
      <c r="C69" s="30"/>
      <c r="D69" s="30"/>
      <c r="E69" s="30"/>
      <c r="F69" s="30"/>
      <c r="G69" s="60"/>
      <c r="H69" s="61"/>
      <c r="I69" s="56"/>
      <c r="J69" s="56"/>
      <c r="K69" s="56"/>
      <c r="L69" s="56"/>
      <c r="M69" s="56"/>
      <c r="N69" s="56"/>
      <c r="O69" s="56"/>
      <c r="P69" s="57"/>
      <c r="Q69" s="45"/>
    </row>
    <row r="70" spans="2:17" s="46" customFormat="1" ht="15" customHeight="1">
      <c r="B70" s="132" t="s">
        <v>90</v>
      </c>
      <c r="C70" s="133"/>
      <c r="D70" s="133"/>
      <c r="E70" s="133"/>
      <c r="F70" s="133"/>
      <c r="G70" s="133"/>
      <c r="H70" s="134"/>
      <c r="I70" s="50"/>
      <c r="J70" s="50"/>
      <c r="K70" s="50"/>
      <c r="L70" s="50"/>
      <c r="M70" s="50"/>
      <c r="N70" s="50"/>
      <c r="O70" s="50"/>
      <c r="P70" s="50"/>
      <c r="Q70" s="45"/>
    </row>
    <row r="71" spans="2:17" ht="16.5" thickBot="1">
      <c r="B71" s="21" t="s">
        <v>91</v>
      </c>
      <c r="C71" s="59" t="s">
        <v>92</v>
      </c>
      <c r="D71" s="59"/>
      <c r="E71" s="59"/>
      <c r="F71" s="59"/>
      <c r="G71" s="59" t="s">
        <v>37</v>
      </c>
      <c r="H71" s="59" t="s">
        <v>31</v>
      </c>
      <c r="I71" s="1"/>
      <c r="J71" s="1"/>
    </row>
    <row r="72" spans="2:17" ht="16.5" thickBot="1">
      <c r="B72" s="9" t="s">
        <v>0</v>
      </c>
      <c r="C72" s="16" t="s">
        <v>93</v>
      </c>
      <c r="D72" s="16"/>
      <c r="E72" s="16"/>
      <c r="F72" s="16"/>
      <c r="G72" s="15">
        <f>G61*G50</f>
        <v>0.10377600000000002</v>
      </c>
      <c r="H72" s="66">
        <f>$G$36*G72</f>
        <v>0</v>
      </c>
      <c r="I72" s="1"/>
      <c r="J72" s="1"/>
    </row>
    <row r="73" spans="2:17" ht="16.5" thickBot="1">
      <c r="B73" s="130" t="s">
        <v>100</v>
      </c>
      <c r="C73" s="131"/>
      <c r="D73" s="70"/>
      <c r="E73" s="70"/>
      <c r="F73" s="70"/>
      <c r="G73" s="27">
        <f>SUM(G72:G72)</f>
        <v>0.10377600000000002</v>
      </c>
      <c r="H73" s="67">
        <f>SUM(H72:H72)</f>
        <v>0</v>
      </c>
      <c r="I73" s="30"/>
      <c r="J73" s="30"/>
    </row>
    <row r="74" spans="2:17" s="46" customFormat="1">
      <c r="B74" s="48"/>
      <c r="C74" s="49"/>
      <c r="D74" s="47"/>
      <c r="E74" s="47"/>
      <c r="F74" s="47"/>
      <c r="G74" s="48"/>
      <c r="H74" s="58"/>
      <c r="I74" s="53"/>
      <c r="J74" s="53"/>
      <c r="K74" s="53"/>
      <c r="L74" s="53"/>
      <c r="M74" s="53"/>
      <c r="N74" s="125"/>
      <c r="O74" s="125"/>
      <c r="P74" s="53"/>
      <c r="Q74" s="45"/>
    </row>
    <row r="75" spans="2:17" s="46" customFormat="1" ht="15.75">
      <c r="B75" s="160" t="s">
        <v>94</v>
      </c>
      <c r="C75" s="160"/>
      <c r="D75" s="160"/>
      <c r="E75" s="160"/>
      <c r="F75" s="160"/>
      <c r="G75" s="160"/>
      <c r="H75" s="160"/>
      <c r="I75" s="53"/>
      <c r="J75" s="53"/>
      <c r="K75" s="53"/>
      <c r="L75" s="53"/>
      <c r="M75" s="53"/>
      <c r="N75" s="125"/>
      <c r="O75" s="125"/>
      <c r="P75" s="53"/>
      <c r="Q75" s="45"/>
    </row>
    <row r="76" spans="2:17" s="46" customFormat="1" ht="15" customHeight="1" thickBot="1">
      <c r="B76" s="1"/>
      <c r="C76" s="1"/>
      <c r="D76" s="1"/>
      <c r="E76" s="1"/>
      <c r="F76" s="1"/>
      <c r="G76" s="1"/>
      <c r="H76" s="1"/>
      <c r="I76" s="51"/>
      <c r="J76" s="51"/>
      <c r="K76" s="51"/>
      <c r="L76" s="51"/>
      <c r="M76" s="51"/>
      <c r="N76" s="51"/>
      <c r="O76" s="51"/>
      <c r="P76" s="51"/>
      <c r="Q76" s="45"/>
    </row>
    <row r="77" spans="2:17" s="46" customFormat="1" ht="16.5" thickBot="1">
      <c r="B77" s="8">
        <v>2</v>
      </c>
      <c r="C77" s="40" t="s">
        <v>95</v>
      </c>
      <c r="D77" s="40"/>
      <c r="E77" s="40"/>
      <c r="F77" s="40"/>
      <c r="G77" s="20"/>
      <c r="H77" s="41"/>
      <c r="I77" s="51"/>
      <c r="J77" s="51"/>
      <c r="K77" s="51"/>
      <c r="L77" s="140"/>
      <c r="M77" s="140"/>
      <c r="N77" s="140"/>
      <c r="O77" s="140"/>
      <c r="P77" s="140"/>
      <c r="Q77" s="45"/>
    </row>
    <row r="78" spans="2:17" s="46" customFormat="1" ht="16.5" thickBot="1">
      <c r="B78" s="64" t="s">
        <v>76</v>
      </c>
      <c r="C78" s="65" t="s">
        <v>15</v>
      </c>
      <c r="D78"/>
      <c r="E78"/>
      <c r="F78"/>
      <c r="G78" s="15">
        <f>G50</f>
        <v>0.36800000000000005</v>
      </c>
      <c r="H78" s="66">
        <f>H50</f>
        <v>0</v>
      </c>
      <c r="I78" s="51"/>
      <c r="J78" s="51"/>
      <c r="K78" s="51"/>
      <c r="L78" s="138"/>
      <c r="M78" s="138"/>
      <c r="N78" s="139"/>
      <c r="O78" s="139"/>
      <c r="P78" s="139"/>
      <c r="Q78" s="45"/>
    </row>
    <row r="79" spans="2:17" s="46" customFormat="1" ht="15" customHeight="1" thickBot="1">
      <c r="B79" s="9" t="s">
        <v>78</v>
      </c>
      <c r="C79" s="10" t="s">
        <v>101</v>
      </c>
      <c r="D79" s="10"/>
      <c r="E79" s="10"/>
      <c r="F79" s="10"/>
      <c r="G79" s="15">
        <f>G61</f>
        <v>0.28200000000000003</v>
      </c>
      <c r="H79" s="66">
        <f>H61</f>
        <v>0</v>
      </c>
      <c r="I79" s="51"/>
      <c r="J79" s="51"/>
      <c r="K79" s="51"/>
      <c r="L79" s="138"/>
      <c r="M79" s="138"/>
      <c r="N79" s="139"/>
      <c r="O79" s="139"/>
      <c r="P79" s="139"/>
      <c r="Q79" s="45"/>
    </row>
    <row r="80" spans="2:17" s="46" customFormat="1" ht="16.5" thickBot="1">
      <c r="B80" s="9" t="s">
        <v>87</v>
      </c>
      <c r="C80" s="10" t="s">
        <v>88</v>
      </c>
      <c r="D80" s="10"/>
      <c r="E80" s="10"/>
      <c r="F80" s="10"/>
      <c r="G80" s="15">
        <f>G68</f>
        <v>9.4500000000000001E-2</v>
      </c>
      <c r="H80" s="66">
        <f>H68</f>
        <v>0</v>
      </c>
      <c r="I80" s="53"/>
      <c r="J80" s="53"/>
      <c r="K80" s="53"/>
      <c r="L80" s="53"/>
      <c r="M80" s="53"/>
      <c r="N80" s="125"/>
      <c r="O80" s="125"/>
      <c r="P80" s="53"/>
      <c r="Q80" s="45"/>
    </row>
    <row r="81" spans="2:17" s="46" customFormat="1" ht="15" customHeight="1" thickBot="1">
      <c r="B81" s="9" t="s">
        <v>91</v>
      </c>
      <c r="C81" s="10" t="s">
        <v>92</v>
      </c>
      <c r="D81" s="10"/>
      <c r="E81" s="10"/>
      <c r="F81" s="10"/>
      <c r="G81" s="15">
        <f>G73</f>
        <v>0.10377600000000002</v>
      </c>
      <c r="H81" s="66">
        <f>H73</f>
        <v>0</v>
      </c>
      <c r="I81" s="51"/>
      <c r="J81" s="51"/>
      <c r="K81" s="51"/>
      <c r="L81" s="51"/>
      <c r="M81" s="51"/>
      <c r="N81" s="51"/>
      <c r="O81" s="51"/>
      <c r="P81" s="51"/>
      <c r="Q81" s="45"/>
    </row>
    <row r="82" spans="2:17" s="46" customFormat="1" ht="15.75" customHeight="1" thickBot="1">
      <c r="B82" s="128" t="s">
        <v>41</v>
      </c>
      <c r="C82" s="129"/>
      <c r="D82" s="69"/>
      <c r="E82" s="69"/>
      <c r="F82" s="69"/>
      <c r="G82" s="25">
        <f>SUM(G78:G81)</f>
        <v>0.84827600000000014</v>
      </c>
      <c r="H82" s="67">
        <f>SUM(H78:H81)</f>
        <v>0</v>
      </c>
      <c r="I82" s="51"/>
      <c r="J82" s="51"/>
      <c r="K82" s="51"/>
      <c r="L82" s="138"/>
      <c r="M82" s="138"/>
      <c r="N82" s="52"/>
      <c r="O82" s="53"/>
      <c r="P82" s="54"/>
      <c r="Q82" s="45"/>
    </row>
    <row r="83" spans="2:17" s="46" customFormat="1" ht="15.75" customHeight="1">
      <c r="B83" s="30"/>
      <c r="C83" s="30"/>
      <c r="D83" s="30"/>
      <c r="E83" s="30"/>
      <c r="F83" s="30"/>
      <c r="G83" s="68"/>
      <c r="H83" s="61"/>
      <c r="I83" s="51"/>
      <c r="J83" s="51"/>
      <c r="K83" s="51"/>
      <c r="L83" s="55"/>
      <c r="M83" s="55"/>
      <c r="N83" s="52"/>
      <c r="O83" s="53"/>
      <c r="P83" s="54"/>
      <c r="Q83" s="45"/>
    </row>
    <row r="84" spans="2:17" s="46" customFormat="1" ht="15.75" customHeight="1">
      <c r="B84" s="148" t="s">
        <v>102</v>
      </c>
      <c r="C84" s="148"/>
      <c r="D84" s="148"/>
      <c r="E84" s="148"/>
      <c r="F84" s="148"/>
      <c r="G84" s="148"/>
      <c r="H84" s="61"/>
      <c r="I84" s="51"/>
      <c r="J84" s="51"/>
      <c r="K84" s="80"/>
      <c r="L84" s="55"/>
      <c r="M84" s="55"/>
      <c r="N84" s="52"/>
      <c r="O84" s="53"/>
      <c r="P84" s="54"/>
      <c r="Q84" s="45"/>
    </row>
    <row r="85" spans="2:17" s="46" customFormat="1" ht="15.75" customHeight="1">
      <c r="B85" s="141" t="s">
        <v>103</v>
      </c>
      <c r="C85" s="141"/>
      <c r="D85" s="141"/>
      <c r="E85" s="141"/>
      <c r="F85" s="141"/>
      <c r="G85" s="141"/>
      <c r="H85" s="61"/>
      <c r="I85" s="51"/>
      <c r="J85" s="51"/>
      <c r="K85" s="51"/>
      <c r="L85" s="55"/>
      <c r="M85" s="55"/>
      <c r="N85" s="52"/>
      <c r="O85" s="53"/>
      <c r="P85" s="54"/>
      <c r="Q85" s="45"/>
    </row>
    <row r="86" spans="2:17" s="46" customFormat="1" ht="15.75" customHeight="1" thickBot="1">
      <c r="B86" s="21" t="s">
        <v>104</v>
      </c>
      <c r="C86" s="171" t="s">
        <v>16</v>
      </c>
      <c r="D86" s="172"/>
      <c r="E86" s="172"/>
      <c r="F86" s="173"/>
      <c r="G86" s="72" t="s">
        <v>31</v>
      </c>
      <c r="H86" s="61"/>
      <c r="I86" s="51"/>
      <c r="J86" s="51"/>
      <c r="K86" s="51"/>
      <c r="L86" s="55"/>
      <c r="M86" s="55"/>
      <c r="N86" s="52"/>
      <c r="O86" s="53"/>
      <c r="P86" s="54"/>
      <c r="Q86" s="45"/>
    </row>
    <row r="87" spans="2:17" s="46" customFormat="1" ht="15.75" customHeight="1">
      <c r="B87" s="174" t="s">
        <v>0</v>
      </c>
      <c r="C87" s="142" t="s">
        <v>19</v>
      </c>
      <c r="D87" s="71" t="s">
        <v>107</v>
      </c>
      <c r="E87" s="71" t="s">
        <v>105</v>
      </c>
      <c r="F87" s="71" t="s">
        <v>106</v>
      </c>
      <c r="G87" s="126">
        <f>(D88*E88)-(G36*F88)</f>
        <v>168</v>
      </c>
      <c r="H87" s="91"/>
      <c r="I87" s="80"/>
      <c r="J87" s="80"/>
      <c r="K87" s="80"/>
      <c r="L87" s="55"/>
      <c r="M87" s="55"/>
      <c r="N87" s="52"/>
      <c r="O87" s="53"/>
      <c r="P87" s="54"/>
      <c r="Q87" s="45"/>
    </row>
    <row r="88" spans="2:17" s="46" customFormat="1" ht="15.75" customHeight="1" thickBot="1">
      <c r="B88" s="175"/>
      <c r="C88" s="142"/>
      <c r="D88" s="77">
        <v>4</v>
      </c>
      <c r="E88" s="71">
        <v>42</v>
      </c>
      <c r="F88" s="74">
        <v>0.06</v>
      </c>
      <c r="G88" s="126"/>
      <c r="H88" s="61"/>
      <c r="I88" s="51"/>
      <c r="J88" s="51"/>
      <c r="K88" s="51"/>
      <c r="L88" s="55"/>
      <c r="M88" s="55"/>
      <c r="N88" s="52"/>
      <c r="O88" s="53"/>
      <c r="P88" s="54"/>
      <c r="Q88" s="45"/>
    </row>
    <row r="89" spans="2:17" s="46" customFormat="1" ht="15.75" customHeight="1">
      <c r="B89" s="174" t="s">
        <v>1</v>
      </c>
      <c r="C89" s="142" t="s">
        <v>110</v>
      </c>
      <c r="D89" s="71" t="s">
        <v>108</v>
      </c>
      <c r="E89" s="71" t="s">
        <v>105</v>
      </c>
      <c r="F89" s="71" t="s">
        <v>106</v>
      </c>
      <c r="G89" s="126">
        <f>(D90*E90)-(D90*E90)*F90</f>
        <v>422.4</v>
      </c>
      <c r="H89" s="61"/>
      <c r="I89" s="51"/>
      <c r="J89" s="51"/>
      <c r="K89" s="51"/>
      <c r="L89" s="55"/>
      <c r="M89" s="55"/>
      <c r="N89" s="52"/>
      <c r="O89" s="53"/>
      <c r="P89" s="54"/>
      <c r="Q89" s="45"/>
    </row>
    <row r="90" spans="2:17" s="46" customFormat="1" ht="15.75" customHeight="1" thickBot="1">
      <c r="B90" s="175"/>
      <c r="C90" s="142"/>
      <c r="D90" s="78">
        <v>24</v>
      </c>
      <c r="E90" s="71">
        <v>22</v>
      </c>
      <c r="F90" s="76">
        <v>0.2</v>
      </c>
      <c r="G90" s="126"/>
      <c r="H90" s="61"/>
      <c r="I90" s="51"/>
      <c r="J90" s="51"/>
      <c r="K90" s="51"/>
      <c r="L90" s="55"/>
      <c r="M90" s="55"/>
      <c r="N90" s="52"/>
      <c r="O90" s="53"/>
      <c r="P90" s="54"/>
      <c r="Q90" s="45"/>
    </row>
    <row r="91" spans="2:17" s="46" customFormat="1" ht="15.75" customHeight="1">
      <c r="B91" s="174" t="s">
        <v>2</v>
      </c>
      <c r="C91" s="149" t="s">
        <v>111</v>
      </c>
      <c r="D91" s="71" t="s">
        <v>109</v>
      </c>
      <c r="E91" s="71" t="s">
        <v>105</v>
      </c>
      <c r="F91" s="71" t="s">
        <v>106</v>
      </c>
      <c r="G91" s="147">
        <f>D92*E92</f>
        <v>10</v>
      </c>
      <c r="H91" s="61"/>
      <c r="I91" s="51"/>
      <c r="J91" s="51"/>
      <c r="K91" s="51"/>
      <c r="L91" s="55"/>
      <c r="M91" s="55"/>
      <c r="N91" s="52"/>
      <c r="O91" s="53"/>
      <c r="P91" s="54"/>
      <c r="Q91" s="45"/>
    </row>
    <row r="92" spans="2:17" s="46" customFormat="1" ht="15.75" customHeight="1" thickBot="1">
      <c r="B92" s="175"/>
      <c r="C92" s="149"/>
      <c r="D92" s="79">
        <v>10</v>
      </c>
      <c r="E92" s="75">
        <v>1</v>
      </c>
      <c r="F92" s="73"/>
      <c r="G92" s="147"/>
      <c r="H92" s="61"/>
      <c r="I92" s="51"/>
      <c r="J92" s="51"/>
      <c r="K92" s="51"/>
      <c r="L92" s="55"/>
      <c r="M92" s="55"/>
      <c r="N92" s="52"/>
      <c r="O92" s="53"/>
      <c r="P92" s="54"/>
      <c r="Q92" s="45"/>
    </row>
    <row r="93" spans="2:17" s="46" customFormat="1" ht="15.75" customHeight="1">
      <c r="B93" s="145" t="s">
        <v>3</v>
      </c>
      <c r="C93" s="143" t="s">
        <v>135</v>
      </c>
      <c r="D93" s="71" t="s">
        <v>109</v>
      </c>
      <c r="E93" s="71" t="s">
        <v>105</v>
      </c>
      <c r="F93" s="71" t="s">
        <v>106</v>
      </c>
      <c r="G93" s="126">
        <f>D94*E94</f>
        <v>10</v>
      </c>
      <c r="H93" s="61"/>
      <c r="I93" s="51"/>
      <c r="J93" s="51"/>
      <c r="K93" s="51"/>
      <c r="L93" s="55"/>
      <c r="M93" s="55"/>
      <c r="N93" s="52"/>
      <c r="O93" s="53"/>
      <c r="P93" s="54"/>
      <c r="Q93" s="45"/>
    </row>
    <row r="94" spans="2:17" s="46" customFormat="1" ht="15.75" customHeight="1" thickBot="1">
      <c r="B94" s="146"/>
      <c r="C94" s="144"/>
      <c r="D94" s="79">
        <v>10</v>
      </c>
      <c r="E94" s="75">
        <v>1</v>
      </c>
      <c r="F94" s="73"/>
      <c r="G94" s="126"/>
      <c r="H94" s="61"/>
      <c r="I94" s="51"/>
      <c r="J94" s="51"/>
      <c r="K94" s="51"/>
      <c r="L94" s="55"/>
      <c r="M94" s="55"/>
      <c r="N94" s="52"/>
      <c r="O94" s="53"/>
      <c r="P94" s="54"/>
      <c r="Q94" s="45"/>
    </row>
    <row r="95" spans="2:17" s="46" customFormat="1" ht="15.75" customHeight="1" thickBot="1">
      <c r="B95" s="128" t="s">
        <v>10</v>
      </c>
      <c r="C95" s="129"/>
      <c r="D95" s="69"/>
      <c r="E95" s="69"/>
      <c r="F95" s="69"/>
      <c r="G95" s="24">
        <f>SUM(G87:G94)</f>
        <v>610.4</v>
      </c>
      <c r="H95" s="61"/>
      <c r="I95" s="80"/>
      <c r="J95" s="80"/>
      <c r="K95" s="51"/>
      <c r="L95" s="55"/>
      <c r="M95" s="55"/>
      <c r="N95" s="52"/>
      <c r="O95" s="53"/>
      <c r="P95" s="54"/>
      <c r="Q95" s="45"/>
    </row>
    <row r="96" spans="2:17" s="46" customFormat="1" ht="15.75" customHeight="1">
      <c r="B96" s="30"/>
      <c r="C96" s="30"/>
      <c r="D96" s="30"/>
      <c r="E96" s="30"/>
      <c r="F96" s="30"/>
      <c r="G96" s="61"/>
      <c r="H96" s="61"/>
      <c r="I96" s="80"/>
      <c r="J96" s="80"/>
      <c r="K96" s="51"/>
      <c r="L96" s="55"/>
      <c r="M96" s="55"/>
      <c r="N96" s="52"/>
      <c r="O96" s="53"/>
      <c r="P96" s="54"/>
      <c r="Q96" s="45"/>
    </row>
    <row r="97" spans="2:17" s="46" customFormat="1" ht="15.75" customHeight="1">
      <c r="B97" s="127" t="s">
        <v>112</v>
      </c>
      <c r="C97" s="127"/>
      <c r="D97" s="127"/>
      <c r="E97" s="127"/>
      <c r="F97" s="127"/>
      <c r="G97" s="127"/>
      <c r="H97" s="61"/>
      <c r="I97" s="80"/>
      <c r="J97" s="80"/>
      <c r="K97" s="51"/>
      <c r="L97" s="55"/>
      <c r="M97" s="55"/>
      <c r="N97" s="52"/>
      <c r="O97" s="53"/>
      <c r="P97" s="54"/>
      <c r="Q97" s="45"/>
    </row>
    <row r="98" spans="2:17" s="46" customFormat="1" ht="15.75" customHeight="1" thickBot="1">
      <c r="B98" s="1"/>
      <c r="C98" s="1"/>
      <c r="D98" s="1"/>
      <c r="E98" s="1"/>
      <c r="F98" s="1"/>
      <c r="G98" s="1"/>
      <c r="H98" s="61"/>
      <c r="I98" s="80"/>
      <c r="J98" s="80"/>
      <c r="K98" s="51"/>
      <c r="L98" s="55"/>
      <c r="M98" s="55"/>
      <c r="N98" s="52"/>
      <c r="O98" s="53"/>
      <c r="P98" s="54"/>
      <c r="Q98" s="45"/>
    </row>
    <row r="99" spans="2:17" s="46" customFormat="1" ht="15.75" customHeight="1" thickBot="1">
      <c r="B99" s="8">
        <v>4</v>
      </c>
      <c r="C99" s="17" t="s">
        <v>43</v>
      </c>
      <c r="D99" s="17"/>
      <c r="E99" s="17"/>
      <c r="F99" s="17"/>
      <c r="G99" s="20" t="s">
        <v>31</v>
      </c>
      <c r="H99" s="61"/>
      <c r="I99" s="80"/>
      <c r="J99" s="80"/>
      <c r="K99" s="51"/>
      <c r="L99" s="55"/>
      <c r="M99" s="55"/>
      <c r="N99" s="52"/>
      <c r="O99" s="53"/>
      <c r="P99" s="54"/>
      <c r="Q99" s="45"/>
    </row>
    <row r="100" spans="2:17" s="46" customFormat="1" ht="15.75" customHeight="1" thickBot="1">
      <c r="B100" s="9" t="s">
        <v>0</v>
      </c>
      <c r="C100" s="10" t="s">
        <v>20</v>
      </c>
      <c r="D100" s="10"/>
      <c r="E100" s="10"/>
      <c r="F100" s="10"/>
      <c r="G100" s="12"/>
      <c r="H100" s="61"/>
      <c r="I100" s="80"/>
      <c r="J100" s="80"/>
      <c r="K100" s="51"/>
      <c r="L100" s="55"/>
      <c r="M100" s="55"/>
      <c r="N100" s="52"/>
      <c r="O100" s="53"/>
      <c r="P100" s="54"/>
      <c r="Q100" s="45"/>
    </row>
    <row r="101" spans="2:17" s="46" customFormat="1" ht="15.75" customHeight="1" thickBot="1">
      <c r="B101" s="9" t="s">
        <v>1</v>
      </c>
      <c r="C101" s="10" t="s">
        <v>44</v>
      </c>
      <c r="D101" s="10"/>
      <c r="E101" s="10"/>
      <c r="F101" s="10"/>
      <c r="G101" s="14"/>
      <c r="H101" s="61"/>
      <c r="I101" s="80"/>
      <c r="J101" s="80"/>
      <c r="K101" s="51"/>
      <c r="L101" s="55"/>
      <c r="M101" s="55"/>
      <c r="N101" s="52"/>
      <c r="O101" s="53"/>
      <c r="P101" s="54"/>
      <c r="Q101" s="45"/>
    </row>
    <row r="102" spans="2:17" s="46" customFormat="1" ht="15.75" customHeight="1" thickBot="1">
      <c r="B102" s="9" t="s">
        <v>2</v>
      </c>
      <c r="C102" s="10" t="s">
        <v>45</v>
      </c>
      <c r="D102" s="10"/>
      <c r="E102" s="10"/>
      <c r="F102" s="10"/>
      <c r="G102" s="12"/>
      <c r="H102" s="61"/>
      <c r="I102" s="80"/>
      <c r="J102" s="80"/>
      <c r="K102" s="51"/>
      <c r="L102" s="55"/>
      <c r="M102" s="55"/>
      <c r="N102" s="52"/>
      <c r="O102" s="53"/>
      <c r="P102" s="54"/>
      <c r="Q102" s="45"/>
    </row>
    <row r="103" spans="2:17" s="46" customFormat="1" ht="15.75" customHeight="1" thickBot="1">
      <c r="B103" s="9" t="s">
        <v>3</v>
      </c>
      <c r="C103" s="10" t="s">
        <v>136</v>
      </c>
      <c r="D103" s="10"/>
      <c r="E103" s="10"/>
      <c r="F103" s="10"/>
      <c r="G103" s="12"/>
      <c r="H103" s="61"/>
      <c r="I103" s="80"/>
      <c r="J103" s="80"/>
      <c r="K103" s="51"/>
      <c r="L103" s="55"/>
      <c r="M103" s="55"/>
      <c r="N103" s="52"/>
      <c r="O103" s="53"/>
      <c r="P103" s="54"/>
      <c r="Q103" s="45"/>
    </row>
    <row r="104" spans="2:17" s="46" customFormat="1" ht="15.75" customHeight="1" thickBot="1">
      <c r="B104" s="128" t="s">
        <v>41</v>
      </c>
      <c r="C104" s="129"/>
      <c r="D104" s="69"/>
      <c r="E104" s="69"/>
      <c r="F104" s="69"/>
      <c r="G104" s="24">
        <f>SUM(G100:G103)</f>
        <v>0</v>
      </c>
      <c r="H104" s="61"/>
      <c r="I104" s="80"/>
      <c r="J104" s="80"/>
      <c r="K104" s="51"/>
      <c r="L104" s="55"/>
      <c r="M104" s="55"/>
      <c r="N104" s="52"/>
      <c r="O104" s="53"/>
      <c r="P104" s="54"/>
      <c r="Q104" s="45"/>
    </row>
    <row r="105" spans="2:17" s="46" customFormat="1" ht="15.75" customHeight="1">
      <c r="B105" s="30"/>
      <c r="C105" s="30"/>
      <c r="D105" s="30"/>
      <c r="E105" s="30"/>
      <c r="F105" s="30"/>
      <c r="G105" s="61"/>
      <c r="H105" s="61"/>
      <c r="I105" s="80"/>
      <c r="J105" s="80"/>
      <c r="K105" s="51"/>
      <c r="L105" s="55"/>
      <c r="M105" s="55"/>
      <c r="N105" s="52"/>
      <c r="O105" s="53"/>
      <c r="P105" s="54"/>
      <c r="Q105" s="45"/>
    </row>
    <row r="106" spans="2:17" s="46" customFormat="1" ht="15.75" customHeight="1">
      <c r="B106" s="127" t="s">
        <v>113</v>
      </c>
      <c r="C106" s="127"/>
      <c r="D106" s="127"/>
      <c r="E106" s="127"/>
      <c r="F106" s="127"/>
      <c r="G106" s="1"/>
      <c r="H106" s="1"/>
      <c r="I106" s="80"/>
      <c r="J106" s="80"/>
      <c r="K106" s="51"/>
      <c r="L106" s="55"/>
      <c r="M106" s="55"/>
      <c r="N106" s="52"/>
      <c r="O106" s="53"/>
      <c r="P106" s="54"/>
      <c r="Q106" s="45"/>
    </row>
    <row r="107" spans="2:17" s="46" customFormat="1" ht="15.75" customHeight="1" thickBot="1">
      <c r="B107" s="1"/>
      <c r="C107" s="1"/>
      <c r="D107" s="1"/>
      <c r="E107" s="1"/>
      <c r="F107" s="1"/>
      <c r="G107" s="80"/>
      <c r="H107" s="80"/>
      <c r="I107" s="51"/>
      <c r="J107" s="55"/>
      <c r="K107" s="55"/>
      <c r="L107" s="52"/>
      <c r="M107" s="53"/>
      <c r="N107" s="54"/>
      <c r="O107" s="45"/>
    </row>
    <row r="108" spans="2:17" s="46" customFormat="1" ht="15.75" customHeight="1" thickBot="1">
      <c r="B108" s="8">
        <v>5</v>
      </c>
      <c r="C108" s="17" t="s">
        <v>46</v>
      </c>
      <c r="D108" s="17"/>
      <c r="E108" s="20" t="s">
        <v>37</v>
      </c>
      <c r="F108" s="8" t="s">
        <v>31</v>
      </c>
      <c r="G108" s="80"/>
      <c r="H108" s="80"/>
      <c r="I108" s="51"/>
      <c r="J108" s="55"/>
      <c r="K108" s="55"/>
      <c r="L108" s="52"/>
      <c r="M108" s="53"/>
      <c r="N108" s="54"/>
      <c r="O108" s="45"/>
    </row>
    <row r="109" spans="2:17" s="46" customFormat="1" ht="15.75" customHeight="1" thickBot="1">
      <c r="B109" s="9" t="s">
        <v>0</v>
      </c>
      <c r="C109" s="10" t="s">
        <v>17</v>
      </c>
      <c r="D109" s="10"/>
      <c r="E109" s="18"/>
      <c r="F109" s="19">
        <f>D125*E109</f>
        <v>0</v>
      </c>
      <c r="G109" s="80"/>
      <c r="H109" s="80"/>
      <c r="I109" s="51"/>
      <c r="J109"/>
      <c r="K109" s="161"/>
      <c r="L109" s="161"/>
      <c r="M109" s="161"/>
      <c r="N109" s="54"/>
      <c r="O109" s="45"/>
    </row>
    <row r="110" spans="2:17" s="46" customFormat="1" ht="15.75" customHeight="1" thickBot="1">
      <c r="B110" s="9" t="s">
        <v>1</v>
      </c>
      <c r="C110" s="10" t="s">
        <v>47</v>
      </c>
      <c r="D110" s="10"/>
      <c r="E110" s="18"/>
      <c r="F110" s="19">
        <f>D125*E110</f>
        <v>0</v>
      </c>
      <c r="G110" s="80"/>
      <c r="H110" s="80"/>
      <c r="I110" s="55"/>
      <c r="J110" s="52"/>
      <c r="K110" s="53"/>
      <c r="L110" s="162"/>
      <c r="M110" s="162"/>
      <c r="N110" s="54"/>
      <c r="O110" s="45"/>
    </row>
    <row r="111" spans="2:17" s="46" customFormat="1" ht="15.75" customHeight="1" thickBot="1">
      <c r="B111" s="9" t="s">
        <v>2</v>
      </c>
      <c r="C111" s="10" t="s">
        <v>18</v>
      </c>
      <c r="D111" s="10"/>
      <c r="E111" s="18"/>
      <c r="F111" s="19"/>
      <c r="G111" s="80"/>
      <c r="H111" s="80"/>
      <c r="I111" s="80"/>
      <c r="J111" s="80"/>
      <c r="K111" s="161" t="s">
        <v>49</v>
      </c>
      <c r="L111" s="161"/>
      <c r="M111" s="161"/>
      <c r="N111" s="163"/>
      <c r="O111" s="163"/>
      <c r="P111" s="54"/>
      <c r="Q111" s="45"/>
    </row>
    <row r="112" spans="2:17" s="46" customFormat="1" ht="15.75" customHeight="1" thickBot="1">
      <c r="B112" s="9"/>
      <c r="C112" s="10" t="s">
        <v>48</v>
      </c>
      <c r="D112" s="10"/>
      <c r="E112" s="18"/>
      <c r="F112" s="19">
        <f>E112*L114</f>
        <v>0</v>
      </c>
      <c r="G112" s="80"/>
      <c r="H112" s="80"/>
      <c r="I112" s="80"/>
      <c r="J112" s="80"/>
      <c r="K112" s="97" t="s">
        <v>51</v>
      </c>
      <c r="L112" s="162">
        <f>SUM(E112:E114)</f>
        <v>0</v>
      </c>
      <c r="M112" s="162"/>
      <c r="N112" s="164"/>
      <c r="O112" s="164"/>
      <c r="P112" s="54"/>
      <c r="Q112" s="45"/>
    </row>
    <row r="113" spans="2:17" s="46" customFormat="1" ht="15.75" customHeight="1" thickBot="1">
      <c r="B113" s="9"/>
      <c r="C113" s="10" t="s">
        <v>50</v>
      </c>
      <c r="D113" s="10"/>
      <c r="E113" s="18"/>
      <c r="F113" s="19">
        <f>E113*L114</f>
        <v>0</v>
      </c>
      <c r="G113" s="80"/>
      <c r="H113" s="80"/>
      <c r="I113" s="80"/>
      <c r="J113" s="80"/>
      <c r="K113" s="97" t="s">
        <v>53</v>
      </c>
      <c r="L113" s="163">
        <f>G36+G95+H68+H73+F109+F110</f>
        <v>610.4</v>
      </c>
      <c r="M113" s="163"/>
      <c r="N113" s="52"/>
      <c r="O113" s="53"/>
      <c r="P113" s="54"/>
      <c r="Q113" s="45"/>
    </row>
    <row r="114" spans="2:17" s="46" customFormat="1" ht="25.5" customHeight="1" thickBot="1">
      <c r="B114" s="9"/>
      <c r="C114" s="10" t="s">
        <v>52</v>
      </c>
      <c r="D114" s="10"/>
      <c r="E114" s="18"/>
      <c r="F114" s="19">
        <f>E114*L114</f>
        <v>0</v>
      </c>
      <c r="G114" s="80"/>
      <c r="H114" s="80"/>
      <c r="I114" s="80"/>
      <c r="J114" s="80"/>
      <c r="K114" s="97" t="s">
        <v>54</v>
      </c>
      <c r="L114" s="164">
        <f>-L113/(L112/1-1)</f>
        <v>610.4</v>
      </c>
      <c r="M114" s="164"/>
      <c r="N114" s="52"/>
      <c r="O114" s="53"/>
      <c r="P114" s="54"/>
      <c r="Q114" s="45"/>
    </row>
    <row r="115" spans="2:17" s="46" customFormat="1" ht="15.75" customHeight="1" thickBot="1">
      <c r="B115" s="128" t="s">
        <v>41</v>
      </c>
      <c r="C115" s="129"/>
      <c r="D115" s="69"/>
      <c r="E115" s="31">
        <f>E109+E110+E112+E113+E114</f>
        <v>0</v>
      </c>
      <c r="F115" s="32">
        <f>SUM(F109:F114)</f>
        <v>0</v>
      </c>
      <c r="G115" s="80"/>
      <c r="H115" s="80"/>
      <c r="I115" s="51"/>
      <c r="J115" s="55"/>
      <c r="K115" s="55"/>
      <c r="L115" s="52"/>
      <c r="M115" s="53"/>
      <c r="N115" s="54"/>
      <c r="O115" s="45"/>
    </row>
    <row r="116" spans="2:17" s="46" customFormat="1" ht="15.75" customHeight="1">
      <c r="B116" s="81"/>
      <c r="C116" s="81"/>
      <c r="D116" s="81"/>
      <c r="E116" s="81"/>
      <c r="F116" s="81"/>
      <c r="G116" s="82"/>
      <c r="H116" s="83"/>
      <c r="I116" s="80"/>
      <c r="J116" s="80"/>
      <c r="K116" s="51"/>
      <c r="L116" s="55"/>
      <c r="M116" s="55"/>
      <c r="N116" s="52"/>
      <c r="O116" s="53"/>
      <c r="P116" s="54"/>
      <c r="Q116" s="45"/>
    </row>
    <row r="117" spans="2:17" s="46" customFormat="1" ht="15.75" customHeight="1">
      <c r="B117" s="127" t="s">
        <v>55</v>
      </c>
      <c r="C117" s="127"/>
      <c r="D117" s="127"/>
      <c r="E117" s="81"/>
      <c r="F117" s="81"/>
      <c r="G117" s="82"/>
      <c r="H117" s="83"/>
      <c r="I117" s="80"/>
      <c r="J117" s="80"/>
      <c r="K117" s="51"/>
      <c r="L117" s="55"/>
      <c r="M117" s="55"/>
      <c r="N117" s="52"/>
      <c r="O117" s="53"/>
      <c r="P117" s="54"/>
      <c r="Q117" s="45"/>
    </row>
    <row r="118" spans="2:17" s="46" customFormat="1" ht="15.75" customHeight="1" thickBot="1">
      <c r="B118" s="1"/>
      <c r="C118" s="1"/>
      <c r="D118" s="1"/>
      <c r="E118" s="81"/>
      <c r="F118" s="81"/>
      <c r="G118" s="82"/>
      <c r="H118" s="83"/>
      <c r="I118" s="80"/>
      <c r="J118" s="80"/>
      <c r="K118" s="51"/>
      <c r="L118" s="84"/>
      <c r="M118" s="55"/>
      <c r="N118" s="52"/>
      <c r="O118" s="53"/>
      <c r="P118" s="54"/>
      <c r="Q118" s="45"/>
    </row>
    <row r="119" spans="2:17" s="46" customFormat="1" ht="15.75" customHeight="1" thickBot="1">
      <c r="B119" s="8"/>
      <c r="C119" s="20" t="s">
        <v>56</v>
      </c>
      <c r="D119" s="20" t="s">
        <v>31</v>
      </c>
      <c r="E119" s="81"/>
      <c r="F119" s="81"/>
      <c r="G119" s="82"/>
      <c r="H119" s="83"/>
      <c r="I119" s="80"/>
      <c r="J119" s="80"/>
      <c r="K119" s="51"/>
      <c r="L119" s="55"/>
      <c r="M119" s="55"/>
      <c r="N119" s="52"/>
      <c r="O119" s="53"/>
      <c r="P119" s="54"/>
      <c r="Q119" s="45"/>
    </row>
    <row r="120" spans="2:17" s="46" customFormat="1" ht="15.75" customHeight="1" thickBot="1">
      <c r="B120" s="21" t="s">
        <v>0</v>
      </c>
      <c r="C120" s="10" t="s">
        <v>114</v>
      </c>
      <c r="D120" s="22">
        <f>G36</f>
        <v>0</v>
      </c>
      <c r="E120" s="81"/>
      <c r="F120" s="81"/>
      <c r="G120" s="82"/>
      <c r="H120" s="83"/>
      <c r="I120" s="80"/>
      <c r="J120" s="80"/>
      <c r="K120" s="51"/>
      <c r="L120" s="55"/>
      <c r="M120" s="55"/>
      <c r="N120" s="52"/>
      <c r="O120" s="53"/>
      <c r="P120" s="54"/>
      <c r="Q120" s="45"/>
    </row>
    <row r="121" spans="2:17" s="46" customFormat="1" ht="15.75" customHeight="1" thickBot="1">
      <c r="B121" s="21" t="s">
        <v>1</v>
      </c>
      <c r="C121" s="10" t="s">
        <v>115</v>
      </c>
      <c r="D121" s="22">
        <f>H82</f>
        <v>0</v>
      </c>
      <c r="E121" s="81"/>
      <c r="F121" s="81"/>
      <c r="G121" s="82"/>
      <c r="H121" s="83"/>
      <c r="I121" s="80"/>
      <c r="J121" s="80"/>
      <c r="K121" s="51"/>
      <c r="L121" s="55"/>
      <c r="M121" s="55"/>
      <c r="N121" s="52"/>
      <c r="O121" s="53"/>
      <c r="P121" s="54"/>
      <c r="Q121" s="45"/>
    </row>
    <row r="122" spans="2:17" s="46" customFormat="1" ht="15.75" customHeight="1" thickBot="1">
      <c r="B122" s="21" t="s">
        <v>2</v>
      </c>
      <c r="C122" s="10" t="s">
        <v>116</v>
      </c>
      <c r="D122" s="22">
        <f>G95</f>
        <v>610.4</v>
      </c>
      <c r="E122" s="81"/>
      <c r="F122" s="81"/>
      <c r="G122" s="82"/>
      <c r="H122" s="96"/>
      <c r="I122" s="80"/>
      <c r="J122" s="80"/>
      <c r="K122" s="51"/>
      <c r="L122" s="55"/>
      <c r="M122" s="55"/>
      <c r="N122" s="52"/>
      <c r="O122" s="53"/>
      <c r="P122" s="54"/>
      <c r="Q122" s="45"/>
    </row>
    <row r="123" spans="2:17" s="46" customFormat="1" ht="15.75" customHeight="1" thickBot="1">
      <c r="B123" s="21" t="s">
        <v>3</v>
      </c>
      <c r="C123" s="10" t="s">
        <v>117</v>
      </c>
      <c r="D123" s="22">
        <f>G104</f>
        <v>0</v>
      </c>
      <c r="E123" s="81"/>
      <c r="F123" s="81"/>
      <c r="G123" s="82"/>
      <c r="H123" s="96"/>
      <c r="I123" s="80"/>
      <c r="J123" s="80"/>
      <c r="K123" s="51"/>
      <c r="L123" s="55"/>
      <c r="M123" s="55"/>
      <c r="N123" s="52"/>
      <c r="O123" s="53"/>
      <c r="P123" s="54"/>
      <c r="Q123" s="45"/>
    </row>
    <row r="124" spans="2:17" s="46" customFormat="1" ht="15.75" customHeight="1" thickBot="1">
      <c r="B124" s="21" t="s">
        <v>6</v>
      </c>
      <c r="C124" s="10" t="s">
        <v>118</v>
      </c>
      <c r="D124" s="22">
        <f>F115</f>
        <v>0</v>
      </c>
      <c r="E124" s="81"/>
      <c r="F124" s="81"/>
      <c r="G124" s="82"/>
      <c r="H124" s="96"/>
      <c r="I124" s="80"/>
      <c r="J124" s="80"/>
      <c r="K124" s="51"/>
      <c r="L124" s="55"/>
      <c r="M124" s="55"/>
      <c r="N124" s="52"/>
      <c r="O124" s="53"/>
      <c r="P124" s="54"/>
      <c r="Q124" s="45"/>
    </row>
    <row r="125" spans="2:17" s="46" customFormat="1" ht="15.75" customHeight="1" thickBot="1">
      <c r="B125" s="169" t="s">
        <v>119</v>
      </c>
      <c r="C125" s="170"/>
      <c r="D125" s="22">
        <f>SUM(D120:D123)</f>
        <v>610.4</v>
      </c>
      <c r="E125" s="81"/>
      <c r="F125" s="81"/>
      <c r="G125" s="89"/>
      <c r="H125" s="96"/>
      <c r="I125" s="80"/>
      <c r="J125" s="80"/>
      <c r="K125" s="51"/>
      <c r="L125" s="55"/>
      <c r="M125" s="55"/>
      <c r="N125" s="52"/>
      <c r="O125" s="53"/>
      <c r="P125" s="54"/>
      <c r="Q125" s="45"/>
    </row>
    <row r="126" spans="2:17" s="46" customFormat="1" ht="15.75" customHeight="1" thickBot="1">
      <c r="B126" s="128" t="s">
        <v>57</v>
      </c>
      <c r="C126" s="129"/>
      <c r="D126" s="23">
        <f>D125+D124</f>
        <v>610.4</v>
      </c>
      <c r="E126" s="81"/>
      <c r="F126" s="81"/>
      <c r="G126" s="82"/>
      <c r="H126" s="90"/>
      <c r="I126" s="80"/>
      <c r="J126" s="80"/>
      <c r="K126" s="51"/>
      <c r="L126" s="55"/>
      <c r="M126" s="55"/>
      <c r="N126" s="52"/>
      <c r="O126" s="53"/>
      <c r="P126" s="54"/>
      <c r="Q126" s="45"/>
    </row>
    <row r="127" spans="2:17" s="46" customFormat="1" ht="15.75" customHeight="1">
      <c r="B127" s="81"/>
      <c r="C127" s="81"/>
      <c r="D127" s="81"/>
      <c r="E127" s="81"/>
      <c r="F127" s="81"/>
      <c r="G127" s="82"/>
      <c r="H127" s="83"/>
      <c r="I127" s="80"/>
      <c r="J127" s="80"/>
      <c r="K127" s="51"/>
      <c r="L127" s="55"/>
      <c r="M127" s="55"/>
      <c r="N127" s="52"/>
      <c r="O127" s="53"/>
      <c r="P127" s="54"/>
      <c r="Q127" s="45"/>
    </row>
    <row r="128" spans="2:17" s="46" customFormat="1" ht="26.25" customHeight="1">
      <c r="B128" s="165" t="s">
        <v>121</v>
      </c>
      <c r="C128" s="165"/>
      <c r="D128" s="165"/>
      <c r="E128" s="165"/>
      <c r="F128" s="165"/>
      <c r="G128" s="165"/>
      <c r="H128" s="165"/>
      <c r="I128" s="165"/>
      <c r="J128" s="80"/>
      <c r="K128" s="51"/>
      <c r="L128" s="55"/>
      <c r="M128" s="55"/>
      <c r="N128" s="52"/>
      <c r="O128" s="53"/>
      <c r="P128" s="54"/>
      <c r="Q128" s="45"/>
    </row>
    <row r="129" spans="2:17" s="46" customFormat="1" ht="15.75" customHeight="1">
      <c r="B129" s="33"/>
      <c r="C129" s="34"/>
      <c r="D129" s="34"/>
      <c r="E129" s="34"/>
      <c r="F129" s="34"/>
      <c r="G129" s="34"/>
      <c r="H129" s="83"/>
      <c r="I129" s="80"/>
      <c r="J129" s="80"/>
      <c r="K129" s="51"/>
      <c r="L129" s="55"/>
      <c r="M129" s="55"/>
      <c r="N129" s="52"/>
      <c r="O129" s="53"/>
      <c r="P129" s="54"/>
      <c r="Q129" s="45"/>
    </row>
    <row r="130" spans="2:17" s="46" customFormat="1" ht="47.25">
      <c r="B130" s="100" t="s">
        <v>61</v>
      </c>
      <c r="C130" s="101" t="s">
        <v>62</v>
      </c>
      <c r="D130" s="102" t="s">
        <v>63</v>
      </c>
      <c r="E130" s="102" t="s">
        <v>120</v>
      </c>
      <c r="F130" s="103" t="s">
        <v>64</v>
      </c>
      <c r="G130" s="104" t="s">
        <v>122</v>
      </c>
      <c r="H130" s="104" t="s">
        <v>124</v>
      </c>
      <c r="I130" s="104" t="s">
        <v>123</v>
      </c>
      <c r="J130" s="80"/>
      <c r="K130" s="51"/>
      <c r="L130" s="55"/>
      <c r="M130" s="55"/>
      <c r="N130" s="52"/>
      <c r="O130" s="53"/>
      <c r="P130" s="54"/>
      <c r="Q130" s="45"/>
    </row>
    <row r="131" spans="2:17" ht="57.75" customHeight="1">
      <c r="B131" s="105" t="s">
        <v>128</v>
      </c>
      <c r="C131" s="35">
        <f>D126</f>
        <v>610.4</v>
      </c>
      <c r="D131" s="106">
        <v>1</v>
      </c>
      <c r="E131" s="107">
        <f>C131*D131</f>
        <v>610.4</v>
      </c>
      <c r="F131" s="108">
        <v>3</v>
      </c>
      <c r="G131" s="109">
        <f>E131*F131</f>
        <v>1831.1999999999998</v>
      </c>
      <c r="H131" s="109">
        <f>E131*12</f>
        <v>7324.7999999999993</v>
      </c>
      <c r="I131" s="109">
        <f>G131*12</f>
        <v>21974.399999999998</v>
      </c>
      <c r="J131" s="98"/>
      <c r="L131" s="87"/>
    </row>
    <row r="132" spans="2:17">
      <c r="B132" s="85"/>
      <c r="C132" s="85"/>
      <c r="D132" s="85"/>
      <c r="E132" s="85"/>
      <c r="F132" s="85"/>
      <c r="G132" s="86"/>
      <c r="H132" s="34"/>
    </row>
    <row r="133" spans="2:17">
      <c r="B133" s="85"/>
      <c r="C133" s="85"/>
      <c r="D133" s="85"/>
      <c r="E133" s="85"/>
      <c r="F133" s="85"/>
      <c r="G133" s="86"/>
      <c r="H133" s="34"/>
    </row>
    <row r="134" spans="2:17" ht="87.75" customHeight="1">
      <c r="I134" s="26"/>
      <c r="J134" s="26"/>
      <c r="K134" s="88"/>
    </row>
    <row r="137" spans="2:17" ht="26.25" customHeight="1">
      <c r="D137" s="167"/>
      <c r="E137" s="168"/>
      <c r="F137" s="168"/>
      <c r="G137" s="168"/>
    </row>
    <row r="138" spans="2:17">
      <c r="D138" s="168"/>
      <c r="E138" s="168"/>
      <c r="F138" s="168"/>
      <c r="G138" s="168"/>
    </row>
    <row r="139" spans="2:17">
      <c r="D139" s="168"/>
      <c r="E139" s="168"/>
      <c r="F139" s="168"/>
      <c r="G139" s="168"/>
    </row>
    <row r="140" spans="2:17" ht="24.75" customHeight="1">
      <c r="D140" s="168"/>
      <c r="E140" s="168"/>
      <c r="F140" s="168"/>
      <c r="G140" s="168"/>
    </row>
    <row r="142" spans="2:17" ht="15" customHeight="1">
      <c r="C142" s="167"/>
      <c r="D142" s="167"/>
      <c r="E142" s="167"/>
      <c r="F142" s="167"/>
      <c r="G142" s="167"/>
      <c r="H142" s="26"/>
    </row>
    <row r="143" spans="2:17">
      <c r="C143" s="167"/>
      <c r="D143" s="167"/>
      <c r="E143" s="167"/>
      <c r="F143" s="167"/>
      <c r="G143" s="167"/>
    </row>
    <row r="144" spans="2:17" ht="15" customHeight="1">
      <c r="C144" s="167"/>
      <c r="D144" s="167"/>
      <c r="E144" s="167"/>
      <c r="F144" s="167"/>
      <c r="G144" s="167"/>
    </row>
  </sheetData>
  <mergeCells count="65">
    <mergeCell ref="B128:I128"/>
    <mergeCell ref="B106:F106"/>
    <mergeCell ref="B7:G8"/>
    <mergeCell ref="C142:G144"/>
    <mergeCell ref="D137:G140"/>
    <mergeCell ref="B117:D117"/>
    <mergeCell ref="B125:C125"/>
    <mergeCell ref="B126:C126"/>
    <mergeCell ref="B115:C115"/>
    <mergeCell ref="C86:F86"/>
    <mergeCell ref="B87:B88"/>
    <mergeCell ref="G87:G88"/>
    <mergeCell ref="C89:C90"/>
    <mergeCell ref="B89:B90"/>
    <mergeCell ref="B104:C104"/>
    <mergeCell ref="B91:B92"/>
    <mergeCell ref="K109:M109"/>
    <mergeCell ref="L110:M110"/>
    <mergeCell ref="N111:O111"/>
    <mergeCell ref="N112:O112"/>
    <mergeCell ref="L114:M114"/>
    <mergeCell ref="L113:M113"/>
    <mergeCell ref="L112:M112"/>
    <mergeCell ref="K111:M111"/>
    <mergeCell ref="B70:H70"/>
    <mergeCell ref="B73:C73"/>
    <mergeCell ref="B75:H75"/>
    <mergeCell ref="N74:O74"/>
    <mergeCell ref="N75:O75"/>
    <mergeCell ref="B39:G39"/>
    <mergeCell ref="B62:H62"/>
    <mergeCell ref="B63:H63"/>
    <mergeCell ref="B40:H40"/>
    <mergeCell ref="B68:C68"/>
    <mergeCell ref="B9:G9"/>
    <mergeCell ref="B20:G20"/>
    <mergeCell ref="B27:G27"/>
    <mergeCell ref="B36:C36"/>
    <mergeCell ref="B15:G15"/>
    <mergeCell ref="C93:C94"/>
    <mergeCell ref="B93:B94"/>
    <mergeCell ref="G93:G94"/>
    <mergeCell ref="G91:G92"/>
    <mergeCell ref="N77:P77"/>
    <mergeCell ref="N78:P78"/>
    <mergeCell ref="B82:C82"/>
    <mergeCell ref="L82:M82"/>
    <mergeCell ref="B84:G84"/>
    <mergeCell ref="C91:C92"/>
    <mergeCell ref="B3:D3"/>
    <mergeCell ref="N58:O58"/>
    <mergeCell ref="G89:G90"/>
    <mergeCell ref="B97:G97"/>
    <mergeCell ref="B50:C50"/>
    <mergeCell ref="B61:C61"/>
    <mergeCell ref="B52:H52"/>
    <mergeCell ref="B51:H51"/>
    <mergeCell ref="L78:M78"/>
    <mergeCell ref="L79:M79"/>
    <mergeCell ref="N79:P79"/>
    <mergeCell ref="N80:O80"/>
    <mergeCell ref="L77:M77"/>
    <mergeCell ref="B95:C95"/>
    <mergeCell ref="B85:G85"/>
    <mergeCell ref="C87:C88"/>
  </mergeCells>
  <pageMargins left="0.511811024" right="0.511811024" top="0.78740157499999996" bottom="0.78740157499999996" header="0.31496062000000002" footer="0.31496062000000002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Q144"/>
  <sheetViews>
    <sheetView showGridLines="0" view="pageBreakPreview" topLeftCell="B115" zoomScale="85" zoomScaleNormal="70" zoomScaleSheetLayoutView="85" workbookViewId="0">
      <selection activeCell="G12" sqref="G12"/>
    </sheetView>
  </sheetViews>
  <sheetFormatPr defaultRowHeight="15"/>
  <cols>
    <col min="1" max="1" width="5.140625" customWidth="1"/>
    <col min="2" max="2" width="21.5703125" customWidth="1"/>
    <col min="3" max="3" width="60.5703125" customWidth="1"/>
    <col min="4" max="4" width="22.140625" customWidth="1"/>
    <col min="5" max="5" width="18.85546875" customWidth="1"/>
    <col min="6" max="6" width="22.140625" customWidth="1"/>
    <col min="7" max="7" width="41.140625" bestFit="1" customWidth="1"/>
    <col min="8" max="8" width="29.7109375" customWidth="1"/>
    <col min="9" max="9" width="24.85546875" customWidth="1"/>
    <col min="10" max="10" width="3.85546875" customWidth="1"/>
    <col min="11" max="11" width="0.140625" hidden="1" customWidth="1"/>
    <col min="12" max="12" width="12.42578125" hidden="1" customWidth="1"/>
    <col min="13" max="13" width="13" hidden="1" customWidth="1"/>
  </cols>
  <sheetData>
    <row r="2" spans="2:10">
      <c r="B2" s="92" t="s">
        <v>131</v>
      </c>
      <c r="C2" s="93"/>
      <c r="D2" s="94"/>
    </row>
    <row r="3" spans="2:10">
      <c r="B3" s="124" t="s">
        <v>125</v>
      </c>
      <c r="C3" s="124"/>
      <c r="D3" s="124"/>
    </row>
    <row r="4" spans="2:10">
      <c r="B4" s="92" t="s">
        <v>126</v>
      </c>
      <c r="C4" s="93"/>
      <c r="D4" s="94"/>
    </row>
    <row r="5" spans="2:10">
      <c r="B5" s="95" t="s">
        <v>132</v>
      </c>
      <c r="C5" s="93"/>
      <c r="D5" s="94"/>
    </row>
    <row r="7" spans="2:10" ht="23.25">
      <c r="B7" s="166" t="s">
        <v>21</v>
      </c>
      <c r="C7" s="166"/>
      <c r="D7" s="166"/>
      <c r="E7" s="166"/>
      <c r="F7" s="166"/>
      <c r="G7" s="166"/>
      <c r="H7" s="38"/>
      <c r="I7" s="28"/>
      <c r="J7" s="28"/>
    </row>
    <row r="8" spans="2:10" ht="16.5" thickBot="1">
      <c r="B8" s="166"/>
      <c r="C8" s="166"/>
      <c r="D8" s="166"/>
      <c r="E8" s="166"/>
      <c r="F8" s="166"/>
      <c r="G8" s="166"/>
      <c r="H8" s="37"/>
      <c r="I8" s="29"/>
      <c r="J8" s="29"/>
    </row>
    <row r="9" spans="2:10" ht="16.5" thickBot="1">
      <c r="B9" s="150" t="s">
        <v>22</v>
      </c>
      <c r="C9" s="151"/>
      <c r="D9" s="152"/>
      <c r="E9" s="152"/>
      <c r="F9" s="152"/>
      <c r="G9" s="153"/>
      <c r="H9" s="1"/>
      <c r="I9" s="1"/>
      <c r="J9" s="1"/>
    </row>
    <row r="10" spans="2:10" ht="16.5" thickBot="1">
      <c r="B10" s="2" t="s">
        <v>0</v>
      </c>
      <c r="C10" s="42" t="s">
        <v>23</v>
      </c>
      <c r="D10" s="42"/>
      <c r="E10" s="42"/>
      <c r="F10" s="42"/>
      <c r="G10" s="3"/>
      <c r="H10" s="1"/>
      <c r="I10" s="1"/>
      <c r="J10" s="1"/>
    </row>
    <row r="11" spans="2:10" ht="16.5" thickBot="1">
      <c r="B11" s="4" t="s">
        <v>1</v>
      </c>
      <c r="C11" s="43" t="s">
        <v>67</v>
      </c>
      <c r="D11" s="43"/>
      <c r="E11" s="43"/>
      <c r="F11" s="43"/>
      <c r="G11" s="5" t="s">
        <v>66</v>
      </c>
      <c r="H11" s="1"/>
      <c r="I11" s="1"/>
      <c r="J11" s="1"/>
    </row>
    <row r="12" spans="2:10" ht="16.5" thickBot="1">
      <c r="B12" s="4" t="s">
        <v>2</v>
      </c>
      <c r="C12" s="43" t="s">
        <v>24</v>
      </c>
      <c r="D12" s="43"/>
      <c r="E12" s="43"/>
      <c r="F12" s="43"/>
      <c r="G12" s="8" t="s">
        <v>134</v>
      </c>
      <c r="H12" s="1"/>
      <c r="I12" s="1"/>
      <c r="J12" s="1"/>
    </row>
    <row r="13" spans="2:10" ht="16.5" thickBot="1">
      <c r="B13" s="4" t="s">
        <v>6</v>
      </c>
      <c r="C13" s="43" t="s">
        <v>25</v>
      </c>
      <c r="D13" s="43"/>
      <c r="E13" s="43"/>
      <c r="F13" s="43"/>
      <c r="G13" s="4">
        <v>12</v>
      </c>
      <c r="H13" s="1"/>
      <c r="I13" s="1"/>
      <c r="J13" s="1"/>
    </row>
    <row r="14" spans="2:10" ht="16.5" thickBot="1">
      <c r="B14" s="6"/>
      <c r="C14" s="6"/>
      <c r="D14" s="6"/>
      <c r="E14" s="6"/>
      <c r="F14" s="6"/>
      <c r="G14" s="6"/>
      <c r="H14" s="1"/>
      <c r="I14" s="1"/>
      <c r="J14" s="1"/>
    </row>
    <row r="15" spans="2:10" ht="23.25" customHeight="1" thickBot="1">
      <c r="B15" s="155" t="s">
        <v>68</v>
      </c>
      <c r="C15" s="156"/>
      <c r="D15" s="156"/>
      <c r="E15" s="156"/>
      <c r="F15" s="156"/>
      <c r="G15" s="157"/>
      <c r="H15" s="1"/>
      <c r="I15" s="1"/>
      <c r="J15" s="1"/>
    </row>
    <row r="16" spans="2:10" ht="16.5" thickBot="1">
      <c r="B16" s="2" t="s">
        <v>0</v>
      </c>
      <c r="C16" s="42" t="s">
        <v>69</v>
      </c>
      <c r="D16" s="42"/>
      <c r="E16" s="42"/>
      <c r="F16" s="42"/>
      <c r="G16" s="110" t="s">
        <v>72</v>
      </c>
      <c r="H16" s="1"/>
      <c r="I16" s="1"/>
      <c r="J16" s="1"/>
    </row>
    <row r="17" spans="2:11" ht="16.5" thickBot="1">
      <c r="B17" s="4" t="s">
        <v>1</v>
      </c>
      <c r="C17" s="43" t="s">
        <v>70</v>
      </c>
      <c r="D17" s="43"/>
      <c r="E17" s="43"/>
      <c r="F17" s="43"/>
      <c r="G17" s="5">
        <v>3</v>
      </c>
      <c r="H17" s="1"/>
      <c r="I17" s="1"/>
      <c r="J17" s="1"/>
    </row>
    <row r="18" spans="2:11" ht="16.5" thickBot="1">
      <c r="B18" s="4" t="s">
        <v>2</v>
      </c>
      <c r="C18" s="43" t="s">
        <v>71</v>
      </c>
      <c r="D18" s="43"/>
      <c r="E18" s="43"/>
      <c r="F18" s="43"/>
      <c r="G18" s="4" t="s">
        <v>137</v>
      </c>
      <c r="H18" s="1"/>
      <c r="I18" s="1"/>
      <c r="J18" s="1"/>
    </row>
    <row r="19" spans="2:11" ht="16.5" thickBot="1">
      <c r="B19" s="6"/>
      <c r="C19" s="6"/>
      <c r="D19" s="6"/>
      <c r="E19" s="6"/>
      <c r="F19" s="6"/>
      <c r="G19" s="6"/>
      <c r="H19" s="1"/>
      <c r="I19" s="1"/>
      <c r="J19" s="1"/>
    </row>
    <row r="20" spans="2:11" ht="16.5" thickBot="1">
      <c r="B20" s="150" t="s">
        <v>26</v>
      </c>
      <c r="C20" s="151"/>
      <c r="D20" s="151"/>
      <c r="E20" s="151"/>
      <c r="F20" s="151"/>
      <c r="G20" s="154"/>
      <c r="H20" s="1"/>
      <c r="I20" s="1"/>
      <c r="J20" s="1"/>
    </row>
    <row r="21" spans="2:11" ht="16.5" thickBot="1">
      <c r="B21" s="2" t="s">
        <v>0</v>
      </c>
      <c r="C21" s="2" t="s">
        <v>127</v>
      </c>
      <c r="D21" s="2"/>
      <c r="E21" s="2"/>
      <c r="F21" s="2"/>
      <c r="G21" s="7" t="s">
        <v>138</v>
      </c>
      <c r="H21" s="1"/>
      <c r="I21" s="1"/>
      <c r="J21" s="1"/>
    </row>
    <row r="22" spans="2:11" ht="16.5" thickBot="1">
      <c r="B22" s="4" t="s">
        <v>1</v>
      </c>
      <c r="C22" s="4" t="s">
        <v>27</v>
      </c>
      <c r="D22" s="4"/>
      <c r="E22" s="4"/>
      <c r="F22" s="4"/>
      <c r="G22" s="4" t="s">
        <v>65</v>
      </c>
      <c r="H22" s="1"/>
      <c r="I22" s="1"/>
      <c r="J22" s="1"/>
    </row>
    <row r="23" spans="2:11" ht="16.5" thickBot="1">
      <c r="B23" s="4" t="s">
        <v>2</v>
      </c>
      <c r="C23" s="4" t="s">
        <v>4</v>
      </c>
      <c r="D23" s="4"/>
      <c r="E23" s="4"/>
      <c r="F23" s="4"/>
      <c r="G23" s="44"/>
      <c r="H23" s="1"/>
      <c r="I23" s="1"/>
      <c r="J23" s="1"/>
    </row>
    <row r="24" spans="2:11" ht="16.5" thickBot="1">
      <c r="B24" s="4" t="s">
        <v>3</v>
      </c>
      <c r="C24" s="4" t="s">
        <v>28</v>
      </c>
      <c r="D24" s="4"/>
      <c r="E24" s="4"/>
      <c r="F24" s="4"/>
      <c r="G24" s="7" t="s">
        <v>74</v>
      </c>
      <c r="H24" s="36"/>
      <c r="I24" s="1"/>
      <c r="J24" s="1"/>
    </row>
    <row r="25" spans="2:11" ht="16.5" thickBot="1">
      <c r="B25" s="4" t="s">
        <v>6</v>
      </c>
      <c r="C25" s="4" t="s">
        <v>29</v>
      </c>
      <c r="D25" s="4"/>
      <c r="E25" s="4"/>
      <c r="F25" s="4"/>
      <c r="G25" s="4" t="s">
        <v>133</v>
      </c>
      <c r="H25" s="1"/>
      <c r="I25" s="1"/>
      <c r="J25" s="1"/>
    </row>
    <row r="26" spans="2:11" ht="15.75">
      <c r="B26" s="1"/>
      <c r="C26" s="1"/>
      <c r="D26" s="1"/>
      <c r="E26" s="1"/>
      <c r="F26" s="1"/>
      <c r="G26" s="1"/>
      <c r="H26" s="1"/>
      <c r="I26" s="36"/>
      <c r="J26" s="36"/>
    </row>
    <row r="27" spans="2:11" ht="15.75">
      <c r="B27" s="127" t="s">
        <v>30</v>
      </c>
      <c r="C27" s="127"/>
      <c r="D27" s="127"/>
      <c r="E27" s="127"/>
      <c r="F27" s="127"/>
      <c r="G27" s="127"/>
      <c r="H27" s="1"/>
      <c r="I27" s="1"/>
      <c r="J27" s="1"/>
    </row>
    <row r="28" spans="2:11" ht="16.5" thickBot="1">
      <c r="B28" s="1"/>
      <c r="C28" s="1"/>
      <c r="D28" s="1"/>
      <c r="E28" s="1"/>
      <c r="F28" s="1"/>
      <c r="G28" s="1"/>
      <c r="H28" s="1"/>
      <c r="I28" s="1"/>
      <c r="J28" s="1"/>
    </row>
    <row r="29" spans="2:11" ht="16.5" thickBot="1">
      <c r="B29" s="8">
        <v>1</v>
      </c>
      <c r="C29" s="117" t="s">
        <v>5</v>
      </c>
      <c r="D29" s="40"/>
      <c r="E29" s="40"/>
      <c r="F29" s="40"/>
      <c r="G29" s="40" t="s">
        <v>31</v>
      </c>
      <c r="H29" s="1"/>
      <c r="I29" s="1"/>
      <c r="J29" s="1"/>
    </row>
    <row r="30" spans="2:11" ht="16.5" thickBot="1">
      <c r="B30" s="120" t="s">
        <v>0</v>
      </c>
      <c r="C30" s="39" t="s">
        <v>59</v>
      </c>
      <c r="D30" s="111"/>
      <c r="E30" s="113"/>
      <c r="F30" s="112"/>
      <c r="G30" s="99">
        <f>G23</f>
        <v>0</v>
      </c>
      <c r="H30" s="1"/>
      <c r="I30" s="1"/>
      <c r="J30" s="1"/>
      <c r="K30" s="11"/>
    </row>
    <row r="31" spans="2:11" ht="16.5" thickBot="1">
      <c r="B31" s="120" t="s">
        <v>1</v>
      </c>
      <c r="C31" s="10" t="s">
        <v>32</v>
      </c>
      <c r="D31" s="10"/>
      <c r="E31" s="10"/>
      <c r="F31" s="10"/>
      <c r="G31" s="12">
        <v>0</v>
      </c>
      <c r="H31" s="1"/>
      <c r="I31" s="1"/>
      <c r="J31" s="1"/>
      <c r="K31" s="13"/>
    </row>
    <row r="32" spans="2:11" ht="16.5" thickBot="1">
      <c r="B32" s="120" t="s">
        <v>2</v>
      </c>
      <c r="C32" s="10" t="s">
        <v>33</v>
      </c>
      <c r="D32" s="10"/>
      <c r="E32" s="10"/>
      <c r="F32" s="10"/>
      <c r="G32" s="14">
        <v>0</v>
      </c>
      <c r="H32" s="1"/>
      <c r="I32" s="1"/>
      <c r="J32" s="1"/>
      <c r="K32" s="11"/>
    </row>
    <row r="33" spans="2:17" ht="16.5" thickBot="1">
      <c r="B33" s="120" t="s">
        <v>3</v>
      </c>
      <c r="C33" s="10" t="s">
        <v>34</v>
      </c>
      <c r="D33" s="10"/>
      <c r="E33" s="10"/>
      <c r="F33" s="10"/>
      <c r="G33" s="14">
        <v>0</v>
      </c>
      <c r="H33" s="1"/>
      <c r="I33" s="1"/>
      <c r="J33" s="1"/>
      <c r="K33" s="13"/>
    </row>
    <row r="34" spans="2:17" ht="16.5" thickBot="1">
      <c r="B34" s="120" t="s">
        <v>6</v>
      </c>
      <c r="C34" s="10" t="s">
        <v>35</v>
      </c>
      <c r="D34" s="10"/>
      <c r="E34" s="10"/>
      <c r="F34" s="10"/>
      <c r="G34" s="14">
        <v>0</v>
      </c>
      <c r="H34" s="1"/>
      <c r="I34" s="1"/>
      <c r="J34" s="1"/>
      <c r="K34" s="13"/>
    </row>
    <row r="35" spans="2:17" ht="16.5" thickBot="1">
      <c r="B35" s="120" t="s">
        <v>7</v>
      </c>
      <c r="C35" s="10" t="s">
        <v>36</v>
      </c>
      <c r="D35" s="10"/>
      <c r="E35" s="10"/>
      <c r="F35" s="10"/>
      <c r="G35" s="14">
        <v>0</v>
      </c>
      <c r="H35" s="1"/>
      <c r="I35" s="36"/>
      <c r="J35" s="36"/>
      <c r="K35" s="13"/>
    </row>
    <row r="36" spans="2:17" ht="16.5" thickBot="1">
      <c r="B36" s="128" t="s">
        <v>10</v>
      </c>
      <c r="C36" s="129"/>
      <c r="D36" s="69"/>
      <c r="E36" s="69"/>
      <c r="F36" s="69"/>
      <c r="G36" s="24">
        <f>SUM(G30:G35)</f>
        <v>0</v>
      </c>
      <c r="H36" s="1"/>
      <c r="I36" s="36"/>
      <c r="J36" s="36"/>
      <c r="K36" s="13"/>
    </row>
    <row r="37" spans="2:17" ht="15.75">
      <c r="B37" s="1"/>
      <c r="C37" s="1"/>
      <c r="D37" s="1"/>
      <c r="E37" s="1"/>
      <c r="F37" s="1"/>
      <c r="G37" s="1"/>
      <c r="H37" s="1"/>
      <c r="I37" s="1"/>
      <c r="J37" s="1"/>
      <c r="K37" s="13"/>
    </row>
    <row r="38" spans="2:17" ht="15.75">
      <c r="B38" s="1"/>
      <c r="C38" s="1"/>
      <c r="D38" s="1"/>
      <c r="E38" s="1"/>
      <c r="F38" s="1"/>
      <c r="G38" s="1"/>
      <c r="H38" s="1"/>
      <c r="I38" s="1"/>
      <c r="J38" s="1"/>
      <c r="K38" s="13"/>
    </row>
    <row r="39" spans="2:17" ht="15.75">
      <c r="B39" s="127" t="s">
        <v>9</v>
      </c>
      <c r="C39" s="127"/>
      <c r="D39" s="127"/>
      <c r="E39" s="127"/>
      <c r="F39" s="127"/>
      <c r="G39" s="127"/>
      <c r="H39" s="1"/>
      <c r="I39" s="1"/>
      <c r="J39" s="1"/>
      <c r="K39" s="13"/>
    </row>
    <row r="40" spans="2:17" s="46" customFormat="1" ht="15" customHeight="1" thickBot="1">
      <c r="B40" s="159" t="s">
        <v>75</v>
      </c>
      <c r="C40" s="159"/>
      <c r="D40" s="159"/>
      <c r="E40" s="159"/>
      <c r="F40" s="159"/>
      <c r="G40" s="159"/>
      <c r="H40" s="159"/>
      <c r="I40" s="50"/>
      <c r="J40" s="50"/>
      <c r="K40" s="50"/>
      <c r="L40" s="50"/>
      <c r="M40" s="50"/>
      <c r="N40" s="50"/>
      <c r="O40" s="50"/>
      <c r="P40" s="50"/>
      <c r="Q40" s="45"/>
    </row>
    <row r="41" spans="2:17" s="46" customFormat="1" ht="15" customHeight="1" thickBot="1">
      <c r="B41" s="8" t="s">
        <v>76</v>
      </c>
      <c r="C41" s="117" t="s">
        <v>15</v>
      </c>
      <c r="D41" s="117"/>
      <c r="E41" s="117"/>
      <c r="F41" s="117"/>
      <c r="G41" s="117" t="s">
        <v>37</v>
      </c>
      <c r="H41" s="8" t="s">
        <v>31</v>
      </c>
      <c r="I41" s="50"/>
      <c r="J41" s="50"/>
      <c r="K41" s="50"/>
      <c r="L41" s="50"/>
      <c r="M41" s="50"/>
      <c r="N41" s="50"/>
      <c r="O41" s="50"/>
      <c r="P41" s="50"/>
      <c r="Q41" s="45"/>
    </row>
    <row r="42" spans="2:17" s="46" customFormat="1" ht="15" customHeight="1" thickBot="1">
      <c r="B42" s="120" t="s">
        <v>0</v>
      </c>
      <c r="C42" s="10" t="s">
        <v>60</v>
      </c>
      <c r="D42" s="10"/>
      <c r="E42" s="10"/>
      <c r="F42" s="10"/>
      <c r="G42" s="15">
        <v>0.2</v>
      </c>
      <c r="H42" s="12">
        <f>$G$36*G42</f>
        <v>0</v>
      </c>
      <c r="I42" s="50"/>
      <c r="J42" s="50"/>
      <c r="K42" s="50"/>
      <c r="L42" s="50"/>
      <c r="M42" s="50"/>
      <c r="N42" s="50"/>
      <c r="O42" s="50"/>
      <c r="P42" s="50"/>
      <c r="Q42" s="45"/>
    </row>
    <row r="43" spans="2:17" s="46" customFormat="1" ht="15" customHeight="1" thickBot="1">
      <c r="B43" s="120" t="s">
        <v>1</v>
      </c>
      <c r="C43" s="10" t="s">
        <v>38</v>
      </c>
      <c r="D43" s="10"/>
      <c r="E43" s="10"/>
      <c r="F43" s="10"/>
      <c r="G43" s="15">
        <v>2.5000000000000001E-2</v>
      </c>
      <c r="H43" s="12">
        <f>$G$36*G43</f>
        <v>0</v>
      </c>
      <c r="I43" s="50"/>
      <c r="J43" s="50"/>
      <c r="K43" s="50"/>
      <c r="L43" s="50"/>
      <c r="M43" s="50"/>
      <c r="N43" s="50"/>
      <c r="O43" s="50"/>
      <c r="P43" s="50"/>
      <c r="Q43" s="45"/>
    </row>
    <row r="44" spans="2:17" s="46" customFormat="1" ht="15" customHeight="1" thickBot="1">
      <c r="B44" s="120" t="s">
        <v>2</v>
      </c>
      <c r="C44" s="10" t="s">
        <v>58</v>
      </c>
      <c r="D44" s="10"/>
      <c r="E44" s="10"/>
      <c r="F44" s="10"/>
      <c r="G44" s="15">
        <v>0.03</v>
      </c>
      <c r="H44" s="12">
        <f t="shared" ref="H44:H49" si="0">$G$36*G44</f>
        <v>0</v>
      </c>
      <c r="I44" s="50"/>
      <c r="J44" s="50"/>
      <c r="K44" s="50"/>
      <c r="L44" s="50"/>
      <c r="M44" s="50"/>
      <c r="N44" s="50"/>
      <c r="O44" s="50"/>
      <c r="P44" s="50"/>
      <c r="Q44" s="45"/>
    </row>
    <row r="45" spans="2:17" s="46" customFormat="1" ht="15" customHeight="1" thickBot="1">
      <c r="B45" s="120" t="s">
        <v>3</v>
      </c>
      <c r="C45" s="10" t="s">
        <v>39</v>
      </c>
      <c r="D45" s="10"/>
      <c r="E45" s="10"/>
      <c r="F45" s="10"/>
      <c r="G45" s="15">
        <v>1.4999999999999999E-2</v>
      </c>
      <c r="H45" s="12">
        <f t="shared" si="0"/>
        <v>0</v>
      </c>
      <c r="I45" s="50"/>
      <c r="J45" s="50"/>
      <c r="K45" s="50"/>
      <c r="L45" s="50"/>
      <c r="M45" s="50"/>
      <c r="N45" s="50"/>
      <c r="O45" s="50"/>
      <c r="P45" s="50"/>
      <c r="Q45" s="45"/>
    </row>
    <row r="46" spans="2:17" s="46" customFormat="1" ht="15" customHeight="1" thickBot="1">
      <c r="B46" s="120" t="s">
        <v>6</v>
      </c>
      <c r="C46" s="10" t="s">
        <v>40</v>
      </c>
      <c r="D46" s="10"/>
      <c r="E46" s="10"/>
      <c r="F46" s="10"/>
      <c r="G46" s="15">
        <v>0.01</v>
      </c>
      <c r="H46" s="12">
        <f t="shared" si="0"/>
        <v>0</v>
      </c>
      <c r="I46" s="50"/>
      <c r="J46" s="50"/>
      <c r="K46" s="50"/>
      <c r="L46" s="50"/>
      <c r="M46" s="50"/>
      <c r="N46" s="50"/>
      <c r="O46" s="50"/>
      <c r="P46" s="50"/>
      <c r="Q46" s="45"/>
    </row>
    <row r="47" spans="2:17" s="46" customFormat="1" ht="15" customHeight="1" thickBot="1">
      <c r="B47" s="120" t="s">
        <v>7</v>
      </c>
      <c r="C47" s="10" t="s">
        <v>14</v>
      </c>
      <c r="D47" s="10"/>
      <c r="E47" s="10"/>
      <c r="F47" s="10"/>
      <c r="G47" s="15">
        <v>6.0000000000000001E-3</v>
      </c>
      <c r="H47" s="12">
        <f t="shared" si="0"/>
        <v>0</v>
      </c>
      <c r="I47" s="50"/>
      <c r="J47" s="50"/>
      <c r="K47" s="50"/>
      <c r="L47" s="50"/>
      <c r="M47" s="50"/>
      <c r="N47" s="50"/>
      <c r="O47" s="50"/>
      <c r="P47" s="50"/>
      <c r="Q47" s="45"/>
    </row>
    <row r="48" spans="2:17" s="46" customFormat="1" ht="15" customHeight="1" thickBot="1">
      <c r="B48" s="120" t="s">
        <v>8</v>
      </c>
      <c r="C48" s="10" t="s">
        <v>11</v>
      </c>
      <c r="D48" s="10"/>
      <c r="E48" s="10"/>
      <c r="F48" s="10"/>
      <c r="G48" s="15">
        <v>2E-3</v>
      </c>
      <c r="H48" s="12">
        <f t="shared" si="0"/>
        <v>0</v>
      </c>
      <c r="I48" s="50"/>
      <c r="J48" s="50"/>
      <c r="K48" s="50"/>
      <c r="L48" s="50"/>
      <c r="M48" s="50"/>
      <c r="N48" s="50"/>
      <c r="O48" s="50"/>
      <c r="P48" s="50"/>
      <c r="Q48" s="45"/>
    </row>
    <row r="49" spans="2:17" s="46" customFormat="1" ht="15" customHeight="1" thickBot="1">
      <c r="B49" s="120" t="s">
        <v>13</v>
      </c>
      <c r="C49" s="10" t="s">
        <v>12</v>
      </c>
      <c r="D49" s="10"/>
      <c r="E49" s="10"/>
      <c r="F49" s="10"/>
      <c r="G49" s="15">
        <v>0.08</v>
      </c>
      <c r="H49" s="12">
        <f t="shared" si="0"/>
        <v>0</v>
      </c>
      <c r="I49" s="50"/>
      <c r="J49" s="50"/>
      <c r="K49" s="50"/>
      <c r="L49" s="50"/>
      <c r="M49" s="50"/>
      <c r="N49" s="50"/>
      <c r="O49" s="50"/>
      <c r="P49" s="50"/>
      <c r="Q49" s="45"/>
    </row>
    <row r="50" spans="2:17" s="46" customFormat="1" ht="15" customHeight="1" thickBot="1">
      <c r="B50" s="128" t="s">
        <v>96</v>
      </c>
      <c r="C50" s="129"/>
      <c r="D50" s="69"/>
      <c r="E50" s="69"/>
      <c r="F50" s="69"/>
      <c r="G50" s="25">
        <f>SUM(G42:G49)</f>
        <v>0.36800000000000005</v>
      </c>
      <c r="H50" s="24">
        <f>SUM(H42:H49)</f>
        <v>0</v>
      </c>
      <c r="I50" s="50"/>
      <c r="J50" s="50"/>
      <c r="K50" s="50"/>
      <c r="L50" s="50"/>
      <c r="M50" s="50"/>
      <c r="N50" s="50"/>
      <c r="O50" s="50"/>
      <c r="P50" s="50"/>
      <c r="Q50" s="45"/>
    </row>
    <row r="51" spans="2:17" s="46" customFormat="1" ht="15" customHeight="1">
      <c r="B51" s="135"/>
      <c r="C51" s="136"/>
      <c r="D51" s="136"/>
      <c r="E51" s="136"/>
      <c r="F51" s="136"/>
      <c r="G51" s="136"/>
      <c r="H51" s="137"/>
      <c r="I51" s="50"/>
      <c r="J51" s="50"/>
      <c r="K51" s="50"/>
      <c r="L51" s="50"/>
      <c r="M51" s="50"/>
      <c r="N51" s="50"/>
      <c r="O51" s="50"/>
      <c r="P51" s="50"/>
      <c r="Q51" s="45"/>
    </row>
    <row r="52" spans="2:17" s="46" customFormat="1" ht="15" customHeight="1">
      <c r="B52" s="132" t="s">
        <v>77</v>
      </c>
      <c r="C52" s="133"/>
      <c r="D52" s="133"/>
      <c r="E52" s="133"/>
      <c r="F52" s="133"/>
      <c r="G52" s="133"/>
      <c r="H52" s="134"/>
      <c r="I52" s="50"/>
      <c r="J52" s="50"/>
      <c r="K52" s="50"/>
      <c r="L52" s="50"/>
      <c r="M52" s="50"/>
      <c r="N52" s="50"/>
      <c r="O52" s="50"/>
      <c r="P52" s="50"/>
      <c r="Q52" s="45"/>
    </row>
    <row r="53" spans="2:17" s="46" customFormat="1" ht="15" customHeight="1" thickBot="1">
      <c r="B53" s="21" t="s">
        <v>78</v>
      </c>
      <c r="C53" s="59" t="s">
        <v>79</v>
      </c>
      <c r="D53" s="59"/>
      <c r="E53" s="59"/>
      <c r="F53" s="59"/>
      <c r="G53" s="59" t="s">
        <v>37</v>
      </c>
      <c r="H53" s="59" t="s">
        <v>31</v>
      </c>
      <c r="I53" s="50"/>
      <c r="J53" s="50"/>
      <c r="K53" s="50"/>
      <c r="L53" s="50"/>
      <c r="M53" s="50"/>
      <c r="N53" s="50"/>
      <c r="O53" s="50"/>
      <c r="P53" s="50"/>
      <c r="Q53" s="45"/>
    </row>
    <row r="54" spans="2:17" s="46" customFormat="1" ht="32.25" customHeight="1" thickBot="1">
      <c r="B54" s="120" t="s">
        <v>0</v>
      </c>
      <c r="C54" s="16" t="s">
        <v>129</v>
      </c>
      <c r="D54" s="16"/>
      <c r="E54" s="16"/>
      <c r="F54" s="16"/>
      <c r="G54" s="15">
        <v>0.1203</v>
      </c>
      <c r="H54" s="12">
        <f>$G$36*G54</f>
        <v>0</v>
      </c>
      <c r="I54" s="50"/>
      <c r="J54" s="50"/>
      <c r="K54" s="50"/>
      <c r="L54" s="50"/>
      <c r="M54" s="50"/>
      <c r="N54" s="50"/>
      <c r="O54" s="50"/>
      <c r="P54" s="50"/>
      <c r="Q54" s="45"/>
    </row>
    <row r="55" spans="2:17" s="46" customFormat="1" ht="15" customHeight="1" thickBot="1">
      <c r="B55" s="120" t="s">
        <v>1</v>
      </c>
      <c r="C55" s="114" t="s">
        <v>80</v>
      </c>
      <c r="D55" s="16"/>
      <c r="E55" s="16"/>
      <c r="F55" s="16"/>
      <c r="G55" s="15">
        <v>1.8499999999999999E-2</v>
      </c>
      <c r="H55" s="12">
        <f t="shared" ref="H55:H60" si="1">$G$36*G55</f>
        <v>0</v>
      </c>
      <c r="I55" s="50"/>
      <c r="J55" s="50"/>
      <c r="K55" s="50"/>
      <c r="L55" s="50"/>
      <c r="M55" s="50"/>
      <c r="N55" s="50"/>
      <c r="O55" s="50"/>
      <c r="P55" s="50"/>
      <c r="Q55" s="45"/>
    </row>
    <row r="56" spans="2:17" s="46" customFormat="1" ht="15" customHeight="1" thickBot="1">
      <c r="B56" s="120" t="s">
        <v>2</v>
      </c>
      <c r="C56" s="16" t="s">
        <v>81</v>
      </c>
      <c r="D56" s="16"/>
      <c r="E56" s="16"/>
      <c r="F56" s="16"/>
      <c r="G56" s="15">
        <v>1.3299999999999999E-2</v>
      </c>
      <c r="H56" s="12">
        <f t="shared" si="1"/>
        <v>0</v>
      </c>
      <c r="I56" s="50"/>
      <c r="J56" s="50"/>
      <c r="K56" s="50"/>
      <c r="L56" s="50"/>
      <c r="M56" s="50"/>
      <c r="N56" s="50"/>
      <c r="O56" s="50"/>
      <c r="P56" s="50"/>
      <c r="Q56" s="45"/>
    </row>
    <row r="57" spans="2:17" s="46" customFormat="1" ht="15" customHeight="1" thickBot="1">
      <c r="B57" s="120" t="s">
        <v>3</v>
      </c>
      <c r="C57" s="16" t="s">
        <v>82</v>
      </c>
      <c r="D57" s="16"/>
      <c r="E57" s="16"/>
      <c r="F57" s="16"/>
      <c r="G57" s="15">
        <v>2.9899999999999999E-2</v>
      </c>
      <c r="H57" s="12">
        <f t="shared" si="1"/>
        <v>0</v>
      </c>
      <c r="I57" s="50"/>
      <c r="J57" s="50"/>
      <c r="K57" s="50"/>
      <c r="L57" s="50"/>
      <c r="M57" s="50"/>
      <c r="N57" s="50"/>
      <c r="O57" s="50"/>
      <c r="P57" s="50"/>
      <c r="Q57" s="45"/>
    </row>
    <row r="58" spans="2:17" s="46" customFormat="1" ht="16.5" thickBot="1">
      <c r="B58" s="120" t="s">
        <v>6</v>
      </c>
      <c r="C58" s="16" t="s">
        <v>83</v>
      </c>
      <c r="D58" s="16"/>
      <c r="E58" s="16"/>
      <c r="F58" s="16"/>
      <c r="G58" s="15">
        <v>1.2999999999999999E-2</v>
      </c>
      <c r="H58" s="12">
        <f t="shared" si="1"/>
        <v>0</v>
      </c>
      <c r="I58" s="119"/>
      <c r="J58" s="119"/>
      <c r="K58" s="119"/>
      <c r="L58" s="119"/>
      <c r="M58" s="119"/>
      <c r="N58" s="125"/>
      <c r="O58" s="125"/>
      <c r="P58" s="119"/>
      <c r="Q58" s="45"/>
    </row>
    <row r="59" spans="2:17" s="46" customFormat="1" ht="16.5" thickBot="1">
      <c r="B59" s="120" t="s">
        <v>7</v>
      </c>
      <c r="C59" s="16" t="s">
        <v>84</v>
      </c>
      <c r="D59" s="16"/>
      <c r="E59" s="16"/>
      <c r="F59" s="16"/>
      <c r="G59" s="15">
        <v>3.7000000000000002E-3</v>
      </c>
      <c r="H59" s="12">
        <f t="shared" si="1"/>
        <v>0</v>
      </c>
      <c r="I59" s="119"/>
      <c r="J59" s="119"/>
      <c r="K59" s="119"/>
      <c r="L59" s="119"/>
      <c r="M59" s="119"/>
      <c r="N59" s="119"/>
      <c r="O59" s="119"/>
      <c r="P59" s="119"/>
      <c r="Q59" s="45"/>
    </row>
    <row r="60" spans="2:17" s="46" customFormat="1" ht="16.5" thickBot="1">
      <c r="B60" s="120" t="s">
        <v>7</v>
      </c>
      <c r="C60" s="16" t="s">
        <v>85</v>
      </c>
      <c r="D60" s="16"/>
      <c r="E60" s="16"/>
      <c r="F60" s="16"/>
      <c r="G60" s="15">
        <v>8.3299999999999999E-2</v>
      </c>
      <c r="H60" s="12">
        <f t="shared" si="1"/>
        <v>0</v>
      </c>
      <c r="I60" s="119"/>
      <c r="J60" s="119"/>
      <c r="K60" s="119"/>
      <c r="L60" s="119"/>
      <c r="M60" s="119"/>
      <c r="N60" s="119"/>
      <c r="O60" s="119"/>
      <c r="P60" s="119"/>
      <c r="Q60" s="45"/>
    </row>
    <row r="61" spans="2:17" s="46" customFormat="1" ht="15" customHeight="1">
      <c r="B61" s="130" t="s">
        <v>97</v>
      </c>
      <c r="C61" s="131"/>
      <c r="D61" s="70"/>
      <c r="E61" s="70"/>
      <c r="F61" s="70"/>
      <c r="G61" s="62">
        <f>SUM(G54:G60)</f>
        <v>0.28200000000000003</v>
      </c>
      <c r="H61" s="63">
        <f>SUM(H54:H60)</f>
        <v>0</v>
      </c>
      <c r="I61" s="56"/>
      <c r="J61" s="56"/>
      <c r="K61" s="56"/>
      <c r="L61" s="56"/>
      <c r="M61" s="56"/>
      <c r="N61" s="56"/>
      <c r="O61" s="56"/>
      <c r="P61" s="57"/>
      <c r="Q61" s="45"/>
    </row>
    <row r="62" spans="2:17" s="46" customFormat="1" ht="15" customHeight="1">
      <c r="B62" s="158"/>
      <c r="C62" s="158"/>
      <c r="D62" s="158"/>
      <c r="E62" s="158"/>
      <c r="F62" s="158"/>
      <c r="G62" s="158"/>
      <c r="H62" s="158"/>
      <c r="I62" s="56"/>
      <c r="J62" s="56"/>
      <c r="K62" s="56"/>
      <c r="L62" s="56"/>
      <c r="M62" s="56"/>
      <c r="N62" s="56"/>
      <c r="O62" s="56"/>
      <c r="P62" s="57"/>
      <c r="Q62" s="45"/>
    </row>
    <row r="63" spans="2:17" s="46" customFormat="1" ht="15" customHeight="1">
      <c r="B63" s="132" t="s">
        <v>86</v>
      </c>
      <c r="C63" s="133"/>
      <c r="D63" s="133"/>
      <c r="E63" s="133"/>
      <c r="F63" s="133"/>
      <c r="G63" s="133"/>
      <c r="H63" s="134"/>
      <c r="I63" s="50"/>
      <c r="J63" s="50"/>
      <c r="K63" s="50"/>
      <c r="L63" s="50"/>
      <c r="M63" s="50"/>
      <c r="N63" s="50"/>
      <c r="O63" s="50"/>
      <c r="P63" s="50"/>
      <c r="Q63" s="45"/>
    </row>
    <row r="64" spans="2:17" ht="16.5" thickBot="1">
      <c r="B64" s="21" t="s">
        <v>87</v>
      </c>
      <c r="C64" s="59" t="s">
        <v>98</v>
      </c>
      <c r="D64" s="59"/>
      <c r="E64" s="59"/>
      <c r="F64" s="59"/>
      <c r="G64" s="59" t="s">
        <v>37</v>
      </c>
      <c r="H64" s="59" t="s">
        <v>31</v>
      </c>
      <c r="I64" s="1"/>
      <c r="J64" s="1"/>
    </row>
    <row r="65" spans="2:17" ht="16.5" thickBot="1">
      <c r="B65" s="120" t="s">
        <v>0</v>
      </c>
      <c r="C65" s="16" t="s">
        <v>42</v>
      </c>
      <c r="D65" s="16"/>
      <c r="E65" s="16"/>
      <c r="F65" s="16"/>
      <c r="G65" s="15">
        <v>1.6500000000000001E-2</v>
      </c>
      <c r="H65" s="12">
        <f>$G$36*G65</f>
        <v>0</v>
      </c>
      <c r="I65" s="1"/>
      <c r="J65" s="1"/>
    </row>
    <row r="66" spans="2:17" ht="16.5" thickBot="1">
      <c r="B66" s="120" t="s">
        <v>1</v>
      </c>
      <c r="C66" s="16" t="s">
        <v>89</v>
      </c>
      <c r="D66" s="16"/>
      <c r="E66" s="16"/>
      <c r="F66" s="16"/>
      <c r="G66" s="15">
        <v>3.7999999999999999E-2</v>
      </c>
      <c r="H66" s="12">
        <f t="shared" ref="H66:H67" si="2">$G$36*G66</f>
        <v>0</v>
      </c>
      <c r="I66" s="1"/>
      <c r="J66" s="1"/>
    </row>
    <row r="67" spans="2:17" ht="32.25" thickBot="1">
      <c r="B67" s="120" t="s">
        <v>2</v>
      </c>
      <c r="C67" s="16" t="s">
        <v>130</v>
      </c>
      <c r="D67" s="16"/>
      <c r="E67" s="16"/>
      <c r="F67" s="16"/>
      <c r="G67" s="15">
        <v>0.04</v>
      </c>
      <c r="H67" s="12">
        <f t="shared" si="2"/>
        <v>0</v>
      </c>
      <c r="I67" s="1"/>
      <c r="J67" s="1"/>
    </row>
    <row r="68" spans="2:17" ht="16.5" thickBot="1">
      <c r="B68" s="130" t="s">
        <v>99</v>
      </c>
      <c r="C68" s="131"/>
      <c r="D68" s="70"/>
      <c r="E68" s="70"/>
      <c r="F68" s="70"/>
      <c r="G68" s="27">
        <f>SUM(G65:G67)</f>
        <v>9.4500000000000001E-2</v>
      </c>
      <c r="H68" s="24">
        <f>SUM(H65:H67)</f>
        <v>0</v>
      </c>
      <c r="I68" s="30"/>
      <c r="J68" s="30"/>
    </row>
    <row r="69" spans="2:17" s="46" customFormat="1" ht="15" customHeight="1">
      <c r="B69" s="30"/>
      <c r="C69" s="30"/>
      <c r="D69" s="30"/>
      <c r="E69" s="30"/>
      <c r="F69" s="30"/>
      <c r="G69" s="60"/>
      <c r="H69" s="61"/>
      <c r="I69" s="56"/>
      <c r="J69" s="56"/>
      <c r="K69" s="56"/>
      <c r="L69" s="56"/>
      <c r="M69" s="56"/>
      <c r="N69" s="56"/>
      <c r="O69" s="56"/>
      <c r="P69" s="57"/>
      <c r="Q69" s="45"/>
    </row>
    <row r="70" spans="2:17" s="46" customFormat="1" ht="15" customHeight="1">
      <c r="B70" s="132" t="s">
        <v>90</v>
      </c>
      <c r="C70" s="133"/>
      <c r="D70" s="133"/>
      <c r="E70" s="133"/>
      <c r="F70" s="133"/>
      <c r="G70" s="133"/>
      <c r="H70" s="134"/>
      <c r="I70" s="50"/>
      <c r="J70" s="50"/>
      <c r="K70" s="50"/>
      <c r="L70" s="50"/>
      <c r="M70" s="50"/>
      <c r="N70" s="50"/>
      <c r="O70" s="50"/>
      <c r="P70" s="50"/>
      <c r="Q70" s="45"/>
    </row>
    <row r="71" spans="2:17" ht="16.5" thickBot="1">
      <c r="B71" s="21" t="s">
        <v>91</v>
      </c>
      <c r="C71" s="59" t="s">
        <v>92</v>
      </c>
      <c r="D71" s="59"/>
      <c r="E71" s="59"/>
      <c r="F71" s="59"/>
      <c r="G71" s="59" t="s">
        <v>37</v>
      </c>
      <c r="H71" s="59" t="s">
        <v>31</v>
      </c>
      <c r="I71" s="1"/>
      <c r="J71" s="1"/>
    </row>
    <row r="72" spans="2:17" ht="16.5" thickBot="1">
      <c r="B72" s="120" t="s">
        <v>0</v>
      </c>
      <c r="C72" s="16" t="s">
        <v>93</v>
      </c>
      <c r="D72" s="16"/>
      <c r="E72" s="16"/>
      <c r="F72" s="16"/>
      <c r="G72" s="15">
        <f>G61*G50</f>
        <v>0.10377600000000002</v>
      </c>
      <c r="H72" s="66">
        <f>$G$36*G72</f>
        <v>0</v>
      </c>
      <c r="I72" s="1"/>
      <c r="J72" s="1"/>
    </row>
    <row r="73" spans="2:17" ht="16.5" thickBot="1">
      <c r="B73" s="130" t="s">
        <v>100</v>
      </c>
      <c r="C73" s="131"/>
      <c r="D73" s="70"/>
      <c r="E73" s="70"/>
      <c r="F73" s="70"/>
      <c r="G73" s="27">
        <f>SUM(G72:G72)</f>
        <v>0.10377600000000002</v>
      </c>
      <c r="H73" s="67">
        <f>SUM(H72:H72)</f>
        <v>0</v>
      </c>
      <c r="I73" s="30"/>
      <c r="J73" s="30"/>
    </row>
    <row r="74" spans="2:17" s="46" customFormat="1">
      <c r="B74" s="48"/>
      <c r="C74" s="49"/>
      <c r="D74" s="47"/>
      <c r="E74" s="47"/>
      <c r="F74" s="47"/>
      <c r="G74" s="48"/>
      <c r="H74" s="58"/>
      <c r="I74" s="119"/>
      <c r="J74" s="119"/>
      <c r="K74" s="119"/>
      <c r="L74" s="119"/>
      <c r="M74" s="119"/>
      <c r="N74" s="125"/>
      <c r="O74" s="125"/>
      <c r="P74" s="119"/>
      <c r="Q74" s="45"/>
    </row>
    <row r="75" spans="2:17" s="46" customFormat="1" ht="15.75">
      <c r="B75" s="160" t="s">
        <v>94</v>
      </c>
      <c r="C75" s="160"/>
      <c r="D75" s="160"/>
      <c r="E75" s="160"/>
      <c r="F75" s="160"/>
      <c r="G75" s="160"/>
      <c r="H75" s="160"/>
      <c r="I75" s="119"/>
      <c r="J75" s="119"/>
      <c r="K75" s="119"/>
      <c r="L75" s="119"/>
      <c r="M75" s="119"/>
      <c r="N75" s="125"/>
      <c r="O75" s="125"/>
      <c r="P75" s="119"/>
      <c r="Q75" s="45"/>
    </row>
    <row r="76" spans="2:17" s="46" customFormat="1" ht="15" customHeight="1" thickBot="1">
      <c r="B76" s="1"/>
      <c r="C76" s="1"/>
      <c r="D76" s="1"/>
      <c r="E76" s="1"/>
      <c r="F76" s="1"/>
      <c r="G76" s="1"/>
      <c r="H76" s="1"/>
      <c r="I76" s="121"/>
      <c r="J76" s="121"/>
      <c r="K76" s="121"/>
      <c r="L76" s="121"/>
      <c r="M76" s="121"/>
      <c r="N76" s="121"/>
      <c r="O76" s="121"/>
      <c r="P76" s="121"/>
      <c r="Q76" s="45"/>
    </row>
    <row r="77" spans="2:17" s="46" customFormat="1" ht="16.5" thickBot="1">
      <c r="B77" s="8">
        <v>2</v>
      </c>
      <c r="C77" s="40" t="s">
        <v>95</v>
      </c>
      <c r="D77" s="40"/>
      <c r="E77" s="40"/>
      <c r="F77" s="40"/>
      <c r="G77" s="117"/>
      <c r="H77" s="116"/>
      <c r="I77" s="121"/>
      <c r="J77" s="121"/>
      <c r="K77" s="121"/>
      <c r="L77" s="140"/>
      <c r="M77" s="140"/>
      <c r="N77" s="140"/>
      <c r="O77" s="140"/>
      <c r="P77" s="140"/>
      <c r="Q77" s="45"/>
    </row>
    <row r="78" spans="2:17" s="46" customFormat="1" ht="16.5" thickBot="1">
      <c r="B78" s="118" t="s">
        <v>76</v>
      </c>
      <c r="C78" s="65" t="s">
        <v>15</v>
      </c>
      <c r="D78"/>
      <c r="E78"/>
      <c r="F78"/>
      <c r="G78" s="15">
        <f>G50</f>
        <v>0.36800000000000005</v>
      </c>
      <c r="H78" s="66">
        <f>H50</f>
        <v>0</v>
      </c>
      <c r="I78" s="121"/>
      <c r="J78" s="121"/>
      <c r="K78" s="121"/>
      <c r="L78" s="138"/>
      <c r="M78" s="138"/>
      <c r="N78" s="139"/>
      <c r="O78" s="139"/>
      <c r="P78" s="139"/>
      <c r="Q78" s="45"/>
    </row>
    <row r="79" spans="2:17" s="46" customFormat="1" ht="15" customHeight="1" thickBot="1">
      <c r="B79" s="120" t="s">
        <v>78</v>
      </c>
      <c r="C79" s="10" t="s">
        <v>101</v>
      </c>
      <c r="D79" s="10"/>
      <c r="E79" s="10"/>
      <c r="F79" s="10"/>
      <c r="G79" s="15">
        <f>G61</f>
        <v>0.28200000000000003</v>
      </c>
      <c r="H79" s="66">
        <f>H61</f>
        <v>0</v>
      </c>
      <c r="I79" s="121"/>
      <c r="J79" s="121"/>
      <c r="K79" s="121"/>
      <c r="L79" s="138"/>
      <c r="M79" s="138"/>
      <c r="N79" s="139"/>
      <c r="O79" s="139"/>
      <c r="P79" s="139"/>
      <c r="Q79" s="45"/>
    </row>
    <row r="80" spans="2:17" s="46" customFormat="1" ht="16.5" thickBot="1">
      <c r="B80" s="120" t="s">
        <v>87</v>
      </c>
      <c r="C80" s="10" t="s">
        <v>88</v>
      </c>
      <c r="D80" s="10"/>
      <c r="E80" s="10"/>
      <c r="F80" s="10"/>
      <c r="G80" s="15">
        <f>G68</f>
        <v>9.4500000000000001E-2</v>
      </c>
      <c r="H80" s="66">
        <f>H68</f>
        <v>0</v>
      </c>
      <c r="I80" s="119"/>
      <c r="J80" s="119"/>
      <c r="K80" s="119"/>
      <c r="L80" s="119"/>
      <c r="M80" s="119"/>
      <c r="N80" s="125"/>
      <c r="O80" s="125"/>
      <c r="P80" s="119"/>
      <c r="Q80" s="45"/>
    </row>
    <row r="81" spans="2:17" s="46" customFormat="1" ht="15" customHeight="1" thickBot="1">
      <c r="B81" s="120" t="s">
        <v>91</v>
      </c>
      <c r="C81" s="10" t="s">
        <v>92</v>
      </c>
      <c r="D81" s="10"/>
      <c r="E81" s="10"/>
      <c r="F81" s="10"/>
      <c r="G81" s="15">
        <f>G73</f>
        <v>0.10377600000000002</v>
      </c>
      <c r="H81" s="66">
        <f>H73</f>
        <v>0</v>
      </c>
      <c r="I81" s="121"/>
      <c r="J81" s="121"/>
      <c r="K81" s="121"/>
      <c r="L81" s="121"/>
      <c r="M81" s="121"/>
      <c r="N81" s="121"/>
      <c r="O81" s="121"/>
      <c r="P81" s="121"/>
      <c r="Q81" s="45"/>
    </row>
    <row r="82" spans="2:17" s="46" customFormat="1" ht="15.75" customHeight="1" thickBot="1">
      <c r="B82" s="128" t="s">
        <v>41</v>
      </c>
      <c r="C82" s="129"/>
      <c r="D82" s="69"/>
      <c r="E82" s="69"/>
      <c r="F82" s="69"/>
      <c r="G82" s="25">
        <f>SUM(G78:G81)</f>
        <v>0.84827600000000014</v>
      </c>
      <c r="H82" s="67">
        <f>SUM(H78:H81)</f>
        <v>0</v>
      </c>
      <c r="I82" s="121"/>
      <c r="J82" s="121"/>
      <c r="K82" s="121"/>
      <c r="L82" s="138"/>
      <c r="M82" s="138"/>
      <c r="N82" s="122"/>
      <c r="O82" s="119"/>
      <c r="P82" s="54"/>
      <c r="Q82" s="45"/>
    </row>
    <row r="83" spans="2:17" s="46" customFormat="1" ht="15.75" customHeight="1">
      <c r="B83" s="30"/>
      <c r="C83" s="30"/>
      <c r="D83" s="30"/>
      <c r="E83" s="30"/>
      <c r="F83" s="30"/>
      <c r="G83" s="68"/>
      <c r="H83" s="61"/>
      <c r="I83" s="121"/>
      <c r="J83" s="121"/>
      <c r="K83" s="121"/>
      <c r="L83" s="123"/>
      <c r="M83" s="123"/>
      <c r="N83" s="122"/>
      <c r="O83" s="119"/>
      <c r="P83" s="54"/>
      <c r="Q83" s="45"/>
    </row>
    <row r="84" spans="2:17" s="46" customFormat="1" ht="15.75" customHeight="1">
      <c r="B84" s="148" t="s">
        <v>102</v>
      </c>
      <c r="C84" s="148"/>
      <c r="D84" s="148"/>
      <c r="E84" s="148"/>
      <c r="F84" s="148"/>
      <c r="G84" s="148"/>
      <c r="H84" s="61"/>
      <c r="I84" s="121"/>
      <c r="J84" s="121"/>
      <c r="K84" s="80"/>
      <c r="L84" s="123"/>
      <c r="M84" s="123"/>
      <c r="N84" s="122"/>
      <c r="O84" s="119"/>
      <c r="P84" s="54"/>
      <c r="Q84" s="45"/>
    </row>
    <row r="85" spans="2:17" s="46" customFormat="1" ht="15.75" customHeight="1">
      <c r="B85" s="141" t="s">
        <v>103</v>
      </c>
      <c r="C85" s="141"/>
      <c r="D85" s="141"/>
      <c r="E85" s="141"/>
      <c r="F85" s="141"/>
      <c r="G85" s="141"/>
      <c r="H85" s="61"/>
      <c r="I85" s="121"/>
      <c r="J85" s="121"/>
      <c r="K85" s="121"/>
      <c r="L85" s="123"/>
      <c r="M85" s="123"/>
      <c r="N85" s="122"/>
      <c r="O85" s="119"/>
      <c r="P85" s="54"/>
      <c r="Q85" s="45"/>
    </row>
    <row r="86" spans="2:17" s="46" customFormat="1" ht="15.75" customHeight="1" thickBot="1">
      <c r="B86" s="21" t="s">
        <v>104</v>
      </c>
      <c r="C86" s="171" t="s">
        <v>16</v>
      </c>
      <c r="D86" s="172"/>
      <c r="E86" s="172"/>
      <c r="F86" s="173"/>
      <c r="G86" s="72" t="s">
        <v>31</v>
      </c>
      <c r="H86" s="61"/>
      <c r="I86" s="121"/>
      <c r="J86" s="121"/>
      <c r="K86" s="121"/>
      <c r="L86" s="123"/>
      <c r="M86" s="123"/>
      <c r="N86" s="122"/>
      <c r="O86" s="119"/>
      <c r="P86" s="54"/>
      <c r="Q86" s="45"/>
    </row>
    <row r="87" spans="2:17" s="46" customFormat="1" ht="15.75" customHeight="1">
      <c r="B87" s="174" t="s">
        <v>0</v>
      </c>
      <c r="C87" s="142" t="s">
        <v>19</v>
      </c>
      <c r="D87" s="71" t="s">
        <v>107</v>
      </c>
      <c r="E87" s="71" t="s">
        <v>105</v>
      </c>
      <c r="F87" s="71" t="s">
        <v>106</v>
      </c>
      <c r="G87" s="126">
        <f>(D88*E88)-(G36*F88)</f>
        <v>168</v>
      </c>
      <c r="H87" s="91"/>
      <c r="I87" s="80"/>
      <c r="J87" s="80"/>
      <c r="K87" s="80"/>
      <c r="L87" s="123"/>
      <c r="M87" s="123"/>
      <c r="N87" s="122"/>
      <c r="O87" s="119"/>
      <c r="P87" s="54"/>
      <c r="Q87" s="45"/>
    </row>
    <row r="88" spans="2:17" s="46" customFormat="1" ht="15.75" customHeight="1" thickBot="1">
      <c r="B88" s="175"/>
      <c r="C88" s="142"/>
      <c r="D88" s="77">
        <v>4</v>
      </c>
      <c r="E88" s="71">
        <v>42</v>
      </c>
      <c r="F88" s="74">
        <v>0.06</v>
      </c>
      <c r="G88" s="126"/>
      <c r="H88" s="61"/>
      <c r="I88" s="121"/>
      <c r="J88" s="121"/>
      <c r="K88" s="121"/>
      <c r="L88" s="123"/>
      <c r="M88" s="123"/>
      <c r="N88" s="122"/>
      <c r="O88" s="119"/>
      <c r="P88" s="54"/>
      <c r="Q88" s="45"/>
    </row>
    <row r="89" spans="2:17" s="46" customFormat="1" ht="15.75" customHeight="1">
      <c r="B89" s="174" t="s">
        <v>1</v>
      </c>
      <c r="C89" s="142" t="s">
        <v>110</v>
      </c>
      <c r="D89" s="71" t="s">
        <v>108</v>
      </c>
      <c r="E89" s="71" t="s">
        <v>105</v>
      </c>
      <c r="F89" s="71" t="s">
        <v>106</v>
      </c>
      <c r="G89" s="126">
        <f>(D90*E90)-(D90*E90)*F90</f>
        <v>422.4</v>
      </c>
      <c r="H89" s="61"/>
      <c r="I89" s="121"/>
      <c r="J89" s="121"/>
      <c r="K89" s="121"/>
      <c r="L89" s="123"/>
      <c r="M89" s="123"/>
      <c r="N89" s="122"/>
      <c r="O89" s="119"/>
      <c r="P89" s="54"/>
      <c r="Q89" s="45"/>
    </row>
    <row r="90" spans="2:17" s="46" customFormat="1" ht="15.75" customHeight="1" thickBot="1">
      <c r="B90" s="175"/>
      <c r="C90" s="142"/>
      <c r="D90" s="78">
        <v>24</v>
      </c>
      <c r="E90" s="71">
        <v>22</v>
      </c>
      <c r="F90" s="76">
        <v>0.2</v>
      </c>
      <c r="G90" s="126"/>
      <c r="H90" s="61"/>
      <c r="I90" s="121"/>
      <c r="J90" s="121"/>
      <c r="K90" s="121"/>
      <c r="L90" s="123"/>
      <c r="M90" s="123"/>
      <c r="N90" s="122"/>
      <c r="O90" s="119"/>
      <c r="P90" s="54"/>
      <c r="Q90" s="45"/>
    </row>
    <row r="91" spans="2:17" s="46" customFormat="1" ht="15.75" customHeight="1">
      <c r="B91" s="174" t="s">
        <v>2</v>
      </c>
      <c r="C91" s="149" t="s">
        <v>111</v>
      </c>
      <c r="D91" s="71" t="s">
        <v>109</v>
      </c>
      <c r="E91" s="71" t="s">
        <v>105</v>
      </c>
      <c r="F91" s="71" t="s">
        <v>106</v>
      </c>
      <c r="G91" s="147">
        <f>D92*E92</f>
        <v>10</v>
      </c>
      <c r="H91" s="61"/>
      <c r="I91" s="121"/>
      <c r="J91" s="121"/>
      <c r="K91" s="121"/>
      <c r="L91" s="123"/>
      <c r="M91" s="123"/>
      <c r="N91" s="122"/>
      <c r="O91" s="119"/>
      <c r="P91" s="54"/>
      <c r="Q91" s="45"/>
    </row>
    <row r="92" spans="2:17" s="46" customFormat="1" ht="15.75" customHeight="1" thickBot="1">
      <c r="B92" s="175"/>
      <c r="C92" s="149"/>
      <c r="D92" s="79">
        <v>10</v>
      </c>
      <c r="E92" s="75">
        <v>1</v>
      </c>
      <c r="F92" s="73"/>
      <c r="G92" s="147"/>
      <c r="H92" s="61"/>
      <c r="I92" s="121"/>
      <c r="J92" s="121"/>
      <c r="K92" s="121"/>
      <c r="L92" s="123"/>
      <c r="M92" s="123"/>
      <c r="N92" s="122"/>
      <c r="O92" s="119"/>
      <c r="P92" s="54"/>
      <c r="Q92" s="45"/>
    </row>
    <row r="93" spans="2:17" s="46" customFormat="1" ht="15.75" customHeight="1">
      <c r="B93" s="145" t="s">
        <v>3</v>
      </c>
      <c r="C93" s="143" t="s">
        <v>135</v>
      </c>
      <c r="D93" s="71" t="s">
        <v>109</v>
      </c>
      <c r="E93" s="71" t="s">
        <v>105</v>
      </c>
      <c r="F93" s="71" t="s">
        <v>106</v>
      </c>
      <c r="G93" s="126">
        <f>D94*E94</f>
        <v>10</v>
      </c>
      <c r="H93" s="61"/>
      <c r="I93" s="121"/>
      <c r="J93" s="121"/>
      <c r="K93" s="121"/>
      <c r="L93" s="123"/>
      <c r="M93" s="123"/>
      <c r="N93" s="122"/>
      <c r="O93" s="119"/>
      <c r="P93" s="54"/>
      <c r="Q93" s="45"/>
    </row>
    <row r="94" spans="2:17" s="46" customFormat="1" ht="15.75" customHeight="1" thickBot="1">
      <c r="B94" s="146"/>
      <c r="C94" s="144"/>
      <c r="D94" s="79">
        <v>10</v>
      </c>
      <c r="E94" s="75">
        <v>1</v>
      </c>
      <c r="F94" s="73"/>
      <c r="G94" s="126"/>
      <c r="H94" s="61"/>
      <c r="I94" s="121"/>
      <c r="J94" s="121"/>
      <c r="K94" s="121"/>
      <c r="L94" s="123"/>
      <c r="M94" s="123"/>
      <c r="N94" s="122"/>
      <c r="O94" s="119"/>
      <c r="P94" s="54"/>
      <c r="Q94" s="45"/>
    </row>
    <row r="95" spans="2:17" s="46" customFormat="1" ht="15.75" customHeight="1" thickBot="1">
      <c r="B95" s="128" t="s">
        <v>10</v>
      </c>
      <c r="C95" s="129"/>
      <c r="D95" s="69"/>
      <c r="E95" s="69"/>
      <c r="F95" s="69"/>
      <c r="G95" s="24">
        <f>SUM(G87:G94)</f>
        <v>610.4</v>
      </c>
      <c r="H95" s="61"/>
      <c r="I95" s="80"/>
      <c r="J95" s="80"/>
      <c r="K95" s="121"/>
      <c r="L95" s="123"/>
      <c r="M95" s="123"/>
      <c r="N95" s="122"/>
      <c r="O95" s="119"/>
      <c r="P95" s="54"/>
      <c r="Q95" s="45"/>
    </row>
    <row r="96" spans="2:17" s="46" customFormat="1" ht="15.75" customHeight="1">
      <c r="B96" s="30"/>
      <c r="C96" s="30"/>
      <c r="D96" s="30"/>
      <c r="E96" s="30"/>
      <c r="F96" s="30"/>
      <c r="G96" s="61"/>
      <c r="H96" s="61"/>
      <c r="I96" s="80"/>
      <c r="J96" s="80"/>
      <c r="K96" s="121"/>
      <c r="L96" s="123"/>
      <c r="M96" s="123"/>
      <c r="N96" s="122"/>
      <c r="O96" s="119"/>
      <c r="P96" s="54"/>
      <c r="Q96" s="45"/>
    </row>
    <row r="97" spans="2:17" s="46" customFormat="1" ht="15.75" customHeight="1">
      <c r="B97" s="127" t="s">
        <v>112</v>
      </c>
      <c r="C97" s="127"/>
      <c r="D97" s="127"/>
      <c r="E97" s="127"/>
      <c r="F97" s="127"/>
      <c r="G97" s="127"/>
      <c r="H97" s="61"/>
      <c r="I97" s="80"/>
      <c r="J97" s="80"/>
      <c r="K97" s="121"/>
      <c r="L97" s="123"/>
      <c r="M97" s="123"/>
      <c r="N97" s="122"/>
      <c r="O97" s="119"/>
      <c r="P97" s="54"/>
      <c r="Q97" s="45"/>
    </row>
    <row r="98" spans="2:17" s="46" customFormat="1" ht="15.75" customHeight="1" thickBot="1">
      <c r="B98" s="1"/>
      <c r="C98" s="1"/>
      <c r="D98" s="1"/>
      <c r="E98" s="1"/>
      <c r="F98" s="1"/>
      <c r="G98" s="1"/>
      <c r="H98" s="61"/>
      <c r="I98" s="80"/>
      <c r="J98" s="80"/>
      <c r="K98" s="121"/>
      <c r="L98" s="123"/>
      <c r="M98" s="123"/>
      <c r="N98" s="122"/>
      <c r="O98" s="119"/>
      <c r="P98" s="54"/>
      <c r="Q98" s="45"/>
    </row>
    <row r="99" spans="2:17" s="46" customFormat="1" ht="15.75" customHeight="1" thickBot="1">
      <c r="B99" s="8">
        <v>4</v>
      </c>
      <c r="C99" s="17" t="s">
        <v>43</v>
      </c>
      <c r="D99" s="17"/>
      <c r="E99" s="17"/>
      <c r="F99" s="17"/>
      <c r="G99" s="117" t="s">
        <v>31</v>
      </c>
      <c r="H99" s="61"/>
      <c r="I99" s="80"/>
      <c r="J99" s="80"/>
      <c r="K99" s="121"/>
      <c r="L99" s="123"/>
      <c r="M99" s="123"/>
      <c r="N99" s="122"/>
      <c r="O99" s="119"/>
      <c r="P99" s="54"/>
      <c r="Q99" s="45"/>
    </row>
    <row r="100" spans="2:17" s="46" customFormat="1" ht="15.75" customHeight="1" thickBot="1">
      <c r="B100" s="120" t="s">
        <v>0</v>
      </c>
      <c r="C100" s="10" t="s">
        <v>20</v>
      </c>
      <c r="D100" s="10"/>
      <c r="E100" s="10"/>
      <c r="F100" s="10"/>
      <c r="G100" s="12"/>
      <c r="H100" s="61"/>
      <c r="I100" s="80"/>
      <c r="J100" s="80"/>
      <c r="K100" s="121"/>
      <c r="L100" s="123"/>
      <c r="M100" s="123"/>
      <c r="N100" s="122"/>
      <c r="O100" s="119"/>
      <c r="P100" s="54"/>
      <c r="Q100" s="45"/>
    </row>
    <row r="101" spans="2:17" s="46" customFormat="1" ht="15.75" customHeight="1" thickBot="1">
      <c r="B101" s="120" t="s">
        <v>1</v>
      </c>
      <c r="C101" s="10" t="s">
        <v>44</v>
      </c>
      <c r="D101" s="10"/>
      <c r="E101" s="10"/>
      <c r="F101" s="10"/>
      <c r="G101" s="14"/>
      <c r="H101" s="61"/>
      <c r="I101" s="80"/>
      <c r="J101" s="80"/>
      <c r="K101" s="121"/>
      <c r="L101" s="123"/>
      <c r="M101" s="123"/>
      <c r="N101" s="122"/>
      <c r="O101" s="119"/>
      <c r="P101" s="54"/>
      <c r="Q101" s="45"/>
    </row>
    <row r="102" spans="2:17" s="46" customFormat="1" ht="15.75" customHeight="1" thickBot="1">
      <c r="B102" s="120" t="s">
        <v>2</v>
      </c>
      <c r="C102" s="10" t="s">
        <v>45</v>
      </c>
      <c r="D102" s="10"/>
      <c r="E102" s="10"/>
      <c r="F102" s="10"/>
      <c r="G102" s="12"/>
      <c r="H102" s="61"/>
      <c r="I102" s="80"/>
      <c r="J102" s="80"/>
      <c r="K102" s="121"/>
      <c r="L102" s="123"/>
      <c r="M102" s="123"/>
      <c r="N102" s="122"/>
      <c r="O102" s="119"/>
      <c r="P102" s="54"/>
      <c r="Q102" s="45"/>
    </row>
    <row r="103" spans="2:17" s="46" customFormat="1" ht="15.75" customHeight="1" thickBot="1">
      <c r="B103" s="120" t="s">
        <v>3</v>
      </c>
      <c r="C103" s="10" t="s">
        <v>136</v>
      </c>
      <c r="D103" s="10"/>
      <c r="E103" s="10"/>
      <c r="F103" s="10"/>
      <c r="G103" s="12"/>
      <c r="H103" s="61"/>
      <c r="I103" s="80"/>
      <c r="J103" s="80"/>
      <c r="K103" s="121"/>
      <c r="L103" s="123"/>
      <c r="M103" s="123"/>
      <c r="N103" s="122"/>
      <c r="O103" s="119"/>
      <c r="P103" s="54"/>
      <c r="Q103" s="45"/>
    </row>
    <row r="104" spans="2:17" s="46" customFormat="1" ht="15.75" customHeight="1" thickBot="1">
      <c r="B104" s="128" t="s">
        <v>41</v>
      </c>
      <c r="C104" s="129"/>
      <c r="D104" s="69"/>
      <c r="E104" s="69"/>
      <c r="F104" s="69"/>
      <c r="G104" s="24">
        <f>SUM(G100:G103)</f>
        <v>0</v>
      </c>
      <c r="H104" s="61"/>
      <c r="I104" s="80"/>
      <c r="J104" s="80"/>
      <c r="K104" s="121"/>
      <c r="L104" s="123"/>
      <c r="M104" s="123"/>
      <c r="N104" s="122"/>
      <c r="O104" s="119"/>
      <c r="P104" s="54"/>
      <c r="Q104" s="45"/>
    </row>
    <row r="105" spans="2:17" s="46" customFormat="1" ht="15.75" customHeight="1">
      <c r="B105" s="30"/>
      <c r="C105" s="30"/>
      <c r="D105" s="30"/>
      <c r="E105" s="30"/>
      <c r="F105" s="30"/>
      <c r="G105" s="61"/>
      <c r="H105" s="61"/>
      <c r="I105" s="80"/>
      <c r="J105" s="80"/>
      <c r="K105" s="121"/>
      <c r="L105" s="123"/>
      <c r="M105" s="123"/>
      <c r="N105" s="122"/>
      <c r="O105" s="119"/>
      <c r="P105" s="54"/>
      <c r="Q105" s="45"/>
    </row>
    <row r="106" spans="2:17" s="46" customFormat="1" ht="15.75" customHeight="1">
      <c r="B106" s="127" t="s">
        <v>113</v>
      </c>
      <c r="C106" s="127"/>
      <c r="D106" s="127"/>
      <c r="E106" s="127"/>
      <c r="F106" s="127"/>
      <c r="G106" s="1"/>
      <c r="H106" s="1"/>
      <c r="I106" s="80"/>
      <c r="J106" s="80"/>
      <c r="K106" s="121"/>
      <c r="L106" s="123"/>
      <c r="M106" s="123"/>
      <c r="N106" s="122"/>
      <c r="O106" s="119"/>
      <c r="P106" s="54"/>
      <c r="Q106" s="45"/>
    </row>
    <row r="107" spans="2:17" s="46" customFormat="1" ht="15.75" customHeight="1" thickBot="1">
      <c r="B107" s="1"/>
      <c r="C107" s="1"/>
      <c r="D107" s="1"/>
      <c r="E107" s="1"/>
      <c r="F107" s="1"/>
      <c r="G107" s="80"/>
      <c r="H107" s="80"/>
      <c r="I107" s="121"/>
      <c r="J107" s="123"/>
      <c r="K107" s="123"/>
      <c r="L107" s="122"/>
      <c r="M107" s="119"/>
      <c r="N107" s="54"/>
      <c r="O107" s="45"/>
    </row>
    <row r="108" spans="2:17" s="46" customFormat="1" ht="15.75" customHeight="1" thickBot="1">
      <c r="B108" s="8">
        <v>5</v>
      </c>
      <c r="C108" s="17" t="s">
        <v>46</v>
      </c>
      <c r="D108" s="17"/>
      <c r="E108" s="117" t="s">
        <v>37</v>
      </c>
      <c r="F108" s="8" t="s">
        <v>31</v>
      </c>
      <c r="G108" s="80"/>
      <c r="H108" s="80"/>
      <c r="I108" s="121"/>
      <c r="J108" s="123"/>
      <c r="K108" s="123"/>
      <c r="L108" s="122"/>
      <c r="M108" s="119"/>
      <c r="N108" s="54"/>
      <c r="O108" s="45"/>
    </row>
    <row r="109" spans="2:17" s="46" customFormat="1" ht="15.75" customHeight="1" thickBot="1">
      <c r="B109" s="120" t="s">
        <v>0</v>
      </c>
      <c r="C109" s="10" t="s">
        <v>17</v>
      </c>
      <c r="D109" s="10"/>
      <c r="E109" s="18"/>
      <c r="F109" s="19">
        <f>D125*E109</f>
        <v>0</v>
      </c>
      <c r="G109" s="80"/>
      <c r="H109" s="80"/>
      <c r="I109" s="121"/>
      <c r="J109"/>
      <c r="K109" s="161"/>
      <c r="L109" s="161"/>
      <c r="M109" s="161"/>
      <c r="N109" s="54"/>
      <c r="O109" s="45"/>
    </row>
    <row r="110" spans="2:17" s="46" customFormat="1" ht="15.75" customHeight="1" thickBot="1">
      <c r="B110" s="120" t="s">
        <v>1</v>
      </c>
      <c r="C110" s="10" t="s">
        <v>47</v>
      </c>
      <c r="D110" s="10"/>
      <c r="E110" s="18"/>
      <c r="F110" s="19">
        <f>D125*E110</f>
        <v>0</v>
      </c>
      <c r="G110" s="80"/>
      <c r="H110" s="80"/>
      <c r="I110" s="123"/>
      <c r="J110" s="122"/>
      <c r="K110" s="119"/>
      <c r="L110" s="162"/>
      <c r="M110" s="162"/>
      <c r="N110" s="54"/>
      <c r="O110" s="45"/>
    </row>
    <row r="111" spans="2:17" s="46" customFormat="1" ht="15.75" customHeight="1" thickBot="1">
      <c r="B111" s="120" t="s">
        <v>2</v>
      </c>
      <c r="C111" s="10" t="s">
        <v>18</v>
      </c>
      <c r="D111" s="10"/>
      <c r="E111" s="18"/>
      <c r="F111" s="19"/>
      <c r="G111" s="80"/>
      <c r="H111" s="80"/>
      <c r="I111" s="80"/>
      <c r="J111" s="80"/>
      <c r="K111" s="161" t="s">
        <v>49</v>
      </c>
      <c r="L111" s="161"/>
      <c r="M111" s="161"/>
      <c r="N111" s="163"/>
      <c r="O111" s="163"/>
      <c r="P111" s="54"/>
      <c r="Q111" s="45"/>
    </row>
    <row r="112" spans="2:17" s="46" customFormat="1" ht="15.75" customHeight="1" thickBot="1">
      <c r="B112" s="120"/>
      <c r="C112" s="10" t="s">
        <v>48</v>
      </c>
      <c r="D112" s="10"/>
      <c r="E112" s="18"/>
      <c r="F112" s="19">
        <f>E112*L114</f>
        <v>0</v>
      </c>
      <c r="G112" s="80"/>
      <c r="H112" s="80"/>
      <c r="I112" s="80"/>
      <c r="J112" s="80"/>
      <c r="K112" s="97" t="s">
        <v>51</v>
      </c>
      <c r="L112" s="162">
        <f>SUM(E112:E114)</f>
        <v>0</v>
      </c>
      <c r="M112" s="162"/>
      <c r="N112" s="164"/>
      <c r="O112" s="164"/>
      <c r="P112" s="54"/>
      <c r="Q112" s="45"/>
    </row>
    <row r="113" spans="2:17" s="46" customFormat="1" ht="15.75" customHeight="1" thickBot="1">
      <c r="B113" s="120"/>
      <c r="C113" s="10" t="s">
        <v>50</v>
      </c>
      <c r="D113" s="10"/>
      <c r="E113" s="18"/>
      <c r="F113" s="19">
        <f>E113*L114</f>
        <v>0</v>
      </c>
      <c r="G113" s="80"/>
      <c r="H113" s="80"/>
      <c r="I113" s="80"/>
      <c r="J113" s="80"/>
      <c r="K113" s="97" t="s">
        <v>53</v>
      </c>
      <c r="L113" s="163">
        <f>G36+G95+H68+H73+F109+F110</f>
        <v>610.4</v>
      </c>
      <c r="M113" s="163"/>
      <c r="N113" s="122"/>
      <c r="O113" s="119"/>
      <c r="P113" s="54"/>
      <c r="Q113" s="45"/>
    </row>
    <row r="114" spans="2:17" s="46" customFormat="1" ht="25.5" customHeight="1" thickBot="1">
      <c r="B114" s="120"/>
      <c r="C114" s="10" t="s">
        <v>52</v>
      </c>
      <c r="D114" s="10"/>
      <c r="E114" s="18"/>
      <c r="F114" s="19">
        <f>E114*L114</f>
        <v>0</v>
      </c>
      <c r="G114" s="80"/>
      <c r="H114" s="80"/>
      <c r="I114" s="80"/>
      <c r="J114" s="80"/>
      <c r="K114" s="97" t="s">
        <v>54</v>
      </c>
      <c r="L114" s="164">
        <f>-L113/(L112/1-1)</f>
        <v>610.4</v>
      </c>
      <c r="M114" s="164"/>
      <c r="N114" s="122"/>
      <c r="O114" s="119"/>
      <c r="P114" s="54"/>
      <c r="Q114" s="45"/>
    </row>
    <row r="115" spans="2:17" s="46" customFormat="1" ht="15.75" customHeight="1" thickBot="1">
      <c r="B115" s="128" t="s">
        <v>41</v>
      </c>
      <c r="C115" s="129"/>
      <c r="D115" s="69"/>
      <c r="E115" s="31">
        <f>E109+E110+E112+E113+E114</f>
        <v>0</v>
      </c>
      <c r="F115" s="32">
        <f>SUM(F109:F114)</f>
        <v>0</v>
      </c>
      <c r="G115" s="80"/>
      <c r="H115" s="80"/>
      <c r="I115" s="121"/>
      <c r="J115" s="123"/>
      <c r="K115" s="123"/>
      <c r="L115" s="122"/>
      <c r="M115" s="119"/>
      <c r="N115" s="54"/>
      <c r="O115" s="45"/>
    </row>
    <row r="116" spans="2:17" s="46" customFormat="1" ht="15.75" customHeight="1">
      <c r="B116" s="81"/>
      <c r="C116" s="81"/>
      <c r="D116" s="81"/>
      <c r="E116" s="81"/>
      <c r="F116" s="81"/>
      <c r="G116" s="82"/>
      <c r="H116" s="83"/>
      <c r="I116" s="80"/>
      <c r="J116" s="80"/>
      <c r="K116" s="121"/>
      <c r="L116" s="123"/>
      <c r="M116" s="123"/>
      <c r="N116" s="122"/>
      <c r="O116" s="119"/>
      <c r="P116" s="54"/>
      <c r="Q116" s="45"/>
    </row>
    <row r="117" spans="2:17" s="46" customFormat="1" ht="15.75" customHeight="1">
      <c r="B117" s="127" t="s">
        <v>55</v>
      </c>
      <c r="C117" s="127"/>
      <c r="D117" s="127"/>
      <c r="E117" s="81"/>
      <c r="F117" s="81"/>
      <c r="G117" s="82"/>
      <c r="H117" s="83"/>
      <c r="I117" s="80"/>
      <c r="J117" s="80"/>
      <c r="K117" s="121"/>
      <c r="L117" s="123"/>
      <c r="M117" s="123"/>
      <c r="N117" s="122"/>
      <c r="O117" s="119"/>
      <c r="P117" s="54"/>
      <c r="Q117" s="45"/>
    </row>
    <row r="118" spans="2:17" s="46" customFormat="1" ht="15.75" customHeight="1" thickBot="1">
      <c r="B118" s="1"/>
      <c r="C118" s="1"/>
      <c r="D118" s="1"/>
      <c r="E118" s="81"/>
      <c r="F118" s="81"/>
      <c r="G118" s="82"/>
      <c r="H118" s="83"/>
      <c r="I118" s="80"/>
      <c r="J118" s="80"/>
      <c r="K118" s="121"/>
      <c r="L118" s="84"/>
      <c r="M118" s="123"/>
      <c r="N118" s="122"/>
      <c r="O118" s="119"/>
      <c r="P118" s="54"/>
      <c r="Q118" s="45"/>
    </row>
    <row r="119" spans="2:17" s="46" customFormat="1" ht="15.75" customHeight="1" thickBot="1">
      <c r="B119" s="8"/>
      <c r="C119" s="117" t="s">
        <v>56</v>
      </c>
      <c r="D119" s="117" t="s">
        <v>31</v>
      </c>
      <c r="E119" s="81"/>
      <c r="F119" s="81"/>
      <c r="G119" s="82"/>
      <c r="H119" s="83"/>
      <c r="I119" s="80"/>
      <c r="J119" s="80"/>
      <c r="K119" s="121"/>
      <c r="L119" s="123"/>
      <c r="M119" s="123"/>
      <c r="N119" s="122"/>
      <c r="O119" s="119"/>
      <c r="P119" s="54"/>
      <c r="Q119" s="45"/>
    </row>
    <row r="120" spans="2:17" s="46" customFormat="1" ht="15.75" customHeight="1" thickBot="1">
      <c r="B120" s="21" t="s">
        <v>0</v>
      </c>
      <c r="C120" s="10" t="s">
        <v>114</v>
      </c>
      <c r="D120" s="22">
        <f>G36</f>
        <v>0</v>
      </c>
      <c r="E120" s="81"/>
      <c r="F120" s="81"/>
      <c r="G120" s="82"/>
      <c r="H120" s="83"/>
      <c r="I120" s="80"/>
      <c r="J120" s="80"/>
      <c r="K120" s="121"/>
      <c r="L120" s="123"/>
      <c r="M120" s="123"/>
      <c r="N120" s="122"/>
      <c r="O120" s="119"/>
      <c r="P120" s="54"/>
      <c r="Q120" s="45"/>
    </row>
    <row r="121" spans="2:17" s="46" customFormat="1" ht="15.75" customHeight="1" thickBot="1">
      <c r="B121" s="21" t="s">
        <v>1</v>
      </c>
      <c r="C121" s="10" t="s">
        <v>115</v>
      </c>
      <c r="D121" s="22">
        <f>H82</f>
        <v>0</v>
      </c>
      <c r="E121" s="81"/>
      <c r="F121" s="81"/>
      <c r="G121" s="82"/>
      <c r="H121" s="83"/>
      <c r="I121" s="80"/>
      <c r="J121" s="80"/>
      <c r="K121" s="121"/>
      <c r="L121" s="123"/>
      <c r="M121" s="123"/>
      <c r="N121" s="122"/>
      <c r="O121" s="119"/>
      <c r="P121" s="54"/>
      <c r="Q121" s="45"/>
    </row>
    <row r="122" spans="2:17" s="46" customFormat="1" ht="15.75" customHeight="1" thickBot="1">
      <c r="B122" s="21" t="s">
        <v>2</v>
      </c>
      <c r="C122" s="10" t="s">
        <v>116</v>
      </c>
      <c r="D122" s="22">
        <f>G95</f>
        <v>610.4</v>
      </c>
      <c r="E122" s="81"/>
      <c r="F122" s="81"/>
      <c r="G122" s="82"/>
      <c r="H122" s="96"/>
      <c r="I122" s="80"/>
      <c r="J122" s="80"/>
      <c r="K122" s="121"/>
      <c r="L122" s="123"/>
      <c r="M122" s="123"/>
      <c r="N122" s="122"/>
      <c r="O122" s="119"/>
      <c r="P122" s="54"/>
      <c r="Q122" s="45"/>
    </row>
    <row r="123" spans="2:17" s="46" customFormat="1" ht="15.75" customHeight="1" thickBot="1">
      <c r="B123" s="21" t="s">
        <v>3</v>
      </c>
      <c r="C123" s="10" t="s">
        <v>117</v>
      </c>
      <c r="D123" s="22">
        <f>G104</f>
        <v>0</v>
      </c>
      <c r="E123" s="81"/>
      <c r="F123" s="81"/>
      <c r="G123" s="82"/>
      <c r="H123" s="96"/>
      <c r="I123" s="80"/>
      <c r="J123" s="80"/>
      <c r="K123" s="121"/>
      <c r="L123" s="123"/>
      <c r="M123" s="123"/>
      <c r="N123" s="122"/>
      <c r="O123" s="119"/>
      <c r="P123" s="54"/>
      <c r="Q123" s="45"/>
    </row>
    <row r="124" spans="2:17" s="46" customFormat="1" ht="15.75" customHeight="1" thickBot="1">
      <c r="B124" s="21" t="s">
        <v>6</v>
      </c>
      <c r="C124" s="10" t="s">
        <v>118</v>
      </c>
      <c r="D124" s="22">
        <f>F115</f>
        <v>0</v>
      </c>
      <c r="E124" s="81"/>
      <c r="F124" s="81"/>
      <c r="G124" s="82"/>
      <c r="H124" s="96"/>
      <c r="I124" s="80"/>
      <c r="J124" s="80"/>
      <c r="K124" s="121"/>
      <c r="L124" s="123"/>
      <c r="M124" s="123"/>
      <c r="N124" s="122"/>
      <c r="O124" s="119"/>
      <c r="P124" s="54"/>
      <c r="Q124" s="45"/>
    </row>
    <row r="125" spans="2:17" s="46" customFormat="1" ht="15.75" customHeight="1" thickBot="1">
      <c r="B125" s="169" t="s">
        <v>119</v>
      </c>
      <c r="C125" s="170"/>
      <c r="D125" s="22">
        <f>SUM(D120:D123)</f>
        <v>610.4</v>
      </c>
      <c r="E125" s="81"/>
      <c r="F125" s="81"/>
      <c r="G125" s="89"/>
      <c r="H125" s="96"/>
      <c r="I125" s="80"/>
      <c r="J125" s="80"/>
      <c r="K125" s="121"/>
      <c r="L125" s="123"/>
      <c r="M125" s="123"/>
      <c r="N125" s="122"/>
      <c r="O125" s="119"/>
      <c r="P125" s="54"/>
      <c r="Q125" s="45"/>
    </row>
    <row r="126" spans="2:17" s="46" customFormat="1" ht="15.75" customHeight="1" thickBot="1">
      <c r="B126" s="128" t="s">
        <v>57</v>
      </c>
      <c r="C126" s="129"/>
      <c r="D126" s="23">
        <f>D125+D124</f>
        <v>610.4</v>
      </c>
      <c r="E126" s="81"/>
      <c r="F126" s="81"/>
      <c r="G126" s="82"/>
      <c r="H126" s="90"/>
      <c r="I126" s="80"/>
      <c r="J126" s="80"/>
      <c r="K126" s="121"/>
      <c r="L126" s="123"/>
      <c r="M126" s="123"/>
      <c r="N126" s="122"/>
      <c r="O126" s="119"/>
      <c r="P126" s="54"/>
      <c r="Q126" s="45"/>
    </row>
    <row r="127" spans="2:17" s="46" customFormat="1" ht="15.75" customHeight="1">
      <c r="B127" s="81"/>
      <c r="C127" s="81"/>
      <c r="D127" s="81"/>
      <c r="E127" s="81"/>
      <c r="F127" s="81"/>
      <c r="G127" s="82"/>
      <c r="H127" s="83"/>
      <c r="I127" s="80"/>
      <c r="J127" s="80"/>
      <c r="K127" s="121"/>
      <c r="L127" s="123"/>
      <c r="M127" s="123"/>
      <c r="N127" s="122"/>
      <c r="O127" s="119"/>
      <c r="P127" s="54"/>
      <c r="Q127" s="45"/>
    </row>
    <row r="128" spans="2:17" s="46" customFormat="1" ht="26.25" customHeight="1">
      <c r="B128" s="165" t="s">
        <v>121</v>
      </c>
      <c r="C128" s="165"/>
      <c r="D128" s="165"/>
      <c r="E128" s="165"/>
      <c r="F128" s="165"/>
      <c r="G128" s="165"/>
      <c r="H128" s="165"/>
      <c r="I128" s="165"/>
      <c r="J128" s="80"/>
      <c r="K128" s="121"/>
      <c r="L128" s="123"/>
      <c r="M128" s="123"/>
      <c r="N128" s="122"/>
      <c r="O128" s="119"/>
      <c r="P128" s="54"/>
      <c r="Q128" s="45"/>
    </row>
    <row r="129" spans="2:17" s="46" customFormat="1" ht="15.75" customHeight="1">
      <c r="B129" s="33"/>
      <c r="C129" s="34"/>
      <c r="D129" s="34"/>
      <c r="E129" s="34"/>
      <c r="F129" s="34"/>
      <c r="G129" s="34"/>
      <c r="H129" s="83"/>
      <c r="I129" s="80"/>
      <c r="J129" s="80"/>
      <c r="K129" s="121"/>
      <c r="L129" s="123"/>
      <c r="M129" s="123"/>
      <c r="N129" s="122"/>
      <c r="O129" s="119"/>
      <c r="P129" s="54"/>
      <c r="Q129" s="45"/>
    </row>
    <row r="130" spans="2:17" s="46" customFormat="1" ht="47.25">
      <c r="B130" s="100" t="s">
        <v>61</v>
      </c>
      <c r="C130" s="101" t="s">
        <v>62</v>
      </c>
      <c r="D130" s="102" t="s">
        <v>63</v>
      </c>
      <c r="E130" s="102" t="s">
        <v>120</v>
      </c>
      <c r="F130" s="103" t="s">
        <v>64</v>
      </c>
      <c r="G130" s="104" t="s">
        <v>122</v>
      </c>
      <c r="H130" s="104" t="s">
        <v>124</v>
      </c>
      <c r="I130" s="104" t="s">
        <v>123</v>
      </c>
      <c r="J130" s="80"/>
      <c r="K130" s="121"/>
      <c r="L130" s="123"/>
      <c r="M130" s="123"/>
      <c r="N130" s="122"/>
      <c r="O130" s="119"/>
      <c r="P130" s="54"/>
      <c r="Q130" s="45"/>
    </row>
    <row r="131" spans="2:17" ht="57.75" customHeight="1">
      <c r="B131" s="105" t="s">
        <v>138</v>
      </c>
      <c r="C131" s="35">
        <f>D126</f>
        <v>610.4</v>
      </c>
      <c r="D131" s="106">
        <v>1</v>
      </c>
      <c r="E131" s="107">
        <f>C131*D131</f>
        <v>610.4</v>
      </c>
      <c r="F131" s="108">
        <v>1</v>
      </c>
      <c r="G131" s="109">
        <f>E131*F131</f>
        <v>610.4</v>
      </c>
      <c r="H131" s="109">
        <f>E131*12</f>
        <v>7324.7999999999993</v>
      </c>
      <c r="I131" s="109">
        <f>G131*12</f>
        <v>7324.7999999999993</v>
      </c>
      <c r="J131" s="98"/>
      <c r="L131" s="87"/>
    </row>
    <row r="132" spans="2:17">
      <c r="B132" s="85"/>
      <c r="C132" s="85"/>
      <c r="D132" s="85"/>
      <c r="E132" s="85"/>
      <c r="F132" s="85"/>
      <c r="G132" s="86"/>
      <c r="H132" s="34"/>
    </row>
    <row r="133" spans="2:17">
      <c r="B133" s="85"/>
      <c r="C133" s="85"/>
      <c r="D133" s="85"/>
      <c r="E133" s="85"/>
      <c r="F133" s="85"/>
      <c r="G133" s="86"/>
      <c r="H133" s="34"/>
    </row>
    <row r="134" spans="2:17" ht="87.75" customHeight="1">
      <c r="I134" s="26"/>
      <c r="J134" s="26"/>
      <c r="K134" s="88"/>
    </row>
    <row r="137" spans="2:17" ht="26.25" customHeight="1">
      <c r="D137" s="167"/>
      <c r="E137" s="168"/>
      <c r="F137" s="168"/>
      <c r="G137" s="168"/>
    </row>
    <row r="138" spans="2:17">
      <c r="D138" s="168"/>
      <c r="E138" s="168"/>
      <c r="F138" s="168"/>
      <c r="G138" s="168"/>
    </row>
    <row r="139" spans="2:17">
      <c r="D139" s="168"/>
      <c r="E139" s="168"/>
      <c r="F139" s="168"/>
      <c r="G139" s="168"/>
    </row>
    <row r="140" spans="2:17" ht="24.75" customHeight="1">
      <c r="D140" s="168"/>
      <c r="E140" s="168"/>
      <c r="F140" s="168"/>
      <c r="G140" s="168"/>
    </row>
    <row r="142" spans="2:17" ht="15" customHeight="1">
      <c r="C142" s="167"/>
      <c r="D142" s="167"/>
      <c r="E142" s="167"/>
      <c r="F142" s="167"/>
      <c r="G142" s="167"/>
      <c r="H142" s="26"/>
    </row>
    <row r="143" spans="2:17">
      <c r="C143" s="167"/>
      <c r="D143" s="167"/>
      <c r="E143" s="167"/>
      <c r="F143" s="167"/>
      <c r="G143" s="167"/>
    </row>
    <row r="144" spans="2:17" ht="15" customHeight="1">
      <c r="C144" s="167"/>
      <c r="D144" s="167"/>
      <c r="E144" s="167"/>
      <c r="F144" s="167"/>
      <c r="G144" s="167"/>
    </row>
  </sheetData>
  <mergeCells count="65">
    <mergeCell ref="B128:I128"/>
    <mergeCell ref="D137:G140"/>
    <mergeCell ref="C142:G144"/>
    <mergeCell ref="L113:M113"/>
    <mergeCell ref="L114:M114"/>
    <mergeCell ref="B115:C115"/>
    <mergeCell ref="B117:D117"/>
    <mergeCell ref="B125:C125"/>
    <mergeCell ref="B126:C126"/>
    <mergeCell ref="L112:M112"/>
    <mergeCell ref="N112:O112"/>
    <mergeCell ref="B93:B94"/>
    <mergeCell ref="C93:C94"/>
    <mergeCell ref="G93:G94"/>
    <mergeCell ref="B95:C95"/>
    <mergeCell ref="B97:G97"/>
    <mergeCell ref="B104:C104"/>
    <mergeCell ref="B106:F106"/>
    <mergeCell ref="K109:M109"/>
    <mergeCell ref="L110:M110"/>
    <mergeCell ref="K111:M111"/>
    <mergeCell ref="N111:O111"/>
    <mergeCell ref="B89:B90"/>
    <mergeCell ref="C89:C90"/>
    <mergeCell ref="G89:G90"/>
    <mergeCell ref="B91:B92"/>
    <mergeCell ref="C91:C92"/>
    <mergeCell ref="G91:G92"/>
    <mergeCell ref="B84:G84"/>
    <mergeCell ref="B85:G85"/>
    <mergeCell ref="C86:F86"/>
    <mergeCell ref="B87:B88"/>
    <mergeCell ref="C87:C88"/>
    <mergeCell ref="G87:G88"/>
    <mergeCell ref="B82:C82"/>
    <mergeCell ref="L82:M82"/>
    <mergeCell ref="B73:C73"/>
    <mergeCell ref="N74:O74"/>
    <mergeCell ref="B75:H75"/>
    <mergeCell ref="N75:O75"/>
    <mergeCell ref="L77:M77"/>
    <mergeCell ref="N77:P77"/>
    <mergeCell ref="L78:M78"/>
    <mergeCell ref="N78:P78"/>
    <mergeCell ref="L79:M79"/>
    <mergeCell ref="N79:P79"/>
    <mergeCell ref="N80:O80"/>
    <mergeCell ref="N58:O58"/>
    <mergeCell ref="B61:C61"/>
    <mergeCell ref="B62:H62"/>
    <mergeCell ref="B63:H63"/>
    <mergeCell ref="B68:C68"/>
    <mergeCell ref="B70:H70"/>
    <mergeCell ref="B36:C36"/>
    <mergeCell ref="B39:G39"/>
    <mergeCell ref="B40:H40"/>
    <mergeCell ref="B50:C50"/>
    <mergeCell ref="B51:H51"/>
    <mergeCell ref="B52:H52"/>
    <mergeCell ref="B27:G27"/>
    <mergeCell ref="B3:D3"/>
    <mergeCell ref="B7:G8"/>
    <mergeCell ref="B9:G9"/>
    <mergeCell ref="B15:G15"/>
    <mergeCell ref="B20:G20"/>
  </mergeCells>
  <pageMargins left="0.511811024" right="0.511811024" top="0.78740157499999996" bottom="0.78740157499999996" header="0.31496062000000002" footer="0.31496062000000002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AGS</vt:lpstr>
      <vt:lpstr>COPEIRA</vt:lpstr>
      <vt:lpstr>AGS!Area_de_impressao</vt:lpstr>
      <vt:lpstr>COPEIRA!Area_de_impressao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ayrton correa frugoni</dc:creator>
  <cp:lastModifiedBy>ALDEMIR ALMEIDA DA SILVA</cp:lastModifiedBy>
  <cp:lastPrinted>2023-01-27T19:20:49Z</cp:lastPrinted>
  <dcterms:created xsi:type="dcterms:W3CDTF">2020-07-21T11:55:44Z</dcterms:created>
  <dcterms:modified xsi:type="dcterms:W3CDTF">2024-01-26T19:38:13Z</dcterms:modified>
</cp:coreProperties>
</file>