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chen\Documents\2018\e-mail\TCE\Página Internet\"/>
    </mc:Choice>
  </mc:AlternateContent>
  <bookViews>
    <workbookView xWindow="105" yWindow="-15" windowWidth="18015" windowHeight="8055" activeTab="3"/>
  </bookViews>
  <sheets>
    <sheet name="Tabela 1" sheetId="1" r:id="rId1"/>
    <sheet name="Tabela 2" sheetId="2" r:id="rId2"/>
    <sheet name="Tabela 2A" sheetId="5" r:id="rId3"/>
    <sheet name="Tabela 3" sheetId="3" r:id="rId4"/>
    <sheet name="Tabela 4" sheetId="4" r:id="rId5"/>
  </sheets>
  <calcPr calcId="171027"/>
</workbook>
</file>

<file path=xl/calcChain.xml><?xml version="1.0" encoding="utf-8"?>
<calcChain xmlns="http://schemas.openxmlformats.org/spreadsheetml/2006/main">
  <c r="E14" i="4" l="1"/>
  <c r="D14" i="4"/>
  <c r="C14" i="4"/>
  <c r="B14" i="4"/>
  <c r="E26" i="3"/>
  <c r="G24" i="3" s="1"/>
  <c r="D26" i="3"/>
  <c r="F24" i="3" s="1"/>
  <c r="C25" i="5"/>
  <c r="E11" i="1"/>
  <c r="D11" i="1"/>
  <c r="C11" i="1"/>
  <c r="B11" i="1"/>
  <c r="F20" i="3" l="1"/>
  <c r="G20" i="3"/>
  <c r="C26" i="3"/>
  <c r="B26" i="3"/>
  <c r="D3" i="5" l="1"/>
  <c r="D4" i="5"/>
  <c r="D6" i="5"/>
  <c r="D5" i="5"/>
  <c r="E5" i="5" s="1"/>
  <c r="D7" i="5"/>
  <c r="E7" i="5" s="1"/>
  <c r="D11" i="5"/>
  <c r="E11" i="5" s="1"/>
  <c r="D10" i="5"/>
  <c r="D12" i="5"/>
  <c r="E12" i="5" s="1"/>
  <c r="D9" i="5"/>
  <c r="E9" i="5" s="1"/>
  <c r="D13" i="5"/>
  <c r="E13" i="5" s="1"/>
  <c r="D15" i="5"/>
  <c r="D14" i="5"/>
  <c r="E14" i="5" s="1"/>
  <c r="D8" i="5"/>
  <c r="E8" i="5" s="1"/>
  <c r="D18" i="5"/>
  <c r="E18" i="5" s="1"/>
  <c r="D16" i="5"/>
  <c r="D21" i="5"/>
  <c r="E21" i="5" s="1"/>
  <c r="D17" i="5"/>
  <c r="E17" i="5" s="1"/>
  <c r="D22" i="5"/>
  <c r="E22" i="5" s="1"/>
  <c r="D20" i="5"/>
  <c r="D23" i="5"/>
  <c r="E23" i="5" s="1"/>
  <c r="D24" i="5"/>
  <c r="E24" i="5" s="1"/>
  <c r="D19" i="5"/>
  <c r="E19" i="5" s="1"/>
  <c r="D25" i="5"/>
  <c r="D2" i="5"/>
  <c r="E2" i="5" s="1"/>
  <c r="E4" i="5" l="1"/>
  <c r="E3" i="5"/>
  <c r="E20" i="5"/>
  <c r="E15" i="5"/>
  <c r="E10" i="5"/>
  <c r="E6" i="5"/>
  <c r="E16" i="5"/>
  <c r="H11" i="2"/>
  <c r="H4" i="2"/>
  <c r="H5" i="2"/>
  <c r="H6" i="2"/>
  <c r="H7" i="2"/>
  <c r="H8" i="2"/>
  <c r="H9" i="2"/>
  <c r="H10" i="2"/>
  <c r="H3" i="2"/>
  <c r="E25" i="5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5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F22" i="3"/>
  <c r="F23" i="3"/>
  <c r="F25" i="3"/>
  <c r="F26" i="3" l="1"/>
  <c r="G26" i="3"/>
  <c r="I4" i="2"/>
  <c r="I5" i="2"/>
  <c r="I6" i="2"/>
  <c r="I7" i="2"/>
  <c r="I8" i="2"/>
  <c r="I9" i="2"/>
  <c r="I10" i="2"/>
  <c r="I3" i="2"/>
  <c r="I11" i="2" l="1"/>
</calcChain>
</file>

<file path=xl/sharedStrings.xml><?xml version="1.0" encoding="utf-8"?>
<sst xmlns="http://schemas.openxmlformats.org/spreadsheetml/2006/main" count="94" uniqueCount="74">
  <si>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</si>
  <si>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</si>
  <si>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</si>
  <si>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</si>
  <si>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</si>
  <si>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</si>
  <si>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</si>
  <si>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</si>
  <si>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</si>
  <si>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</si>
  <si>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</si>
  <si>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</si>
  <si>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</si>
  <si>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</si>
  <si>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</si>
  <si>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</si>
  <si>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</si>
  <si>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Órgãos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</si>
  <si>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</si>
  <si>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</si>
  <si>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</si>
  <si>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</si>
  <si>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</si>
  <si>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</si>
  <si>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</si>
  <si>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</si>
  <si>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</si>
  <si>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</si>
  <si>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</si>
  <si>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</si>
  <si>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MME - Ministério de Minas e Energia</t>
  </si>
  <si>
    <t>MMA - Ministério do Meio Ambiente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</si>
  <si>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</si>
  <si>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</si>
  <si>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</si>
  <si>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</si>
  <si>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</si>
  <si>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</si>
  <si>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</si>
  <si>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</si>
  <si>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2018*</t>
  </si>
  <si>
    <t>*Atualizado até 31/12/2016</t>
  </si>
  <si>
    <t>Cobrança irregular de procedimentos do SIA/SUS e AIH</t>
  </si>
  <si>
    <t>Consecução parcial dos objetivos pactuados</t>
  </si>
  <si>
    <t>Desvio de finalidade na aplicação dos recursos transferidos</t>
  </si>
  <si>
    <t>Execução parcial do objeto</t>
  </si>
  <si>
    <t>Impugnação parcial de despesas</t>
  </si>
  <si>
    <t>Irregularidade praticada por bolsista</t>
  </si>
  <si>
    <t>Não comprovação da utilização dos recursos resultantes de aplicação financeira no objeto</t>
  </si>
  <si>
    <t>Não consecução dos objetivos pactuados</t>
  </si>
  <si>
    <t>Não devolução de saldo do convênio</t>
  </si>
  <si>
    <t>Não encaminhamento de documentação exigida para a prestação de contas</t>
  </si>
  <si>
    <t>Não execução do objeto</t>
  </si>
  <si>
    <t>Ocorrência de qualquer outro fato do qual resulte prejuízo ao Erário</t>
  </si>
  <si>
    <t>Prejuízo causado por empregado público</t>
  </si>
  <si>
    <t>Prejuízo causado por fraude na concessão de programas sociais</t>
  </si>
  <si>
    <t>Prejuízo causado por fraude na concessão/manutenção de benefícios previdenciários</t>
  </si>
  <si>
    <t>Prejuízo causado por servidor público</t>
  </si>
  <si>
    <t>Impugnação total de despesas</t>
  </si>
  <si>
    <t>Irregularidade praticada por pesquisador</t>
  </si>
  <si>
    <t>Pagamento irregular de procedimentos do SIA/SUS e AIH</t>
  </si>
  <si>
    <t>MOTIVO</t>
  </si>
  <si>
    <t>2018 *</t>
  </si>
  <si>
    <t>Não aplicação dos recursos recebidos no mercado financeiro</t>
  </si>
  <si>
    <t>Não utilização dos recursos de contrapartida pactuada</t>
  </si>
  <si>
    <t>Utilização parcial dos recursos da contrapartida pactuada</t>
  </si>
  <si>
    <t>Total</t>
  </si>
  <si>
    <t>MCTIC - Ministério da Ciência, Tecnologia, Inovações e Comunicações</t>
  </si>
  <si>
    <t>MDS - Ministério do Desenvolvimento Social</t>
  </si>
  <si>
    <t>MDH - Ministério dos Direitos Humanos</t>
  </si>
  <si>
    <t>Acumulado 2002/2018</t>
  </si>
  <si>
    <t>*atualizado até 31/12/2018</t>
  </si>
  <si>
    <t>*Atualizado até 31/12/2018</t>
  </si>
  <si>
    <t>Conselhos Federais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</si>
</sst>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E18" sqref="E18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>
        <v>2017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40</v>
      </c>
      <c r="B10" s="5">
        <v>1360</v>
      </c>
      <c r="C10" s="6">
        <v>95</v>
      </c>
      <c r="D10" s="5">
        <v>1265</v>
      </c>
      <c r="E10" s="7">
        <v>2607801854.4000001</v>
      </c>
    </row>
    <row r="11" spans="1:5" x14ac:dyDescent="0.25">
      <c r="A11" s="1" t="s">
        <v>6</v>
      </c>
      <c r="B11" s="8">
        <f>SUM(B3:B10)</f>
        <v>29078</v>
      </c>
      <c r="C11" s="8">
        <f>SUM(C3:C10)</f>
        <v>5113</v>
      </c>
      <c r="D11" s="8">
        <f>SUM(D3:D10)</f>
        <v>23965</v>
      </c>
      <c r="E11" s="9">
        <f>SUM(E3:E10)</f>
        <v>23849470458.389999</v>
      </c>
    </row>
    <row r="13" spans="1:5" x14ac:dyDescent="0.25">
      <c r="A13" s="42" t="s">
        <v>71</v>
      </c>
      <c r="B13" s="42"/>
      <c r="E13" s="30"/>
    </row>
    <row r="15" spans="1:5" x14ac:dyDescent="0.25">
      <c r="D15" s="36"/>
    </row>
    <row r="16" spans="1:5" x14ac:dyDescent="0.25">
      <c r="B16" s="33"/>
      <c r="C16" s="33"/>
      <c r="D16" s="33"/>
    </row>
    <row r="17" spans="2:4" x14ac:dyDescent="0.25">
      <c r="B17" s="33"/>
      <c r="C17" s="33"/>
      <c r="D17" s="33"/>
    </row>
  </sheetData>
  <mergeCells count="1">
    <mergeCell ref="A13:B13"/>
  </mergeCells>
  <conditionalFormatting sqref="B11:E11">
    <cfRule type="duplicateValues" dxfId="4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B18" sqref="B18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9" x14ac:dyDescent="0.25">
      <c r="A2" s="1" t="s">
        <v>7</v>
      </c>
      <c r="B2" s="1" t="s">
        <v>8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39</v>
      </c>
    </row>
    <row r="3" spans="1:9" x14ac:dyDescent="0.25">
      <c r="A3" s="10" t="s">
        <v>9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13">
        <f>SUM(B3:G3)</f>
        <v>5865</v>
      </c>
      <c r="I3" s="31">
        <f>+H3/$H$11</f>
        <v>0.27329916123019571</v>
      </c>
    </row>
    <row r="4" spans="1:9" x14ac:dyDescent="0.25">
      <c r="A4" s="10" t="s">
        <v>10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13">
        <f t="shared" ref="H4:H11" si="0">SUM(B4:G4)</f>
        <v>6635</v>
      </c>
      <c r="I4" s="31">
        <f t="shared" ref="I4:I10" si="1">+H4/$H$11</f>
        <v>0.30917986952469712</v>
      </c>
    </row>
    <row r="5" spans="1:9" x14ac:dyDescent="0.25">
      <c r="A5" s="10" t="s">
        <v>11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13">
        <f t="shared" si="0"/>
        <v>3582</v>
      </c>
      <c r="I5" s="31">
        <f t="shared" si="1"/>
        <v>0.16691519105312208</v>
      </c>
    </row>
    <row r="6" spans="1:9" ht="30" x14ac:dyDescent="0.25">
      <c r="A6" s="10" t="s">
        <v>12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13">
        <f t="shared" si="0"/>
        <v>1380</v>
      </c>
      <c r="I6" s="31">
        <f t="shared" si="1"/>
        <v>6.4305684995340173E-2</v>
      </c>
    </row>
    <row r="7" spans="1:9" x14ac:dyDescent="0.25">
      <c r="A7" s="10" t="s">
        <v>13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13">
        <f t="shared" si="0"/>
        <v>2166</v>
      </c>
      <c r="I7" s="31">
        <f t="shared" si="1"/>
        <v>0.10093196644920782</v>
      </c>
    </row>
    <row r="8" spans="1:9" ht="30" x14ac:dyDescent="0.25">
      <c r="A8" s="10" t="s">
        <v>14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13">
        <f t="shared" si="0"/>
        <v>631</v>
      </c>
      <c r="I8" s="31">
        <f t="shared" si="1"/>
        <v>2.940354147250699E-2</v>
      </c>
    </row>
    <row r="9" spans="1:9" ht="30" x14ac:dyDescent="0.25">
      <c r="A9" s="10" t="s">
        <v>15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13">
        <f t="shared" si="0"/>
        <v>777</v>
      </c>
      <c r="I9" s="31">
        <f t="shared" si="1"/>
        <v>3.6206896551724141E-2</v>
      </c>
    </row>
    <row r="10" spans="1:9" x14ac:dyDescent="0.25">
      <c r="A10" s="10" t="s">
        <v>16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13">
        <f t="shared" si="0"/>
        <v>424</v>
      </c>
      <c r="I10" s="31">
        <f t="shared" si="1"/>
        <v>1.9757688723205966E-2</v>
      </c>
    </row>
    <row r="11" spans="1:9" x14ac:dyDescent="0.25">
      <c r="A11" s="10" t="s">
        <v>6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f t="shared" si="0"/>
        <v>21460</v>
      </c>
      <c r="I11" s="32">
        <f>SUM(I3:I10)</f>
        <v>1</v>
      </c>
    </row>
    <row r="13" spans="1:9" x14ac:dyDescent="0.25">
      <c r="A13" s="14" t="s">
        <v>41</v>
      </c>
      <c r="H13" s="33"/>
    </row>
    <row r="16" spans="1:9" x14ac:dyDescent="0.25">
      <c r="H16" s="33"/>
    </row>
  </sheetData>
  <conditionalFormatting sqref="H12">
    <cfRule type="duplicateValues" dxfId="3" priority="10"/>
  </conditionalFormatting>
  <conditionalFormatting sqref="H3:H10">
    <cfRule type="duplicateValues" dxfId="2" priority="9"/>
  </conditionalFormatting>
  <conditionalFormatting sqref="I3:I10">
    <cfRule type="duplicateValues" dxfId="1" priority="7"/>
  </conditionalFormatting>
  <conditionalFormatting sqref="I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35" sqref="D35"/>
    </sheetView>
  </sheetViews>
  <sheetFormatPr defaultRowHeight="15" x14ac:dyDescent="0.25"/>
  <cols>
    <col min="1" max="1" width="82" style="37" bestFit="1" customWidth="1"/>
    <col min="2" max="3" width="9.140625" style="39"/>
    <col min="4" max="16384" width="9.140625" style="37"/>
  </cols>
  <sheetData>
    <row r="1" spans="1:5" x14ac:dyDescent="0.25">
      <c r="A1" s="38" t="s">
        <v>61</v>
      </c>
      <c r="B1" s="23">
        <v>2017</v>
      </c>
      <c r="C1" s="23" t="s">
        <v>62</v>
      </c>
      <c r="D1" s="23" t="s">
        <v>66</v>
      </c>
      <c r="E1" s="23" t="s">
        <v>39</v>
      </c>
    </row>
    <row r="2" spans="1:5" x14ac:dyDescent="0.25">
      <c r="A2" s="38" t="s">
        <v>9</v>
      </c>
      <c r="B2" s="40">
        <v>313</v>
      </c>
      <c r="C2" s="52">
        <v>407</v>
      </c>
      <c r="D2" s="40">
        <f>+B2+C2</f>
        <v>720</v>
      </c>
      <c r="E2" s="41">
        <f>+D2/$D$25</f>
        <v>0.28742514970059879</v>
      </c>
    </row>
    <row r="3" spans="1:5" x14ac:dyDescent="0.25">
      <c r="A3" s="38" t="s">
        <v>46</v>
      </c>
      <c r="B3" s="40">
        <v>218</v>
      </c>
      <c r="C3" s="52">
        <v>224</v>
      </c>
      <c r="D3" s="40">
        <f>+B3+C3</f>
        <v>442</v>
      </c>
      <c r="E3" s="41">
        <f>+D3/$D$25</f>
        <v>0.17644710578842315</v>
      </c>
    </row>
    <row r="4" spans="1:5" x14ac:dyDescent="0.25">
      <c r="A4" s="38" t="s">
        <v>58</v>
      </c>
      <c r="B4" s="40">
        <v>189</v>
      </c>
      <c r="C4" s="52">
        <v>153</v>
      </c>
      <c r="D4" s="40">
        <f>+B4+C4</f>
        <v>342</v>
      </c>
      <c r="E4" s="41">
        <f>+D4/$D$25</f>
        <v>0.13652694610778443</v>
      </c>
    </row>
    <row r="5" spans="1:5" x14ac:dyDescent="0.25">
      <c r="A5" s="38" t="s">
        <v>51</v>
      </c>
      <c r="B5" s="40">
        <v>123</v>
      </c>
      <c r="C5" s="52">
        <v>140</v>
      </c>
      <c r="D5" s="40">
        <f>+B5+C5</f>
        <v>263</v>
      </c>
      <c r="E5" s="41">
        <f>+D5/$D$25</f>
        <v>0.10499001996007984</v>
      </c>
    </row>
    <row r="6" spans="1:5" x14ac:dyDescent="0.25">
      <c r="A6" s="38" t="s">
        <v>49</v>
      </c>
      <c r="B6" s="40">
        <v>126</v>
      </c>
      <c r="C6" s="52">
        <v>102</v>
      </c>
      <c r="D6" s="40">
        <f>+B6+C6</f>
        <v>228</v>
      </c>
      <c r="E6" s="41">
        <f>+D6/$D$25</f>
        <v>9.1017964071856292E-2</v>
      </c>
    </row>
    <row r="7" spans="1:5" x14ac:dyDescent="0.25">
      <c r="A7" s="38" t="s">
        <v>60</v>
      </c>
      <c r="B7" s="40">
        <v>80</v>
      </c>
      <c r="C7" s="52">
        <v>32</v>
      </c>
      <c r="D7" s="40">
        <f>+B7+C7</f>
        <v>112</v>
      </c>
      <c r="E7" s="41">
        <f>+D7/$D$25</f>
        <v>4.4710578842315371E-2</v>
      </c>
    </row>
    <row r="8" spans="1:5" x14ac:dyDescent="0.25">
      <c r="A8" s="38" t="s">
        <v>55</v>
      </c>
      <c r="B8" s="40">
        <v>5</v>
      </c>
      <c r="C8" s="52">
        <v>64</v>
      </c>
      <c r="D8" s="40">
        <f>+B8+C8</f>
        <v>69</v>
      </c>
      <c r="E8" s="41">
        <f>+D8/$D$25</f>
        <v>2.7544910179640718E-2</v>
      </c>
    </row>
    <row r="9" spans="1:5" x14ac:dyDescent="0.25">
      <c r="A9" s="38" t="s">
        <v>56</v>
      </c>
      <c r="B9" s="40">
        <v>35</v>
      </c>
      <c r="C9" s="52">
        <v>27</v>
      </c>
      <c r="D9" s="40">
        <f>+B9+C9</f>
        <v>62</v>
      </c>
      <c r="E9" s="41">
        <f>+D9/$D$25</f>
        <v>2.475049900199601E-2</v>
      </c>
    </row>
    <row r="10" spans="1:5" x14ac:dyDescent="0.25">
      <c r="A10" s="38" t="s">
        <v>54</v>
      </c>
      <c r="B10" s="40">
        <v>36</v>
      </c>
      <c r="C10" s="52">
        <v>19</v>
      </c>
      <c r="D10" s="40">
        <f>+B10+C10</f>
        <v>55</v>
      </c>
      <c r="E10" s="41">
        <f>+D10/$D$25</f>
        <v>2.1956087824351298E-2</v>
      </c>
    </row>
    <row r="11" spans="1:5" x14ac:dyDescent="0.25">
      <c r="A11" s="38" t="s">
        <v>45</v>
      </c>
      <c r="B11" s="40">
        <v>38</v>
      </c>
      <c r="C11" s="52">
        <v>17</v>
      </c>
      <c r="D11" s="40">
        <f>+B11+C11</f>
        <v>55</v>
      </c>
      <c r="E11" s="41">
        <f>+D11/$D$25</f>
        <v>2.1956087824351298E-2</v>
      </c>
    </row>
    <row r="12" spans="1:5" x14ac:dyDescent="0.25">
      <c r="A12" s="38" t="s">
        <v>52</v>
      </c>
      <c r="B12" s="40">
        <v>35</v>
      </c>
      <c r="C12" s="52">
        <v>12</v>
      </c>
      <c r="D12" s="40">
        <f>+B12+C12</f>
        <v>47</v>
      </c>
      <c r="E12" s="41">
        <f>+D12/$D$25</f>
        <v>1.8762475049900199E-2</v>
      </c>
    </row>
    <row r="13" spans="1:5" x14ac:dyDescent="0.25">
      <c r="A13" s="38" t="s">
        <v>57</v>
      </c>
      <c r="B13" s="40">
        <v>14</v>
      </c>
      <c r="C13" s="52">
        <v>7</v>
      </c>
      <c r="D13" s="40">
        <f>+B13+C13</f>
        <v>21</v>
      </c>
      <c r="E13" s="41">
        <f>+D13/$D$25</f>
        <v>8.3832335329341312E-3</v>
      </c>
    </row>
    <row r="14" spans="1:5" x14ac:dyDescent="0.25">
      <c r="A14" s="38" t="s">
        <v>53</v>
      </c>
      <c r="B14" s="40">
        <v>5</v>
      </c>
      <c r="C14" s="52">
        <v>14</v>
      </c>
      <c r="D14" s="40">
        <f>+B14+C14</f>
        <v>19</v>
      </c>
      <c r="E14" s="41">
        <f>+D14/$D$25</f>
        <v>7.5848303393213573E-3</v>
      </c>
    </row>
    <row r="15" spans="1:5" x14ac:dyDescent="0.25">
      <c r="A15" s="38" t="s">
        <v>47</v>
      </c>
      <c r="B15" s="40">
        <v>7</v>
      </c>
      <c r="C15" s="52">
        <v>9</v>
      </c>
      <c r="D15" s="40">
        <f>+B15+C15</f>
        <v>16</v>
      </c>
      <c r="E15" s="41">
        <f>+D15/$D$25</f>
        <v>6.3872255489021952E-3</v>
      </c>
    </row>
    <row r="16" spans="1:5" x14ac:dyDescent="0.25">
      <c r="A16" s="38" t="s">
        <v>59</v>
      </c>
      <c r="B16" s="40">
        <v>3</v>
      </c>
      <c r="C16" s="52">
        <v>9</v>
      </c>
      <c r="D16" s="40">
        <f>+B16+C16</f>
        <v>12</v>
      </c>
      <c r="E16" s="41">
        <f>+D16/$D$25</f>
        <v>4.7904191616766467E-3</v>
      </c>
    </row>
    <row r="17" spans="1:9" x14ac:dyDescent="0.25">
      <c r="A17" s="38" t="s">
        <v>50</v>
      </c>
      <c r="B17" s="40">
        <v>2</v>
      </c>
      <c r="C17" s="52">
        <v>8</v>
      </c>
      <c r="D17" s="40">
        <f>+B17+C17</f>
        <v>10</v>
      </c>
      <c r="E17" s="41">
        <f>+D17/$D$25</f>
        <v>3.9920159680638719E-3</v>
      </c>
    </row>
    <row r="18" spans="1:9" x14ac:dyDescent="0.25">
      <c r="A18" s="38" t="s">
        <v>44</v>
      </c>
      <c r="B18" s="40">
        <v>4</v>
      </c>
      <c r="C18" s="52">
        <v>5</v>
      </c>
      <c r="D18" s="40">
        <f>+B18+C18</f>
        <v>9</v>
      </c>
      <c r="E18" s="41">
        <f>+D18/$D$25</f>
        <v>3.592814371257485E-3</v>
      </c>
    </row>
    <row r="19" spans="1:9" x14ac:dyDescent="0.25">
      <c r="A19" s="38" t="s">
        <v>48</v>
      </c>
      <c r="B19" s="40"/>
      <c r="C19" s="52">
        <v>7</v>
      </c>
      <c r="D19" s="40">
        <f>+B19+C19</f>
        <v>7</v>
      </c>
      <c r="E19" s="41">
        <f>+D19/$D$25</f>
        <v>2.7944111776447107E-3</v>
      </c>
    </row>
    <row r="20" spans="1:9" x14ac:dyDescent="0.25">
      <c r="A20" s="38" t="s">
        <v>43</v>
      </c>
      <c r="B20" s="40">
        <v>1</v>
      </c>
      <c r="C20" s="52">
        <v>5</v>
      </c>
      <c r="D20" s="40">
        <f>+B20+C20</f>
        <v>6</v>
      </c>
      <c r="E20" s="41">
        <f>+D20/$D$25</f>
        <v>2.3952095808383233E-3</v>
      </c>
    </row>
    <row r="21" spans="1:9" x14ac:dyDescent="0.25">
      <c r="A21" s="38" t="s">
        <v>42</v>
      </c>
      <c r="B21" s="40">
        <v>2</v>
      </c>
      <c r="C21" s="52">
        <v>2</v>
      </c>
      <c r="D21" s="40">
        <f>+B21+C21</f>
        <v>4</v>
      </c>
      <c r="E21" s="41">
        <f>+D21/$D$25</f>
        <v>1.5968063872255488E-3</v>
      </c>
    </row>
    <row r="22" spans="1:9" x14ac:dyDescent="0.25">
      <c r="A22" s="38" t="s">
        <v>64</v>
      </c>
      <c r="B22" s="40">
        <v>2</v>
      </c>
      <c r="C22" s="52">
        <v>1</v>
      </c>
      <c r="D22" s="40">
        <f>+B22+C22</f>
        <v>3</v>
      </c>
      <c r="E22" s="41">
        <f>+D22/$D$25</f>
        <v>1.1976047904191617E-3</v>
      </c>
    </row>
    <row r="23" spans="1:9" x14ac:dyDescent="0.25">
      <c r="A23" s="38" t="s">
        <v>63</v>
      </c>
      <c r="B23" s="40">
        <v>1</v>
      </c>
      <c r="C23" s="52">
        <v>1</v>
      </c>
      <c r="D23" s="40">
        <f>+B23+C23</f>
        <v>2</v>
      </c>
      <c r="E23" s="41">
        <f>+D23/$D$25</f>
        <v>7.9840319361277441E-4</v>
      </c>
    </row>
    <row r="24" spans="1:9" x14ac:dyDescent="0.25">
      <c r="A24" s="38" t="s">
        <v>65</v>
      </c>
      <c r="B24" s="40">
        <v>1</v>
      </c>
      <c r="C24" s="40">
        <v>0</v>
      </c>
      <c r="D24" s="40">
        <f>+B24+C24</f>
        <v>1</v>
      </c>
      <c r="E24" s="41">
        <f>+D24/$D$25</f>
        <v>3.992015968063872E-4</v>
      </c>
    </row>
    <row r="25" spans="1:9" x14ac:dyDescent="0.25">
      <c r="A25" s="10" t="s">
        <v>6</v>
      </c>
      <c r="B25" s="8">
        <v>1240</v>
      </c>
      <c r="C25" s="8">
        <f>SUM(C2:C24)</f>
        <v>1265</v>
      </c>
      <c r="D25" s="23">
        <f t="shared" ref="D25" si="0">+B25+C25</f>
        <v>2505</v>
      </c>
      <c r="E25" s="41">
        <f>SUM(E2:E24)</f>
        <v>0.99999999999999989</v>
      </c>
    </row>
    <row r="26" spans="1:9" x14ac:dyDescent="0.25">
      <c r="A26"/>
      <c r="B26"/>
      <c r="C26"/>
    </row>
    <row r="27" spans="1:9" x14ac:dyDescent="0.25">
      <c r="A27" s="14" t="s">
        <v>72</v>
      </c>
      <c r="B27"/>
      <c r="C27"/>
      <c r="D27"/>
      <c r="E27"/>
      <c r="F27"/>
      <c r="G27"/>
      <c r="H27" s="33"/>
      <c r="I27"/>
    </row>
  </sheetData>
  <sortState ref="A2:E24">
    <sortCondition descending="1" ref="D2:D24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J12" sqref="J12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</cols>
  <sheetData>
    <row r="2" spans="1:7" x14ac:dyDescent="0.25">
      <c r="A2" s="43" t="s">
        <v>17</v>
      </c>
      <c r="B2" s="46" t="s">
        <v>40</v>
      </c>
      <c r="C2" s="47"/>
      <c r="D2" s="46" t="s">
        <v>70</v>
      </c>
      <c r="E2" s="48"/>
      <c r="F2" s="48"/>
      <c r="G2" s="47"/>
    </row>
    <row r="3" spans="1:7" x14ac:dyDescent="0.25">
      <c r="A3" s="44"/>
      <c r="B3" s="49" t="s">
        <v>18</v>
      </c>
      <c r="C3" s="49" t="s">
        <v>19</v>
      </c>
      <c r="D3" s="49" t="s">
        <v>18</v>
      </c>
      <c r="E3" s="49" t="s">
        <v>19</v>
      </c>
      <c r="F3" s="15" t="s">
        <v>18</v>
      </c>
      <c r="G3" s="15" t="s">
        <v>19</v>
      </c>
    </row>
    <row r="4" spans="1:7" x14ac:dyDescent="0.25">
      <c r="A4" s="45"/>
      <c r="B4" s="50"/>
      <c r="C4" s="50"/>
      <c r="D4" s="50"/>
      <c r="E4" s="50"/>
      <c r="F4" s="15" t="s">
        <v>20</v>
      </c>
      <c r="G4" s="15" t="s">
        <v>20</v>
      </c>
    </row>
    <row r="5" spans="1:7" x14ac:dyDescent="0.25">
      <c r="A5" s="16" t="s">
        <v>21</v>
      </c>
      <c r="B5" s="17">
        <v>252</v>
      </c>
      <c r="C5" s="34">
        <v>650334407.46000004</v>
      </c>
      <c r="D5" s="15">
        <v>6205</v>
      </c>
      <c r="E5" s="18">
        <v>6571449599.6199999</v>
      </c>
      <c r="F5" s="19">
        <f>+D5/$D$26</f>
        <v>0.25891925725015646</v>
      </c>
      <c r="G5" s="19">
        <f>+E5/$E$26</f>
        <v>0.27553859575562328</v>
      </c>
    </row>
    <row r="6" spans="1:7" x14ac:dyDescent="0.25">
      <c r="A6" s="16" t="s">
        <v>22</v>
      </c>
      <c r="B6" s="17">
        <v>32</v>
      </c>
      <c r="C6" s="34">
        <v>294745041.49000001</v>
      </c>
      <c r="D6" s="53">
        <v>1417</v>
      </c>
      <c r="E6" s="18">
        <v>3091487485.1500001</v>
      </c>
      <c r="F6" s="19">
        <f t="shared" ref="F6:F25" si="0">+D6/$D$26</f>
        <v>5.9127894846651367E-2</v>
      </c>
      <c r="G6" s="19">
        <f t="shared" ref="G6:G25" si="1">+E6/$E$26</f>
        <v>0.12962499484186438</v>
      </c>
    </row>
    <row r="7" spans="1:7" x14ac:dyDescent="0.25">
      <c r="A7" s="16" t="s">
        <v>23</v>
      </c>
      <c r="B7" s="17">
        <v>425</v>
      </c>
      <c r="C7" s="34">
        <v>338234457.48000002</v>
      </c>
      <c r="D7" s="53">
        <v>5253</v>
      </c>
      <c r="E7" s="18">
        <v>2859332986.54</v>
      </c>
      <c r="F7" s="19">
        <f t="shared" si="0"/>
        <v>0.21919465887752973</v>
      </c>
      <c r="G7" s="19">
        <f t="shared" si="1"/>
        <v>0.11989083747283438</v>
      </c>
    </row>
    <row r="8" spans="1:7" x14ac:dyDescent="0.25">
      <c r="A8" s="16" t="s">
        <v>24</v>
      </c>
      <c r="B8" s="17">
        <v>33</v>
      </c>
      <c r="C8" s="34">
        <v>93625620.430000007</v>
      </c>
      <c r="D8" s="53">
        <v>1268</v>
      </c>
      <c r="E8" s="18">
        <v>1883405171.3499999</v>
      </c>
      <c r="F8" s="19">
        <f t="shared" si="0"/>
        <v>5.2910494471103693E-2</v>
      </c>
      <c r="G8" s="19">
        <f t="shared" si="1"/>
        <v>7.8970523669947459E-2</v>
      </c>
    </row>
    <row r="9" spans="1:7" x14ac:dyDescent="0.25">
      <c r="A9" s="16" t="s">
        <v>25</v>
      </c>
      <c r="B9" s="17">
        <v>6</v>
      </c>
      <c r="C9" s="34">
        <v>40113414.299999997</v>
      </c>
      <c r="D9" s="53">
        <v>156</v>
      </c>
      <c r="E9" s="18">
        <v>1788453337.46</v>
      </c>
      <c r="F9" s="19">
        <f t="shared" si="0"/>
        <v>6.509493010640517E-3</v>
      </c>
      <c r="G9" s="19">
        <f t="shared" si="1"/>
        <v>7.4989226305057888E-2</v>
      </c>
    </row>
    <row r="10" spans="1:7" x14ac:dyDescent="0.25">
      <c r="A10" s="16" t="s">
        <v>68</v>
      </c>
      <c r="B10" s="17">
        <v>76</v>
      </c>
      <c r="C10" s="34">
        <v>92756029.890000001</v>
      </c>
      <c r="D10" s="53">
        <v>1771</v>
      </c>
      <c r="E10" s="18">
        <v>1154606547.3399999</v>
      </c>
      <c r="F10" s="19">
        <f t="shared" si="0"/>
        <v>7.3899436678489458E-2</v>
      </c>
      <c r="G10" s="19">
        <f t="shared" si="1"/>
        <v>4.8412250886426762E-2</v>
      </c>
    </row>
    <row r="11" spans="1:7" x14ac:dyDescent="0.25">
      <c r="A11" s="16" t="s">
        <v>26</v>
      </c>
      <c r="B11" s="17">
        <v>88</v>
      </c>
      <c r="C11" s="34">
        <v>70353942.370000005</v>
      </c>
      <c r="D11" s="53">
        <v>1799</v>
      </c>
      <c r="E11" s="18">
        <v>926357713.38</v>
      </c>
      <c r="F11" s="19">
        <f t="shared" si="0"/>
        <v>7.5067807218860833E-2</v>
      </c>
      <c r="G11" s="19">
        <f t="shared" si="1"/>
        <v>3.884185667753965E-2</v>
      </c>
    </row>
    <row r="12" spans="1:7" x14ac:dyDescent="0.25">
      <c r="A12" s="16" t="s">
        <v>27</v>
      </c>
      <c r="B12" s="17">
        <v>20</v>
      </c>
      <c r="C12" s="34">
        <v>38076977.619999997</v>
      </c>
      <c r="D12" s="53">
        <v>598</v>
      </c>
      <c r="E12" s="18">
        <v>756629724.10000002</v>
      </c>
      <c r="F12" s="19">
        <f t="shared" si="0"/>
        <v>2.4953056540788651E-2</v>
      </c>
      <c r="G12" s="19">
        <f t="shared" si="1"/>
        <v>3.1725221128917167E-2</v>
      </c>
    </row>
    <row r="13" spans="1:7" x14ac:dyDescent="0.25">
      <c r="A13" s="16" t="s">
        <v>28</v>
      </c>
      <c r="B13" s="17">
        <v>204</v>
      </c>
      <c r="C13" s="34">
        <v>217401235.41</v>
      </c>
      <c r="D13" s="53">
        <v>1040</v>
      </c>
      <c r="E13" s="18">
        <v>874862190.64999998</v>
      </c>
      <c r="F13" s="19">
        <f t="shared" si="0"/>
        <v>4.3396620070936781E-2</v>
      </c>
      <c r="G13" s="19">
        <f t="shared" si="1"/>
        <v>3.6682667322797208E-2</v>
      </c>
    </row>
    <row r="14" spans="1:7" x14ac:dyDescent="0.25">
      <c r="A14" s="16" t="s">
        <v>29</v>
      </c>
      <c r="B14" s="17"/>
      <c r="C14" s="34"/>
      <c r="D14" s="53">
        <v>1000</v>
      </c>
      <c r="E14" s="18">
        <v>490881342.60000002</v>
      </c>
      <c r="F14" s="19">
        <f t="shared" si="0"/>
        <v>4.1727519298977674E-2</v>
      </c>
      <c r="G14" s="19">
        <f t="shared" si="1"/>
        <v>2.0582483936338849E-2</v>
      </c>
    </row>
    <row r="15" spans="1:7" x14ac:dyDescent="0.25">
      <c r="A15" s="16" t="s">
        <v>30</v>
      </c>
      <c r="B15" s="17">
        <v>2</v>
      </c>
      <c r="C15" s="34">
        <v>3619371.95</v>
      </c>
      <c r="D15" s="54">
        <v>13</v>
      </c>
      <c r="E15" s="21">
        <v>391850991.44</v>
      </c>
      <c r="F15" s="19">
        <f t="shared" si="0"/>
        <v>5.4245775088670979E-4</v>
      </c>
      <c r="G15" s="19">
        <f t="shared" si="1"/>
        <v>1.6430175761078622E-2</v>
      </c>
    </row>
    <row r="16" spans="1:7" x14ac:dyDescent="0.25">
      <c r="A16" s="16" t="s">
        <v>31</v>
      </c>
      <c r="B16" s="17">
        <v>1</v>
      </c>
      <c r="C16" s="34">
        <v>188698.36</v>
      </c>
      <c r="D16" s="54">
        <v>612</v>
      </c>
      <c r="E16" s="21">
        <v>382548820.94</v>
      </c>
      <c r="F16" s="19">
        <f t="shared" si="0"/>
        <v>2.5537241810974338E-2</v>
      </c>
      <c r="G16" s="19">
        <f t="shared" si="1"/>
        <v>1.6040138987883621E-2</v>
      </c>
    </row>
    <row r="17" spans="1:7" x14ac:dyDescent="0.25">
      <c r="A17" s="16" t="s">
        <v>67</v>
      </c>
      <c r="B17" s="17">
        <v>58</v>
      </c>
      <c r="C17" s="34">
        <v>55574404.210000001</v>
      </c>
      <c r="D17" s="53">
        <v>1185</v>
      </c>
      <c r="E17" s="18">
        <v>647768062.37</v>
      </c>
      <c r="F17" s="19">
        <f t="shared" si="0"/>
        <v>4.9447110369288547E-2</v>
      </c>
      <c r="G17" s="19">
        <f t="shared" si="1"/>
        <v>2.7160689521394464E-2</v>
      </c>
    </row>
    <row r="18" spans="1:7" x14ac:dyDescent="0.25">
      <c r="A18" s="16" t="s">
        <v>32</v>
      </c>
      <c r="B18" s="17">
        <v>11</v>
      </c>
      <c r="C18" s="34">
        <v>10922763.789999999</v>
      </c>
      <c r="D18" s="53">
        <v>288</v>
      </c>
      <c r="E18" s="18">
        <v>352692652.70999998</v>
      </c>
      <c r="F18" s="19">
        <f t="shared" si="0"/>
        <v>1.201752555810557E-2</v>
      </c>
      <c r="G18" s="19">
        <f t="shared" si="1"/>
        <v>1.4788280239820853E-2</v>
      </c>
    </row>
    <row r="19" spans="1:7" x14ac:dyDescent="0.25">
      <c r="A19" s="16" t="s">
        <v>33</v>
      </c>
      <c r="B19" s="17">
        <v>18</v>
      </c>
      <c r="C19" s="34">
        <v>58792205.399999999</v>
      </c>
      <c r="D19" s="53">
        <v>440</v>
      </c>
      <c r="E19" s="18">
        <v>355264635.25</v>
      </c>
      <c r="F19" s="19">
        <f t="shared" si="0"/>
        <v>1.8360108491550179E-2</v>
      </c>
      <c r="G19" s="19">
        <f t="shared" si="1"/>
        <v>1.4896122573028518E-2</v>
      </c>
    </row>
    <row r="20" spans="1:7" x14ac:dyDescent="0.25">
      <c r="A20" s="16" t="s">
        <v>69</v>
      </c>
      <c r="B20" s="17">
        <v>2</v>
      </c>
      <c r="C20" s="34">
        <v>1244389.01</v>
      </c>
      <c r="D20" s="53">
        <v>2</v>
      </c>
      <c r="E20" s="18">
        <v>1244389.01</v>
      </c>
      <c r="F20" s="19">
        <f t="shared" ref="F20" si="2">+D20/$D$26</f>
        <v>8.3455038597955351E-5</v>
      </c>
      <c r="G20" s="19">
        <f t="shared" ref="G20" si="3">+E20/$E$26</f>
        <v>5.2176798313869352E-5</v>
      </c>
    </row>
    <row r="21" spans="1:7" x14ac:dyDescent="0.25">
      <c r="A21" s="16" t="s">
        <v>34</v>
      </c>
      <c r="B21" s="17">
        <v>25</v>
      </c>
      <c r="C21" s="34">
        <v>370030251.86000001</v>
      </c>
      <c r="D21" s="53">
        <v>344</v>
      </c>
      <c r="E21" s="18">
        <v>709149148.22000003</v>
      </c>
      <c r="F21" s="19">
        <f t="shared" si="0"/>
        <v>1.4354266638848321E-2</v>
      </c>
      <c r="G21" s="19">
        <f t="shared" si="1"/>
        <v>2.9734377098948491E-2</v>
      </c>
    </row>
    <row r="22" spans="1:7" x14ac:dyDescent="0.25">
      <c r="A22" s="16" t="s">
        <v>35</v>
      </c>
      <c r="B22" s="17">
        <v>6</v>
      </c>
      <c r="C22" s="34">
        <v>5193329.3</v>
      </c>
      <c r="D22" s="53">
        <v>401</v>
      </c>
      <c r="E22" s="18">
        <v>209041669.66</v>
      </c>
      <c r="F22" s="19">
        <f t="shared" si="0"/>
        <v>1.6732735238890049E-2</v>
      </c>
      <c r="G22" s="19">
        <f t="shared" si="1"/>
        <v>8.7650444912273223E-3</v>
      </c>
    </row>
    <row r="23" spans="1:7" x14ac:dyDescent="0.25">
      <c r="A23" s="16" t="s">
        <v>36</v>
      </c>
      <c r="B23" s="17">
        <v>5</v>
      </c>
      <c r="C23" s="34">
        <v>266395312.46000001</v>
      </c>
      <c r="D23" s="53">
        <v>124</v>
      </c>
      <c r="E23" s="18">
        <v>374512098.44</v>
      </c>
      <c r="F23" s="19">
        <f t="shared" si="0"/>
        <v>5.174212393073232E-3</v>
      </c>
      <c r="G23" s="19">
        <f t="shared" si="1"/>
        <v>1.5703162009127566E-2</v>
      </c>
    </row>
    <row r="24" spans="1:7" x14ac:dyDescent="0.25">
      <c r="A24" s="16" t="s">
        <v>73</v>
      </c>
      <c r="B24" s="17">
        <v>1</v>
      </c>
      <c r="C24" s="34">
        <v>200001.61</v>
      </c>
      <c r="D24" s="53">
        <v>1</v>
      </c>
      <c r="E24" s="18">
        <v>200001.61</v>
      </c>
      <c r="F24" s="19">
        <f t="shared" si="0"/>
        <v>4.1727519298977675E-5</v>
      </c>
      <c r="G24" s="19">
        <f t="shared" si="1"/>
        <v>8.3859979343751638E-6</v>
      </c>
    </row>
    <row r="25" spans="1:7" x14ac:dyDescent="0.25">
      <c r="A25" s="16" t="s">
        <v>37</v>
      </c>
      <c r="B25" s="20"/>
      <c r="C25" s="34"/>
      <c r="D25" s="15">
        <v>48</v>
      </c>
      <c r="E25" s="18">
        <v>27731890.550000001</v>
      </c>
      <c r="F25" s="19">
        <f t="shared" si="0"/>
        <v>2.0029209263509283E-3</v>
      </c>
      <c r="G25" s="19">
        <f t="shared" si="1"/>
        <v>1.1627885238954733E-3</v>
      </c>
    </row>
    <row r="26" spans="1:7" x14ac:dyDescent="0.25">
      <c r="A26" s="22" t="s">
        <v>38</v>
      </c>
      <c r="B26" s="23">
        <f>SUM(B5:B25)</f>
        <v>1265</v>
      </c>
      <c r="C26" s="24">
        <f>SUM(C5:C25)</f>
        <v>2607801854.4000006</v>
      </c>
      <c r="D26" s="25">
        <f>SUM(D5:D25)</f>
        <v>23965</v>
      </c>
      <c r="E26" s="26">
        <f>SUM(E5:E25)</f>
        <v>23849470458.389996</v>
      </c>
      <c r="F26" s="27">
        <f>SUM(F5:F25)</f>
        <v>1</v>
      </c>
      <c r="G26" s="27">
        <f>SUM(G5:G25)</f>
        <v>1.0000000000000002</v>
      </c>
    </row>
    <row r="27" spans="1:7" x14ac:dyDescent="0.25">
      <c r="B27" s="28"/>
      <c r="D27" s="28"/>
      <c r="E27" s="30"/>
      <c r="F27" s="35"/>
      <c r="G27" s="35"/>
    </row>
    <row r="28" spans="1:7" x14ac:dyDescent="0.25">
      <c r="A28" s="42" t="s">
        <v>71</v>
      </c>
      <c r="B28" s="42"/>
      <c r="D28" s="28"/>
      <c r="F28" s="28"/>
      <c r="G28" s="28"/>
    </row>
    <row r="29" spans="1:7" x14ac:dyDescent="0.25">
      <c r="C29" s="30"/>
      <c r="E29" s="30"/>
    </row>
  </sheetData>
  <mergeCells count="8">
    <mergeCell ref="A28:B28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A17" sqref="A17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>
        <v>2017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62</v>
      </c>
      <c r="B13" s="4">
        <v>75</v>
      </c>
      <c r="C13" s="4">
        <v>2</v>
      </c>
      <c r="D13" s="4">
        <v>73</v>
      </c>
      <c r="E13" s="3">
        <v>348963234.07999998</v>
      </c>
    </row>
    <row r="14" spans="1:5" x14ac:dyDescent="0.25">
      <c r="A14" s="1" t="s">
        <v>6</v>
      </c>
      <c r="B14" s="1">
        <f>SUM(B3:B13)</f>
        <v>385</v>
      </c>
      <c r="C14" s="1">
        <f>SUM(C3:C13)</f>
        <v>29</v>
      </c>
      <c r="D14" s="1">
        <f>SUM(D3:D13)</f>
        <v>356</v>
      </c>
      <c r="E14" s="29">
        <f>SUM(E3:E13)</f>
        <v>508253230.06999999</v>
      </c>
    </row>
    <row r="16" spans="1:5" x14ac:dyDescent="0.25">
      <c r="A16" s="51" t="s">
        <v>72</v>
      </c>
      <c r="B16" s="51"/>
    </row>
  </sheetData>
  <mergeCells count="1"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Tabela 1</vt:lpstr>
      <vt:lpstr>Tabela 2</vt:lpstr>
      <vt:lpstr>Tabela 2A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Henrique Cesar Sisterolli Kamchen</cp:lastModifiedBy>
  <dcterms:created xsi:type="dcterms:W3CDTF">2017-08-01T14:52:29Z</dcterms:created>
  <dcterms:modified xsi:type="dcterms:W3CDTF">2018-12-27T16:13:13Z</dcterms:modified>
</cp:coreProperties>
</file>