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12" documentId="13_ncr:1_{EC19C9E7-202A-432E-83A7-0954F74A8F6D}" xr6:coauthVersionLast="47" xr6:coauthVersionMax="47" xr10:uidLastSave="{6EDD6A41-E29D-4DCC-AEBE-712B728D0309}"/>
  <bookViews>
    <workbookView xWindow="-110" yWindow="-110" windowWidth="19420" windowHeight="11500" xr2:uid="{00000000-000D-0000-FFFF-FFFF00000000}"/>
  </bookViews>
  <sheets>
    <sheet name="Resumo" sheetId="2" r:id="rId1"/>
    <sheet name="CreditosPublicadosNoExercicio" sheetId="7" r:id="rId2"/>
    <sheet name="Dados Alterações" sheetId="3" r:id="rId3"/>
  </sheets>
  <definedNames>
    <definedName name="_xlnm._FilterDatabase" localSheetId="1" hidden="1">CreditosPublicadosNoExercicio!$A$4:$E$548</definedName>
    <definedName name="_xlnm._FilterDatabase" localSheetId="2" hidden="1">'Dados Alterações'!$A$5:$I$48</definedName>
    <definedName name="JR_PAGE_ANCHOR_0_1" localSheetId="1">CreditosPublicadosNoExercicio!$A$1</definedName>
    <definedName name="JR_PAGE_ANCHOR_0_1">#REF!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3" i="7" l="1"/>
  <c r="E526" i="7"/>
  <c r="E543" i="7" s="1"/>
  <c r="C16" i="2"/>
  <c r="C15" i="2"/>
  <c r="C14" i="2"/>
  <c r="C13" i="2"/>
  <c r="C10" i="2"/>
  <c r="C9" i="2"/>
  <c r="C6" i="2"/>
  <c r="C7" i="2"/>
  <c r="C19" i="2"/>
  <c r="C18" i="2"/>
  <c r="C4" i="2"/>
  <c r="C544" i="7" l="1"/>
  <c r="C20" i="2"/>
  <c r="C5" i="2"/>
  <c r="C8" i="2"/>
  <c r="C12" i="2"/>
  <c r="C11" i="2" l="1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I19" i="3" s="1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I27" i="3" s="1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C17" i="2" l="1"/>
  <c r="I36" i="3"/>
  <c r="I34" i="3"/>
  <c r="I28" i="3"/>
  <c r="I26" i="3"/>
  <c r="I24" i="3"/>
  <c r="I20" i="3"/>
  <c r="I18" i="3"/>
  <c r="I16" i="3"/>
  <c r="I44" i="3"/>
  <c r="I47" i="3"/>
  <c r="I39" i="3"/>
  <c r="I37" i="3"/>
  <c r="I31" i="3"/>
  <c r="I29" i="3"/>
  <c r="I11" i="3"/>
  <c r="I12" i="3"/>
  <c r="I42" i="3"/>
  <c r="I40" i="3"/>
  <c r="I23" i="3"/>
  <c r="I21" i="3"/>
  <c r="I6" i="3"/>
  <c r="I45" i="3"/>
  <c r="I43" i="3"/>
  <c r="I32" i="3"/>
  <c r="I15" i="3"/>
  <c r="I13" i="3"/>
  <c r="I35" i="3"/>
  <c r="I10" i="3"/>
  <c r="I8" i="3"/>
  <c r="I46" i="3"/>
  <c r="I41" i="3"/>
  <c r="I30" i="3"/>
  <c r="I25" i="3"/>
  <c r="I22" i="3"/>
  <c r="I17" i="3"/>
  <c r="I14" i="3"/>
  <c r="I9" i="3"/>
  <c r="I7" i="3"/>
  <c r="I48" i="3"/>
  <c r="I38" i="3"/>
  <c r="I33" i="3"/>
</calcChain>
</file>

<file path=xl/sharedStrings.xml><?xml version="1.0" encoding="utf-8"?>
<sst xmlns="http://schemas.openxmlformats.org/spreadsheetml/2006/main" count="944" uniqueCount="493">
  <si>
    <t>Abertura de Créditos Adicionais - Orçamentos Fiscal e da Seguridade Social (OFSS) - 2025 (em R$ 1,00)</t>
  </si>
  <si>
    <t>Créditos Adicionais</t>
  </si>
  <si>
    <t>Suplementares (A)</t>
  </si>
  <si>
    <t>Especiais (B)</t>
  </si>
  <si>
    <t xml:space="preserve">  Abertos no Exercício</t>
  </si>
  <si>
    <t xml:space="preserve">  Reabertos</t>
  </si>
  <si>
    <t>Extraordinários (C)</t>
  </si>
  <si>
    <t>Total Bruto (A+B+C)</t>
  </si>
  <si>
    <t>Cancelamentos (D+E+F+G)</t>
  </si>
  <si>
    <t xml:space="preserve">  Suplementares (D)</t>
  </si>
  <si>
    <t xml:space="preserve">  Especiais (E)</t>
  </si>
  <si>
    <t xml:space="preserve">  Extraordinários (F)</t>
  </si>
  <si>
    <t>Redução de Créditos Extraordinários (*) (G)</t>
  </si>
  <si>
    <t>Total Líquido (Total Bruto - Cancelamentos)</t>
  </si>
  <si>
    <t>Dotação Inicial (LOA)</t>
  </si>
  <si>
    <t>Dotação Final (LOA + créditos 31/12)</t>
  </si>
  <si>
    <t>Total Líquido de Créditos Adicionais (Dot.Final - Dot.Inicial)</t>
  </si>
  <si>
    <t>(*) Redução de dotações de créditos extraordinários de medidas provisórias que perderam eficácia (art. 53, §§ 2º e 3º da LDO-2025).</t>
  </si>
  <si>
    <t>QUADRO 1 – CRÉDITOS ADICIONAIS – EXERCÍCIO 2025 – POR TIPO DE CRÉDITO</t>
  </si>
  <si>
    <t>(Orçamentos Fiscal e da Seguridade Social)</t>
  </si>
  <si>
    <t>R$ 1,00</t>
  </si>
  <si>
    <t>Tipos de Créditos / Dispositivos Legais</t>
  </si>
  <si>
    <t xml:space="preserve">Dt </t>
  </si>
  <si>
    <t>Suplementações</t>
  </si>
  <si>
    <t>Cancelamentos</t>
  </si>
  <si>
    <t>A - Créditos Suplementares</t>
  </si>
  <si>
    <t xml:space="preserve"> </t>
  </si>
  <si>
    <t>Portaria/Ato/Resolução 92 de 16-04-2025</t>
  </si>
  <si>
    <t>16-04-2025</t>
  </si>
  <si>
    <t>Portaria/Ato/Resolução 2 de 23-04-2025</t>
  </si>
  <si>
    <t>23-04-2025</t>
  </si>
  <si>
    <t>Portaria/Ato/Resolução 96 de 24-04-2025</t>
  </si>
  <si>
    <t>24-04-2025</t>
  </si>
  <si>
    <t>Portaria/Ato/Resolução 97 de 24-04-2025</t>
  </si>
  <si>
    <t>Portaria/Ato/Resolução 109 de 07-05-2025</t>
  </si>
  <si>
    <t>07-05-2025</t>
  </si>
  <si>
    <t>Portaria/Ato/Resolução 225 de 09-05-2025</t>
  </si>
  <si>
    <t>09-05-2025</t>
  </si>
  <si>
    <t>Portaria/Ato/Resolução 141 de 12-05-2025</t>
  </si>
  <si>
    <t>12-05-2025</t>
  </si>
  <si>
    <t>Portaria/Ato/Resolução 142 de 12-05-2025</t>
  </si>
  <si>
    <t>Portaria/Ato/Resolução 949 de 12-05-2025</t>
  </si>
  <si>
    <t>Portaria/Ato/Resolução 950 de 12-05-2025</t>
  </si>
  <si>
    <t>Portaria/Ato/Resolução 951 de 12-05-2025</t>
  </si>
  <si>
    <t>Portaria/Ato/Resolução 952 de 12-05-2025</t>
  </si>
  <si>
    <t>Portaria/Ato/Resolução 128 de 16-05-2025</t>
  </si>
  <si>
    <t>16-05-2025</t>
  </si>
  <si>
    <t>Portaria/Ato/Resolução 33 de 20-05-2025</t>
  </si>
  <si>
    <t>20-05-2025</t>
  </si>
  <si>
    <t>Portaria/Ato/Resolução 114 de 26-05-2025</t>
  </si>
  <si>
    <t>26-05-2025</t>
  </si>
  <si>
    <t>Portaria/Ato/Resolução 12 de 27-05-2025</t>
  </si>
  <si>
    <t>27-05-2025</t>
  </si>
  <si>
    <t>Portaria/Ato/Resolução 136 de 27-05-2025</t>
  </si>
  <si>
    <t>Portaria/Ato/Resolução 140 de 28-05-2025</t>
  </si>
  <si>
    <t>28-05-2025</t>
  </si>
  <si>
    <t>Portaria/Ato/Resolução 859 de 02-06-2025</t>
  </si>
  <si>
    <t>02-06-2025</t>
  </si>
  <si>
    <t>Portaria/Ato/Resolução 148 de 05-06-2025</t>
  </si>
  <si>
    <t>05-06-2025</t>
  </si>
  <si>
    <t>Portaria/Ato/Resolução 150 de 05-06-2025</t>
  </si>
  <si>
    <t>Portaria/Ato/Resolução 252 de 06-06-2025</t>
  </si>
  <si>
    <t>06-06-2025</t>
  </si>
  <si>
    <t>Portaria/Ato/Resolução 254 de 09-06-2025</t>
  </si>
  <si>
    <t>09-06-2025</t>
  </si>
  <si>
    <t>Portaria/Ato/Resolução 159 de 10-06-2025</t>
  </si>
  <si>
    <t>10-06-2025</t>
  </si>
  <si>
    <t>Portaria/Ato/Resolução 92 de 10-06-2025</t>
  </si>
  <si>
    <t>Portaria/Ato/Resolução 960 de 10-06-2025</t>
  </si>
  <si>
    <t>Portaria/Ato/Resolução 260 de 11-06-2025</t>
  </si>
  <si>
    <t>11-06-2025</t>
  </si>
  <si>
    <t>Portaria/Ato/Resolução 261 de 11-06-2025</t>
  </si>
  <si>
    <t>Portaria/Ato/Resolução 162 de 13-06-2025</t>
  </si>
  <si>
    <t>13-06-2025</t>
  </si>
  <si>
    <t>Portaria/Ato/Resolução 166 de 17-06-2025</t>
  </si>
  <si>
    <t>17-06-2025</t>
  </si>
  <si>
    <t>Portaria/Ato/Resolução 170 de 23-06-2025</t>
  </si>
  <si>
    <t>23-06-2025</t>
  </si>
  <si>
    <t>Portaria/Ato/Resolução 415 de 24-06-2025</t>
  </si>
  <si>
    <t>24-06-2025</t>
  </si>
  <si>
    <t>Portaria/Ato/Resolução 176 de 26-06-2025</t>
  </si>
  <si>
    <t>26-06-2025</t>
  </si>
  <si>
    <t>Portaria/Ato/Resolução 177 de 26-06-2025</t>
  </si>
  <si>
    <t>Portaria/Ato/Resolução 37 de 26-06-2025</t>
  </si>
  <si>
    <t>Portaria/Ato/Resolução 38 de 26-06-2025</t>
  </si>
  <si>
    <t>Portaria/Ato/Resolução 52 de 26-06-2025</t>
  </si>
  <si>
    <t>Portaria/Ato/Resolução 65 de 27-06-2025</t>
  </si>
  <si>
    <t>27-06-2025</t>
  </si>
  <si>
    <t>Portaria/Ato/Resolução 186 de 30-06-2025</t>
  </si>
  <si>
    <t>30-06-2025</t>
  </si>
  <si>
    <t>Portaria/Ato/Resolução 189 de 02-07-2025</t>
  </si>
  <si>
    <t>02-07-2025</t>
  </si>
  <si>
    <t>Lei 15158 de 03-07-2025</t>
  </si>
  <si>
    <t>03-07-2025</t>
  </si>
  <si>
    <t>Portaria/Ato/Resolução 199 de 10-07-2025</t>
  </si>
  <si>
    <t>10-07-2025</t>
  </si>
  <si>
    <t>Portaria/Ato/Resolução 109 de 14-07-2025</t>
  </si>
  <si>
    <t>14-07-2025</t>
  </si>
  <si>
    <t>Portaria/Ato/Resolução 210 de 16-07-2025</t>
  </si>
  <si>
    <t>16-07-2025</t>
  </si>
  <si>
    <t>Portaria/Ato/Resolução 71 de 17-07-2025</t>
  </si>
  <si>
    <t>17-07-2025</t>
  </si>
  <si>
    <t>Portaria/Ato/Resolução 216 de 23-07-2025</t>
  </si>
  <si>
    <t>23-07-2025</t>
  </si>
  <si>
    <t>Portaria/Ato/Resolução 222 de 28-07-2025</t>
  </si>
  <si>
    <t>28-07-2025</t>
  </si>
  <si>
    <t>Portaria/Ato/Resolução 964 de 30-07-2025</t>
  </si>
  <si>
    <t>30-07-2025</t>
  </si>
  <si>
    <t>Portaria/Ato/Resolução 231 de 31-07-2025</t>
  </si>
  <si>
    <t>31-07-2025</t>
  </si>
  <si>
    <t>Portaria/Ato/Resolução 235 de 05-08-2025</t>
  </si>
  <si>
    <t>05-08-2025</t>
  </si>
  <si>
    <t>Portaria/Ato/Resolução 77 de 06-08-2025</t>
  </si>
  <si>
    <t>06-08-2025</t>
  </si>
  <si>
    <t>Portaria/Ato/Resolução 9 de 07-08-2025</t>
  </si>
  <si>
    <t>07-08-2025</t>
  </si>
  <si>
    <t>Portaria/Ato/Resolução 256 de 18-08-2025</t>
  </si>
  <si>
    <t>18-08-2025</t>
  </si>
  <si>
    <t>Portaria/Ato/Resolução 259 de 18-08-2025</t>
  </si>
  <si>
    <t>Portaria/Ato/Resolução 80 de 18-08-2025</t>
  </si>
  <si>
    <t>Portaria/Ato/Resolução 252 de 19-08-2025</t>
  </si>
  <si>
    <t>19-08-2025</t>
  </si>
  <si>
    <t>Portaria/Ato/Resolução 254 de 19-08-2025</t>
  </si>
  <si>
    <t>Portaria/Ato/Resolução 264 de 21-08-2025</t>
  </si>
  <si>
    <t>21-08-2025</t>
  </si>
  <si>
    <t>Portaria/Ato/Resolução 263 de 22-08-2025</t>
  </si>
  <si>
    <t>22-08-2025</t>
  </si>
  <si>
    <t>Portaria/Ato/Resolução 270 de 25-08-2025</t>
  </si>
  <si>
    <t>25-08-2025</t>
  </si>
  <si>
    <t>Portaria/Ato/Resolução 272 de 26-08-2025</t>
  </si>
  <si>
    <t>26-08-2025</t>
  </si>
  <si>
    <t>Portaria/Ato/Resolução 280 de 28-08-2025</t>
  </si>
  <si>
    <t>28-08-2025</t>
  </si>
  <si>
    <t>Portaria/Ato/Resolução 286 de 29-08-2025</t>
  </si>
  <si>
    <t>29-08-2025</t>
  </si>
  <si>
    <t>Portaria/Ato/Resolução 288 de 29-08-2025</t>
  </si>
  <si>
    <t>Portaria/Ato/Resolução 482 de 01-09-2025</t>
  </si>
  <si>
    <t>01-09-2025</t>
  </si>
  <si>
    <t>Portaria/Ato/Resolução 291 de 02-09-2025</t>
  </si>
  <si>
    <t>02-09-2025</t>
  </si>
  <si>
    <t>Portaria/Ato/Resolução 294 de 03-09-2025</t>
  </si>
  <si>
    <t>03-09-2025</t>
  </si>
  <si>
    <t>Portaria/Ato/Resolução 966 de 03-09-2025</t>
  </si>
  <si>
    <t>Portaria/Ato/Resolução 967 de 03-09-2025</t>
  </si>
  <si>
    <t>Portaria/Ato/Resolução 968 de 03-09-2025</t>
  </si>
  <si>
    <t>Portaria/Ato/Resolução 92 de 05-09-2025</t>
  </si>
  <si>
    <t>05-09-2025</t>
  </si>
  <si>
    <t>Portaria/Ato/Resolução 399 de 09-09-2025</t>
  </si>
  <si>
    <t>09-09-2025</t>
  </si>
  <si>
    <t>Portaria/Ato/Resolução 400 de 09-09-2025</t>
  </si>
  <si>
    <t>Portaria/Ato/Resolução 300 de 10-09-2025</t>
  </si>
  <si>
    <t>10-09-2025</t>
  </si>
  <si>
    <t>Portaria/Ato/Resolução 309 de 10-09-2025</t>
  </si>
  <si>
    <t>Portaria/Ato/Resolução 305 de 11-09-2025</t>
  </si>
  <si>
    <t>11-09-2025</t>
  </si>
  <si>
    <t>Portaria/Ato/Resolução 407 de 11-09-2025</t>
  </si>
  <si>
    <t>Portaria/Ato/Resolução 408 de 11-09-2025</t>
  </si>
  <si>
    <t>Portaria/Ato/Resolução 53 de 15-09-2025</t>
  </si>
  <si>
    <t>15-09-2025</t>
  </si>
  <si>
    <t>Portaria/Ato/Resolução 72 de 15-09-2025</t>
  </si>
  <si>
    <t>Portaria/Ato/Resolução 74 de 15-09-2025</t>
  </si>
  <si>
    <t>Portaria/Ato/Resolução 316 de 16-09-2025</t>
  </si>
  <si>
    <t>16-09-2025</t>
  </si>
  <si>
    <t>Portaria/Ato/Resolução 321 de 16-09-2025</t>
  </si>
  <si>
    <t>Portaria/Ato/Resolução 167 de 17-09-2025</t>
  </si>
  <si>
    <t>17-09-2025</t>
  </si>
  <si>
    <t>Portaria/Ato/Resolução 1278 de 18-09-2025</t>
  </si>
  <si>
    <t>18-09-2025</t>
  </si>
  <si>
    <t>Portaria/Ato/Resolução 326 de 18-09-2025</t>
  </si>
  <si>
    <t>Portaria/Ato/Resolução 330 de 23-09-2025</t>
  </si>
  <si>
    <t>23-09-2025</t>
  </si>
  <si>
    <t>Portaria/Ato/Resolução 331 de 23-09-2025</t>
  </si>
  <si>
    <t>Portaria/Ato/Resolução 336 de 23-09-2025</t>
  </si>
  <si>
    <t>Portaria/Ato/Resolução 339 de 23-09-2025</t>
  </si>
  <si>
    <t>Portaria/Ato/Resolução 340 de 23-09-2025</t>
  </si>
  <si>
    <t>Portaria/Ato/Resolução 344 de 24-09-2025</t>
  </si>
  <si>
    <t>24-09-2025</t>
  </si>
  <si>
    <t>Portaria/Ato/Resolução 100 de 29-09-2025</t>
  </si>
  <si>
    <t>29-09-2025</t>
  </si>
  <si>
    <t>Portaria/Ato/Resolução 101 de 29-09-2025</t>
  </si>
  <si>
    <t>Portaria/Ato/Resolução 354 de 30-09-2025</t>
  </si>
  <si>
    <t>30-09-2025</t>
  </si>
  <si>
    <t>Portaria/Ato/Resolução 359 de 02-10-2025</t>
  </si>
  <si>
    <t>02-10-2025</t>
  </si>
  <si>
    <t>Portaria/Ato/Resolução 361 de 02-10-2025</t>
  </si>
  <si>
    <t>Portaria/Ato/Resolução 360 de 03-10-2025</t>
  </si>
  <si>
    <t>03-10-2025</t>
  </si>
  <si>
    <t>Portaria/Ato/Resolução 363 de 03-10-2025</t>
  </si>
  <si>
    <t>Portaria/Ato/Resolução 364 de 03-10-2025</t>
  </si>
  <si>
    <t>Portaria/Ato/Resolução 369 de 08-10-2025</t>
  </si>
  <si>
    <t>08-10-2025</t>
  </si>
  <si>
    <t>Portaria/Ato/Resolução 374 de 10-10-2025</t>
  </si>
  <si>
    <t>10-10-2025</t>
  </si>
  <si>
    <t>Portaria/Ato/Resolução 273 de 14-10-2025</t>
  </si>
  <si>
    <t>14-10-2025</t>
  </si>
  <si>
    <t>Portaria/Ato/Resolução 274 de 14-10-2025</t>
  </si>
  <si>
    <t>Portaria/Ato/Resolução 380 de 15-10-2025</t>
  </si>
  <si>
    <t>15-10-2025</t>
  </si>
  <si>
    <t>Portaria/Ato/Resolução 382 de 15-10-2025</t>
  </si>
  <si>
    <t>Portaria/Ato/Resolução 385 de 16-10-2025</t>
  </si>
  <si>
    <t>16-10-2025</t>
  </si>
  <si>
    <t>Portaria/Ato/Resolução 216 de 17-10-2025</t>
  </si>
  <si>
    <t>17-10-2025</t>
  </si>
  <si>
    <t>Portaria/Ato/Resolução 388 de 17-10-2025</t>
  </si>
  <si>
    <t>Portaria/Ato/Resolução 108 de 20-10-2025</t>
  </si>
  <si>
    <t>20-10-2025</t>
  </si>
  <si>
    <t>Portaria/Ato/Resolução 394 de 23-10-2025</t>
  </si>
  <si>
    <t>23-10-2025</t>
  </si>
  <si>
    <t>Portaria/Ato/Resolução 398 de 23-10-2025</t>
  </si>
  <si>
    <t>Portaria/Ato/Resolução 634 de 24-10-2025</t>
  </si>
  <si>
    <t>24-10-2025</t>
  </si>
  <si>
    <t>Portaria/Ato/Resolução 475 de 27-10-2025</t>
  </si>
  <si>
    <t>27-10-2025</t>
  </si>
  <si>
    <t>Portaria/Ato/Resolução 405 de 28-10-2025</t>
  </si>
  <si>
    <t>28-10-2025</t>
  </si>
  <si>
    <t>Portaria/Ato/Resolução 290 de 04-11-2025</t>
  </si>
  <si>
    <t>04-11-2025</t>
  </si>
  <si>
    <t>Portaria/Ato/Resolução 413 de 04-11-2025</t>
  </si>
  <si>
    <t>Portaria/Ato/Resolução 692 de 04-11-2025</t>
  </si>
  <si>
    <t>Portaria/Ato/Resolução 693 de 04-11-2025</t>
  </si>
  <si>
    <t>Portaria/Ato/Resolução 694 de 04-11-2025</t>
  </si>
  <si>
    <t>Portaria/Ato/Resolução 696 de 04-11-2025</t>
  </si>
  <si>
    <t>Portaria/Ato/Resolução 24 de 05-11-2025</t>
  </si>
  <si>
    <t>05-11-2025</t>
  </si>
  <si>
    <t>Portaria/Ato/Resolução 417 de 05-11-2025</t>
  </si>
  <si>
    <t>Portaria/Ato/Resolução 418 de 05-11-2025</t>
  </si>
  <si>
    <t>Portaria/Ato/Resolução 10 de 06-11-2025</t>
  </si>
  <si>
    <t>06-11-2025</t>
  </si>
  <si>
    <t>Portaria/Ato/Resolução 422 de 06-11-2025</t>
  </si>
  <si>
    <t>Portaria/Ato/Resolução 160 de 07-11-2025</t>
  </si>
  <si>
    <t>07-11-2025</t>
  </si>
  <si>
    <t>Portaria/Ato/Resolução 425 de 07-11-2025</t>
  </si>
  <si>
    <t>Portaria/Ato/Resolução 429 de 10-11-2025</t>
  </si>
  <si>
    <t>10-11-2025</t>
  </si>
  <si>
    <t>Portaria/Ato/Resolução 902 de 10-11-2025</t>
  </si>
  <si>
    <t>Portaria/Ato/Resolução 903 de 10-11-2025</t>
  </si>
  <si>
    <t>Portaria/Ato/Resolução 218 de 11-11-2025</t>
  </si>
  <si>
    <t>11-11-2025</t>
  </si>
  <si>
    <t>Portaria/Ato/Resolução 436 de 13-11-2025</t>
  </si>
  <si>
    <t>13-11-2025</t>
  </si>
  <si>
    <t>Portaria/Ato/Resolução 519 de 14-11-2025</t>
  </si>
  <si>
    <t>14-11-2025</t>
  </si>
  <si>
    <t>Portaria/Ato/Resolução 78 de 17-11-2025</t>
  </si>
  <si>
    <t>17-11-2025</t>
  </si>
  <si>
    <t>Portaria/Ato/Resolução 440 de 18-11-2025</t>
  </si>
  <si>
    <t>18-11-2025</t>
  </si>
  <si>
    <t>Portaria/Ato/Resolução 699 de 18-11-2025</t>
  </si>
  <si>
    <t>Portaria/Ato/Resolução 80 de 18-11-2025</t>
  </si>
  <si>
    <t>Lei 15264 de 19-11-2025</t>
  </si>
  <si>
    <t>19-11-2025</t>
  </si>
  <si>
    <t>Portaria/Ato/Resolução 446 de 19-11-2025</t>
  </si>
  <si>
    <t>Portaria/Ato/Resolução 448 de 21-11-2025</t>
  </si>
  <si>
    <t>21-11-2025</t>
  </si>
  <si>
    <t>Portaria/Ato/Resolução 449 de 21-11-2025</t>
  </si>
  <si>
    <t>Portaria/Ato/Resolução 454 de 25-11-2025</t>
  </si>
  <si>
    <t>25-11-2025</t>
  </si>
  <si>
    <t>Portaria/Ato/Resolução 459 de 25-11-2025</t>
  </si>
  <si>
    <t>Portaria/Ato/Resolução 461 de 25-11-2025</t>
  </si>
  <si>
    <t>Portaria/Ato/Resolução 465 de 26-11-2025</t>
  </si>
  <si>
    <t>26-11-2025</t>
  </si>
  <si>
    <t>Portaria/Ato/Resolução 910 de 26-11-2025</t>
  </si>
  <si>
    <t>Portaria/Ato/Resolução 911 de 26-11-2025</t>
  </si>
  <si>
    <t>Portaria/Ato/Resolução 467 de 27-11-2025</t>
  </si>
  <si>
    <t>27-11-2025</t>
  </si>
  <si>
    <t>Portaria/Ato/Resolução 537 de 27-11-2025</t>
  </si>
  <si>
    <t>Portaria/Ato/Resolução 538 de 27-11-2025</t>
  </si>
  <si>
    <t>Portaria/Ato/Resolução 132 de 28-11-2025</t>
  </si>
  <si>
    <t>28-11-2025</t>
  </si>
  <si>
    <t>Portaria/Ato/Resolução 471 de 28-11-2025</t>
  </si>
  <si>
    <t>Portaria/Ato/Resolução 472 de 28-11-2025</t>
  </si>
  <si>
    <t>Portaria/Ato/Resolução 747 de 28-11-2025</t>
  </si>
  <si>
    <t>Portaria/Ato/Resolução 766 de 28-11-2025</t>
  </si>
  <si>
    <t>Lei 15277 de 01-12-2025</t>
  </si>
  <si>
    <t>01-12-2025</t>
  </si>
  <si>
    <t>Portaria/Ato/Resolução 474 de 01-12-2025</t>
  </si>
  <si>
    <t>Portaria/Ato/Resolução 1675 de 02-12-2025</t>
  </si>
  <si>
    <t>02-12-2025</t>
  </si>
  <si>
    <t>Portaria/Ato/Resolução 482 de 03-12-2025</t>
  </si>
  <si>
    <t>03-12-2025</t>
  </si>
  <si>
    <t>Portaria/Ato/Resolução 110 de 04-12-2025</t>
  </si>
  <si>
    <t>04-12-2025</t>
  </si>
  <si>
    <t>Portaria/Ato/Resolução 111 de 04-12-2025</t>
  </si>
  <si>
    <t>Portaria/Ato/Resolução 114 de 04-12-2025</t>
  </si>
  <si>
    <t>Portaria/Ato/Resolução 912 de 04-12-2025</t>
  </si>
  <si>
    <t>Portaria/Ato/Resolução 234 de 05-12-2025</t>
  </si>
  <si>
    <t>05-12-2025</t>
  </si>
  <si>
    <t>Portaria/Ato/Resolução 488 de 05-12-2025</t>
  </si>
  <si>
    <t>Portaria/Ato/Resolução 493 de 05-12-2025</t>
  </si>
  <si>
    <t>Portaria/Ato/Resolução 491 de 09-12-2025</t>
  </si>
  <si>
    <t>09-12-2025</t>
  </si>
  <si>
    <t>Portaria/Ato/Resolução 563 de 09-12-2025</t>
  </si>
  <si>
    <t>Portaria/Ato/Resolução 709 de 09-12-2025</t>
  </si>
  <si>
    <t>Portaria/Ato/Resolução 754 de 09-12-2025</t>
  </si>
  <si>
    <t>Portaria/Ato/Resolução 756 de 09-12-2025</t>
  </si>
  <si>
    <t>Portaria/Ato/Resolução 789 de 09-12-2025</t>
  </si>
  <si>
    <t>Portaria/Ato/Resolução 318 de 10-12-2025</t>
  </si>
  <si>
    <t>10-12-2025</t>
  </si>
  <si>
    <t>Portaria/Ato/Resolução 319 de 10-12-2025</t>
  </si>
  <si>
    <t>Portaria/Ato/Resolução 134 de 11-12-2025</t>
  </si>
  <si>
    <t>11-12-2025</t>
  </si>
  <si>
    <t>Portaria/Ato/Resolução 26 de 11-12-2025</t>
  </si>
  <si>
    <t>Portaria/Ato/Resolução 299 de 11-12-2025</t>
  </si>
  <si>
    <t>Portaria/Ato/Resolução 265 de 12-12-2025</t>
  </si>
  <si>
    <t>12-12-2025</t>
  </si>
  <si>
    <t>Portaria/Ato/Resolução 499 de 12-12-2025</t>
  </si>
  <si>
    <t>Portaria/Ato/Resolução 760 de 12-12-2025</t>
  </si>
  <si>
    <t>Portaria/Ato/Resolução 82 de 12-12-2025</t>
  </si>
  <si>
    <t>Portaria/Ato/Resolução 918 de 12-12-2025</t>
  </si>
  <si>
    <t>Portaria/Ato/Resolução 502 de 15-12-2025</t>
  </si>
  <si>
    <t>15-12-2025</t>
  </si>
  <si>
    <t>Portaria/Ato/Resolução 504 de 15-12-2025</t>
  </si>
  <si>
    <t>Portaria/Ato/Resolução 506 de 15-12-2025</t>
  </si>
  <si>
    <t>Portaria/Ato/Resolução 510 de 15-12-2025</t>
  </si>
  <si>
    <t>Portaria/Ato/Resolução 511 de 15-12-2025</t>
  </si>
  <si>
    <t>Portaria/Ato/Resolução 513 de 15-12-2025</t>
  </si>
  <si>
    <t>Portaria/Ato/Resolução 843 de 15-12-2025</t>
  </si>
  <si>
    <t>Portaria/Ato/Resolução 137 de 16-12-2025</t>
  </si>
  <si>
    <t>16-12-2025</t>
  </si>
  <si>
    <t>Portaria/Ato/Resolução 1737 de 16-12-2025</t>
  </si>
  <si>
    <t>Portaria/Ato/Resolução 514 de 17-12-2025</t>
  </si>
  <si>
    <t>17-12-2025</t>
  </si>
  <si>
    <t>Portaria/Ato/Resolução 522 de 18-12-2025</t>
  </si>
  <si>
    <t>18-12-2025</t>
  </si>
  <si>
    <t>Portaria/Ato/Resolução 523 de 18-12-2025</t>
  </si>
  <si>
    <t>Portaria/Ato/Resolução 525 de 18-12-2025</t>
  </si>
  <si>
    <t>Portaria/Ato/Resolução 786 de 18-12-2025</t>
  </si>
  <si>
    <t>Portaria/Ato/Resolução 829 de 18-12-2025</t>
  </si>
  <si>
    <t>Portaria/Ato/Resolução 529 de 19-12-2025</t>
  </si>
  <si>
    <t>19-12-2025</t>
  </si>
  <si>
    <t>Portaria/Ato/Resolução 817 de 19-12-2025</t>
  </si>
  <si>
    <t>Lei 15296 de 22-12-2025</t>
  </si>
  <si>
    <t>22-12-2025</t>
  </si>
  <si>
    <t>Lei 15305 de 22-12-2025</t>
  </si>
  <si>
    <t>Lei 15314 de 22-12-2025</t>
  </si>
  <si>
    <t>Lei 15316 de 22-12-2025</t>
  </si>
  <si>
    <t>Portaria/Ato/Resolução 180 de 22-12-2025</t>
  </si>
  <si>
    <t>Portaria/Ato/Resolução 534 de 22-12-2025</t>
  </si>
  <si>
    <t>Portaria/Ato/Resolução 920 de 22-12-2025</t>
  </si>
  <si>
    <t>Lei 15318 de 23-12-2025</t>
  </si>
  <si>
    <t>23-12-2025</t>
  </si>
  <si>
    <t>Portaria/Ato/Resolução 118 de 23-12-2025</t>
  </si>
  <si>
    <t>Portaria/Ato/Resolução 333 de 23-12-2025</t>
  </si>
  <si>
    <t>Portaria/Ato/Resolução 539 de 23-12-2025</t>
  </si>
  <si>
    <t>Portaria/Ato/Resolução 866 de 23-12-2025</t>
  </si>
  <si>
    <t>Portaria/Ato/Resolução 86 de 23-12-2025</t>
  </si>
  <si>
    <t>Portaria/Ato/Resolução 922 de 23-12-2025</t>
  </si>
  <si>
    <t>Portaria/Ato/Resolução 276 de 24-12-2025</t>
  </si>
  <si>
    <t>24-12-2025</t>
  </si>
  <si>
    <t>Portaria/Ato/Resolução 310 de 24-12-2025</t>
  </si>
  <si>
    <t>Portaria/Ato/Resolução 957 de 24-12-2025</t>
  </si>
  <si>
    <t>Portaria/Ato/Resolução 958 de 24-12-2025</t>
  </si>
  <si>
    <t>Portaria/Ato/Resolução 141 de 26-12-2025</t>
  </si>
  <si>
    <t>26-12-2025</t>
  </si>
  <si>
    <t>Portaria/Ato/Resolução 545 de 26-12-2025</t>
  </si>
  <si>
    <t>Portaria/Ato/Resolução 547 de 26-12-2025</t>
  </si>
  <si>
    <t>Portaria/Ato/Resolução 548 de 26-12-2025</t>
  </si>
  <si>
    <t>Portaria/Ato/Resolução 551 de 26-12-2025</t>
  </si>
  <si>
    <t>Portaria/Ato/Resolução 792 de 26-12-2025</t>
  </si>
  <si>
    <t>Portaria/Ato/Resolução 335 de 29-12-2025</t>
  </si>
  <si>
    <t>29-12-2025</t>
  </si>
  <si>
    <t>Portaria/Ato/Resolução 794 de 29-12-2025</t>
  </si>
  <si>
    <t>Portaria/Ato/Resolução 557 de 30-12-2025</t>
  </si>
  <si>
    <t>30-12-2025</t>
  </si>
  <si>
    <t>Portaria/Ato/Resolução 559 de 30-12-2025</t>
  </si>
  <si>
    <t>Portaria/Ato/Resolução 560 de 31-12-2025</t>
  </si>
  <si>
    <t>31-12-2025</t>
  </si>
  <si>
    <t>B - Créditos Especiais - Aberturas e Reaberturas</t>
  </si>
  <si>
    <t xml:space="preserve">B.1. - Reaberturas dos Créditos Especiais </t>
  </si>
  <si>
    <t>Portaria/Ato/Resolução 962 de 09-06-2025</t>
  </si>
  <si>
    <t>Portaria/Ato/Resolução 335 de 02-10-2025</t>
  </si>
  <si>
    <t xml:space="preserve">B.2. - Créditos Especiais do exercício </t>
  </si>
  <si>
    <t>Lei 15.297 de 22-12-2025</t>
  </si>
  <si>
    <t>Lei 15298 de 22-12-2025</t>
  </si>
  <si>
    <t>Lei 15303 de 22-12-2025</t>
  </si>
  <si>
    <t>Lei 15304 de 22-12-2025</t>
  </si>
  <si>
    <t>Lei 15313 de 22-12-2025</t>
  </si>
  <si>
    <t>Lei 15315 de 22-12-2025</t>
  </si>
  <si>
    <t>C - Créditos Extraordinários - Aberturas e Reaberturas</t>
  </si>
  <si>
    <t xml:space="preserve">C.1. - Reaberturas dos Créditos Extraordinários </t>
  </si>
  <si>
    <t>Portaria/Ato/Resolução 6 de 21-01-2025</t>
  </si>
  <si>
    <t>21-01-2025</t>
  </si>
  <si>
    <t>Portaria/Ato/Resolução 11 de 28-01-2025</t>
  </si>
  <si>
    <t>28-01-2025</t>
  </si>
  <si>
    <t>Portaria/Ato/Resolução 18 de 05-02-2025</t>
  </si>
  <si>
    <t>05-02-2025</t>
  </si>
  <si>
    <t>Portaria/Ato/Resolução 56 de 19-03-2025</t>
  </si>
  <si>
    <t>19-03-2025</t>
  </si>
  <si>
    <t>Portaria/Ato/Resolução 63 de 20-03-2025</t>
  </si>
  <si>
    <t>20-03-2025</t>
  </si>
  <si>
    <t>Portaria/Ato/Resolução 126 de 16-05-2025</t>
  </si>
  <si>
    <t xml:space="preserve">C.2. - Créditos Extraordinários do exercício </t>
  </si>
  <si>
    <t>Medida Provisória 1289 de 24-02-2025</t>
  </si>
  <si>
    <t>24-02-2025</t>
  </si>
  <si>
    <t>Medida Provisória 1297 de 16-04-2025</t>
  </si>
  <si>
    <t>Medida Provisória 1298 de 29-04-2025</t>
  </si>
  <si>
    <t>29-04-2025</t>
  </si>
  <si>
    <t>Medida Provisória 1299 de 09-05-2025</t>
  </si>
  <si>
    <t>Medida Provisória 1302 de 09-06-2025</t>
  </si>
  <si>
    <t>Medida Provisória 1306 de 16-07-2025</t>
  </si>
  <si>
    <t>Medida Provisória 1310 de 01-09-2025</t>
  </si>
  <si>
    <t>Medida Provisória 1311 de 01-09-2025</t>
  </si>
  <si>
    <t>Medida Provisória 1312 de 01-09-2025</t>
  </si>
  <si>
    <t>Medida Provisória 1316 de 16-09-2025</t>
  </si>
  <si>
    <t>Medida Provisória 1320 de 24-09-2025</t>
  </si>
  <si>
    <t>Medida Provisória 1321 de 20-10-2025</t>
  </si>
  <si>
    <t>Medida Provisória 1324 de 06-11-2025</t>
  </si>
  <si>
    <t>Medida Provisória 1325 de 24-11-2025</t>
  </si>
  <si>
    <t>24-11-2025</t>
  </si>
  <si>
    <t>Medida Provisória 1.329 de 18-12-2025</t>
  </si>
  <si>
    <t>Medida Provisória 1330 de 18-12-2025</t>
  </si>
  <si>
    <t>D - Redução de Créditos Extraordinários</t>
  </si>
  <si>
    <t>Portaria da SOF 53 de 14-03-2025</t>
  </si>
  <si>
    <t>14-03-2025</t>
  </si>
  <si>
    <t>Portaria da SOF 88 de 10-04-2025</t>
  </si>
  <si>
    <t>10-04-2025</t>
  </si>
  <si>
    <t>Portaria da SOF 175 de 25-06-2025</t>
  </si>
  <si>
    <t>25-06-2025</t>
  </si>
  <si>
    <t>Portaria da SOF 197 de 04-07-2025</t>
  </si>
  <si>
    <t>04-07-2025</t>
  </si>
  <si>
    <t>Portaria da SOF 211 de 17-07-2025</t>
  </si>
  <si>
    <t>Portaria da SOF 215 de 22-07-2025</t>
  </si>
  <si>
    <t>22-07-2025</t>
  </si>
  <si>
    <t>Portaria da SOF 313 de 11-09-2025</t>
  </si>
  <si>
    <t>Portaria da SOF 445 de 18-11-2025</t>
  </si>
  <si>
    <t>Total Geral</t>
  </si>
  <si>
    <t>SALDO (Suplementação - Cancelamento)</t>
  </si>
  <si>
    <t>Valores do Orçamento:</t>
  </si>
  <si>
    <t>Dotação Atual</t>
  </si>
  <si>
    <t>Dotação Inicial</t>
  </si>
  <si>
    <t>Dotação Atual - Inicial</t>
  </si>
  <si>
    <t>Secretaria de Orçamento Federal</t>
  </si>
  <si>
    <t>SIOP Gerencial - Alterações Orçamentárias</t>
  </si>
  <si>
    <t>Data de geração deste relatório: 08/01/2026 19:01:52</t>
  </si>
  <si>
    <t>Ano Exercício</t>
  </si>
  <si>
    <t>Classificação da Alteração (desc.)</t>
  </si>
  <si>
    <t>Tipo Alteração (desc.)</t>
  </si>
  <si>
    <t>Suplementação</t>
  </si>
  <si>
    <t>Cancelamento</t>
  </si>
  <si>
    <t>Considera</t>
  </si>
  <si>
    <t>Suplementação Considerada</t>
  </si>
  <si>
    <t>Cancelamento Considerado</t>
  </si>
  <si>
    <t>Saldo Condiderado</t>
  </si>
  <si>
    <t>Rótulos de Linha</t>
  </si>
  <si>
    <t>Soma de Suplementação Considerada</t>
  </si>
  <si>
    <t>Soma de Cancelamento Considerado</t>
  </si>
  <si>
    <t>Crédito Especial</t>
  </si>
  <si>
    <t>200 - Inclusão de categoria de programação não contemplada na LOA. (Lei nº 4320/1964)</t>
  </si>
  <si>
    <t>Crédito Extraordinário</t>
  </si>
  <si>
    <t>500 - Atender despesas relevantes, imprevisíveis e urgentes</t>
  </si>
  <si>
    <t>Crédito Suplementar</t>
  </si>
  <si>
    <t>100a - Suplementação de despesas discricionárias sem limite de suplementação (LOA-2025, art. 4º, § 1º, inciso III, exceto item 19 da alínea “c”, e § 2º).</t>
  </si>
  <si>
    <t>100b - Suplementação genérica, limitada a 25%. (LOA-2025, art. 4º, §§ 1º, inciso IV, e 2º)</t>
  </si>
  <si>
    <t>Outras Alterações Orçamentárias</t>
  </si>
  <si>
    <t>100 - Suplementação de despesas sem limite de suplementação e de anulação (LOA-2025, art. 4º, § 1º, incisos I, II e III, alínea “c”, item 19, e § 2º).</t>
  </si>
  <si>
    <t>Reabertura de Crédito Especial</t>
  </si>
  <si>
    <t>101a - Remanejamento das dotações no âmbito das programações abrangidas por ações e serviços públicos de saúde, identificadas com "IU 6" ou manutenção e desenvolvimento do ensino, identificadas com "IU 8". (LOA-2025, art. 4º, § 3º, incisos I e II.)</t>
  </si>
  <si>
    <t>Reabertura de Crédito Extraordinario</t>
  </si>
  <si>
    <t>101b - Remanejamento de dotações classificadas com “RP 3” na LOA. (LOA-2025, art. 4º, § 3º, inciso III)</t>
  </si>
  <si>
    <t>101c - Remanejamento de dotações no âmbito da mesma ação orçamentária e da mesma unidade orçamentária. (LOA-2025, art. 4º, § 3º, inciso IV)</t>
  </si>
  <si>
    <t>101d - Remanejamento de dotações no âmbito da mesma unidade orçamentária do Ministério da Ciência, Tecnologia e Inovação ou do Ministério da Educação. (LOA-2025, art. 4º, § 3º, inciso V)</t>
  </si>
  <si>
    <t>101e - Remanejamento das dotações no âmbito do Poder Executivo não abrangidas pelos demais incisos do § 3º, devendo os remanejamentos ser efetuados somente após a divulgação do relatório de avaliação de receitas e despesas primárias referente ao quinto bimestre de 2025. (LOA-2025, art. 4º, § 3º, inciso VI)</t>
  </si>
  <si>
    <t>101f - Remanejamento no âmbito das ações "21GZ - Organização e Realização da 30ª Conferência das Nações Unidas sobre Mudanças Climáticas – COP 30", "165U - Exercício da Presidência dos BRICS pelo Brasil" e "166C - Preparação do Brasil no Âmbito dos Assuntos de Seguridade Social para o Exercício da Presidência dos BRICS". (LOA-2025, art. 4º, § 3º, incisos VII)</t>
  </si>
  <si>
    <t>119 - Recomposição de dotações classificadas com RP 0, 2 e 3 até o limite do valor das dotações no PLOA, no âmbito de cada subtítulo. (LOA-2025, art. 4º, § 4º)</t>
  </si>
  <si>
    <t>120 - Suplementação acima dos limites autorizados na LOA ou não-autorizada na LOA. (Lei nº 4320/1964)</t>
  </si>
  <si>
    <t>183 - Remanejamento de dotação incluída ou acrescida em decorrência de emenda individual (RP 6).</t>
  </si>
  <si>
    <t>184 - Remanejamento de dotação incluída ou acrescida em decorrência de emenda individual (RP 6), solicitado pelo autor da emenda.</t>
  </si>
  <si>
    <t>185 - Remanejamento de dotação incluída ou acrescida em decorrência de emenda de bancada estadual.</t>
  </si>
  <si>
    <t>188 - Remanejamento de dotação incluída ou acrescida em decorrência de emenda de comissão permanente (RP 8).</t>
  </si>
  <si>
    <t>400a - Suplementação de despesas discricionárias. (LOA-2025, art. 4º, §§ 1º, inciso III, e 2º)</t>
  </si>
  <si>
    <t>400b - Suplementação genérica, limitada a 30%. (LOA-2025, art. 4º, §§ 1º, inciso IV, e 2º)</t>
  </si>
  <si>
    <t>400 - Suplementação de despesas obrigatórias, financeiras. (LOA-2025, art. 4º, §§ 1º, inciso I e II e 2º)</t>
  </si>
  <si>
    <t>401c - Remanejamento de dotações no âmbito da mesma ação orçamentária e da mesma unidade orçamentária. (LOA-2025, art. 4º, § 3º, inciso IV)</t>
  </si>
  <si>
    <t>941 - Suplementação de dotações orçamentárias até o limite do saldo negativo apurado em decorrência da execução provisória do PLOA. (LDO-2025, art. 70, § 2º)</t>
  </si>
  <si>
    <t>186 - Remanejamento entre GNDs no âmbito da mesma emenda individual (RP 6).</t>
  </si>
  <si>
    <t>187 - Remanejamento entre GNDs no âmbito da mesma emenda de bancada estadual (RP 7).</t>
  </si>
  <si>
    <t>189 - Remanejamento entre GNDs no âmbito da mesma emenda de comissão permanente (RP 8).</t>
  </si>
  <si>
    <t>420 - Alteração de GNDs, em relação a subtítulos constantes da LOA e de créditos especiais ou extraordinários, abertos e reabertos. (LDO-2025, art. 49, § 1º, inciso I)</t>
  </si>
  <si>
    <t>600 - Alteração da Fonte de Recursos - Fte, podendo haver alteração concomitante de IDUSO e/ou IDOC. (LDO-2025, art. 49, § 1º, inciso III, alíneas “a”)</t>
  </si>
  <si>
    <t>601 - Alteração do Identificador de Uso - IDUSO, mantendo-se os demais atributos da programação. (LDO-2025, art. 49, § 1º, inciso III, alínea “b”)</t>
  </si>
  <si>
    <t>620 - Alteração de GNDs  em relação a subtítulos constantes da LOA e de créditos especiais ou extraordinários, abertos e reabertos. (LDO 2025, art. 49, § 1º, inciso I)</t>
  </si>
  <si>
    <t>700a - Alteração de Identificador de Resultado Primário - RP, exceto os constantes da alínea “d” do inciso II do § 4º do art. 7º, mantendo-se os demais atributos. (LDO-2025, art. 49, § 1º, inciso III, alínea “c”)</t>
  </si>
  <si>
    <t>809 - Redução de dotações em razão de perda de vigência de medidas provisórias de créditos extraordinários abertos ou reabertos. (LDO-2025, art. 53, § 2º)</t>
  </si>
  <si>
    <t>910 - Ajuste de Arquivo relativo à alteração de Identificador de Operação de Crédito -IDOC, mantidos os demais atributos da programação.</t>
  </si>
  <si>
    <t>911 - Remanejamento entre POs, exceto de “RP 6”, inclusive com a criação de PO, mantendo-se os demais atributos da programação, efetivado pela SOF/MPO.</t>
  </si>
  <si>
    <t>913 - Remanejamento entre POs no âmbito do mesmo subtítulo, mantidos os demais atributos da programação, efetivado pelo Órgão Setorial ou equivalente dos Poderes Executivo, Legislativo e Judiciário, do MPU e da DPU.</t>
  </si>
  <si>
    <t>921 - Transposição de dotações orçamentárias de uma categoria de programação para outra, sendo ambas classificadas, exclusivamente, na função 19 e nas subfunções 571, 572 e 573. (Art. 167, § 5º, da Constituição, observado o art. 60, inciso I da LDO-2025)</t>
  </si>
  <si>
    <t>950 - Bloqueio/Desbloqueio Contido SOF - 62.212.0104</t>
  </si>
  <si>
    <t>951 - Bloqueio/Desbloqueio Crédito SOF - 62.212.0105 (disponível para o setorial).</t>
  </si>
  <si>
    <t>952 - Bloqueio/Desbloqueio Controle SOF - 62.212.0107</t>
  </si>
  <si>
    <t>953 - Bloqueio/Desbloqueio para atendimento de Programação Orçamentária - 62.212.0108</t>
  </si>
  <si>
    <t>300 - Reabertura de Crédito Especial - Poder Executivo (§ 2º do art. 167 da Constituição).</t>
  </si>
  <si>
    <t>301 - Reabertura de Crédito Especial - LEJU (Art. 167, § 2º da Constituição e art. 56, caput e § 4º , da LDO-2025)</t>
  </si>
  <si>
    <t>350 - Reabertura de Crédito Extraordinário (§ 2º do art. 167 da Constituição e art. 58 da LDO-2025)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</si>
</sst>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##"/>
    <numFmt numFmtId="166" formatCode="#,###;\(#,###\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0"/>
      <color rgb="FF16365C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8"/>
      <color rgb="FF000000"/>
      <name val="SansSerif"/>
      <family val="2"/>
    </font>
    <font>
      <b/>
      <i/>
      <sz val="8"/>
      <color rgb="FF000000"/>
      <name val="SansSerif"/>
      <family val="2"/>
    </font>
    <font>
      <sz val="8"/>
      <color rgb="FF808080"/>
      <name val="SansSerif"/>
      <family val="2"/>
    </font>
    <font>
      <i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EBEBEB"/>
      </patternFill>
    </fill>
    <fill>
      <patternFill patternType="solid">
        <fgColor rgb="FFDCE6F1"/>
      </patternFill>
    </fill>
    <fill>
      <patternFill patternType="solid">
        <fgColor rgb="FFFFFFFF"/>
      </patternFill>
    </fill>
    <fill>
      <patternFill patternType="solid">
        <fgColor rgb="FFE6F0F6"/>
      </patternFill>
    </fill>
    <fill>
      <patternFill patternType="solid">
        <fgColor rgb="FFFFFF00"/>
        <bgColor indexed="64"/>
      </patternFill>
    </fill>
    <fill>
      <patternFill patternType="solid">
        <fgColor rgb="FFB8CCE4"/>
      </patternFill>
    </fill>
    <fill>
      <patternFill patternType="solid">
        <fgColor rgb="FFCCCCCC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2" borderId="1"/>
    <xf numFmtId="43" fontId="1" fillId="2" borderId="1" applyFont="0" applyFill="0" applyBorder="0" applyAlignment="0" applyProtection="0"/>
    <xf numFmtId="43" fontId="1" fillId="0" borderId="0" applyFont="0" applyFill="0" applyBorder="0" applyAlignment="0" applyProtection="0"/>
    <xf numFmtId="0" fontId="5" fillId="2" borderId="1"/>
  </cellStyleXfs>
  <cellXfs count="52">
    <xf numFmtId="0" fontId="0" fillId="0" borderId="0" xfId="0"/>
    <xf numFmtId="0" fontId="1" fillId="2" borderId="1" xfId="1"/>
    <xf numFmtId="0" fontId="2" fillId="2" borderId="4" xfId="1" applyFont="1" applyBorder="1" applyAlignment="1">
      <alignment horizontal="justify" vertical="center" wrapText="1"/>
    </xf>
    <xf numFmtId="0" fontId="2" fillId="2" borderId="5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justify" vertical="center" wrapText="1"/>
    </xf>
    <xf numFmtId="3" fontId="3" fillId="2" borderId="5" xfId="1" applyNumberFormat="1" applyFont="1" applyBorder="1" applyAlignment="1">
      <alignment horizontal="right" vertical="center" wrapText="1"/>
    </xf>
    <xf numFmtId="3" fontId="4" fillId="2" borderId="5" xfId="1" applyNumberFormat="1" applyFont="1" applyBorder="1" applyAlignment="1">
      <alignment horizontal="right" vertical="center" wrapText="1"/>
    </xf>
    <xf numFmtId="3" fontId="2" fillId="2" borderId="5" xfId="1" applyNumberFormat="1" applyFont="1" applyBorder="1" applyAlignment="1">
      <alignment horizontal="right" vertical="center" wrapText="1"/>
    </xf>
    <xf numFmtId="164" fontId="1" fillId="2" borderId="1" xfId="3" applyNumberFormat="1" applyFill="1" applyBorder="1"/>
    <xf numFmtId="3" fontId="3" fillId="2" borderId="1" xfId="1" applyNumberFormat="1" applyFont="1" applyAlignment="1">
      <alignment horizontal="right" vertical="center" wrapText="1"/>
    </xf>
    <xf numFmtId="0" fontId="5" fillId="2" borderId="1" xfId="4"/>
    <xf numFmtId="165" fontId="6" fillId="3" borderId="6" xfId="4" applyNumberFormat="1" applyFont="1" applyFill="1" applyBorder="1"/>
    <xf numFmtId="165" fontId="6" fillId="5" borderId="6" xfId="4" applyNumberFormat="1" applyFont="1" applyFill="1" applyBorder="1"/>
    <xf numFmtId="165" fontId="6" fillId="7" borderId="6" xfId="4" applyNumberFormat="1" applyFont="1" applyFill="1" applyBorder="1"/>
    <xf numFmtId="0" fontId="7" fillId="8" borderId="1" xfId="4" applyFont="1" applyFill="1"/>
    <xf numFmtId="0" fontId="10" fillId="0" borderId="0" xfId="0" applyFont="1" applyAlignment="1">
      <alignment horizontal="justify" vertical="center"/>
    </xf>
    <xf numFmtId="0" fontId="9" fillId="0" borderId="0" xfId="0" applyFont="1"/>
    <xf numFmtId="0" fontId="8" fillId="0" borderId="0" xfId="0" applyFont="1"/>
    <xf numFmtId="0" fontId="7" fillId="8" borderId="0" xfId="0" applyFont="1" applyFill="1"/>
    <xf numFmtId="0" fontId="6" fillId="4" borderId="6" xfId="0" applyFont="1" applyFill="1" applyBorder="1"/>
    <xf numFmtId="165" fontId="6" fillId="3" borderId="6" xfId="0" applyNumberFormat="1" applyFont="1" applyFill="1" applyBorder="1"/>
    <xf numFmtId="0" fontId="6" fillId="6" borderId="6" xfId="0" applyFont="1" applyFill="1" applyBorder="1"/>
    <xf numFmtId="165" fontId="6" fillId="5" borderId="6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11" fillId="9" borderId="7" xfId="1" applyFont="1" applyFill="1" applyBorder="1" applyAlignment="1">
      <alignment horizontal="center" vertical="center" wrapText="1"/>
    </xf>
    <xf numFmtId="0" fontId="11" fillId="9" borderId="7" xfId="1" applyFont="1" applyFill="1" applyBorder="1" applyAlignment="1">
      <alignment horizontal="right" vertical="center" wrapText="1"/>
    </xf>
    <xf numFmtId="166" fontId="11" fillId="2" borderId="1" xfId="1" applyNumberFormat="1" applyFont="1" applyAlignment="1">
      <alignment horizontal="right" vertical="center" wrapText="1"/>
    </xf>
    <xf numFmtId="166" fontId="12" fillId="2" borderId="1" xfId="1" applyNumberFormat="1" applyFont="1" applyAlignment="1">
      <alignment horizontal="right" vertical="center" wrapText="1"/>
    </xf>
    <xf numFmtId="3" fontId="1" fillId="2" borderId="1" xfId="1" applyNumberFormat="1"/>
    <xf numFmtId="164" fontId="0" fillId="0" borderId="0" xfId="3" applyNumberFormat="1" applyFont="1"/>
    <xf numFmtId="166" fontId="11" fillId="7" borderId="1" xfId="1" applyNumberFormat="1" applyFont="1" applyFill="1" applyAlignment="1">
      <alignment horizontal="right" vertical="center" wrapText="1"/>
    </xf>
    <xf numFmtId="164" fontId="0" fillId="0" borderId="0" xfId="0" applyNumberFormat="1"/>
    <xf numFmtId="0" fontId="14" fillId="2" borderId="4" xfId="1" applyFont="1" applyBorder="1" applyAlignment="1">
      <alignment horizontal="justify" vertical="center" wrapText="1"/>
    </xf>
    <xf numFmtId="3" fontId="14" fillId="2" borderId="5" xfId="1" applyNumberFormat="1" applyFont="1" applyBorder="1" applyAlignment="1">
      <alignment horizontal="right" vertical="center" wrapText="1"/>
    </xf>
    <xf numFmtId="0" fontId="11" fillId="10" borderId="1" xfId="1" applyFont="1" applyFill="1" applyAlignment="1">
      <alignment horizontal="left" vertical="center" wrapText="1"/>
    </xf>
    <xf numFmtId="0" fontId="11" fillId="10" borderId="1" xfId="1" applyFont="1" applyFill="1" applyAlignment="1">
      <alignment horizontal="center" vertical="center" wrapText="1"/>
    </xf>
    <xf numFmtId="166" fontId="11" fillId="10" borderId="1" xfId="1" applyNumberFormat="1" applyFont="1" applyFill="1" applyAlignment="1">
      <alignment horizontal="right" vertical="center" wrapText="1"/>
    </xf>
    <xf numFmtId="0" fontId="2" fillId="2" borderId="2" xfId="1" applyFont="1" applyBorder="1" applyAlignment="1">
      <alignment horizontal="justify" vertical="center" wrapText="1"/>
    </xf>
    <xf numFmtId="0" fontId="2" fillId="2" borderId="3" xfId="1" applyFont="1" applyBorder="1" applyAlignment="1">
      <alignment horizontal="justify" vertical="center" wrapText="1"/>
    </xf>
    <xf numFmtId="0" fontId="11" fillId="2" borderId="1" xfId="1" applyFont="1" applyAlignment="1">
      <alignment horizontal="center" vertical="center" wrapText="1"/>
    </xf>
    <xf numFmtId="0" fontId="11" fillId="2" borderId="1" xfId="1" applyFont="1" applyAlignment="1">
      <alignment horizontal="right" vertical="center" wrapText="1"/>
    </xf>
    <xf numFmtId="0" fontId="11" fillId="9" borderId="7" xfId="1" applyFont="1" applyFill="1" applyBorder="1" applyAlignment="1">
      <alignment horizontal="right" vertical="center" wrapText="1"/>
    </xf>
    <xf numFmtId="0" fontId="11" fillId="7" borderId="1" xfId="1" applyFont="1" applyFill="1" applyAlignment="1">
      <alignment horizontal="left" vertical="center" wrapText="1"/>
    </xf>
    <xf numFmtId="166" fontId="11" fillId="7" borderId="1" xfId="1" applyNumberFormat="1" applyFont="1" applyFill="1" applyAlignment="1">
      <alignment horizontal="right" vertical="center" wrapText="1"/>
    </xf>
    <xf numFmtId="0" fontId="12" fillId="2" borderId="1" xfId="1" applyFont="1" applyAlignment="1">
      <alignment horizontal="left" vertical="center" wrapText="1"/>
    </xf>
    <xf numFmtId="166" fontId="12" fillId="2" borderId="1" xfId="1" applyNumberFormat="1" applyFont="1" applyAlignment="1">
      <alignment horizontal="right" vertical="center" wrapText="1"/>
    </xf>
    <xf numFmtId="166" fontId="11" fillId="10" borderId="1" xfId="1" applyNumberFormat="1" applyFont="1" applyFill="1" applyAlignment="1">
      <alignment horizontal="right" vertical="center" wrapText="1"/>
    </xf>
    <xf numFmtId="0" fontId="13" fillId="2" borderId="1" xfId="1" applyFont="1" applyAlignment="1">
      <alignment horizontal="right" vertical="center" wrapText="1"/>
    </xf>
    <xf numFmtId="166" fontId="13" fillId="2" borderId="1" xfId="1" applyNumberFormat="1" applyFont="1" applyAlignment="1">
      <alignment horizontal="right" vertical="center" wrapText="1"/>
    </xf>
    <xf numFmtId="166" fontId="11" fillId="2" borderId="1" xfId="1" applyNumberFormat="1" applyFont="1" applyAlignment="1">
      <alignment horizontal="right" vertical="center" wrapText="1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Vírgula" xfId="3" builtinId="3"/>
    <cellStyle name="Vírgula 2" xfId="2" xr:uid="{00000000-0005-0000-0000-000004000000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numFmt numFmtId="164" formatCode="_-* #,##0_-;\-* #,##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30.796372222219" createdVersion="5" refreshedVersion="5" minRefreshableVersion="3" recordCount="42" xr:uid="{00000000-000A-0000-FFFF-FFFF07000000}">
  <cacheSource type="worksheet">
    <worksheetSource ref="A5:I47" sheet="Dados Alterações"/>
  </cacheSource>
  <cacheFields count="9">
    <cacheField name="Ano Exercício" numFmtId="0">
      <sharedItems containsSemiMixedTypes="0" containsString="0" containsNumber="1" containsInteger="1" minValue="2025" maxValue="2025"/>
    </cacheField>
    <cacheField name="Classificação da Alteração (desc.)" numFmtId="0">
      <sharedItems count="7">
        <s v="Crédito Especial"/>
        <s v="Crédito Extraordinário"/>
        <s v="Crédito Suplementar"/>
        <s v="Outras Alterações Orçamentárias"/>
        <s v="Reabertura de Crédito Especial"/>
        <s v="Reabertura de Crédito Extraordinario"/>
        <s v="Reabertura de Crédito" u="1"/>
      </sharedItems>
    </cacheField>
    <cacheField name="Tipo Alteração (desc.)" numFmtId="0">
      <sharedItems longText="1"/>
    </cacheField>
    <cacheField name="Suplementação" numFmtId="165">
      <sharedItems containsSemiMixedTypes="0" containsString="0" containsNumber="1" containsInteger="1" minValue="0" maxValue="1130798550369"/>
    </cacheField>
    <cacheField name="Cancelamento" numFmtId="165">
      <sharedItems containsSemiMixedTypes="0" containsString="0" containsNumber="1" containsInteger="1" minValue="0" maxValue="1130798550369"/>
    </cacheField>
    <cacheField name="Considera" numFmtId="165">
      <sharedItems containsSemiMixedTypes="0" containsString="0" containsNumber="1" containsInteger="1" minValue="0" maxValue="1"/>
    </cacheField>
    <cacheField name="Suplementação Considerada" numFmtId="165">
      <sharedItems containsSemiMixedTypes="0" containsString="0" containsNumber="1" containsInteger="1" minValue="0" maxValue="1130798550369"/>
    </cacheField>
    <cacheField name="Cancelamento Considerado" numFmtId="165">
      <sharedItems containsSemiMixedTypes="0" containsString="0" containsNumber="1" containsInteger="1" minValue="0" maxValue="1130798550369"/>
    </cacheField>
    <cacheField name="Saldo Condiderado" numFmtId="165">
      <sharedItems containsSemiMixedTypes="0" containsString="0" containsNumber="1" containsInteger="1" minValue="-4181137927" maxValue="507619366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n v="2025"/>
    <x v="0"/>
    <s v="200 - Inclusão de categoria de programação não contemplada na LOA. (Lei nº 4320/1964)"/>
    <n v="6234242532"/>
    <n v="234092532"/>
    <n v="1"/>
    <n v="6234242532"/>
    <n v="234092532"/>
    <n v="6000150000"/>
  </r>
  <r>
    <n v="2025"/>
    <x v="1"/>
    <s v="500 - Atender despesas relevantes, imprevisíveis e urgentes"/>
    <n v="50761936606"/>
    <n v="0"/>
    <n v="1"/>
    <n v="50761936606"/>
    <n v="0"/>
    <n v="50761936606"/>
  </r>
  <r>
    <n v="2025"/>
    <x v="2"/>
    <s v="100a - Suplementação de despesas discricionárias sem limite de suplementação (LOA-2025, art. 4º, § 1º, inciso III, exceto item 19 da alínea “c”, e § 2º)."/>
    <n v="1740423457"/>
    <n v="1410405154"/>
    <n v="1"/>
    <n v="1740423457"/>
    <n v="1410405154"/>
    <n v="330018303"/>
  </r>
  <r>
    <n v="2025"/>
    <x v="2"/>
    <s v="100b - Suplementação genérica, limitada a 25%. (LOA-2025, art. 4º, §§ 1º, inciso IV, e 2º)"/>
    <n v="17453193531"/>
    <n v="4025490156"/>
    <n v="1"/>
    <n v="17453193531"/>
    <n v="4025490156"/>
    <n v="13427703375"/>
  </r>
  <r>
    <n v="2025"/>
    <x v="2"/>
    <s v="100 - Suplementação de despesas sem limite de suplementação e de anulação (LOA-2025, art. 4º, § 1º, incisos I, II e III, alínea “c”, item 19, e § 2º)."/>
    <n v="116458571157"/>
    <n v="88784869527"/>
    <n v="1"/>
    <n v="116458571157"/>
    <n v="88784869527"/>
    <n v="27673701630"/>
  </r>
  <r>
    <n v="2025"/>
    <x v="2"/>
    <s v="101a - Remanejamento das dotações no âmbito das programações abrangidas por ações e serviços públicos de saúde, identificadas com &quot;IU 6&quot; ou manutenção e desenvolvimento do ensino, identificadas com &quot;IU 8&quot;. (LOA-2025, art. 4º, § 3º, incisos I e II.)"/>
    <n v="10525053898"/>
    <n v="10525053898"/>
    <n v="1"/>
    <n v="10525053898"/>
    <n v="10525053898"/>
    <n v="0"/>
  </r>
  <r>
    <n v="2025"/>
    <x v="2"/>
    <s v="101b - Remanejamento de dotações classificadas com “RP 3” na LOA. (LOA-2025, art. 4º, § 3º, inciso III)"/>
    <n v="7815187223"/>
    <n v="7815187223"/>
    <n v="1"/>
    <n v="7815187223"/>
    <n v="7815187223"/>
    <n v="0"/>
  </r>
  <r>
    <n v="2025"/>
    <x v="2"/>
    <s v="101c - Remanejamento de dotações no âmbito da mesma ação orçamentária e da mesma unidade orçamentária. (LOA-2025, art. 4º, § 3º, inciso IV)"/>
    <n v="19679067"/>
    <n v="19679067"/>
    <n v="1"/>
    <n v="19679067"/>
    <n v="19679067"/>
    <n v="0"/>
  </r>
  <r>
    <n v="2025"/>
    <x v="2"/>
    <s v="101d - Remanejamento de dotações no âmbito da mesma unidade orçamentária do Ministério da Ciência, Tecnologia e Inovação ou do Ministério da Educação. (LOA-2025, art. 4º, § 3º, inciso V)"/>
    <n v="2415307342"/>
    <n v="2415307342"/>
    <n v="1"/>
    <n v="2415307342"/>
    <n v="2415307342"/>
    <n v="0"/>
  </r>
  <r>
    <n v="2025"/>
    <x v="2"/>
    <s v="101e - Remanejamento das dotações no âmbito do Poder Executivo não abrangidas pelos demais incisos do § 3º, devendo os remanejamentos ser efetuados somente após a divulgação do relatório de avaliação de receitas e despesas primárias referente ao quinto bimestre de 2025. (LOA-2025, art. 4º, § 3º, inciso VI)"/>
    <n v="20402793939"/>
    <n v="20402793939"/>
    <n v="1"/>
    <n v="20402793939"/>
    <n v="20402793939"/>
    <n v="0"/>
  </r>
  <r>
    <n v="2025"/>
    <x v="2"/>
    <s v="101f - Remanejamento no âmbito das ações &quot;21GZ - Organização e Realização da 30ª Conferência das Nações Unidas sobre Mudanças Climáticas – COP 30&quot;, &quot;165U - Exercício da Presidência dos BRICS pelo Brasil&quot; e &quot;166C - Preparação do Brasil no Âmbito dos Assuntos de Seguridade Social para o Exercício da Presidência dos BRICS&quot;. (LOA-2025, art. 4º, § 3º, incisos VII)"/>
    <n v="59177761"/>
    <n v="59177761"/>
    <n v="1"/>
    <n v="59177761"/>
    <n v="59177761"/>
    <n v="0"/>
  </r>
  <r>
    <n v="2025"/>
    <x v="2"/>
    <s v="119 - Recomposição de dotações classificadas com RP 0, 2 e 3 até o limite do valor das dotações no PLOA, no âmbito de cada subtítulo. (LOA-2025, art. 4º, § 4º)"/>
    <n v="173166529"/>
    <n v="173166529"/>
    <n v="1"/>
    <n v="173166529"/>
    <n v="173166529"/>
    <n v="0"/>
  </r>
  <r>
    <n v="2025"/>
    <x v="2"/>
    <s v="120 - Suplementação acima dos limites autorizados na LOA ou não-autorizada na LOA. (Lei nº 4320/1964)"/>
    <n v="60799883773"/>
    <n v="43635866570"/>
    <n v="1"/>
    <n v="60799883773"/>
    <n v="43635866570"/>
    <n v="17164017203"/>
  </r>
  <r>
    <n v="2025"/>
    <x v="2"/>
    <s v="183 - Remanejamento de dotação incluída ou acrescida em decorrência de emenda individual (RP 6)."/>
    <n v="522898121"/>
    <n v="522898121"/>
    <n v="1"/>
    <n v="522898121"/>
    <n v="522898121"/>
    <n v="0"/>
  </r>
  <r>
    <n v="2025"/>
    <x v="2"/>
    <s v="184 - Remanejamento de dotação incluída ou acrescida em decorrência de emenda individual (RP 6), solicitado pelo autor da emenda."/>
    <n v="1100197283"/>
    <n v="1100197283"/>
    <n v="1"/>
    <n v="1100197283"/>
    <n v="1100197283"/>
    <n v="0"/>
  </r>
  <r>
    <n v="2025"/>
    <x v="2"/>
    <s v="185 - Remanejamento de dotação incluída ou acrescida em decorrência de emenda de bancada estadual."/>
    <n v="1235448280"/>
    <n v="1235448280"/>
    <n v="1"/>
    <n v="1235448280"/>
    <n v="1235448280"/>
    <n v="0"/>
  </r>
  <r>
    <n v="2025"/>
    <x v="2"/>
    <s v="188 - Remanejamento de dotação incluída ou acrescida em decorrência de emenda de comissão permanente (RP 8)."/>
    <n v="77000000"/>
    <n v="77000000"/>
    <n v="1"/>
    <n v="77000000"/>
    <n v="77000000"/>
    <n v="0"/>
  </r>
  <r>
    <n v="2025"/>
    <x v="2"/>
    <s v="400a - Suplementação de despesas discricionárias. (LOA-2025, art. 4º, §§ 1º, inciso III, e 2º)"/>
    <n v="2195670"/>
    <n v="2195670"/>
    <n v="1"/>
    <n v="2195670"/>
    <n v="2195670"/>
    <n v="0"/>
  </r>
  <r>
    <n v="2025"/>
    <x v="2"/>
    <s v="400b - Suplementação genérica, limitada a 30%. (LOA-2025, art. 4º, §§ 1º, inciso IV, e 2º)"/>
    <n v="188536007"/>
    <n v="188536007"/>
    <n v="1"/>
    <n v="188536007"/>
    <n v="188536007"/>
    <n v="0"/>
  </r>
  <r>
    <n v="2025"/>
    <x v="2"/>
    <s v="400 - Suplementação de despesas obrigatórias, financeiras. (LOA-2025, art. 4º, §§ 1º, inciso I e II e 2º)"/>
    <n v="5403115699"/>
    <n v="5403115699"/>
    <n v="1"/>
    <n v="5403115699"/>
    <n v="5403115699"/>
    <n v="0"/>
  </r>
  <r>
    <n v="2025"/>
    <x v="2"/>
    <s v="401c - Remanejamento de dotações no âmbito da mesma ação orçamentária e da mesma unidade orçamentária. (LOA-2025, art. 4º, § 3º, inciso IV)"/>
    <n v="29185000"/>
    <n v="29185000"/>
    <n v="1"/>
    <n v="29185000"/>
    <n v="29185000"/>
    <n v="0"/>
  </r>
  <r>
    <n v="2025"/>
    <x v="2"/>
    <s v="941 - Suplementação de dotações orçamentárias até o limite do saldo negativo apurado em decorrência da execução provisória do PLOA. (LDO-2025, art. 70, § 2º)"/>
    <n v="1850701"/>
    <n v="1850701"/>
    <n v="1"/>
    <n v="1850701"/>
    <n v="1850701"/>
    <n v="0"/>
  </r>
  <r>
    <n v="2025"/>
    <x v="3"/>
    <s v="186 - Remanejamento entre GNDs no âmbito da mesma emenda individual (RP 6)."/>
    <n v="594235502"/>
    <n v="594235502"/>
    <n v="1"/>
    <n v="594235502"/>
    <n v="594235502"/>
    <n v="0"/>
  </r>
  <r>
    <n v="2025"/>
    <x v="3"/>
    <s v="187 - Remanejamento entre GNDs no âmbito da mesma emenda de bancada estadual (RP 7)."/>
    <n v="287118079"/>
    <n v="287118079"/>
    <n v="1"/>
    <n v="287118079"/>
    <n v="287118079"/>
    <n v="0"/>
  </r>
  <r>
    <n v="2025"/>
    <x v="3"/>
    <s v="189 - Remanejamento entre GNDs no âmbito da mesma emenda de comissão permanente (RP 8)."/>
    <n v="382504105"/>
    <n v="382504105"/>
    <n v="1"/>
    <n v="382504105"/>
    <n v="382504105"/>
    <n v="0"/>
  </r>
  <r>
    <n v="2025"/>
    <x v="3"/>
    <s v="420 - Alteração de GNDs, em relação a subtítulos constantes da LOA e de créditos especiais ou extraordinários, abertos e reabertos. (LDO-2025, art. 49, § 1º, inciso I)"/>
    <n v="349446762"/>
    <n v="349446762"/>
    <n v="1"/>
    <n v="349446762"/>
    <n v="349446762"/>
    <n v="0"/>
  </r>
  <r>
    <n v="2025"/>
    <x v="3"/>
    <s v="600 - Alteração da Fonte de Recursos - Fte, podendo haver alteração concomitante de IDUSO e/ou IDOC. (LDO-2025, art. 49, § 1º, inciso III, alíneas “a”)"/>
    <n v="1130798550369"/>
    <n v="1130798550369"/>
    <n v="1"/>
    <n v="1130798550369"/>
    <n v="1130798550369"/>
    <n v="0"/>
  </r>
  <r>
    <n v="2025"/>
    <x v="3"/>
    <s v="601 - Alteração do Identificador de Uso - IDUSO, mantendo-se os demais atributos da programação. (LDO-2025, art. 49, § 1º, inciso III, alínea “b”)"/>
    <n v="101533735"/>
    <n v="101533735"/>
    <n v="1"/>
    <n v="101533735"/>
    <n v="101533735"/>
    <n v="0"/>
  </r>
  <r>
    <n v="2025"/>
    <x v="3"/>
    <s v="620 - Alteração de GNDs  em relação a subtítulos constantes da LOA e de créditos especiais ou extraordinários, abertos e reabertos. (LDO 2025, art. 49, § 1º, inciso I)"/>
    <n v="4371279695"/>
    <n v="4371279695"/>
    <n v="1"/>
    <n v="4371279695"/>
    <n v="4371279695"/>
    <n v="0"/>
  </r>
  <r>
    <n v="2025"/>
    <x v="3"/>
    <s v="700a - Alteração de Identificador de Resultado Primário - RP, exceto os constantes da alínea “d” do inciso II do § 4º do art. 7º, mantendo-se os demais atributos. (LDO-2025, art. 49, § 1º, inciso III, alínea “c”)"/>
    <n v="1459036621"/>
    <n v="1459036621"/>
    <n v="1"/>
    <n v="1459036621"/>
    <n v="1459036621"/>
    <n v="0"/>
  </r>
  <r>
    <n v="2025"/>
    <x v="3"/>
    <s v="809 - Redução de dotações em razão de perda de vigência de medidas provisórias de créditos extraordinários abertos ou reabertos. (LDO-2025, art. 53, § 2º)"/>
    <n v="0"/>
    <n v="4181137927"/>
    <n v="1"/>
    <n v="0"/>
    <n v="4181137927"/>
    <n v="-4181137927"/>
  </r>
  <r>
    <n v="2025"/>
    <x v="3"/>
    <s v="910 - Ajuste de Arquivo relativo à alteração de Identificador de Operação de Crédito -IDOC, mantidos os demais atributos da programação."/>
    <n v="8170714374"/>
    <n v="8170714374"/>
    <n v="1"/>
    <n v="8170714374"/>
    <n v="8170714374"/>
    <n v="0"/>
  </r>
  <r>
    <n v="2025"/>
    <x v="3"/>
    <s v="911 - Remanejamento entre POs, exceto de “RP 6”, inclusive com a criação de PO, mantendo-se os demais atributos da programação, efetivado pela SOF/MPO."/>
    <n v="66733682138"/>
    <n v="66733682138"/>
    <n v="1"/>
    <n v="66733682138"/>
    <n v="66733682138"/>
    <n v="0"/>
  </r>
  <r>
    <n v="2025"/>
    <x v="3"/>
    <s v="913 - Remanejamento entre POs no âmbito do mesmo subtítulo, mantidos os demais atributos da programação, efetivado pelo Órgão Setorial ou equivalente dos Poderes Executivo, Legislativo e Judiciário, do MPU e da DPU."/>
    <n v="91621017396"/>
    <n v="91621017396"/>
    <n v="1"/>
    <n v="91621017396"/>
    <n v="91621017396"/>
    <n v="0"/>
  </r>
  <r>
    <n v="2025"/>
    <x v="3"/>
    <s v="921 - Transposição de dotações orçamentárias de uma categoria de programação para outra, sendo ambas classificadas, exclusivamente, na função 19 e nas subfunções 571, 572 e 573. (Art. 167, § 5º, da Constituição, observado o art. 60, inciso I da LDO-2025)"/>
    <n v="86330858"/>
    <n v="86330858"/>
    <n v="1"/>
    <n v="86330858"/>
    <n v="86330858"/>
    <n v="0"/>
  </r>
  <r>
    <n v="2025"/>
    <x v="3"/>
    <s v="950 - Bloqueio/Desbloqueio Contido SOF - 62.212.0104"/>
    <n v="71849560976"/>
    <n v="2709028918"/>
    <n v="0"/>
    <n v="0"/>
    <n v="0"/>
    <n v="0"/>
  </r>
  <r>
    <n v="2025"/>
    <x v="3"/>
    <s v="951 - Bloqueio/Desbloqueio Crédito SOF - 62.212.0105 (disponível para o setorial)."/>
    <n v="168256748122"/>
    <n v="55610064781"/>
    <n v="0"/>
    <n v="0"/>
    <n v="0"/>
    <n v="0"/>
  </r>
  <r>
    <n v="2025"/>
    <x v="3"/>
    <s v="952 - Bloqueio/Desbloqueio Controle SOF - 62.212.0107"/>
    <n v="147434293157"/>
    <n v="14074768290"/>
    <n v="0"/>
    <n v="0"/>
    <n v="0"/>
    <n v="0"/>
  </r>
  <r>
    <n v="2025"/>
    <x v="3"/>
    <s v="953 - Bloqueio/Desbloqueio para atendimento de Programação Orçamentária - 62.212.0108"/>
    <n v="25760117219"/>
    <n v="22471493376"/>
    <n v="0"/>
    <n v="0"/>
    <n v="0"/>
    <n v="0"/>
  </r>
  <r>
    <n v="2025"/>
    <x v="4"/>
    <s v="300 - Reabertura de Crédito Especial - Poder Executivo (§ 2º do art. 167 da Constituição)."/>
    <n v="4000000000"/>
    <n v="0"/>
    <n v="1"/>
    <n v="4000000000"/>
    <n v="0"/>
    <n v="4000000000"/>
  </r>
  <r>
    <n v="2025"/>
    <x v="4"/>
    <s v="301 - Reabertura de Crédito Especial - LEJU (Art. 167, § 2º da Constituição e art. 56, caput e § 4º , da LDO-2025)"/>
    <n v="3680000"/>
    <n v="3680000"/>
    <n v="1"/>
    <n v="3680000"/>
    <n v="3680000"/>
    <n v="0"/>
  </r>
  <r>
    <n v="2025"/>
    <x v="5"/>
    <s v="350 - Reabertura de Crédito Extraordinário (§ 2º do art. 167 da Constituição e art. 58 da LDO-2025)"/>
    <n v="834997388"/>
    <n v="0"/>
    <n v="1"/>
    <n v="834997388"/>
    <n v="0"/>
    <n v="8349973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M5:O12" firstHeaderRow="0" firstDataRow="1" firstDataCol="1"/>
  <pivotFields count="9">
    <pivotField showAll="0"/>
    <pivotField axis="axisRow" showAll="0">
      <items count="8">
        <item x="0"/>
        <item x="1"/>
        <item x="2"/>
        <item x="3"/>
        <item m="1" x="6"/>
        <item x="4"/>
        <item x="5"/>
        <item t="default"/>
      </items>
    </pivotField>
    <pivotField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numFmtId="165" showAll="0"/>
  </pivotFields>
  <rowFields count="1">
    <field x="1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Suplementação Considerada" fld="6" baseField="0" baseItem="0" numFmtId="3"/>
    <dataField name="Soma de Cancelamento Considerado" fld="7" baseField="0" baseItem="0" numFmtId="164"/>
  </dataFields>
  <formats count="1"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D24"/>
  <sheetViews>
    <sheetView showGridLines="0" tabSelected="1" workbookViewId="0"/>
  </sheetViews>
  <sheetFormatPr defaultColWidth="8.81640625" defaultRowHeight="14.5"/>
  <cols>
    <col min="1" max="1" width="8.81640625" style="8" customWidth="1"/>
    <col min="2" max="2" width="54.54296875" style="1" customWidth="1"/>
    <col min="3" max="3" width="16.453125" style="1" bestFit="1" customWidth="1"/>
    <col min="4" max="16384" width="8.81640625" style="1"/>
  </cols>
  <sheetData>
    <row r="1" spans="1:4" ht="15" thickBot="1"/>
    <row r="2" spans="1:4" ht="24.75" customHeight="1" thickBot="1">
      <c r="A2" s="31"/>
      <c r="B2" s="39" t="s">
        <v>0</v>
      </c>
      <c r="C2" s="40"/>
      <c r="D2"/>
    </row>
    <row r="3" spans="1:4" ht="15" thickBot="1">
      <c r="A3" s="31"/>
      <c r="B3" s="2" t="s">
        <v>1</v>
      </c>
      <c r="C3" s="3">
        <v>2025</v>
      </c>
      <c r="D3"/>
    </row>
    <row r="4" spans="1:4" ht="15" thickBot="1">
      <c r="A4" s="31"/>
      <c r="B4" s="4" t="s">
        <v>2</v>
      </c>
      <c r="C4" s="5">
        <f>+GETPIVOTDATA("Soma de Suplementação Considerada",'Dados Alterações'!$M$5,"Classificação da Alteração (desc.)","Crédito Suplementar")</f>
        <v>246422864438</v>
      </c>
      <c r="D4"/>
    </row>
    <row r="5" spans="1:4" ht="15" thickBot="1">
      <c r="A5" s="31"/>
      <c r="B5" s="4" t="s">
        <v>3</v>
      </c>
      <c r="C5" s="5">
        <f>+C6+C7</f>
        <v>10237922532</v>
      </c>
      <c r="D5"/>
    </row>
    <row r="6" spans="1:4" ht="15" thickBot="1">
      <c r="A6" s="31"/>
      <c r="B6" s="34" t="s">
        <v>4</v>
      </c>
      <c r="C6" s="35">
        <f>+CreditosPublicadosNoExercicio!C470+CreditosPublicadosNoExercicio!C472+CreditosPublicadosNoExercicio!C474+CreditosPublicadosNoExercicio!C476+CreditosPublicadosNoExercicio!C478+CreditosPublicadosNoExercicio!C480</f>
        <v>6234242532</v>
      </c>
      <c r="D6"/>
    </row>
    <row r="7" spans="1:4" ht="15" thickBot="1">
      <c r="A7" s="31"/>
      <c r="B7" s="34" t="s">
        <v>5</v>
      </c>
      <c r="C7" s="35">
        <f>+CreditosPublicadosNoExercicio!C466+CreditosPublicadosNoExercicio!C468</f>
        <v>4003680000</v>
      </c>
      <c r="D7"/>
    </row>
    <row r="8" spans="1:4" ht="15" thickBot="1">
      <c r="A8" s="31"/>
      <c r="B8" s="4" t="s">
        <v>6</v>
      </c>
      <c r="C8" s="5">
        <f>+C9+C10</f>
        <v>51596933994</v>
      </c>
      <c r="D8"/>
    </row>
    <row r="9" spans="1:4" ht="15" thickBot="1">
      <c r="A9" s="31"/>
      <c r="B9" s="34" t="s">
        <v>4</v>
      </c>
      <c r="C9" s="35">
        <f>+CreditosPublicadosNoExercicio!C495+CreditosPublicadosNoExercicio!C497+CreditosPublicadosNoExercicio!C499+CreditosPublicadosNoExercicio!C501+CreditosPublicadosNoExercicio!C503+CreditosPublicadosNoExercicio!C505+CreditosPublicadosNoExercicio!C507+CreditosPublicadosNoExercicio!C509+CreditosPublicadosNoExercicio!C511+CreditosPublicadosNoExercicio!C513+CreditosPublicadosNoExercicio!C515+CreditosPublicadosNoExercicio!C517+CreditosPublicadosNoExercicio!C519+CreditosPublicadosNoExercicio!C521+CreditosPublicadosNoExercicio!C523+CreditosPublicadosNoExercicio!C525</f>
        <v>50761936606</v>
      </c>
      <c r="D9"/>
    </row>
    <row r="10" spans="1:4" ht="15" thickBot="1">
      <c r="A10" s="31"/>
      <c r="B10" s="34" t="s">
        <v>5</v>
      </c>
      <c r="C10" s="35">
        <f>+CreditosPublicadosNoExercicio!C483+CreditosPublicadosNoExercicio!C485+CreditosPublicadosNoExercicio!C487+CreditosPublicadosNoExercicio!C489+CreditosPublicadosNoExercicio!C491+CreditosPublicadosNoExercicio!C493</f>
        <v>834997388</v>
      </c>
      <c r="D10"/>
    </row>
    <row r="11" spans="1:4" ht="15" thickBot="1">
      <c r="A11" s="31"/>
      <c r="B11" s="2" t="s">
        <v>7</v>
      </c>
      <c r="C11" s="7">
        <f>C4+C5+C8</f>
        <v>308257720964</v>
      </c>
      <c r="D11"/>
    </row>
    <row r="12" spans="1:4" ht="15" thickBot="1">
      <c r="A12" s="31"/>
      <c r="B12" s="4" t="s">
        <v>8</v>
      </c>
      <c r="C12" s="5">
        <f>C13+C14+C15+C16</f>
        <v>192246334386</v>
      </c>
      <c r="D12"/>
    </row>
    <row r="13" spans="1:4" ht="15" thickBot="1">
      <c r="A13" s="31"/>
      <c r="B13" s="34" t="s">
        <v>9</v>
      </c>
      <c r="C13" s="35">
        <f>+CreditosPublicadosNoExercicio!E5</f>
        <v>187827423927</v>
      </c>
      <c r="D13"/>
    </row>
    <row r="14" spans="1:4" ht="15" thickBot="1">
      <c r="A14" s="31"/>
      <c r="B14" s="34" t="s">
        <v>10</v>
      </c>
      <c r="C14" s="35">
        <f>+CreditosPublicadosNoExercicio!E464</f>
        <v>237772532</v>
      </c>
      <c r="D14"/>
    </row>
    <row r="15" spans="1:4" ht="15" thickBot="1">
      <c r="A15" s="31"/>
      <c r="B15" s="34" t="s">
        <v>11</v>
      </c>
      <c r="C15" s="35">
        <f>+CreditosPublicadosNoExercicio!E481</f>
        <v>0</v>
      </c>
      <c r="D15"/>
    </row>
    <row r="16" spans="1:4" ht="15" thickBot="1">
      <c r="A16" s="31"/>
      <c r="B16" s="4" t="s">
        <v>12</v>
      </c>
      <c r="C16" s="6">
        <f>+CreditosPublicadosNoExercicio!E528+CreditosPublicadosNoExercicio!E530+CreditosPublicadosNoExercicio!E532+CreditosPublicadosNoExercicio!E534+CreditosPublicadosNoExercicio!E536+CreditosPublicadosNoExercicio!E538+CreditosPublicadosNoExercicio!E540+CreditosPublicadosNoExercicio!E542</f>
        <v>4181137927</v>
      </c>
      <c r="D16"/>
    </row>
    <row r="17" spans="1:4" ht="15" thickBot="1">
      <c r="A17" s="31"/>
      <c r="B17" s="2" t="s">
        <v>13</v>
      </c>
      <c r="C17" s="7">
        <f>C11-C12</f>
        <v>116011386578</v>
      </c>
      <c r="D17"/>
    </row>
    <row r="18" spans="1:4" ht="15" thickBot="1">
      <c r="A18" s="31"/>
      <c r="B18" s="4" t="s">
        <v>14</v>
      </c>
      <c r="C18" s="5">
        <f>+CreditosPublicadosNoExercicio!D547</f>
        <v>5719387527678</v>
      </c>
      <c r="D18"/>
    </row>
    <row r="19" spans="1:4" ht="15" thickBot="1">
      <c r="A19" s="31"/>
      <c r="B19" s="4" t="s">
        <v>15</v>
      </c>
      <c r="C19" s="5">
        <f>+CreditosPublicadosNoExercicio!D546</f>
        <v>5835398914256</v>
      </c>
      <c r="D19"/>
    </row>
    <row r="20" spans="1:4" ht="15" thickBot="1">
      <c r="A20" s="31"/>
      <c r="B20" s="2" t="s">
        <v>16</v>
      </c>
      <c r="C20" s="7">
        <f>C19-C18</f>
        <v>116011386578</v>
      </c>
      <c r="D20"/>
    </row>
    <row r="21" spans="1:4" ht="37.5">
      <c r="A21" s="31"/>
      <c r="B21" s="15" t="s">
        <v>17</v>
      </c>
      <c r="D21"/>
    </row>
    <row r="22" spans="1:4">
      <c r="A22" s="31"/>
    </row>
    <row r="23" spans="1:4">
      <c r="A23" s="31"/>
      <c r="C23" s="30"/>
    </row>
    <row r="24" spans="1:4">
      <c r="C24" s="9"/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outlinePr summaryBelow="0"/>
  </sheetPr>
  <dimension ref="A1:H548"/>
  <sheetViews>
    <sheetView showGridLines="0" workbookViewId="0">
      <selection sqref="A1:E1"/>
    </sheetView>
  </sheetViews>
  <sheetFormatPr defaultColWidth="9" defaultRowHeight="14.5"/>
  <cols>
    <col min="1" max="1" width="53.453125" style="1" customWidth="1"/>
    <col min="2" max="2" width="12.26953125" style="1" customWidth="1"/>
    <col min="3" max="3" width="5.453125" style="1" customWidth="1"/>
    <col min="4" max="4" width="10" style="1" customWidth="1"/>
    <col min="5" max="5" width="15.7265625" style="1" customWidth="1"/>
    <col min="6" max="7" width="9" style="1"/>
    <col min="8" max="8" width="13.81640625" style="1" bestFit="1" customWidth="1"/>
    <col min="9" max="16384" width="9" style="1"/>
  </cols>
  <sheetData>
    <row r="1" spans="1:5" ht="20.149999999999999" customHeight="1">
      <c r="A1" s="41" t="s">
        <v>18</v>
      </c>
      <c r="B1" s="41"/>
      <c r="C1" s="41"/>
      <c r="D1" s="41"/>
      <c r="E1" s="41"/>
    </row>
    <row r="2" spans="1:5" ht="20.149999999999999" customHeight="1">
      <c r="A2" s="41" t="s">
        <v>19</v>
      </c>
      <c r="B2" s="41"/>
      <c r="C2" s="41"/>
      <c r="D2" s="41"/>
      <c r="E2" s="41"/>
    </row>
    <row r="3" spans="1:5" ht="15" customHeight="1">
      <c r="A3" s="42" t="s">
        <v>20</v>
      </c>
      <c r="B3" s="42"/>
      <c r="C3" s="42"/>
      <c r="D3" s="42"/>
      <c r="E3" s="42"/>
    </row>
    <row r="4" spans="1:5" ht="18" customHeight="1">
      <c r="A4" s="26" t="s">
        <v>21</v>
      </c>
      <c r="B4" s="26" t="s">
        <v>22</v>
      </c>
      <c r="C4" s="43" t="s">
        <v>23</v>
      </c>
      <c r="D4" s="43"/>
      <c r="E4" s="27" t="s">
        <v>24</v>
      </c>
    </row>
    <row r="5" spans="1:5" ht="16" customHeight="1">
      <c r="A5" s="44" t="s">
        <v>25</v>
      </c>
      <c r="B5" s="44"/>
      <c r="C5" s="45">
        <v>246422864438</v>
      </c>
      <c r="D5" s="45"/>
      <c r="E5" s="32">
        <v>187827423927</v>
      </c>
    </row>
    <row r="6" spans="1:5" ht="16" customHeight="1">
      <c r="A6" s="46" t="s">
        <v>26</v>
      </c>
      <c r="B6" s="46"/>
      <c r="C6" s="47">
        <v>311627000</v>
      </c>
      <c r="D6" s="47"/>
      <c r="E6" s="29">
        <v>311627000</v>
      </c>
    </row>
    <row r="7" spans="1:5" ht="16" customHeight="1">
      <c r="A7" s="36" t="s">
        <v>27</v>
      </c>
      <c r="B7" s="37" t="s">
        <v>28</v>
      </c>
      <c r="C7" s="48">
        <v>311627000</v>
      </c>
      <c r="D7" s="48"/>
      <c r="E7" s="38">
        <v>311627000</v>
      </c>
    </row>
    <row r="8" spans="1:5" ht="16" customHeight="1">
      <c r="A8" s="46" t="s">
        <v>26</v>
      </c>
      <c r="B8" s="46"/>
      <c r="C8" s="47">
        <v>15000000</v>
      </c>
      <c r="D8" s="47"/>
      <c r="E8" s="29">
        <v>15000000</v>
      </c>
    </row>
    <row r="9" spans="1:5" ht="16" customHeight="1">
      <c r="A9" s="36" t="s">
        <v>29</v>
      </c>
      <c r="B9" s="37" t="s">
        <v>30</v>
      </c>
      <c r="C9" s="48">
        <v>15000000</v>
      </c>
      <c r="D9" s="48"/>
      <c r="E9" s="38">
        <v>15000000</v>
      </c>
    </row>
    <row r="10" spans="1:5" ht="16" customHeight="1">
      <c r="A10" s="46" t="s">
        <v>26</v>
      </c>
      <c r="B10" s="46"/>
      <c r="C10" s="47">
        <v>15937657020</v>
      </c>
      <c r="D10" s="47"/>
      <c r="E10" s="29">
        <v>15937657020</v>
      </c>
    </row>
    <row r="11" spans="1:5" ht="16" customHeight="1">
      <c r="A11" s="36" t="s">
        <v>31</v>
      </c>
      <c r="B11" s="37" t="s">
        <v>32</v>
      </c>
      <c r="C11" s="48">
        <v>15937657020</v>
      </c>
      <c r="D11" s="48"/>
      <c r="E11" s="38">
        <v>15937657020</v>
      </c>
    </row>
    <row r="12" spans="1:5" ht="16" customHeight="1">
      <c r="A12" s="46" t="s">
        <v>26</v>
      </c>
      <c r="B12" s="46"/>
      <c r="C12" s="47">
        <v>5006648410</v>
      </c>
      <c r="D12" s="47"/>
      <c r="E12" s="29">
        <v>5006648410</v>
      </c>
    </row>
    <row r="13" spans="1:5" ht="16" customHeight="1">
      <c r="A13" s="36" t="s">
        <v>33</v>
      </c>
      <c r="B13" s="37" t="s">
        <v>32</v>
      </c>
      <c r="C13" s="48">
        <v>5006648410</v>
      </c>
      <c r="D13" s="48"/>
      <c r="E13" s="38">
        <v>5006648410</v>
      </c>
    </row>
    <row r="14" spans="1:5" ht="16" customHeight="1">
      <c r="A14" s="46" t="s">
        <v>26</v>
      </c>
      <c r="B14" s="46"/>
      <c r="C14" s="47">
        <v>114643795</v>
      </c>
      <c r="D14" s="47"/>
      <c r="E14" s="29">
        <v>114643795</v>
      </c>
    </row>
    <row r="15" spans="1:5" ht="16" customHeight="1">
      <c r="A15" s="36" t="s">
        <v>34</v>
      </c>
      <c r="B15" s="37" t="s">
        <v>35</v>
      </c>
      <c r="C15" s="48">
        <v>114643795</v>
      </c>
      <c r="D15" s="48"/>
      <c r="E15" s="38">
        <v>114643795</v>
      </c>
    </row>
    <row r="16" spans="1:5" ht="16" customHeight="1">
      <c r="A16" s="46" t="s">
        <v>26</v>
      </c>
      <c r="B16" s="46"/>
      <c r="C16" s="47">
        <v>24720000</v>
      </c>
      <c r="D16" s="47"/>
      <c r="E16" s="29">
        <v>24720000</v>
      </c>
    </row>
    <row r="17" spans="1:5" ht="16" customHeight="1">
      <c r="A17" s="36" t="s">
        <v>36</v>
      </c>
      <c r="B17" s="37" t="s">
        <v>37</v>
      </c>
      <c r="C17" s="48">
        <v>24720000</v>
      </c>
      <c r="D17" s="48"/>
      <c r="E17" s="38">
        <v>24720000</v>
      </c>
    </row>
    <row r="18" spans="1:5" ht="16" customHeight="1">
      <c r="A18" s="46" t="s">
        <v>26</v>
      </c>
      <c r="B18" s="46"/>
      <c r="C18" s="47">
        <v>6194986</v>
      </c>
      <c r="D18" s="47"/>
      <c r="E18" s="29">
        <v>6194986</v>
      </c>
    </row>
    <row r="19" spans="1:5" ht="16" customHeight="1">
      <c r="A19" s="36" t="s">
        <v>38</v>
      </c>
      <c r="B19" s="37" t="s">
        <v>39</v>
      </c>
      <c r="C19" s="48">
        <v>6194986</v>
      </c>
      <c r="D19" s="48"/>
      <c r="E19" s="38">
        <v>6194986</v>
      </c>
    </row>
    <row r="20" spans="1:5" ht="16" customHeight="1">
      <c r="A20" s="46" t="s">
        <v>26</v>
      </c>
      <c r="B20" s="46"/>
      <c r="C20" s="47">
        <v>61500</v>
      </c>
      <c r="D20" s="47"/>
      <c r="E20" s="29">
        <v>61500</v>
      </c>
    </row>
    <row r="21" spans="1:5" ht="16" customHeight="1">
      <c r="A21" s="36" t="s">
        <v>40</v>
      </c>
      <c r="B21" s="37" t="s">
        <v>39</v>
      </c>
      <c r="C21" s="48">
        <v>61500</v>
      </c>
      <c r="D21" s="48"/>
      <c r="E21" s="38">
        <v>61500</v>
      </c>
    </row>
    <row r="22" spans="1:5" ht="16" customHeight="1">
      <c r="A22" s="46" t="s">
        <v>26</v>
      </c>
      <c r="B22" s="46"/>
      <c r="C22" s="47">
        <v>2992173</v>
      </c>
      <c r="D22" s="47"/>
      <c r="E22" s="29">
        <v>2992173</v>
      </c>
    </row>
    <row r="23" spans="1:5" ht="16" customHeight="1">
      <c r="A23" s="36" t="s">
        <v>41</v>
      </c>
      <c r="B23" s="37" t="s">
        <v>39</v>
      </c>
      <c r="C23" s="48">
        <v>2992173</v>
      </c>
      <c r="D23" s="48"/>
      <c r="E23" s="38">
        <v>2992173</v>
      </c>
    </row>
    <row r="24" spans="1:5" ht="16" customHeight="1">
      <c r="A24" s="46" t="s">
        <v>26</v>
      </c>
      <c r="B24" s="46"/>
      <c r="C24" s="47">
        <v>764374160</v>
      </c>
      <c r="D24" s="47"/>
      <c r="E24" s="29">
        <v>764374160</v>
      </c>
    </row>
    <row r="25" spans="1:5" ht="16" customHeight="1">
      <c r="A25" s="36" t="s">
        <v>42</v>
      </c>
      <c r="B25" s="37" t="s">
        <v>39</v>
      </c>
      <c r="C25" s="48">
        <v>764374160</v>
      </c>
      <c r="D25" s="48"/>
      <c r="E25" s="38">
        <v>764374160</v>
      </c>
    </row>
    <row r="26" spans="1:5" ht="16" customHeight="1">
      <c r="A26" s="46" t="s">
        <v>26</v>
      </c>
      <c r="B26" s="46"/>
      <c r="C26" s="47">
        <v>100212927</v>
      </c>
      <c r="D26" s="47"/>
      <c r="E26" s="29">
        <v>100212927</v>
      </c>
    </row>
    <row r="27" spans="1:5" ht="16" customHeight="1">
      <c r="A27" s="36" t="s">
        <v>43</v>
      </c>
      <c r="B27" s="37" t="s">
        <v>39</v>
      </c>
      <c r="C27" s="48">
        <v>100212927</v>
      </c>
      <c r="D27" s="48"/>
      <c r="E27" s="38">
        <v>100212927</v>
      </c>
    </row>
    <row r="28" spans="1:5" ht="16" customHeight="1">
      <c r="A28" s="46" t="s">
        <v>26</v>
      </c>
      <c r="B28" s="46"/>
      <c r="C28" s="47">
        <v>14650000</v>
      </c>
      <c r="D28" s="47"/>
      <c r="E28" s="29">
        <v>14650000</v>
      </c>
    </row>
    <row r="29" spans="1:5" ht="16" customHeight="1">
      <c r="A29" s="36" t="s">
        <v>44</v>
      </c>
      <c r="B29" s="37" t="s">
        <v>39</v>
      </c>
      <c r="C29" s="48">
        <v>14650000</v>
      </c>
      <c r="D29" s="48"/>
      <c r="E29" s="38">
        <v>14650000</v>
      </c>
    </row>
    <row r="30" spans="1:5" ht="16" customHeight="1">
      <c r="A30" s="46" t="s">
        <v>26</v>
      </c>
      <c r="B30" s="46"/>
      <c r="C30" s="47">
        <v>44398908</v>
      </c>
      <c r="D30" s="47"/>
      <c r="E30" s="29">
        <v>44398908</v>
      </c>
    </row>
    <row r="31" spans="1:5" ht="16" customHeight="1">
      <c r="A31" s="36" t="s">
        <v>45</v>
      </c>
      <c r="B31" s="37" t="s">
        <v>46</v>
      </c>
      <c r="C31" s="48">
        <v>44398908</v>
      </c>
      <c r="D31" s="48"/>
      <c r="E31" s="38">
        <v>44398908</v>
      </c>
    </row>
    <row r="32" spans="1:5" ht="16" customHeight="1">
      <c r="A32" s="46" t="s">
        <v>26</v>
      </c>
      <c r="B32" s="46"/>
      <c r="C32" s="47">
        <v>22147918</v>
      </c>
      <c r="D32" s="47"/>
      <c r="E32" s="29">
        <v>22147918</v>
      </c>
    </row>
    <row r="33" spans="1:5" ht="16" customHeight="1">
      <c r="A33" s="36" t="s">
        <v>47</v>
      </c>
      <c r="B33" s="37" t="s">
        <v>48</v>
      </c>
      <c r="C33" s="48">
        <v>22147918</v>
      </c>
      <c r="D33" s="48"/>
      <c r="E33" s="38">
        <v>22147918</v>
      </c>
    </row>
    <row r="34" spans="1:5" ht="16" customHeight="1">
      <c r="A34" s="46" t="s">
        <v>26</v>
      </c>
      <c r="B34" s="46"/>
      <c r="C34" s="47">
        <v>4881909</v>
      </c>
      <c r="D34" s="47"/>
      <c r="E34" s="29">
        <v>4881909</v>
      </c>
    </row>
    <row r="35" spans="1:5" ht="16" customHeight="1">
      <c r="A35" s="36" t="s">
        <v>49</v>
      </c>
      <c r="B35" s="37" t="s">
        <v>50</v>
      </c>
      <c r="C35" s="48">
        <v>4881909</v>
      </c>
      <c r="D35" s="48"/>
      <c r="E35" s="38">
        <v>4881909</v>
      </c>
    </row>
    <row r="36" spans="1:5" ht="16" customHeight="1">
      <c r="A36" s="46" t="s">
        <v>26</v>
      </c>
      <c r="B36" s="46"/>
      <c r="C36" s="47">
        <v>91979381</v>
      </c>
      <c r="D36" s="47"/>
      <c r="E36" s="29">
        <v>91979381</v>
      </c>
    </row>
    <row r="37" spans="1:5" ht="16" customHeight="1">
      <c r="A37" s="36" t="s">
        <v>51</v>
      </c>
      <c r="B37" s="37" t="s">
        <v>52</v>
      </c>
      <c r="C37" s="48">
        <v>91979381</v>
      </c>
      <c r="D37" s="48"/>
      <c r="E37" s="38">
        <v>91979381</v>
      </c>
    </row>
    <row r="38" spans="1:5" ht="16" customHeight="1">
      <c r="A38" s="46" t="s">
        <v>26</v>
      </c>
      <c r="B38" s="46"/>
      <c r="C38" s="47">
        <v>483450701</v>
      </c>
      <c r="D38" s="47"/>
      <c r="E38" s="29">
        <v>483450701</v>
      </c>
    </row>
    <row r="39" spans="1:5" ht="16" customHeight="1">
      <c r="A39" s="36" t="s">
        <v>53</v>
      </c>
      <c r="B39" s="37" t="s">
        <v>52</v>
      </c>
      <c r="C39" s="48">
        <v>483450701</v>
      </c>
      <c r="D39" s="48"/>
      <c r="E39" s="38">
        <v>483450701</v>
      </c>
    </row>
    <row r="40" spans="1:5" ht="16" customHeight="1">
      <c r="A40" s="46" t="s">
        <v>26</v>
      </c>
      <c r="B40" s="46"/>
      <c r="C40" s="47">
        <v>12443900730</v>
      </c>
      <c r="D40" s="47"/>
      <c r="E40" s="29">
        <v>12443900730</v>
      </c>
    </row>
    <row r="41" spans="1:5" ht="16" customHeight="1">
      <c r="A41" s="36" t="s">
        <v>54</v>
      </c>
      <c r="B41" s="37" t="s">
        <v>55</v>
      </c>
      <c r="C41" s="48">
        <v>12443900730</v>
      </c>
      <c r="D41" s="48"/>
      <c r="E41" s="38">
        <v>12443900730</v>
      </c>
    </row>
    <row r="42" spans="1:5" ht="16" customHeight="1">
      <c r="A42" s="46" t="s">
        <v>26</v>
      </c>
      <c r="B42" s="46"/>
      <c r="C42" s="47">
        <v>2000000</v>
      </c>
      <c r="D42" s="47"/>
      <c r="E42" s="29">
        <v>2000000</v>
      </c>
    </row>
    <row r="43" spans="1:5" ht="16" customHeight="1">
      <c r="A43" s="36" t="s">
        <v>56</v>
      </c>
      <c r="B43" s="37" t="s">
        <v>57</v>
      </c>
      <c r="C43" s="48">
        <v>2000000</v>
      </c>
      <c r="D43" s="48"/>
      <c r="E43" s="38">
        <v>2000000</v>
      </c>
    </row>
    <row r="44" spans="1:5" ht="16" customHeight="1">
      <c r="A44" s="46" t="s">
        <v>26</v>
      </c>
      <c r="B44" s="46"/>
      <c r="C44" s="47">
        <v>14969725639</v>
      </c>
      <c r="D44" s="47"/>
      <c r="E44" s="29">
        <v>14969725639</v>
      </c>
    </row>
    <row r="45" spans="1:5" ht="16" customHeight="1">
      <c r="A45" s="36" t="s">
        <v>58</v>
      </c>
      <c r="B45" s="37" t="s">
        <v>59</v>
      </c>
      <c r="C45" s="48">
        <v>14969725639</v>
      </c>
      <c r="D45" s="48"/>
      <c r="E45" s="38">
        <v>14969725639</v>
      </c>
    </row>
    <row r="46" spans="1:5" ht="16" customHeight="1">
      <c r="A46" s="46" t="s">
        <v>26</v>
      </c>
      <c r="B46" s="46"/>
      <c r="C46" s="47">
        <v>3045832619</v>
      </c>
      <c r="D46" s="47"/>
      <c r="E46" s="29">
        <v>0</v>
      </c>
    </row>
    <row r="47" spans="1:5" ht="16" customHeight="1">
      <c r="A47" s="36" t="s">
        <v>60</v>
      </c>
      <c r="B47" s="37" t="s">
        <v>59</v>
      </c>
      <c r="C47" s="48">
        <v>3045832619</v>
      </c>
      <c r="D47" s="48"/>
      <c r="E47" s="38">
        <v>0</v>
      </c>
    </row>
    <row r="48" spans="1:5" ht="16" customHeight="1">
      <c r="A48" s="46" t="s">
        <v>26</v>
      </c>
      <c r="B48" s="46"/>
      <c r="C48" s="47">
        <v>88286326</v>
      </c>
      <c r="D48" s="47"/>
      <c r="E48" s="29">
        <v>88286326</v>
      </c>
    </row>
    <row r="49" spans="1:5" ht="16" customHeight="1">
      <c r="A49" s="36" t="s">
        <v>61</v>
      </c>
      <c r="B49" s="37" t="s">
        <v>62</v>
      </c>
      <c r="C49" s="48">
        <v>88286326</v>
      </c>
      <c r="D49" s="48"/>
      <c r="E49" s="38">
        <v>88286326</v>
      </c>
    </row>
    <row r="50" spans="1:5" ht="16" customHeight="1">
      <c r="A50" s="46" t="s">
        <v>26</v>
      </c>
      <c r="B50" s="46"/>
      <c r="C50" s="47">
        <v>79302335</v>
      </c>
      <c r="D50" s="47"/>
      <c r="E50" s="29">
        <v>79302335</v>
      </c>
    </row>
    <row r="51" spans="1:5" ht="16" customHeight="1">
      <c r="A51" s="36" t="s">
        <v>63</v>
      </c>
      <c r="B51" s="37" t="s">
        <v>64</v>
      </c>
      <c r="C51" s="48">
        <v>79302335</v>
      </c>
      <c r="D51" s="48"/>
      <c r="E51" s="38">
        <v>79302335</v>
      </c>
    </row>
    <row r="52" spans="1:5" ht="16" customHeight="1">
      <c r="A52" s="46" t="s">
        <v>26</v>
      </c>
      <c r="B52" s="46"/>
      <c r="C52" s="47">
        <v>1103500000</v>
      </c>
      <c r="D52" s="47"/>
      <c r="E52" s="29">
        <v>1103500000</v>
      </c>
    </row>
    <row r="53" spans="1:5" ht="16" customHeight="1">
      <c r="A53" s="36" t="s">
        <v>65</v>
      </c>
      <c r="B53" s="37" t="s">
        <v>66</v>
      </c>
      <c r="C53" s="48">
        <v>1103500000</v>
      </c>
      <c r="D53" s="48"/>
      <c r="E53" s="38">
        <v>1103500000</v>
      </c>
    </row>
    <row r="54" spans="1:5" ht="16" customHeight="1">
      <c r="A54" s="46" t="s">
        <v>26</v>
      </c>
      <c r="B54" s="46"/>
      <c r="C54" s="47">
        <v>60000</v>
      </c>
      <c r="D54" s="47"/>
      <c r="E54" s="29">
        <v>60000</v>
      </c>
    </row>
    <row r="55" spans="1:5" ht="16" customHeight="1">
      <c r="A55" s="36" t="s">
        <v>67</v>
      </c>
      <c r="B55" s="37" t="s">
        <v>66</v>
      </c>
      <c r="C55" s="48">
        <v>60000</v>
      </c>
      <c r="D55" s="48"/>
      <c r="E55" s="38">
        <v>60000</v>
      </c>
    </row>
    <row r="56" spans="1:5" ht="16" customHeight="1">
      <c r="A56" s="46" t="s">
        <v>26</v>
      </c>
      <c r="B56" s="46"/>
      <c r="C56" s="47">
        <v>5115040</v>
      </c>
      <c r="D56" s="47"/>
      <c r="E56" s="29">
        <v>5115040</v>
      </c>
    </row>
    <row r="57" spans="1:5" ht="16" customHeight="1">
      <c r="A57" s="36" t="s">
        <v>68</v>
      </c>
      <c r="B57" s="37" t="s">
        <v>66</v>
      </c>
      <c r="C57" s="48">
        <v>5115040</v>
      </c>
      <c r="D57" s="48"/>
      <c r="E57" s="38">
        <v>5115040</v>
      </c>
    </row>
    <row r="58" spans="1:5" ht="16" customHeight="1">
      <c r="A58" s="46" t="s">
        <v>26</v>
      </c>
      <c r="B58" s="46"/>
      <c r="C58" s="47">
        <v>30000</v>
      </c>
      <c r="D58" s="47"/>
      <c r="E58" s="29">
        <v>30000</v>
      </c>
    </row>
    <row r="59" spans="1:5" ht="16" customHeight="1">
      <c r="A59" s="36" t="s">
        <v>69</v>
      </c>
      <c r="B59" s="37" t="s">
        <v>70</v>
      </c>
      <c r="C59" s="48">
        <v>30000</v>
      </c>
      <c r="D59" s="48"/>
      <c r="E59" s="38">
        <v>30000</v>
      </c>
    </row>
    <row r="60" spans="1:5" ht="16" customHeight="1">
      <c r="A60" s="46" t="s">
        <v>26</v>
      </c>
      <c r="B60" s="46"/>
      <c r="C60" s="47">
        <v>43387648</v>
      </c>
      <c r="D60" s="47"/>
      <c r="E60" s="29">
        <v>43387648</v>
      </c>
    </row>
    <row r="61" spans="1:5" ht="16" customHeight="1">
      <c r="A61" s="36" t="s">
        <v>71</v>
      </c>
      <c r="B61" s="37" t="s">
        <v>70</v>
      </c>
      <c r="C61" s="48">
        <v>43387648</v>
      </c>
      <c r="D61" s="48"/>
      <c r="E61" s="38">
        <v>43387648</v>
      </c>
    </row>
    <row r="62" spans="1:5" ht="16" customHeight="1">
      <c r="A62" s="46" t="s">
        <v>26</v>
      </c>
      <c r="B62" s="46"/>
      <c r="C62" s="47">
        <v>319482086</v>
      </c>
      <c r="D62" s="47"/>
      <c r="E62" s="29">
        <v>32000000</v>
      </c>
    </row>
    <row r="63" spans="1:5" ht="16" customHeight="1">
      <c r="A63" s="36" t="s">
        <v>72</v>
      </c>
      <c r="B63" s="37" t="s">
        <v>73</v>
      </c>
      <c r="C63" s="48">
        <v>319482086</v>
      </c>
      <c r="D63" s="48"/>
      <c r="E63" s="38">
        <v>32000000</v>
      </c>
    </row>
    <row r="64" spans="1:5" ht="16" customHeight="1">
      <c r="A64" s="46" t="s">
        <v>26</v>
      </c>
      <c r="B64" s="46"/>
      <c r="C64" s="47">
        <v>8453000</v>
      </c>
      <c r="D64" s="47"/>
      <c r="E64" s="29">
        <v>8453000</v>
      </c>
    </row>
    <row r="65" spans="1:5" ht="16" customHeight="1">
      <c r="A65" s="36" t="s">
        <v>74</v>
      </c>
      <c r="B65" s="37" t="s">
        <v>75</v>
      </c>
      <c r="C65" s="48">
        <v>8453000</v>
      </c>
      <c r="D65" s="48"/>
      <c r="E65" s="38">
        <v>8453000</v>
      </c>
    </row>
    <row r="66" spans="1:5" ht="16" customHeight="1">
      <c r="A66" s="46" t="s">
        <v>26</v>
      </c>
      <c r="B66" s="46"/>
      <c r="C66" s="47">
        <v>16922128519</v>
      </c>
      <c r="D66" s="47"/>
      <c r="E66" s="29">
        <v>89109669</v>
      </c>
    </row>
    <row r="67" spans="1:5" ht="16" customHeight="1">
      <c r="A67" s="36" t="s">
        <v>76</v>
      </c>
      <c r="B67" s="37" t="s">
        <v>77</v>
      </c>
      <c r="C67" s="48">
        <v>16922128519</v>
      </c>
      <c r="D67" s="48"/>
      <c r="E67" s="38">
        <v>89109669</v>
      </c>
    </row>
    <row r="68" spans="1:5" ht="16" customHeight="1">
      <c r="A68" s="46" t="s">
        <v>26</v>
      </c>
      <c r="B68" s="46"/>
      <c r="C68" s="47">
        <v>2100603</v>
      </c>
      <c r="D68" s="47"/>
      <c r="E68" s="29">
        <v>2100603</v>
      </c>
    </row>
    <row r="69" spans="1:5" ht="16" customHeight="1">
      <c r="A69" s="36" t="s">
        <v>78</v>
      </c>
      <c r="B69" s="37" t="s">
        <v>79</v>
      </c>
      <c r="C69" s="48">
        <v>2100603</v>
      </c>
      <c r="D69" s="48"/>
      <c r="E69" s="38">
        <v>2100603</v>
      </c>
    </row>
    <row r="70" spans="1:5" ht="16" customHeight="1">
      <c r="A70" s="46" t="s">
        <v>26</v>
      </c>
      <c r="B70" s="46"/>
      <c r="C70" s="47">
        <v>335915333</v>
      </c>
      <c r="D70" s="47"/>
      <c r="E70" s="29">
        <v>335915333</v>
      </c>
    </row>
    <row r="71" spans="1:5" ht="16" customHeight="1">
      <c r="A71" s="36" t="s">
        <v>80</v>
      </c>
      <c r="B71" s="37" t="s">
        <v>81</v>
      </c>
      <c r="C71" s="48">
        <v>335915333</v>
      </c>
      <c r="D71" s="48"/>
      <c r="E71" s="38">
        <v>335915333</v>
      </c>
    </row>
    <row r="72" spans="1:5" ht="16" customHeight="1">
      <c r="A72" s="46" t="s">
        <v>26</v>
      </c>
      <c r="B72" s="46"/>
      <c r="C72" s="47">
        <v>3191886453</v>
      </c>
      <c r="D72" s="47"/>
      <c r="E72" s="29">
        <v>3191886453</v>
      </c>
    </row>
    <row r="73" spans="1:5" ht="16" customHeight="1">
      <c r="A73" s="36" t="s">
        <v>82</v>
      </c>
      <c r="B73" s="37" t="s">
        <v>81</v>
      </c>
      <c r="C73" s="48">
        <v>3191886453</v>
      </c>
      <c r="D73" s="48"/>
      <c r="E73" s="38">
        <v>3191886453</v>
      </c>
    </row>
    <row r="74" spans="1:5" ht="16" customHeight="1">
      <c r="A74" s="46" t="s">
        <v>26</v>
      </c>
      <c r="B74" s="46"/>
      <c r="C74" s="47">
        <v>1087299105</v>
      </c>
      <c r="D74" s="47"/>
      <c r="E74" s="29">
        <v>1087299105</v>
      </c>
    </row>
    <row r="75" spans="1:5" ht="16" customHeight="1">
      <c r="A75" s="36" t="s">
        <v>83</v>
      </c>
      <c r="B75" s="37" t="s">
        <v>81</v>
      </c>
      <c r="C75" s="48">
        <v>1087299105</v>
      </c>
      <c r="D75" s="48"/>
      <c r="E75" s="38">
        <v>1087299105</v>
      </c>
    </row>
    <row r="76" spans="1:5" ht="16" customHeight="1">
      <c r="A76" s="46" t="s">
        <v>26</v>
      </c>
      <c r="B76" s="46"/>
      <c r="C76" s="47">
        <v>13172738</v>
      </c>
      <c r="D76" s="47"/>
      <c r="E76" s="29">
        <v>13172738</v>
      </c>
    </row>
    <row r="77" spans="1:5" ht="16" customHeight="1">
      <c r="A77" s="36" t="s">
        <v>84</v>
      </c>
      <c r="B77" s="37" t="s">
        <v>81</v>
      </c>
      <c r="C77" s="48">
        <v>13172738</v>
      </c>
      <c r="D77" s="48"/>
      <c r="E77" s="38">
        <v>13172738</v>
      </c>
    </row>
    <row r="78" spans="1:5" ht="16" customHeight="1">
      <c r="A78" s="46" t="s">
        <v>26</v>
      </c>
      <c r="B78" s="46"/>
      <c r="C78" s="47">
        <v>58488</v>
      </c>
      <c r="D78" s="47"/>
      <c r="E78" s="29">
        <v>58488</v>
      </c>
    </row>
    <row r="79" spans="1:5" ht="16" customHeight="1">
      <c r="A79" s="36" t="s">
        <v>85</v>
      </c>
      <c r="B79" s="37" t="s">
        <v>81</v>
      </c>
      <c r="C79" s="48">
        <v>58488</v>
      </c>
      <c r="D79" s="48"/>
      <c r="E79" s="38">
        <v>58488</v>
      </c>
    </row>
    <row r="80" spans="1:5" ht="16" customHeight="1">
      <c r="A80" s="46" t="s">
        <v>26</v>
      </c>
      <c r="B80" s="46"/>
      <c r="C80" s="47">
        <v>54462671</v>
      </c>
      <c r="D80" s="47"/>
      <c r="E80" s="29">
        <v>54462671</v>
      </c>
    </row>
    <row r="81" spans="1:5" ht="16" customHeight="1">
      <c r="A81" s="36" t="s">
        <v>86</v>
      </c>
      <c r="B81" s="37" t="s">
        <v>87</v>
      </c>
      <c r="C81" s="48">
        <v>54462671</v>
      </c>
      <c r="D81" s="48"/>
      <c r="E81" s="38">
        <v>54462671</v>
      </c>
    </row>
    <row r="82" spans="1:5" ht="16" customHeight="1">
      <c r="A82" s="46" t="s">
        <v>26</v>
      </c>
      <c r="B82" s="46"/>
      <c r="C82" s="47">
        <v>1457488183</v>
      </c>
      <c r="D82" s="47"/>
      <c r="E82" s="29">
        <v>1457488183</v>
      </c>
    </row>
    <row r="83" spans="1:5" ht="16" customHeight="1">
      <c r="A83" s="36" t="s">
        <v>88</v>
      </c>
      <c r="B83" s="37" t="s">
        <v>89</v>
      </c>
      <c r="C83" s="48">
        <v>1457488183</v>
      </c>
      <c r="D83" s="48"/>
      <c r="E83" s="38">
        <v>1457488183</v>
      </c>
    </row>
    <row r="84" spans="1:5" ht="16" customHeight="1">
      <c r="A84" s="46" t="s">
        <v>26</v>
      </c>
      <c r="B84" s="46"/>
      <c r="C84" s="47">
        <v>2883090775</v>
      </c>
      <c r="D84" s="47"/>
      <c r="E84" s="29">
        <v>2883090775</v>
      </c>
    </row>
    <row r="85" spans="1:5" ht="16" customHeight="1">
      <c r="A85" s="36" t="s">
        <v>90</v>
      </c>
      <c r="B85" s="37" t="s">
        <v>91</v>
      </c>
      <c r="C85" s="48">
        <v>2883090775</v>
      </c>
      <c r="D85" s="48"/>
      <c r="E85" s="38">
        <v>2883090775</v>
      </c>
    </row>
    <row r="86" spans="1:5" ht="16" customHeight="1">
      <c r="A86" s="46" t="s">
        <v>26</v>
      </c>
      <c r="B86" s="46"/>
      <c r="C86" s="47">
        <v>816647541</v>
      </c>
      <c r="D86" s="47"/>
      <c r="E86" s="29">
        <v>0</v>
      </c>
    </row>
    <row r="87" spans="1:5" ht="16" customHeight="1">
      <c r="A87" s="36" t="s">
        <v>92</v>
      </c>
      <c r="B87" s="37" t="s">
        <v>93</v>
      </c>
      <c r="C87" s="48">
        <v>816647541</v>
      </c>
      <c r="D87" s="48"/>
      <c r="E87" s="38">
        <v>0</v>
      </c>
    </row>
    <row r="88" spans="1:5" ht="16" customHeight="1">
      <c r="A88" s="46" t="s">
        <v>26</v>
      </c>
      <c r="B88" s="46"/>
      <c r="C88" s="47">
        <v>410820001</v>
      </c>
      <c r="D88" s="47"/>
      <c r="E88" s="29">
        <v>410820001</v>
      </c>
    </row>
    <row r="89" spans="1:5" ht="16" customHeight="1">
      <c r="A89" s="36" t="s">
        <v>94</v>
      </c>
      <c r="B89" s="37" t="s">
        <v>95</v>
      </c>
      <c r="C89" s="48">
        <v>410820001</v>
      </c>
      <c r="D89" s="48"/>
      <c r="E89" s="38">
        <v>410820001</v>
      </c>
    </row>
    <row r="90" spans="1:5" ht="16" customHeight="1">
      <c r="A90" s="46" t="s">
        <v>26</v>
      </c>
      <c r="B90" s="46"/>
      <c r="C90" s="47">
        <v>100000</v>
      </c>
      <c r="D90" s="47"/>
      <c r="E90" s="29">
        <v>100000</v>
      </c>
    </row>
    <row r="91" spans="1:5" ht="16" customHeight="1">
      <c r="A91" s="36" t="s">
        <v>96</v>
      </c>
      <c r="B91" s="37" t="s">
        <v>97</v>
      </c>
      <c r="C91" s="48">
        <v>100000</v>
      </c>
      <c r="D91" s="48"/>
      <c r="E91" s="38">
        <v>100000</v>
      </c>
    </row>
    <row r="92" spans="1:5" ht="16" customHeight="1">
      <c r="A92" s="46" t="s">
        <v>26</v>
      </c>
      <c r="B92" s="46"/>
      <c r="C92" s="47">
        <v>3909307</v>
      </c>
      <c r="D92" s="47"/>
      <c r="E92" s="29">
        <v>3909307</v>
      </c>
    </row>
    <row r="93" spans="1:5" ht="16" customHeight="1">
      <c r="A93" s="36" t="s">
        <v>98</v>
      </c>
      <c r="B93" s="37" t="s">
        <v>99</v>
      </c>
      <c r="C93" s="48">
        <v>3909307</v>
      </c>
      <c r="D93" s="48"/>
      <c r="E93" s="38">
        <v>3909307</v>
      </c>
    </row>
    <row r="94" spans="1:5" ht="16" customHeight="1">
      <c r="A94" s="46" t="s">
        <v>26</v>
      </c>
      <c r="B94" s="46"/>
      <c r="C94" s="47">
        <v>930000</v>
      </c>
      <c r="D94" s="47"/>
      <c r="E94" s="29">
        <v>930000</v>
      </c>
    </row>
    <row r="95" spans="1:5" ht="16" customHeight="1">
      <c r="A95" s="36" t="s">
        <v>100</v>
      </c>
      <c r="B95" s="37" t="s">
        <v>101</v>
      </c>
      <c r="C95" s="48">
        <v>930000</v>
      </c>
      <c r="D95" s="48"/>
      <c r="E95" s="38">
        <v>930000</v>
      </c>
    </row>
    <row r="96" spans="1:5" ht="16" customHeight="1">
      <c r="A96" s="46" t="s">
        <v>26</v>
      </c>
      <c r="B96" s="46"/>
      <c r="C96" s="47">
        <v>5038938169</v>
      </c>
      <c r="D96" s="47"/>
      <c r="E96" s="29">
        <v>505213293</v>
      </c>
    </row>
    <row r="97" spans="1:5" ht="16" customHeight="1">
      <c r="A97" s="36" t="s">
        <v>102</v>
      </c>
      <c r="B97" s="37" t="s">
        <v>103</v>
      </c>
      <c r="C97" s="48">
        <v>5038938169</v>
      </c>
      <c r="D97" s="48"/>
      <c r="E97" s="38">
        <v>505213293</v>
      </c>
    </row>
    <row r="98" spans="1:5" ht="16" customHeight="1">
      <c r="A98" s="46" t="s">
        <v>26</v>
      </c>
      <c r="B98" s="46"/>
      <c r="C98" s="47">
        <v>2270092859</v>
      </c>
      <c r="D98" s="47"/>
      <c r="E98" s="29">
        <v>2186273539</v>
      </c>
    </row>
    <row r="99" spans="1:5" ht="16" customHeight="1">
      <c r="A99" s="36" t="s">
        <v>104</v>
      </c>
      <c r="B99" s="37" t="s">
        <v>105</v>
      </c>
      <c r="C99" s="48">
        <v>2270092859</v>
      </c>
      <c r="D99" s="48"/>
      <c r="E99" s="38">
        <v>2186273539</v>
      </c>
    </row>
    <row r="100" spans="1:5" ht="16" customHeight="1">
      <c r="A100" s="46" t="s">
        <v>26</v>
      </c>
      <c r="B100" s="46"/>
      <c r="C100" s="47">
        <v>275156048</v>
      </c>
      <c r="D100" s="47"/>
      <c r="E100" s="29">
        <v>275156048</v>
      </c>
    </row>
    <row r="101" spans="1:5" ht="16" customHeight="1">
      <c r="A101" s="36" t="s">
        <v>106</v>
      </c>
      <c r="B101" s="37" t="s">
        <v>107</v>
      </c>
      <c r="C101" s="48">
        <v>275156048</v>
      </c>
      <c r="D101" s="48"/>
      <c r="E101" s="38">
        <v>275156048</v>
      </c>
    </row>
    <row r="102" spans="1:5" ht="16" customHeight="1">
      <c r="A102" s="46" t="s">
        <v>26</v>
      </c>
      <c r="B102" s="46"/>
      <c r="C102" s="47">
        <v>590299547</v>
      </c>
      <c r="D102" s="47"/>
      <c r="E102" s="29">
        <v>590299547</v>
      </c>
    </row>
    <row r="103" spans="1:5" ht="16" customHeight="1">
      <c r="A103" s="36" t="s">
        <v>108</v>
      </c>
      <c r="B103" s="37" t="s">
        <v>109</v>
      </c>
      <c r="C103" s="48">
        <v>590299547</v>
      </c>
      <c r="D103" s="48"/>
      <c r="E103" s="38">
        <v>590299547</v>
      </c>
    </row>
    <row r="104" spans="1:5" ht="16" customHeight="1">
      <c r="A104" s="46" t="s">
        <v>26</v>
      </c>
      <c r="B104" s="46"/>
      <c r="C104" s="47">
        <v>136954042</v>
      </c>
      <c r="D104" s="47"/>
      <c r="E104" s="29">
        <v>88383110</v>
      </c>
    </row>
    <row r="105" spans="1:5" ht="16" customHeight="1">
      <c r="A105" s="36" t="s">
        <v>110</v>
      </c>
      <c r="B105" s="37" t="s">
        <v>111</v>
      </c>
      <c r="C105" s="48">
        <v>136954042</v>
      </c>
      <c r="D105" s="48"/>
      <c r="E105" s="38">
        <v>88383110</v>
      </c>
    </row>
    <row r="106" spans="1:5" ht="16" customHeight="1">
      <c r="A106" s="46" t="s">
        <v>26</v>
      </c>
      <c r="B106" s="46"/>
      <c r="C106" s="47">
        <v>3833907</v>
      </c>
      <c r="D106" s="47"/>
      <c r="E106" s="29">
        <v>3833907</v>
      </c>
    </row>
    <row r="107" spans="1:5" ht="16" customHeight="1">
      <c r="A107" s="36" t="s">
        <v>112</v>
      </c>
      <c r="B107" s="37" t="s">
        <v>113</v>
      </c>
      <c r="C107" s="48">
        <v>3833907</v>
      </c>
      <c r="D107" s="48"/>
      <c r="E107" s="38">
        <v>3833907</v>
      </c>
    </row>
    <row r="108" spans="1:5" ht="16" customHeight="1">
      <c r="A108" s="46" t="s">
        <v>26</v>
      </c>
      <c r="B108" s="46"/>
      <c r="C108" s="47">
        <v>1000000</v>
      </c>
      <c r="D108" s="47"/>
      <c r="E108" s="29">
        <v>1000000</v>
      </c>
    </row>
    <row r="109" spans="1:5" ht="16" customHeight="1">
      <c r="A109" s="36" t="s">
        <v>114</v>
      </c>
      <c r="B109" s="37" t="s">
        <v>115</v>
      </c>
      <c r="C109" s="48">
        <v>1000000</v>
      </c>
      <c r="D109" s="48"/>
      <c r="E109" s="38">
        <v>1000000</v>
      </c>
    </row>
    <row r="110" spans="1:5" ht="16" customHeight="1">
      <c r="A110" s="46" t="s">
        <v>26</v>
      </c>
      <c r="B110" s="46"/>
      <c r="C110" s="47">
        <v>20500000</v>
      </c>
      <c r="D110" s="47"/>
      <c r="E110" s="29">
        <v>20500000</v>
      </c>
    </row>
    <row r="111" spans="1:5" ht="16" customHeight="1">
      <c r="A111" s="36" t="s">
        <v>116</v>
      </c>
      <c r="B111" s="37" t="s">
        <v>117</v>
      </c>
      <c r="C111" s="48">
        <v>20500000</v>
      </c>
      <c r="D111" s="48"/>
      <c r="E111" s="38">
        <v>20500000</v>
      </c>
    </row>
    <row r="112" spans="1:5" ht="16" customHeight="1">
      <c r="A112" s="46" t="s">
        <v>26</v>
      </c>
      <c r="B112" s="46"/>
      <c r="C112" s="47">
        <v>315000000</v>
      </c>
      <c r="D112" s="47"/>
      <c r="E112" s="29">
        <v>315000000</v>
      </c>
    </row>
    <row r="113" spans="1:5" ht="16" customHeight="1">
      <c r="A113" s="36" t="s">
        <v>118</v>
      </c>
      <c r="B113" s="37" t="s">
        <v>117</v>
      </c>
      <c r="C113" s="48">
        <v>315000000</v>
      </c>
      <c r="D113" s="48"/>
      <c r="E113" s="38">
        <v>315000000</v>
      </c>
    </row>
    <row r="114" spans="1:5" ht="16" customHeight="1">
      <c r="A114" s="46" t="s">
        <v>26</v>
      </c>
      <c r="B114" s="46"/>
      <c r="C114" s="47">
        <v>300000</v>
      </c>
      <c r="D114" s="47"/>
      <c r="E114" s="29">
        <v>300000</v>
      </c>
    </row>
    <row r="115" spans="1:5" ht="16" customHeight="1">
      <c r="A115" s="36" t="s">
        <v>119</v>
      </c>
      <c r="B115" s="37" t="s">
        <v>117</v>
      </c>
      <c r="C115" s="48">
        <v>300000</v>
      </c>
      <c r="D115" s="48"/>
      <c r="E115" s="38">
        <v>300000</v>
      </c>
    </row>
    <row r="116" spans="1:5" ht="16" customHeight="1">
      <c r="A116" s="46" t="s">
        <v>26</v>
      </c>
      <c r="B116" s="46"/>
      <c r="C116" s="47">
        <v>40000000</v>
      </c>
      <c r="D116" s="47"/>
      <c r="E116" s="29">
        <v>40000000</v>
      </c>
    </row>
    <row r="117" spans="1:5" ht="16" customHeight="1">
      <c r="A117" s="36" t="s">
        <v>120</v>
      </c>
      <c r="B117" s="37" t="s">
        <v>121</v>
      </c>
      <c r="C117" s="48">
        <v>40000000</v>
      </c>
      <c r="D117" s="48"/>
      <c r="E117" s="38">
        <v>40000000</v>
      </c>
    </row>
    <row r="118" spans="1:5" ht="16" customHeight="1">
      <c r="A118" s="46" t="s">
        <v>26</v>
      </c>
      <c r="B118" s="46"/>
      <c r="C118" s="47">
        <v>58057973</v>
      </c>
      <c r="D118" s="47"/>
      <c r="E118" s="29">
        <v>58057973</v>
      </c>
    </row>
    <row r="119" spans="1:5" ht="16" customHeight="1">
      <c r="A119" s="36" t="s">
        <v>122</v>
      </c>
      <c r="B119" s="37" t="s">
        <v>121</v>
      </c>
      <c r="C119" s="48">
        <v>58057973</v>
      </c>
      <c r="D119" s="48"/>
      <c r="E119" s="38">
        <v>58057973</v>
      </c>
    </row>
    <row r="120" spans="1:5" ht="16" customHeight="1">
      <c r="A120" s="46" t="s">
        <v>26</v>
      </c>
      <c r="B120" s="46"/>
      <c r="C120" s="47">
        <v>455996554</v>
      </c>
      <c r="D120" s="47"/>
      <c r="E120" s="29">
        <v>54706454</v>
      </c>
    </row>
    <row r="121" spans="1:5" ht="16" customHeight="1">
      <c r="A121" s="36" t="s">
        <v>123</v>
      </c>
      <c r="B121" s="37" t="s">
        <v>124</v>
      </c>
      <c r="C121" s="48">
        <v>455996554</v>
      </c>
      <c r="D121" s="48"/>
      <c r="E121" s="38">
        <v>54706454</v>
      </c>
    </row>
    <row r="122" spans="1:5" ht="16" customHeight="1">
      <c r="A122" s="46" t="s">
        <v>26</v>
      </c>
      <c r="B122" s="46"/>
      <c r="C122" s="47">
        <v>3714530747</v>
      </c>
      <c r="D122" s="47"/>
      <c r="E122" s="29">
        <v>22560366</v>
      </c>
    </row>
    <row r="123" spans="1:5" ht="16" customHeight="1">
      <c r="A123" s="36" t="s">
        <v>125</v>
      </c>
      <c r="B123" s="37" t="s">
        <v>126</v>
      </c>
      <c r="C123" s="48">
        <v>3714530747</v>
      </c>
      <c r="D123" s="48"/>
      <c r="E123" s="38">
        <v>22560366</v>
      </c>
    </row>
    <row r="124" spans="1:5" ht="16" customHeight="1">
      <c r="A124" s="46" t="s">
        <v>26</v>
      </c>
      <c r="B124" s="46"/>
      <c r="C124" s="47">
        <v>472900000</v>
      </c>
      <c r="D124" s="47"/>
      <c r="E124" s="29">
        <v>406954729</v>
      </c>
    </row>
    <row r="125" spans="1:5" ht="16" customHeight="1">
      <c r="A125" s="36" t="s">
        <v>127</v>
      </c>
      <c r="B125" s="37" t="s">
        <v>128</v>
      </c>
      <c r="C125" s="48">
        <v>472900000</v>
      </c>
      <c r="D125" s="48"/>
      <c r="E125" s="38">
        <v>406954729</v>
      </c>
    </row>
    <row r="126" spans="1:5" ht="16" customHeight="1">
      <c r="A126" s="46" t="s">
        <v>26</v>
      </c>
      <c r="B126" s="46"/>
      <c r="C126" s="47">
        <v>312273408</v>
      </c>
      <c r="D126" s="47"/>
      <c r="E126" s="29">
        <v>312273408</v>
      </c>
    </row>
    <row r="127" spans="1:5" ht="16" customHeight="1">
      <c r="A127" s="36" t="s">
        <v>129</v>
      </c>
      <c r="B127" s="37" t="s">
        <v>130</v>
      </c>
      <c r="C127" s="48">
        <v>312273408</v>
      </c>
      <c r="D127" s="48"/>
      <c r="E127" s="38">
        <v>312273408</v>
      </c>
    </row>
    <row r="128" spans="1:5" ht="16" customHeight="1">
      <c r="A128" s="46" t="s">
        <v>26</v>
      </c>
      <c r="B128" s="46"/>
      <c r="C128" s="47">
        <v>377942955</v>
      </c>
      <c r="D128" s="47"/>
      <c r="E128" s="29">
        <v>377942955</v>
      </c>
    </row>
    <row r="129" spans="1:5" ht="16" customHeight="1">
      <c r="A129" s="36" t="s">
        <v>131</v>
      </c>
      <c r="B129" s="37" t="s">
        <v>132</v>
      </c>
      <c r="C129" s="48">
        <v>377942955</v>
      </c>
      <c r="D129" s="48"/>
      <c r="E129" s="38">
        <v>377942955</v>
      </c>
    </row>
    <row r="130" spans="1:5" ht="16" customHeight="1">
      <c r="A130" s="46" t="s">
        <v>26</v>
      </c>
      <c r="B130" s="46"/>
      <c r="C130" s="47">
        <v>42775000</v>
      </c>
      <c r="D130" s="47"/>
      <c r="E130" s="29">
        <v>42775000</v>
      </c>
    </row>
    <row r="131" spans="1:5" ht="16" customHeight="1">
      <c r="A131" s="36" t="s">
        <v>133</v>
      </c>
      <c r="B131" s="37" t="s">
        <v>134</v>
      </c>
      <c r="C131" s="48">
        <v>42775000</v>
      </c>
      <c r="D131" s="48"/>
      <c r="E131" s="38">
        <v>42775000</v>
      </c>
    </row>
    <row r="132" spans="1:5" ht="16" customHeight="1">
      <c r="A132" s="46" t="s">
        <v>26</v>
      </c>
      <c r="B132" s="46"/>
      <c r="C132" s="47">
        <v>122492830</v>
      </c>
      <c r="D132" s="47"/>
      <c r="E132" s="29">
        <v>122492830</v>
      </c>
    </row>
    <row r="133" spans="1:5" ht="16" customHeight="1">
      <c r="A133" s="36" t="s">
        <v>135</v>
      </c>
      <c r="B133" s="37" t="s">
        <v>134</v>
      </c>
      <c r="C133" s="48">
        <v>122492830</v>
      </c>
      <c r="D133" s="48"/>
      <c r="E133" s="38">
        <v>122492830</v>
      </c>
    </row>
    <row r="134" spans="1:5" ht="16" customHeight="1">
      <c r="A134" s="46" t="s">
        <v>26</v>
      </c>
      <c r="B134" s="46"/>
      <c r="C134" s="47">
        <v>7194940</v>
      </c>
      <c r="D134" s="47"/>
      <c r="E134" s="29">
        <v>7194940</v>
      </c>
    </row>
    <row r="135" spans="1:5" ht="16" customHeight="1">
      <c r="A135" s="36" t="s">
        <v>136</v>
      </c>
      <c r="B135" s="37" t="s">
        <v>137</v>
      </c>
      <c r="C135" s="48">
        <v>7194940</v>
      </c>
      <c r="D135" s="48"/>
      <c r="E135" s="38">
        <v>7194940</v>
      </c>
    </row>
    <row r="136" spans="1:5" ht="16" customHeight="1">
      <c r="A136" s="46" t="s">
        <v>26</v>
      </c>
      <c r="B136" s="46"/>
      <c r="C136" s="47">
        <v>2488404</v>
      </c>
      <c r="D136" s="47"/>
      <c r="E136" s="29">
        <v>2488404</v>
      </c>
    </row>
    <row r="137" spans="1:5" ht="16" customHeight="1">
      <c r="A137" s="36" t="s">
        <v>138</v>
      </c>
      <c r="B137" s="37" t="s">
        <v>139</v>
      </c>
      <c r="C137" s="48">
        <v>2488404</v>
      </c>
      <c r="D137" s="48"/>
      <c r="E137" s="38">
        <v>2488404</v>
      </c>
    </row>
    <row r="138" spans="1:5" ht="16" customHeight="1">
      <c r="A138" s="46" t="s">
        <v>26</v>
      </c>
      <c r="B138" s="46"/>
      <c r="C138" s="47">
        <v>48632448</v>
      </c>
      <c r="D138" s="47"/>
      <c r="E138" s="29">
        <v>48632448</v>
      </c>
    </row>
    <row r="139" spans="1:5" ht="16" customHeight="1">
      <c r="A139" s="36" t="s">
        <v>140</v>
      </c>
      <c r="B139" s="37" t="s">
        <v>141</v>
      </c>
      <c r="C139" s="48">
        <v>48632448</v>
      </c>
      <c r="D139" s="48"/>
      <c r="E139" s="38">
        <v>48632448</v>
      </c>
    </row>
    <row r="140" spans="1:5" ht="16" customHeight="1">
      <c r="A140" s="46" t="s">
        <v>26</v>
      </c>
      <c r="B140" s="46"/>
      <c r="C140" s="47">
        <v>500000</v>
      </c>
      <c r="D140" s="47"/>
      <c r="E140" s="29">
        <v>500000</v>
      </c>
    </row>
    <row r="141" spans="1:5" ht="16" customHeight="1">
      <c r="A141" s="36" t="s">
        <v>142</v>
      </c>
      <c r="B141" s="37" t="s">
        <v>141</v>
      </c>
      <c r="C141" s="48">
        <v>500000</v>
      </c>
      <c r="D141" s="48"/>
      <c r="E141" s="38">
        <v>500000</v>
      </c>
    </row>
    <row r="142" spans="1:5" ht="16" customHeight="1">
      <c r="A142" s="46" t="s">
        <v>26</v>
      </c>
      <c r="B142" s="46"/>
      <c r="C142" s="47">
        <v>32285030</v>
      </c>
      <c r="D142" s="47"/>
      <c r="E142" s="29">
        <v>32285030</v>
      </c>
    </row>
    <row r="143" spans="1:5" ht="16" customHeight="1">
      <c r="A143" s="36" t="s">
        <v>143</v>
      </c>
      <c r="B143" s="37" t="s">
        <v>141</v>
      </c>
      <c r="C143" s="48">
        <v>32285030</v>
      </c>
      <c r="D143" s="48"/>
      <c r="E143" s="38">
        <v>32285030</v>
      </c>
    </row>
    <row r="144" spans="1:5" ht="16" customHeight="1">
      <c r="A144" s="46" t="s">
        <v>26</v>
      </c>
      <c r="B144" s="46"/>
      <c r="C144" s="47">
        <v>3100000</v>
      </c>
      <c r="D144" s="47"/>
      <c r="E144" s="29">
        <v>3100000</v>
      </c>
    </row>
    <row r="145" spans="1:5" ht="16" customHeight="1">
      <c r="A145" s="36" t="s">
        <v>144</v>
      </c>
      <c r="B145" s="37" t="s">
        <v>141</v>
      </c>
      <c r="C145" s="48">
        <v>3100000</v>
      </c>
      <c r="D145" s="48"/>
      <c r="E145" s="38">
        <v>3100000</v>
      </c>
    </row>
    <row r="146" spans="1:5" ht="16" customHeight="1">
      <c r="A146" s="46" t="s">
        <v>26</v>
      </c>
      <c r="B146" s="46"/>
      <c r="C146" s="47">
        <v>376286857</v>
      </c>
      <c r="D146" s="47"/>
      <c r="E146" s="29">
        <v>376286857</v>
      </c>
    </row>
    <row r="147" spans="1:5" ht="16" customHeight="1">
      <c r="A147" s="36" t="s">
        <v>145</v>
      </c>
      <c r="B147" s="37" t="s">
        <v>146</v>
      </c>
      <c r="C147" s="48">
        <v>376286857</v>
      </c>
      <c r="D147" s="48"/>
      <c r="E147" s="38">
        <v>376286857</v>
      </c>
    </row>
    <row r="148" spans="1:5" ht="16" customHeight="1">
      <c r="A148" s="46" t="s">
        <v>26</v>
      </c>
      <c r="B148" s="46"/>
      <c r="C148" s="47">
        <v>50000</v>
      </c>
      <c r="D148" s="47"/>
      <c r="E148" s="29">
        <v>50000</v>
      </c>
    </row>
    <row r="149" spans="1:5" ht="16" customHeight="1">
      <c r="A149" s="36" t="s">
        <v>147</v>
      </c>
      <c r="B149" s="37" t="s">
        <v>148</v>
      </c>
      <c r="C149" s="48">
        <v>50000</v>
      </c>
      <c r="D149" s="48"/>
      <c r="E149" s="38">
        <v>50000</v>
      </c>
    </row>
    <row r="150" spans="1:5" ht="16" customHeight="1">
      <c r="A150" s="46" t="s">
        <v>26</v>
      </c>
      <c r="B150" s="46"/>
      <c r="C150" s="47">
        <v>42265388</v>
      </c>
      <c r="D150" s="47"/>
      <c r="E150" s="29">
        <v>42265388</v>
      </c>
    </row>
    <row r="151" spans="1:5" ht="16" customHeight="1">
      <c r="A151" s="36" t="s">
        <v>149</v>
      </c>
      <c r="B151" s="37" t="s">
        <v>148</v>
      </c>
      <c r="C151" s="48">
        <v>42265388</v>
      </c>
      <c r="D151" s="48"/>
      <c r="E151" s="38">
        <v>42265388</v>
      </c>
    </row>
    <row r="152" spans="1:5" ht="16" customHeight="1">
      <c r="A152" s="46" t="s">
        <v>26</v>
      </c>
      <c r="B152" s="46"/>
      <c r="C152" s="47">
        <v>65945271</v>
      </c>
      <c r="D152" s="47"/>
      <c r="E152" s="29">
        <v>65945271</v>
      </c>
    </row>
    <row r="153" spans="1:5" ht="16" customHeight="1">
      <c r="A153" s="36" t="s">
        <v>150</v>
      </c>
      <c r="B153" s="37" t="s">
        <v>151</v>
      </c>
      <c r="C153" s="48">
        <v>65945271</v>
      </c>
      <c r="D153" s="48"/>
      <c r="E153" s="38">
        <v>65945271</v>
      </c>
    </row>
    <row r="154" spans="1:5" ht="16" customHeight="1">
      <c r="A154" s="46" t="s">
        <v>26</v>
      </c>
      <c r="B154" s="46"/>
      <c r="C154" s="47">
        <v>195678220</v>
      </c>
      <c r="D154" s="47"/>
      <c r="E154" s="29">
        <v>195678220</v>
      </c>
    </row>
    <row r="155" spans="1:5" ht="16" customHeight="1">
      <c r="A155" s="36" t="s">
        <v>152</v>
      </c>
      <c r="B155" s="37" t="s">
        <v>151</v>
      </c>
      <c r="C155" s="48">
        <v>195678220</v>
      </c>
      <c r="D155" s="48"/>
      <c r="E155" s="38">
        <v>195678220</v>
      </c>
    </row>
    <row r="156" spans="1:5" ht="16" customHeight="1">
      <c r="A156" s="46" t="s">
        <v>26</v>
      </c>
      <c r="B156" s="46"/>
      <c r="C156" s="47">
        <v>1441895324</v>
      </c>
      <c r="D156" s="47"/>
      <c r="E156" s="29">
        <v>997800000</v>
      </c>
    </row>
    <row r="157" spans="1:5" ht="16" customHeight="1">
      <c r="A157" s="36" t="s">
        <v>153</v>
      </c>
      <c r="B157" s="37" t="s">
        <v>154</v>
      </c>
      <c r="C157" s="48">
        <v>1441895324</v>
      </c>
      <c r="D157" s="48"/>
      <c r="E157" s="38">
        <v>997800000</v>
      </c>
    </row>
    <row r="158" spans="1:5" ht="16" customHeight="1">
      <c r="A158" s="46" t="s">
        <v>26</v>
      </c>
      <c r="B158" s="46"/>
      <c r="C158" s="47">
        <v>383221375</v>
      </c>
      <c r="D158" s="47"/>
      <c r="E158" s="29">
        <v>383221375</v>
      </c>
    </row>
    <row r="159" spans="1:5" ht="16" customHeight="1">
      <c r="A159" s="36" t="s">
        <v>155</v>
      </c>
      <c r="B159" s="37" t="s">
        <v>154</v>
      </c>
      <c r="C159" s="48">
        <v>383221375</v>
      </c>
      <c r="D159" s="48"/>
      <c r="E159" s="38">
        <v>383221375</v>
      </c>
    </row>
    <row r="160" spans="1:5" ht="16" customHeight="1">
      <c r="A160" s="46" t="s">
        <v>26</v>
      </c>
      <c r="B160" s="46"/>
      <c r="C160" s="47">
        <v>7724600</v>
      </c>
      <c r="D160" s="47"/>
      <c r="E160" s="29">
        <v>7724600</v>
      </c>
    </row>
    <row r="161" spans="1:5" ht="16" customHeight="1">
      <c r="A161" s="36" t="s">
        <v>156</v>
      </c>
      <c r="B161" s="37" t="s">
        <v>154</v>
      </c>
      <c r="C161" s="48">
        <v>7724600</v>
      </c>
      <c r="D161" s="48"/>
      <c r="E161" s="38">
        <v>7724600</v>
      </c>
    </row>
    <row r="162" spans="1:5" ht="16" customHeight="1">
      <c r="A162" s="46" t="s">
        <v>26</v>
      </c>
      <c r="B162" s="46"/>
      <c r="C162" s="47">
        <v>20055989</v>
      </c>
      <c r="D162" s="47"/>
      <c r="E162" s="29">
        <v>20055989</v>
      </c>
    </row>
    <row r="163" spans="1:5" ht="16" customHeight="1">
      <c r="A163" s="36" t="s">
        <v>157</v>
      </c>
      <c r="B163" s="37" t="s">
        <v>158</v>
      </c>
      <c r="C163" s="48">
        <v>20055989</v>
      </c>
      <c r="D163" s="48"/>
      <c r="E163" s="38">
        <v>20055989</v>
      </c>
    </row>
    <row r="164" spans="1:5" ht="16" customHeight="1">
      <c r="A164" s="46" t="s">
        <v>26</v>
      </c>
      <c r="B164" s="46"/>
      <c r="C164" s="47">
        <v>93214</v>
      </c>
      <c r="D164" s="47"/>
      <c r="E164" s="29">
        <v>93214</v>
      </c>
    </row>
    <row r="165" spans="1:5" ht="16" customHeight="1">
      <c r="A165" s="36" t="s">
        <v>159</v>
      </c>
      <c r="B165" s="37" t="s">
        <v>158</v>
      </c>
      <c r="C165" s="48">
        <v>93214</v>
      </c>
      <c r="D165" s="48"/>
      <c r="E165" s="38">
        <v>93214</v>
      </c>
    </row>
    <row r="166" spans="1:5" ht="16" customHeight="1">
      <c r="A166" s="46" t="s">
        <v>26</v>
      </c>
      <c r="B166" s="46"/>
      <c r="C166" s="47">
        <v>708971</v>
      </c>
      <c r="D166" s="47"/>
      <c r="E166" s="29">
        <v>708971</v>
      </c>
    </row>
    <row r="167" spans="1:5" ht="16" customHeight="1">
      <c r="A167" s="36" t="s">
        <v>160</v>
      </c>
      <c r="B167" s="37" t="s">
        <v>158</v>
      </c>
      <c r="C167" s="48">
        <v>708971</v>
      </c>
      <c r="D167" s="48"/>
      <c r="E167" s="38">
        <v>708971</v>
      </c>
    </row>
    <row r="168" spans="1:5" ht="16" customHeight="1">
      <c r="A168" s="46" t="s">
        <v>26</v>
      </c>
      <c r="B168" s="46"/>
      <c r="C168" s="47">
        <v>32100000</v>
      </c>
      <c r="D168" s="47"/>
      <c r="E168" s="29">
        <v>32100000</v>
      </c>
    </row>
    <row r="169" spans="1:5" ht="16" customHeight="1">
      <c r="A169" s="36" t="s">
        <v>161</v>
      </c>
      <c r="B169" s="37" t="s">
        <v>162</v>
      </c>
      <c r="C169" s="48">
        <v>32100000</v>
      </c>
      <c r="D169" s="48"/>
      <c r="E169" s="38">
        <v>32100000</v>
      </c>
    </row>
    <row r="170" spans="1:5" ht="16" customHeight="1">
      <c r="A170" s="46" t="s">
        <v>26</v>
      </c>
      <c r="B170" s="46"/>
      <c r="C170" s="47">
        <v>385492227</v>
      </c>
      <c r="D170" s="47"/>
      <c r="E170" s="29">
        <v>346168423</v>
      </c>
    </row>
    <row r="171" spans="1:5" ht="16" customHeight="1">
      <c r="A171" s="36" t="s">
        <v>163</v>
      </c>
      <c r="B171" s="37" t="s">
        <v>162</v>
      </c>
      <c r="C171" s="48">
        <v>385492227</v>
      </c>
      <c r="D171" s="48"/>
      <c r="E171" s="38">
        <v>346168423</v>
      </c>
    </row>
    <row r="172" spans="1:5" ht="16" customHeight="1">
      <c r="A172" s="46" t="s">
        <v>26</v>
      </c>
      <c r="B172" s="46"/>
      <c r="C172" s="47">
        <v>16000000</v>
      </c>
      <c r="D172" s="47"/>
      <c r="E172" s="29">
        <v>16000000</v>
      </c>
    </row>
    <row r="173" spans="1:5" ht="16" customHeight="1">
      <c r="A173" s="36" t="s">
        <v>164</v>
      </c>
      <c r="B173" s="37" t="s">
        <v>165</v>
      </c>
      <c r="C173" s="48">
        <v>16000000</v>
      </c>
      <c r="D173" s="48"/>
      <c r="E173" s="38">
        <v>16000000</v>
      </c>
    </row>
    <row r="174" spans="1:5" ht="16" customHeight="1">
      <c r="A174" s="46" t="s">
        <v>26</v>
      </c>
      <c r="B174" s="46"/>
      <c r="C174" s="47">
        <v>11586418</v>
      </c>
      <c r="D174" s="47"/>
      <c r="E174" s="29">
        <v>11586418</v>
      </c>
    </row>
    <row r="175" spans="1:5" ht="16" customHeight="1">
      <c r="A175" s="36" t="s">
        <v>166</v>
      </c>
      <c r="B175" s="37" t="s">
        <v>167</v>
      </c>
      <c r="C175" s="48">
        <v>11586418</v>
      </c>
      <c r="D175" s="48"/>
      <c r="E175" s="38">
        <v>11586418</v>
      </c>
    </row>
    <row r="176" spans="1:5" ht="16" customHeight="1">
      <c r="A176" s="46" t="s">
        <v>26</v>
      </c>
      <c r="B176" s="46"/>
      <c r="C176" s="47">
        <v>334707738</v>
      </c>
      <c r="D176" s="47"/>
      <c r="E176" s="29">
        <v>87458491</v>
      </c>
    </row>
    <row r="177" spans="1:5" ht="16" customHeight="1">
      <c r="A177" s="36" t="s">
        <v>168</v>
      </c>
      <c r="B177" s="37" t="s">
        <v>167</v>
      </c>
      <c r="C177" s="48">
        <v>334707738</v>
      </c>
      <c r="D177" s="48"/>
      <c r="E177" s="38">
        <v>87458491</v>
      </c>
    </row>
    <row r="178" spans="1:5" ht="16" customHeight="1">
      <c r="A178" s="46" t="s">
        <v>26</v>
      </c>
      <c r="B178" s="46"/>
      <c r="C178" s="47">
        <v>1100197283</v>
      </c>
      <c r="D178" s="47"/>
      <c r="E178" s="29">
        <v>1100197283</v>
      </c>
    </row>
    <row r="179" spans="1:5" ht="16" customHeight="1">
      <c r="A179" s="36" t="s">
        <v>169</v>
      </c>
      <c r="B179" s="37" t="s">
        <v>170</v>
      </c>
      <c r="C179" s="48">
        <v>1100197283</v>
      </c>
      <c r="D179" s="48"/>
      <c r="E179" s="38">
        <v>1100197283</v>
      </c>
    </row>
    <row r="180" spans="1:5" ht="16" customHeight="1">
      <c r="A180" s="46" t="s">
        <v>26</v>
      </c>
      <c r="B180" s="46"/>
      <c r="C180" s="47">
        <v>1393000</v>
      </c>
      <c r="D180" s="47"/>
      <c r="E180" s="29">
        <v>1393000</v>
      </c>
    </row>
    <row r="181" spans="1:5" ht="16" customHeight="1">
      <c r="A181" s="36" t="s">
        <v>171</v>
      </c>
      <c r="B181" s="37" t="s">
        <v>170</v>
      </c>
      <c r="C181" s="48">
        <v>1393000</v>
      </c>
      <c r="D181" s="48"/>
      <c r="E181" s="38">
        <v>1393000</v>
      </c>
    </row>
    <row r="182" spans="1:5" ht="16" customHeight="1">
      <c r="A182" s="46" t="s">
        <v>26</v>
      </c>
      <c r="B182" s="46"/>
      <c r="C182" s="47">
        <v>3873286327</v>
      </c>
      <c r="D182" s="47"/>
      <c r="E182" s="29">
        <v>1911465804</v>
      </c>
    </row>
    <row r="183" spans="1:5" ht="16" customHeight="1">
      <c r="A183" s="36" t="s">
        <v>172</v>
      </c>
      <c r="B183" s="37" t="s">
        <v>170</v>
      </c>
      <c r="C183" s="48">
        <v>3873286327</v>
      </c>
      <c r="D183" s="48"/>
      <c r="E183" s="38">
        <v>1911465804</v>
      </c>
    </row>
    <row r="184" spans="1:5" ht="16" customHeight="1">
      <c r="A184" s="46" t="s">
        <v>26</v>
      </c>
      <c r="B184" s="46"/>
      <c r="C184" s="47">
        <v>287186417</v>
      </c>
      <c r="D184" s="47"/>
      <c r="E184" s="29">
        <v>287186417</v>
      </c>
    </row>
    <row r="185" spans="1:5" ht="16" customHeight="1">
      <c r="A185" s="36" t="s">
        <v>173</v>
      </c>
      <c r="B185" s="37" t="s">
        <v>170</v>
      </c>
      <c r="C185" s="48">
        <v>287186417</v>
      </c>
      <c r="D185" s="48"/>
      <c r="E185" s="38">
        <v>287186417</v>
      </c>
    </row>
    <row r="186" spans="1:5" ht="16" customHeight="1">
      <c r="A186" s="46" t="s">
        <v>26</v>
      </c>
      <c r="B186" s="46"/>
      <c r="C186" s="47">
        <v>537457631</v>
      </c>
      <c r="D186" s="47"/>
      <c r="E186" s="29">
        <v>185427131</v>
      </c>
    </row>
    <row r="187" spans="1:5" ht="16" customHeight="1">
      <c r="A187" s="36" t="s">
        <v>174</v>
      </c>
      <c r="B187" s="37" t="s">
        <v>170</v>
      </c>
      <c r="C187" s="48">
        <v>537457631</v>
      </c>
      <c r="D187" s="48"/>
      <c r="E187" s="38">
        <v>185427131</v>
      </c>
    </row>
    <row r="188" spans="1:5" ht="16" customHeight="1">
      <c r="A188" s="46" t="s">
        <v>26</v>
      </c>
      <c r="B188" s="46"/>
      <c r="C188" s="47">
        <v>3074341629</v>
      </c>
      <c r="D188" s="47"/>
      <c r="E188" s="29">
        <v>3074341629</v>
      </c>
    </row>
    <row r="189" spans="1:5" ht="16" customHeight="1">
      <c r="A189" s="36" t="s">
        <v>175</v>
      </c>
      <c r="B189" s="37" t="s">
        <v>176</v>
      </c>
      <c r="C189" s="48">
        <v>3074341629</v>
      </c>
      <c r="D189" s="48"/>
      <c r="E189" s="38">
        <v>3074341629</v>
      </c>
    </row>
    <row r="190" spans="1:5" ht="16" customHeight="1">
      <c r="A190" s="46" t="s">
        <v>26</v>
      </c>
      <c r="B190" s="46"/>
      <c r="C190" s="47">
        <v>61105328</v>
      </c>
      <c r="D190" s="47"/>
      <c r="E190" s="29">
        <v>61105328</v>
      </c>
    </row>
    <row r="191" spans="1:5" ht="16" customHeight="1">
      <c r="A191" s="36" t="s">
        <v>177</v>
      </c>
      <c r="B191" s="37" t="s">
        <v>178</v>
      </c>
      <c r="C191" s="48">
        <v>61105328</v>
      </c>
      <c r="D191" s="48"/>
      <c r="E191" s="38">
        <v>61105328</v>
      </c>
    </row>
    <row r="192" spans="1:5" ht="16" customHeight="1">
      <c r="A192" s="46" t="s">
        <v>26</v>
      </c>
      <c r="B192" s="46"/>
      <c r="C192" s="47">
        <v>850000</v>
      </c>
      <c r="D192" s="47"/>
      <c r="E192" s="29">
        <v>850000</v>
      </c>
    </row>
    <row r="193" spans="1:5" ht="16" customHeight="1">
      <c r="A193" s="36" t="s">
        <v>179</v>
      </c>
      <c r="B193" s="37" t="s">
        <v>178</v>
      </c>
      <c r="C193" s="48">
        <v>850000</v>
      </c>
      <c r="D193" s="48"/>
      <c r="E193" s="38">
        <v>850000</v>
      </c>
    </row>
    <row r="194" spans="1:5" ht="16" customHeight="1">
      <c r="A194" s="46" t="s">
        <v>26</v>
      </c>
      <c r="B194" s="46"/>
      <c r="C194" s="47">
        <v>8591022072</v>
      </c>
      <c r="D194" s="47"/>
      <c r="E194" s="29">
        <v>8477526380</v>
      </c>
    </row>
    <row r="195" spans="1:5" ht="16" customHeight="1">
      <c r="A195" s="36" t="s">
        <v>180</v>
      </c>
      <c r="B195" s="37" t="s">
        <v>181</v>
      </c>
      <c r="C195" s="48">
        <v>8591022072</v>
      </c>
      <c r="D195" s="48"/>
      <c r="E195" s="38">
        <v>8477526380</v>
      </c>
    </row>
    <row r="196" spans="1:5" ht="16" customHeight="1">
      <c r="A196" s="46" t="s">
        <v>26</v>
      </c>
      <c r="B196" s="46"/>
      <c r="C196" s="47">
        <v>1178855825</v>
      </c>
      <c r="D196" s="47"/>
      <c r="E196" s="29">
        <v>1000000000</v>
      </c>
    </row>
    <row r="197" spans="1:5" ht="16" customHeight="1">
      <c r="A197" s="36" t="s">
        <v>182</v>
      </c>
      <c r="B197" s="37" t="s">
        <v>183</v>
      </c>
      <c r="C197" s="48">
        <v>1178855825</v>
      </c>
      <c r="D197" s="48"/>
      <c r="E197" s="38">
        <v>1000000000</v>
      </c>
    </row>
    <row r="198" spans="1:5" ht="16" customHeight="1">
      <c r="A198" s="46" t="s">
        <v>26</v>
      </c>
      <c r="B198" s="46"/>
      <c r="C198" s="47">
        <v>1383693000</v>
      </c>
      <c r="D198" s="47"/>
      <c r="E198" s="29">
        <v>1383693000</v>
      </c>
    </row>
    <row r="199" spans="1:5" ht="16" customHeight="1">
      <c r="A199" s="36" t="s">
        <v>184</v>
      </c>
      <c r="B199" s="37" t="s">
        <v>183</v>
      </c>
      <c r="C199" s="48">
        <v>1383693000</v>
      </c>
      <c r="D199" s="48"/>
      <c r="E199" s="38">
        <v>1383693000</v>
      </c>
    </row>
    <row r="200" spans="1:5" ht="16" customHeight="1">
      <c r="A200" s="46" t="s">
        <v>26</v>
      </c>
      <c r="B200" s="46"/>
      <c r="C200" s="47">
        <v>354291402</v>
      </c>
      <c r="D200" s="47"/>
      <c r="E200" s="29">
        <v>354291402</v>
      </c>
    </row>
    <row r="201" spans="1:5" ht="16" customHeight="1">
      <c r="A201" s="36" t="s">
        <v>185</v>
      </c>
      <c r="B201" s="37" t="s">
        <v>186</v>
      </c>
      <c r="C201" s="48">
        <v>354291402</v>
      </c>
      <c r="D201" s="48"/>
      <c r="E201" s="38">
        <v>354291402</v>
      </c>
    </row>
    <row r="202" spans="1:5" ht="16" customHeight="1">
      <c r="A202" s="46" t="s">
        <v>26</v>
      </c>
      <c r="B202" s="46"/>
      <c r="C202" s="47">
        <v>542698964</v>
      </c>
      <c r="D202" s="47"/>
      <c r="E202" s="29">
        <v>542698964</v>
      </c>
    </row>
    <row r="203" spans="1:5" ht="16" customHeight="1">
      <c r="A203" s="36" t="s">
        <v>187</v>
      </c>
      <c r="B203" s="37" t="s">
        <v>186</v>
      </c>
      <c r="C203" s="48">
        <v>542698964</v>
      </c>
      <c r="D203" s="48"/>
      <c r="E203" s="38">
        <v>542698964</v>
      </c>
    </row>
    <row r="204" spans="1:5" ht="16" customHeight="1">
      <c r="A204" s="46" t="s">
        <v>26</v>
      </c>
      <c r="B204" s="46"/>
      <c r="C204" s="47">
        <v>95069125</v>
      </c>
      <c r="D204" s="47"/>
      <c r="E204" s="29">
        <v>95069125</v>
      </c>
    </row>
    <row r="205" spans="1:5" ht="16" customHeight="1">
      <c r="A205" s="36" t="s">
        <v>188</v>
      </c>
      <c r="B205" s="37" t="s">
        <v>186</v>
      </c>
      <c r="C205" s="48">
        <v>95069125</v>
      </c>
      <c r="D205" s="48"/>
      <c r="E205" s="38">
        <v>95069125</v>
      </c>
    </row>
    <row r="206" spans="1:5" ht="16" customHeight="1">
      <c r="A206" s="46" t="s">
        <v>26</v>
      </c>
      <c r="B206" s="46"/>
      <c r="C206" s="47">
        <v>112386594</v>
      </c>
      <c r="D206" s="47"/>
      <c r="E206" s="29">
        <v>0</v>
      </c>
    </row>
    <row r="207" spans="1:5" ht="16" customHeight="1">
      <c r="A207" s="36" t="s">
        <v>189</v>
      </c>
      <c r="B207" s="37" t="s">
        <v>190</v>
      </c>
      <c r="C207" s="48">
        <v>112386594</v>
      </c>
      <c r="D207" s="48"/>
      <c r="E207" s="38">
        <v>0</v>
      </c>
    </row>
    <row r="208" spans="1:5" ht="16" customHeight="1">
      <c r="A208" s="46" t="s">
        <v>26</v>
      </c>
      <c r="B208" s="46"/>
      <c r="C208" s="47">
        <v>88261802</v>
      </c>
      <c r="D208" s="47"/>
      <c r="E208" s="29">
        <v>88261802</v>
      </c>
    </row>
    <row r="209" spans="1:5" ht="16" customHeight="1">
      <c r="A209" s="36" t="s">
        <v>191</v>
      </c>
      <c r="B209" s="37" t="s">
        <v>192</v>
      </c>
      <c r="C209" s="48">
        <v>88261802</v>
      </c>
      <c r="D209" s="48"/>
      <c r="E209" s="38">
        <v>88261802</v>
      </c>
    </row>
    <row r="210" spans="1:5" ht="16" customHeight="1">
      <c r="A210" s="46" t="s">
        <v>26</v>
      </c>
      <c r="B210" s="46"/>
      <c r="C210" s="47">
        <v>1027026</v>
      </c>
      <c r="D210" s="47"/>
      <c r="E210" s="29">
        <v>1027026</v>
      </c>
    </row>
    <row r="211" spans="1:5" ht="16" customHeight="1">
      <c r="A211" s="36" t="s">
        <v>193</v>
      </c>
      <c r="B211" s="37" t="s">
        <v>194</v>
      </c>
      <c r="C211" s="48">
        <v>1027026</v>
      </c>
      <c r="D211" s="48"/>
      <c r="E211" s="38">
        <v>1027026</v>
      </c>
    </row>
    <row r="212" spans="1:5" ht="16" customHeight="1">
      <c r="A212" s="46" t="s">
        <v>26</v>
      </c>
      <c r="B212" s="46"/>
      <c r="C212" s="47">
        <v>100000</v>
      </c>
      <c r="D212" s="47"/>
      <c r="E212" s="29">
        <v>100000</v>
      </c>
    </row>
    <row r="213" spans="1:5" ht="16" customHeight="1">
      <c r="A213" s="36" t="s">
        <v>195</v>
      </c>
      <c r="B213" s="37" t="s">
        <v>194</v>
      </c>
      <c r="C213" s="48">
        <v>100000</v>
      </c>
      <c r="D213" s="48"/>
      <c r="E213" s="38">
        <v>100000</v>
      </c>
    </row>
    <row r="214" spans="1:5" ht="16" customHeight="1">
      <c r="A214" s="46" t="s">
        <v>26</v>
      </c>
      <c r="B214" s="46"/>
      <c r="C214" s="47">
        <v>624352390</v>
      </c>
      <c r="D214" s="47"/>
      <c r="E214" s="29">
        <v>624352390</v>
      </c>
    </row>
    <row r="215" spans="1:5" ht="16" customHeight="1">
      <c r="A215" s="36" t="s">
        <v>196</v>
      </c>
      <c r="B215" s="37" t="s">
        <v>197</v>
      </c>
      <c r="C215" s="48">
        <v>624352390</v>
      </c>
      <c r="D215" s="48"/>
      <c r="E215" s="38">
        <v>624352390</v>
      </c>
    </row>
    <row r="216" spans="1:5" ht="16" customHeight="1">
      <c r="A216" s="46" t="s">
        <v>26</v>
      </c>
      <c r="B216" s="46"/>
      <c r="C216" s="47">
        <v>1386000</v>
      </c>
      <c r="D216" s="47"/>
      <c r="E216" s="29">
        <v>1386000</v>
      </c>
    </row>
    <row r="217" spans="1:5" ht="16" customHeight="1">
      <c r="A217" s="36" t="s">
        <v>198</v>
      </c>
      <c r="B217" s="37" t="s">
        <v>197</v>
      </c>
      <c r="C217" s="48">
        <v>1386000</v>
      </c>
      <c r="D217" s="48"/>
      <c r="E217" s="38">
        <v>1386000</v>
      </c>
    </row>
    <row r="218" spans="1:5" ht="16" customHeight="1">
      <c r="A218" s="46" t="s">
        <v>26</v>
      </c>
      <c r="B218" s="46"/>
      <c r="C218" s="47">
        <v>2445049421</v>
      </c>
      <c r="D218" s="47"/>
      <c r="E218" s="29">
        <v>2445049421</v>
      </c>
    </row>
    <row r="219" spans="1:5" ht="16" customHeight="1">
      <c r="A219" s="36" t="s">
        <v>199</v>
      </c>
      <c r="B219" s="37" t="s">
        <v>200</v>
      </c>
      <c r="C219" s="48">
        <v>2445049421</v>
      </c>
      <c r="D219" s="48"/>
      <c r="E219" s="38">
        <v>2445049421</v>
      </c>
    </row>
    <row r="220" spans="1:5" ht="16" customHeight="1">
      <c r="A220" s="46" t="s">
        <v>26</v>
      </c>
      <c r="B220" s="46"/>
      <c r="C220" s="47">
        <v>15012258</v>
      </c>
      <c r="D220" s="47"/>
      <c r="E220" s="29">
        <v>15012258</v>
      </c>
    </row>
    <row r="221" spans="1:5" ht="16" customHeight="1">
      <c r="A221" s="36" t="s">
        <v>201</v>
      </c>
      <c r="B221" s="37" t="s">
        <v>202</v>
      </c>
      <c r="C221" s="48">
        <v>15012258</v>
      </c>
      <c r="D221" s="48"/>
      <c r="E221" s="38">
        <v>15012258</v>
      </c>
    </row>
    <row r="222" spans="1:5" ht="16" customHeight="1">
      <c r="A222" s="46" t="s">
        <v>26</v>
      </c>
      <c r="B222" s="46"/>
      <c r="C222" s="47">
        <v>1651195624</v>
      </c>
      <c r="D222" s="47"/>
      <c r="E222" s="29">
        <v>1651195624</v>
      </c>
    </row>
    <row r="223" spans="1:5" ht="16" customHeight="1">
      <c r="A223" s="36" t="s">
        <v>203</v>
      </c>
      <c r="B223" s="37" t="s">
        <v>202</v>
      </c>
      <c r="C223" s="48">
        <v>1651195624</v>
      </c>
      <c r="D223" s="48"/>
      <c r="E223" s="38">
        <v>1651195624</v>
      </c>
    </row>
    <row r="224" spans="1:5" ht="16" customHeight="1">
      <c r="A224" s="46" t="s">
        <v>26</v>
      </c>
      <c r="B224" s="46"/>
      <c r="C224" s="47">
        <v>2400000</v>
      </c>
      <c r="D224" s="47"/>
      <c r="E224" s="29">
        <v>2400000</v>
      </c>
    </row>
    <row r="225" spans="1:5" ht="16" customHeight="1">
      <c r="A225" s="36" t="s">
        <v>204</v>
      </c>
      <c r="B225" s="37" t="s">
        <v>205</v>
      </c>
      <c r="C225" s="48">
        <v>2400000</v>
      </c>
      <c r="D225" s="48"/>
      <c r="E225" s="38">
        <v>2400000</v>
      </c>
    </row>
    <row r="226" spans="1:5" ht="16" customHeight="1">
      <c r="A226" s="46" t="s">
        <v>26</v>
      </c>
      <c r="B226" s="46"/>
      <c r="C226" s="47">
        <v>384798768</v>
      </c>
      <c r="D226" s="47"/>
      <c r="E226" s="29">
        <v>384798768</v>
      </c>
    </row>
    <row r="227" spans="1:5" ht="16" customHeight="1">
      <c r="A227" s="36" t="s">
        <v>206</v>
      </c>
      <c r="B227" s="37" t="s">
        <v>207</v>
      </c>
      <c r="C227" s="48">
        <v>384798768</v>
      </c>
      <c r="D227" s="48"/>
      <c r="E227" s="38">
        <v>384798768</v>
      </c>
    </row>
    <row r="228" spans="1:5" ht="16" customHeight="1">
      <c r="A228" s="46" t="s">
        <v>26</v>
      </c>
      <c r="B228" s="46"/>
      <c r="C228" s="47">
        <v>511181399</v>
      </c>
      <c r="D228" s="47"/>
      <c r="E228" s="29">
        <v>511181399</v>
      </c>
    </row>
    <row r="229" spans="1:5" ht="16" customHeight="1">
      <c r="A229" s="36" t="s">
        <v>208</v>
      </c>
      <c r="B229" s="37" t="s">
        <v>207</v>
      </c>
      <c r="C229" s="48">
        <v>511181399</v>
      </c>
      <c r="D229" s="48"/>
      <c r="E229" s="38">
        <v>511181399</v>
      </c>
    </row>
    <row r="230" spans="1:5" ht="16" customHeight="1">
      <c r="A230" s="46" t="s">
        <v>26</v>
      </c>
      <c r="B230" s="46"/>
      <c r="C230" s="47">
        <v>31079598</v>
      </c>
      <c r="D230" s="47"/>
      <c r="E230" s="29">
        <v>31079598</v>
      </c>
    </row>
    <row r="231" spans="1:5" ht="16" customHeight="1">
      <c r="A231" s="36" t="s">
        <v>209</v>
      </c>
      <c r="B231" s="37" t="s">
        <v>210</v>
      </c>
      <c r="C231" s="48">
        <v>31079598</v>
      </c>
      <c r="D231" s="48"/>
      <c r="E231" s="38">
        <v>31079598</v>
      </c>
    </row>
    <row r="232" spans="1:5" ht="16" customHeight="1">
      <c r="A232" s="46" t="s">
        <v>26</v>
      </c>
      <c r="B232" s="46"/>
      <c r="C232" s="47">
        <v>12464248</v>
      </c>
      <c r="D232" s="47"/>
      <c r="E232" s="29">
        <v>12464248</v>
      </c>
    </row>
    <row r="233" spans="1:5" ht="16" customHeight="1">
      <c r="A233" s="36" t="s">
        <v>211</v>
      </c>
      <c r="B233" s="37" t="s">
        <v>212</v>
      </c>
      <c r="C233" s="48">
        <v>12464248</v>
      </c>
      <c r="D233" s="48"/>
      <c r="E233" s="38">
        <v>12464248</v>
      </c>
    </row>
    <row r="234" spans="1:5" ht="16" customHeight="1">
      <c r="A234" s="46" t="s">
        <v>26</v>
      </c>
      <c r="B234" s="46"/>
      <c r="C234" s="47">
        <v>15000000</v>
      </c>
      <c r="D234" s="47"/>
      <c r="E234" s="29">
        <v>15000000</v>
      </c>
    </row>
    <row r="235" spans="1:5" ht="16" customHeight="1">
      <c r="A235" s="36" t="s">
        <v>213</v>
      </c>
      <c r="B235" s="37" t="s">
        <v>214</v>
      </c>
      <c r="C235" s="48">
        <v>15000000</v>
      </c>
      <c r="D235" s="48"/>
      <c r="E235" s="38">
        <v>15000000</v>
      </c>
    </row>
    <row r="236" spans="1:5" ht="16" customHeight="1">
      <c r="A236" s="46" t="s">
        <v>26</v>
      </c>
      <c r="B236" s="46"/>
      <c r="C236" s="47">
        <v>94336</v>
      </c>
      <c r="D236" s="47"/>
      <c r="E236" s="29">
        <v>94336</v>
      </c>
    </row>
    <row r="237" spans="1:5" ht="16" customHeight="1">
      <c r="A237" s="36" t="s">
        <v>215</v>
      </c>
      <c r="B237" s="37" t="s">
        <v>216</v>
      </c>
      <c r="C237" s="48">
        <v>94336</v>
      </c>
      <c r="D237" s="48"/>
      <c r="E237" s="38">
        <v>94336</v>
      </c>
    </row>
    <row r="238" spans="1:5" ht="16" customHeight="1">
      <c r="A238" s="46" t="s">
        <v>26</v>
      </c>
      <c r="B238" s="46"/>
      <c r="C238" s="47">
        <v>45800000</v>
      </c>
      <c r="D238" s="47"/>
      <c r="E238" s="29">
        <v>45800000</v>
      </c>
    </row>
    <row r="239" spans="1:5" ht="16" customHeight="1">
      <c r="A239" s="36" t="s">
        <v>217</v>
      </c>
      <c r="B239" s="37" t="s">
        <v>216</v>
      </c>
      <c r="C239" s="48">
        <v>45800000</v>
      </c>
      <c r="D239" s="48"/>
      <c r="E239" s="38">
        <v>45800000</v>
      </c>
    </row>
    <row r="240" spans="1:5" ht="16" customHeight="1">
      <c r="A240" s="46" t="s">
        <v>26</v>
      </c>
      <c r="B240" s="46"/>
      <c r="C240" s="47">
        <v>59389803</v>
      </c>
      <c r="D240" s="47"/>
      <c r="E240" s="29">
        <v>59389803</v>
      </c>
    </row>
    <row r="241" spans="1:5" ht="16" customHeight="1">
      <c r="A241" s="36" t="s">
        <v>218</v>
      </c>
      <c r="B241" s="37" t="s">
        <v>216</v>
      </c>
      <c r="C241" s="48">
        <v>59389803</v>
      </c>
      <c r="D241" s="48"/>
      <c r="E241" s="38">
        <v>59389803</v>
      </c>
    </row>
    <row r="242" spans="1:5" ht="16" customHeight="1">
      <c r="A242" s="46" t="s">
        <v>26</v>
      </c>
      <c r="B242" s="46"/>
      <c r="C242" s="47">
        <v>62970000</v>
      </c>
      <c r="D242" s="47"/>
      <c r="E242" s="29">
        <v>62970000</v>
      </c>
    </row>
    <row r="243" spans="1:5" ht="16" customHeight="1">
      <c r="A243" s="36" t="s">
        <v>219</v>
      </c>
      <c r="B243" s="37" t="s">
        <v>216</v>
      </c>
      <c r="C243" s="48">
        <v>62970000</v>
      </c>
      <c r="D243" s="48"/>
      <c r="E243" s="38">
        <v>62970000</v>
      </c>
    </row>
    <row r="244" spans="1:5" ht="16" customHeight="1">
      <c r="A244" s="46" t="s">
        <v>26</v>
      </c>
      <c r="B244" s="46"/>
      <c r="C244" s="47">
        <v>178150</v>
      </c>
      <c r="D244" s="47"/>
      <c r="E244" s="29">
        <v>178150</v>
      </c>
    </row>
    <row r="245" spans="1:5" ht="16" customHeight="1">
      <c r="A245" s="36" t="s">
        <v>220</v>
      </c>
      <c r="B245" s="37" t="s">
        <v>216</v>
      </c>
      <c r="C245" s="48">
        <v>178150</v>
      </c>
      <c r="D245" s="48"/>
      <c r="E245" s="38">
        <v>178150</v>
      </c>
    </row>
    <row r="246" spans="1:5" ht="16" customHeight="1">
      <c r="A246" s="46" t="s">
        <v>26</v>
      </c>
      <c r="B246" s="46"/>
      <c r="C246" s="47">
        <v>4334430</v>
      </c>
      <c r="D246" s="47"/>
      <c r="E246" s="29">
        <v>4334430</v>
      </c>
    </row>
    <row r="247" spans="1:5" ht="16" customHeight="1">
      <c r="A247" s="36" t="s">
        <v>221</v>
      </c>
      <c r="B247" s="37" t="s">
        <v>216</v>
      </c>
      <c r="C247" s="48">
        <v>4334430</v>
      </c>
      <c r="D247" s="48"/>
      <c r="E247" s="38">
        <v>4334430</v>
      </c>
    </row>
    <row r="248" spans="1:5" ht="16" customHeight="1">
      <c r="A248" s="46" t="s">
        <v>26</v>
      </c>
      <c r="B248" s="46"/>
      <c r="C248" s="47">
        <v>137199808</v>
      </c>
      <c r="D248" s="47"/>
      <c r="E248" s="29">
        <v>137199808</v>
      </c>
    </row>
    <row r="249" spans="1:5" ht="16" customHeight="1">
      <c r="A249" s="36" t="s">
        <v>222</v>
      </c>
      <c r="B249" s="37" t="s">
        <v>223</v>
      </c>
      <c r="C249" s="48">
        <v>137199808</v>
      </c>
      <c r="D249" s="48"/>
      <c r="E249" s="38">
        <v>137199808</v>
      </c>
    </row>
    <row r="250" spans="1:5" ht="16" customHeight="1">
      <c r="A250" s="46" t="s">
        <v>26</v>
      </c>
      <c r="B250" s="46"/>
      <c r="C250" s="47">
        <v>1026409037</v>
      </c>
      <c r="D250" s="47"/>
      <c r="E250" s="29">
        <v>1026409037</v>
      </c>
    </row>
    <row r="251" spans="1:5" ht="16" customHeight="1">
      <c r="A251" s="36" t="s">
        <v>224</v>
      </c>
      <c r="B251" s="37" t="s">
        <v>223</v>
      </c>
      <c r="C251" s="48">
        <v>1026409037</v>
      </c>
      <c r="D251" s="48"/>
      <c r="E251" s="38">
        <v>1026409037</v>
      </c>
    </row>
    <row r="252" spans="1:5" ht="16" customHeight="1">
      <c r="A252" s="46" t="s">
        <v>26</v>
      </c>
      <c r="B252" s="46"/>
      <c r="C252" s="47">
        <v>61800000</v>
      </c>
      <c r="D252" s="47"/>
      <c r="E252" s="29">
        <v>61800000</v>
      </c>
    </row>
    <row r="253" spans="1:5" ht="16" customHeight="1">
      <c r="A253" s="36" t="s">
        <v>225</v>
      </c>
      <c r="B253" s="37" t="s">
        <v>223</v>
      </c>
      <c r="C253" s="48">
        <v>61800000</v>
      </c>
      <c r="D253" s="48"/>
      <c r="E253" s="38">
        <v>61800000</v>
      </c>
    </row>
    <row r="254" spans="1:5" ht="16" customHeight="1">
      <c r="A254" s="46" t="s">
        <v>26</v>
      </c>
      <c r="B254" s="46"/>
      <c r="C254" s="47">
        <v>1000000</v>
      </c>
      <c r="D254" s="47"/>
      <c r="E254" s="29">
        <v>1000000</v>
      </c>
    </row>
    <row r="255" spans="1:5" ht="16" customHeight="1">
      <c r="A255" s="36" t="s">
        <v>226</v>
      </c>
      <c r="B255" s="37" t="s">
        <v>227</v>
      </c>
      <c r="C255" s="48">
        <v>1000000</v>
      </c>
      <c r="D255" s="48"/>
      <c r="E255" s="38">
        <v>1000000</v>
      </c>
    </row>
    <row r="256" spans="1:5" ht="16" customHeight="1">
      <c r="A256" s="46" t="s">
        <v>26</v>
      </c>
      <c r="B256" s="46"/>
      <c r="C256" s="47">
        <v>211806016</v>
      </c>
      <c r="D256" s="47"/>
      <c r="E256" s="29">
        <v>211806016</v>
      </c>
    </row>
    <row r="257" spans="1:5" ht="16" customHeight="1">
      <c r="A257" s="36" t="s">
        <v>228</v>
      </c>
      <c r="B257" s="37" t="s">
        <v>227</v>
      </c>
      <c r="C257" s="48">
        <v>211806016</v>
      </c>
      <c r="D257" s="48"/>
      <c r="E257" s="38">
        <v>211806016</v>
      </c>
    </row>
    <row r="258" spans="1:5" ht="16" customHeight="1">
      <c r="A258" s="46" t="s">
        <v>26</v>
      </c>
      <c r="B258" s="46"/>
      <c r="C258" s="47">
        <v>19510200</v>
      </c>
      <c r="D258" s="47"/>
      <c r="E258" s="29">
        <v>19510200</v>
      </c>
    </row>
    <row r="259" spans="1:5" ht="16" customHeight="1">
      <c r="A259" s="36" t="s">
        <v>229</v>
      </c>
      <c r="B259" s="37" t="s">
        <v>230</v>
      </c>
      <c r="C259" s="48">
        <v>19510200</v>
      </c>
      <c r="D259" s="48"/>
      <c r="E259" s="38">
        <v>19510200</v>
      </c>
    </row>
    <row r="260" spans="1:5" ht="16" customHeight="1">
      <c r="A260" s="46" t="s">
        <v>26</v>
      </c>
      <c r="B260" s="46"/>
      <c r="C260" s="47">
        <v>63750000</v>
      </c>
      <c r="D260" s="47"/>
      <c r="E260" s="29">
        <v>63750000</v>
      </c>
    </row>
    <row r="261" spans="1:5" ht="16" customHeight="1">
      <c r="A261" s="36" t="s">
        <v>231</v>
      </c>
      <c r="B261" s="37" t="s">
        <v>230</v>
      </c>
      <c r="C261" s="48">
        <v>63750000</v>
      </c>
      <c r="D261" s="48"/>
      <c r="E261" s="38">
        <v>63750000</v>
      </c>
    </row>
    <row r="262" spans="1:5" ht="16" customHeight="1">
      <c r="A262" s="46" t="s">
        <v>26</v>
      </c>
      <c r="B262" s="46"/>
      <c r="C262" s="47">
        <v>75000000</v>
      </c>
      <c r="D262" s="47"/>
      <c r="E262" s="29">
        <v>75000000</v>
      </c>
    </row>
    <row r="263" spans="1:5" ht="16" customHeight="1">
      <c r="A263" s="36" t="s">
        <v>232</v>
      </c>
      <c r="B263" s="37" t="s">
        <v>233</v>
      </c>
      <c r="C263" s="48">
        <v>75000000</v>
      </c>
      <c r="D263" s="48"/>
      <c r="E263" s="38">
        <v>75000000</v>
      </c>
    </row>
    <row r="264" spans="1:5" ht="16" customHeight="1">
      <c r="A264" s="46" t="s">
        <v>26</v>
      </c>
      <c r="B264" s="46"/>
      <c r="C264" s="47">
        <v>3603</v>
      </c>
      <c r="D264" s="47"/>
      <c r="E264" s="29">
        <v>3603</v>
      </c>
    </row>
    <row r="265" spans="1:5" ht="16" customHeight="1">
      <c r="A265" s="36" t="s">
        <v>234</v>
      </c>
      <c r="B265" s="37" t="s">
        <v>233</v>
      </c>
      <c r="C265" s="48">
        <v>3603</v>
      </c>
      <c r="D265" s="48"/>
      <c r="E265" s="38">
        <v>3603</v>
      </c>
    </row>
    <row r="266" spans="1:5" ht="16" customHeight="1">
      <c r="A266" s="46" t="s">
        <v>26</v>
      </c>
      <c r="B266" s="46"/>
      <c r="C266" s="47">
        <v>13164162</v>
      </c>
      <c r="D266" s="47"/>
      <c r="E266" s="29">
        <v>13164162</v>
      </c>
    </row>
    <row r="267" spans="1:5" ht="16" customHeight="1">
      <c r="A267" s="36" t="s">
        <v>235</v>
      </c>
      <c r="B267" s="37" t="s">
        <v>233</v>
      </c>
      <c r="C267" s="48">
        <v>13164162</v>
      </c>
      <c r="D267" s="48"/>
      <c r="E267" s="38">
        <v>13164162</v>
      </c>
    </row>
    <row r="268" spans="1:5" ht="16" customHeight="1">
      <c r="A268" s="46" t="s">
        <v>26</v>
      </c>
      <c r="B268" s="46"/>
      <c r="C268" s="47">
        <v>1300497</v>
      </c>
      <c r="D268" s="47"/>
      <c r="E268" s="29">
        <v>1300497</v>
      </c>
    </row>
    <row r="269" spans="1:5" ht="16" customHeight="1">
      <c r="A269" s="36" t="s">
        <v>236</v>
      </c>
      <c r="B269" s="37" t="s">
        <v>237</v>
      </c>
      <c r="C269" s="48">
        <v>1300497</v>
      </c>
      <c r="D269" s="48"/>
      <c r="E269" s="38">
        <v>1300497</v>
      </c>
    </row>
    <row r="270" spans="1:5" ht="16" customHeight="1">
      <c r="A270" s="46" t="s">
        <v>26</v>
      </c>
      <c r="B270" s="46"/>
      <c r="C270" s="47">
        <v>285782425</v>
      </c>
      <c r="D270" s="47"/>
      <c r="E270" s="29">
        <v>285782425</v>
      </c>
    </row>
    <row r="271" spans="1:5" ht="16" customHeight="1">
      <c r="A271" s="36" t="s">
        <v>238</v>
      </c>
      <c r="B271" s="37" t="s">
        <v>239</v>
      </c>
      <c r="C271" s="48">
        <v>285782425</v>
      </c>
      <c r="D271" s="48"/>
      <c r="E271" s="38">
        <v>285782425</v>
      </c>
    </row>
    <row r="272" spans="1:5" ht="16" customHeight="1">
      <c r="A272" s="46" t="s">
        <v>26</v>
      </c>
      <c r="B272" s="46"/>
      <c r="C272" s="47">
        <v>8143471</v>
      </c>
      <c r="D272" s="47"/>
      <c r="E272" s="29">
        <v>8143471</v>
      </c>
    </row>
    <row r="273" spans="1:5" ht="16" customHeight="1">
      <c r="A273" s="36" t="s">
        <v>240</v>
      </c>
      <c r="B273" s="37" t="s">
        <v>241</v>
      </c>
      <c r="C273" s="48">
        <v>8143471</v>
      </c>
      <c r="D273" s="48"/>
      <c r="E273" s="38">
        <v>8143471</v>
      </c>
    </row>
    <row r="274" spans="1:5" ht="16" customHeight="1">
      <c r="A274" s="46" t="s">
        <v>26</v>
      </c>
      <c r="B274" s="46"/>
      <c r="C274" s="47">
        <v>8456534</v>
      </c>
      <c r="D274" s="47"/>
      <c r="E274" s="29">
        <v>8456534</v>
      </c>
    </row>
    <row r="275" spans="1:5" ht="16" customHeight="1">
      <c r="A275" s="36" t="s">
        <v>242</v>
      </c>
      <c r="B275" s="37" t="s">
        <v>243</v>
      </c>
      <c r="C275" s="48">
        <v>8456534</v>
      </c>
      <c r="D275" s="48"/>
      <c r="E275" s="38">
        <v>8456534</v>
      </c>
    </row>
    <row r="276" spans="1:5" ht="16" customHeight="1">
      <c r="A276" s="46" t="s">
        <v>26</v>
      </c>
      <c r="B276" s="46"/>
      <c r="C276" s="47">
        <v>797987343</v>
      </c>
      <c r="D276" s="47"/>
      <c r="E276" s="29">
        <v>797987343</v>
      </c>
    </row>
    <row r="277" spans="1:5" ht="16" customHeight="1">
      <c r="A277" s="36" t="s">
        <v>244</v>
      </c>
      <c r="B277" s="37" t="s">
        <v>245</v>
      </c>
      <c r="C277" s="48">
        <v>797987343</v>
      </c>
      <c r="D277" s="48"/>
      <c r="E277" s="38">
        <v>797987343</v>
      </c>
    </row>
    <row r="278" spans="1:5" ht="16" customHeight="1">
      <c r="A278" s="46" t="s">
        <v>26</v>
      </c>
      <c r="B278" s="46"/>
      <c r="C278" s="47">
        <v>93100000</v>
      </c>
      <c r="D278" s="47"/>
      <c r="E278" s="29">
        <v>93100000</v>
      </c>
    </row>
    <row r="279" spans="1:5" ht="16" customHeight="1">
      <c r="A279" s="36" t="s">
        <v>246</v>
      </c>
      <c r="B279" s="37" t="s">
        <v>245</v>
      </c>
      <c r="C279" s="48">
        <v>93100000</v>
      </c>
      <c r="D279" s="48"/>
      <c r="E279" s="38">
        <v>93100000</v>
      </c>
    </row>
    <row r="280" spans="1:5" ht="16" customHeight="1">
      <c r="A280" s="46" t="s">
        <v>26</v>
      </c>
      <c r="B280" s="46"/>
      <c r="C280" s="47">
        <v>110924619</v>
      </c>
      <c r="D280" s="47"/>
      <c r="E280" s="29">
        <v>110924619</v>
      </c>
    </row>
    <row r="281" spans="1:5" ht="16" customHeight="1">
      <c r="A281" s="36" t="s">
        <v>247</v>
      </c>
      <c r="B281" s="37" t="s">
        <v>245</v>
      </c>
      <c r="C281" s="48">
        <v>110924619</v>
      </c>
      <c r="D281" s="48"/>
      <c r="E281" s="38">
        <v>110924619</v>
      </c>
    </row>
    <row r="282" spans="1:5" ht="16" customHeight="1">
      <c r="A282" s="46" t="s">
        <v>26</v>
      </c>
      <c r="B282" s="46"/>
      <c r="C282" s="47">
        <v>2151590306</v>
      </c>
      <c r="D282" s="47"/>
      <c r="E282" s="29">
        <v>10112081</v>
      </c>
    </row>
    <row r="283" spans="1:5" ht="16" customHeight="1">
      <c r="A283" s="36" t="s">
        <v>248</v>
      </c>
      <c r="B283" s="37" t="s">
        <v>249</v>
      </c>
      <c r="C283" s="48">
        <v>2151590306</v>
      </c>
      <c r="D283" s="48"/>
      <c r="E283" s="38">
        <v>10112081</v>
      </c>
    </row>
    <row r="284" spans="1:5" ht="16" customHeight="1">
      <c r="A284" s="46" t="s">
        <v>26</v>
      </c>
      <c r="B284" s="46"/>
      <c r="C284" s="47">
        <v>115000000</v>
      </c>
      <c r="D284" s="47"/>
      <c r="E284" s="29">
        <v>115000000</v>
      </c>
    </row>
    <row r="285" spans="1:5" ht="16" customHeight="1">
      <c r="A285" s="36" t="s">
        <v>250</v>
      </c>
      <c r="B285" s="37" t="s">
        <v>249</v>
      </c>
      <c r="C285" s="48">
        <v>115000000</v>
      </c>
      <c r="D285" s="48"/>
      <c r="E285" s="38">
        <v>115000000</v>
      </c>
    </row>
    <row r="286" spans="1:5" ht="16" customHeight="1">
      <c r="A286" s="46" t="s">
        <v>26</v>
      </c>
      <c r="B286" s="46"/>
      <c r="C286" s="47">
        <v>60000000</v>
      </c>
      <c r="D286" s="47"/>
      <c r="E286" s="29">
        <v>60000000</v>
      </c>
    </row>
    <row r="287" spans="1:5" ht="16" customHeight="1">
      <c r="A287" s="36" t="s">
        <v>251</v>
      </c>
      <c r="B287" s="37" t="s">
        <v>252</v>
      </c>
      <c r="C287" s="48">
        <v>60000000</v>
      </c>
      <c r="D287" s="48"/>
      <c r="E287" s="38">
        <v>60000000</v>
      </c>
    </row>
    <row r="288" spans="1:5" ht="16" customHeight="1">
      <c r="A288" s="46" t="s">
        <v>26</v>
      </c>
      <c r="B288" s="46"/>
      <c r="C288" s="47">
        <v>1291357781</v>
      </c>
      <c r="D288" s="47"/>
      <c r="E288" s="29">
        <v>1291357781</v>
      </c>
    </row>
    <row r="289" spans="1:5" ht="16" customHeight="1">
      <c r="A289" s="36" t="s">
        <v>253</v>
      </c>
      <c r="B289" s="37" t="s">
        <v>252</v>
      </c>
      <c r="C289" s="48">
        <v>1291357781</v>
      </c>
      <c r="D289" s="48"/>
      <c r="E289" s="38">
        <v>1291357781</v>
      </c>
    </row>
    <row r="290" spans="1:5" ht="16" customHeight="1">
      <c r="A290" s="46" t="s">
        <v>26</v>
      </c>
      <c r="B290" s="46"/>
      <c r="C290" s="47">
        <v>911696134</v>
      </c>
      <c r="D290" s="47"/>
      <c r="E290" s="29">
        <v>911696134</v>
      </c>
    </row>
    <row r="291" spans="1:5" ht="16" customHeight="1">
      <c r="A291" s="36" t="s">
        <v>254</v>
      </c>
      <c r="B291" s="37" t="s">
        <v>255</v>
      </c>
      <c r="C291" s="48">
        <v>911696134</v>
      </c>
      <c r="D291" s="48"/>
      <c r="E291" s="38">
        <v>911696134</v>
      </c>
    </row>
    <row r="292" spans="1:5" ht="16" customHeight="1">
      <c r="A292" s="46" t="s">
        <v>26</v>
      </c>
      <c r="B292" s="46"/>
      <c r="C292" s="47">
        <v>2672234784</v>
      </c>
      <c r="D292" s="47"/>
      <c r="E292" s="29">
        <v>2662234784</v>
      </c>
    </row>
    <row r="293" spans="1:5" ht="16" customHeight="1">
      <c r="A293" s="36" t="s">
        <v>256</v>
      </c>
      <c r="B293" s="37" t="s">
        <v>255</v>
      </c>
      <c r="C293" s="48">
        <v>2672234784</v>
      </c>
      <c r="D293" s="48"/>
      <c r="E293" s="38">
        <v>2662234784</v>
      </c>
    </row>
    <row r="294" spans="1:5" ht="16" customHeight="1">
      <c r="A294" s="46" t="s">
        <v>26</v>
      </c>
      <c r="B294" s="46"/>
      <c r="C294" s="47">
        <v>159018795</v>
      </c>
      <c r="D294" s="47"/>
      <c r="E294" s="29">
        <v>159018795</v>
      </c>
    </row>
    <row r="295" spans="1:5" ht="16" customHeight="1">
      <c r="A295" s="36" t="s">
        <v>257</v>
      </c>
      <c r="B295" s="37" t="s">
        <v>255</v>
      </c>
      <c r="C295" s="48">
        <v>159018795</v>
      </c>
      <c r="D295" s="48"/>
      <c r="E295" s="38">
        <v>159018795</v>
      </c>
    </row>
    <row r="296" spans="1:5" ht="16" customHeight="1">
      <c r="A296" s="46" t="s">
        <v>26</v>
      </c>
      <c r="B296" s="46"/>
      <c r="C296" s="47">
        <v>1248352575</v>
      </c>
      <c r="D296" s="47"/>
      <c r="E296" s="29">
        <v>1248352575</v>
      </c>
    </row>
    <row r="297" spans="1:5" ht="16" customHeight="1">
      <c r="A297" s="36" t="s">
        <v>258</v>
      </c>
      <c r="B297" s="37" t="s">
        <v>259</v>
      </c>
      <c r="C297" s="48">
        <v>1248352575</v>
      </c>
      <c r="D297" s="48"/>
      <c r="E297" s="38">
        <v>1248352575</v>
      </c>
    </row>
    <row r="298" spans="1:5" ht="16" customHeight="1">
      <c r="A298" s="46" t="s">
        <v>26</v>
      </c>
      <c r="B298" s="46"/>
      <c r="C298" s="47">
        <v>18000000</v>
      </c>
      <c r="D298" s="47"/>
      <c r="E298" s="29">
        <v>18000000</v>
      </c>
    </row>
    <row r="299" spans="1:5" ht="16" customHeight="1">
      <c r="A299" s="36" t="s">
        <v>260</v>
      </c>
      <c r="B299" s="37" t="s">
        <v>259</v>
      </c>
      <c r="C299" s="48">
        <v>18000000</v>
      </c>
      <c r="D299" s="48"/>
      <c r="E299" s="38">
        <v>18000000</v>
      </c>
    </row>
    <row r="300" spans="1:5" ht="16" customHeight="1">
      <c r="A300" s="46" t="s">
        <v>26</v>
      </c>
      <c r="B300" s="46"/>
      <c r="C300" s="47">
        <v>10000000</v>
      </c>
      <c r="D300" s="47"/>
      <c r="E300" s="29">
        <v>10000000</v>
      </c>
    </row>
    <row r="301" spans="1:5" ht="16" customHeight="1">
      <c r="A301" s="36" t="s">
        <v>261</v>
      </c>
      <c r="B301" s="37" t="s">
        <v>259</v>
      </c>
      <c r="C301" s="48">
        <v>10000000</v>
      </c>
      <c r="D301" s="48"/>
      <c r="E301" s="38">
        <v>10000000</v>
      </c>
    </row>
    <row r="302" spans="1:5" ht="16" customHeight="1">
      <c r="A302" s="46" t="s">
        <v>26</v>
      </c>
      <c r="B302" s="46"/>
      <c r="C302" s="47">
        <v>840968201</v>
      </c>
      <c r="D302" s="47"/>
      <c r="E302" s="29">
        <v>840968201</v>
      </c>
    </row>
    <row r="303" spans="1:5" ht="16" customHeight="1">
      <c r="A303" s="36" t="s">
        <v>262</v>
      </c>
      <c r="B303" s="37" t="s">
        <v>263</v>
      </c>
      <c r="C303" s="48">
        <v>840968201</v>
      </c>
      <c r="D303" s="48"/>
      <c r="E303" s="38">
        <v>840968201</v>
      </c>
    </row>
    <row r="304" spans="1:5" ht="16" customHeight="1">
      <c r="A304" s="46" t="s">
        <v>26</v>
      </c>
      <c r="B304" s="46"/>
      <c r="C304" s="47">
        <v>27995589</v>
      </c>
      <c r="D304" s="47"/>
      <c r="E304" s="29">
        <v>27995589</v>
      </c>
    </row>
    <row r="305" spans="1:5" ht="16" customHeight="1">
      <c r="A305" s="36" t="s">
        <v>264</v>
      </c>
      <c r="B305" s="37" t="s">
        <v>263</v>
      </c>
      <c r="C305" s="48">
        <v>27995589</v>
      </c>
      <c r="D305" s="48"/>
      <c r="E305" s="38">
        <v>27995589</v>
      </c>
    </row>
    <row r="306" spans="1:5" ht="16" customHeight="1">
      <c r="A306" s="46" t="s">
        <v>26</v>
      </c>
      <c r="B306" s="46"/>
      <c r="C306" s="47">
        <v>951000</v>
      </c>
      <c r="D306" s="47"/>
      <c r="E306" s="29">
        <v>951000</v>
      </c>
    </row>
    <row r="307" spans="1:5" ht="16" customHeight="1">
      <c r="A307" s="36" t="s">
        <v>265</v>
      </c>
      <c r="B307" s="37" t="s">
        <v>263</v>
      </c>
      <c r="C307" s="48">
        <v>951000</v>
      </c>
      <c r="D307" s="48"/>
      <c r="E307" s="38">
        <v>951000</v>
      </c>
    </row>
    <row r="308" spans="1:5" ht="16" customHeight="1">
      <c r="A308" s="46" t="s">
        <v>26</v>
      </c>
      <c r="B308" s="46"/>
      <c r="C308" s="47">
        <v>28797000</v>
      </c>
      <c r="D308" s="47"/>
      <c r="E308" s="29">
        <v>28797000</v>
      </c>
    </row>
    <row r="309" spans="1:5" ht="16" customHeight="1">
      <c r="A309" s="36" t="s">
        <v>266</v>
      </c>
      <c r="B309" s="37" t="s">
        <v>267</v>
      </c>
      <c r="C309" s="48">
        <v>28797000</v>
      </c>
      <c r="D309" s="48"/>
      <c r="E309" s="38">
        <v>28797000</v>
      </c>
    </row>
    <row r="310" spans="1:5" ht="16" customHeight="1">
      <c r="A310" s="46" t="s">
        <v>26</v>
      </c>
      <c r="B310" s="46"/>
      <c r="C310" s="47">
        <v>427828996</v>
      </c>
      <c r="D310" s="47"/>
      <c r="E310" s="29">
        <v>427828996</v>
      </c>
    </row>
    <row r="311" spans="1:5" ht="16" customHeight="1">
      <c r="A311" s="36" t="s">
        <v>268</v>
      </c>
      <c r="B311" s="37" t="s">
        <v>267</v>
      </c>
      <c r="C311" s="48">
        <v>427828996</v>
      </c>
      <c r="D311" s="48"/>
      <c r="E311" s="38">
        <v>427828996</v>
      </c>
    </row>
    <row r="312" spans="1:5" ht="16" customHeight="1">
      <c r="A312" s="46" t="s">
        <v>26</v>
      </c>
      <c r="B312" s="46"/>
      <c r="C312" s="47">
        <v>413861370</v>
      </c>
      <c r="D312" s="47"/>
      <c r="E312" s="29">
        <v>413861370</v>
      </c>
    </row>
    <row r="313" spans="1:5" ht="16" customHeight="1">
      <c r="A313" s="36" t="s">
        <v>269</v>
      </c>
      <c r="B313" s="37" t="s">
        <v>267</v>
      </c>
      <c r="C313" s="48">
        <v>413861370</v>
      </c>
      <c r="D313" s="48"/>
      <c r="E313" s="38">
        <v>413861370</v>
      </c>
    </row>
    <row r="314" spans="1:5" ht="16" customHeight="1">
      <c r="A314" s="46" t="s">
        <v>26</v>
      </c>
      <c r="B314" s="46"/>
      <c r="C314" s="47">
        <v>293597519</v>
      </c>
      <c r="D314" s="47"/>
      <c r="E314" s="29">
        <v>293597519</v>
      </c>
    </row>
    <row r="315" spans="1:5" ht="16" customHeight="1">
      <c r="A315" s="36" t="s">
        <v>270</v>
      </c>
      <c r="B315" s="37" t="s">
        <v>267</v>
      </c>
      <c r="C315" s="48">
        <v>293597519</v>
      </c>
      <c r="D315" s="48"/>
      <c r="E315" s="38">
        <v>293597519</v>
      </c>
    </row>
    <row r="316" spans="1:5" ht="16" customHeight="1">
      <c r="A316" s="46" t="s">
        <v>26</v>
      </c>
      <c r="B316" s="46"/>
      <c r="C316" s="47">
        <v>1000000</v>
      </c>
      <c r="D316" s="47"/>
      <c r="E316" s="29">
        <v>1000000</v>
      </c>
    </row>
    <row r="317" spans="1:5" ht="16" customHeight="1">
      <c r="A317" s="36" t="s">
        <v>271</v>
      </c>
      <c r="B317" s="37" t="s">
        <v>267</v>
      </c>
      <c r="C317" s="48">
        <v>1000000</v>
      </c>
      <c r="D317" s="48"/>
      <c r="E317" s="38">
        <v>1000000</v>
      </c>
    </row>
    <row r="318" spans="1:5" ht="16" customHeight="1">
      <c r="A318" s="46" t="s">
        <v>26</v>
      </c>
      <c r="B318" s="46"/>
      <c r="C318" s="47">
        <v>34328328634</v>
      </c>
      <c r="D318" s="47"/>
      <c r="E318" s="29">
        <v>34328328634</v>
      </c>
    </row>
    <row r="319" spans="1:5" ht="16" customHeight="1">
      <c r="A319" s="36" t="s">
        <v>272</v>
      </c>
      <c r="B319" s="37" t="s">
        <v>273</v>
      </c>
      <c r="C319" s="48">
        <v>34328328634</v>
      </c>
      <c r="D319" s="48"/>
      <c r="E319" s="38">
        <v>34328328634</v>
      </c>
    </row>
    <row r="320" spans="1:5" ht="16" customHeight="1">
      <c r="A320" s="46" t="s">
        <v>26</v>
      </c>
      <c r="B320" s="46"/>
      <c r="C320" s="47">
        <v>753508181</v>
      </c>
      <c r="D320" s="47"/>
      <c r="E320" s="29">
        <v>753508181</v>
      </c>
    </row>
    <row r="321" spans="1:5" ht="16" customHeight="1">
      <c r="A321" s="36" t="s">
        <v>274</v>
      </c>
      <c r="B321" s="37" t="s">
        <v>273</v>
      </c>
      <c r="C321" s="48">
        <v>753508181</v>
      </c>
      <c r="D321" s="48"/>
      <c r="E321" s="38">
        <v>753508181</v>
      </c>
    </row>
    <row r="322" spans="1:5" ht="16" customHeight="1">
      <c r="A322" s="46" t="s">
        <v>26</v>
      </c>
      <c r="B322" s="46"/>
      <c r="C322" s="47">
        <v>30000000</v>
      </c>
      <c r="D322" s="47"/>
      <c r="E322" s="29">
        <v>30000000</v>
      </c>
    </row>
    <row r="323" spans="1:5" ht="16" customHeight="1">
      <c r="A323" s="36" t="s">
        <v>275</v>
      </c>
      <c r="B323" s="37" t="s">
        <v>276</v>
      </c>
      <c r="C323" s="48">
        <v>30000000</v>
      </c>
      <c r="D323" s="48"/>
      <c r="E323" s="38">
        <v>30000000</v>
      </c>
    </row>
    <row r="324" spans="1:5" ht="16" customHeight="1">
      <c r="A324" s="46" t="s">
        <v>26</v>
      </c>
      <c r="B324" s="46"/>
      <c r="C324" s="47">
        <v>417482806</v>
      </c>
      <c r="D324" s="47"/>
      <c r="E324" s="29">
        <v>180000000</v>
      </c>
    </row>
    <row r="325" spans="1:5" ht="16" customHeight="1">
      <c r="A325" s="36" t="s">
        <v>277</v>
      </c>
      <c r="B325" s="37" t="s">
        <v>278</v>
      </c>
      <c r="C325" s="48">
        <v>417482806</v>
      </c>
      <c r="D325" s="48"/>
      <c r="E325" s="38">
        <v>180000000</v>
      </c>
    </row>
    <row r="326" spans="1:5" ht="16" customHeight="1">
      <c r="A326" s="46" t="s">
        <v>26</v>
      </c>
      <c r="B326" s="46"/>
      <c r="C326" s="47">
        <v>19852655</v>
      </c>
      <c r="D326" s="47"/>
      <c r="E326" s="29">
        <v>19852655</v>
      </c>
    </row>
    <row r="327" spans="1:5" ht="16" customHeight="1">
      <c r="A327" s="36" t="s">
        <v>279</v>
      </c>
      <c r="B327" s="37" t="s">
        <v>280</v>
      </c>
      <c r="C327" s="48">
        <v>19852655</v>
      </c>
      <c r="D327" s="48"/>
      <c r="E327" s="38">
        <v>19852655</v>
      </c>
    </row>
    <row r="328" spans="1:5" ht="16" customHeight="1">
      <c r="A328" s="46" t="s">
        <v>26</v>
      </c>
      <c r="B328" s="46"/>
      <c r="C328" s="47">
        <v>12900</v>
      </c>
      <c r="D328" s="47"/>
      <c r="E328" s="29">
        <v>12900</v>
      </c>
    </row>
    <row r="329" spans="1:5" ht="16" customHeight="1">
      <c r="A329" s="36" t="s">
        <v>281</v>
      </c>
      <c r="B329" s="37" t="s">
        <v>280</v>
      </c>
      <c r="C329" s="48">
        <v>12900</v>
      </c>
      <c r="D329" s="48"/>
      <c r="E329" s="38">
        <v>12900</v>
      </c>
    </row>
    <row r="330" spans="1:5" ht="16" customHeight="1">
      <c r="A330" s="46" t="s">
        <v>26</v>
      </c>
      <c r="B330" s="46"/>
      <c r="C330" s="47">
        <v>1412791</v>
      </c>
      <c r="D330" s="47"/>
      <c r="E330" s="29">
        <v>1412791</v>
      </c>
    </row>
    <row r="331" spans="1:5" ht="16" customHeight="1">
      <c r="A331" s="36" t="s">
        <v>282</v>
      </c>
      <c r="B331" s="37" t="s">
        <v>280</v>
      </c>
      <c r="C331" s="48">
        <v>1412791</v>
      </c>
      <c r="D331" s="48"/>
      <c r="E331" s="38">
        <v>1412791</v>
      </c>
    </row>
    <row r="332" spans="1:5" ht="16" customHeight="1">
      <c r="A332" s="46" t="s">
        <v>26</v>
      </c>
      <c r="B332" s="46"/>
      <c r="C332" s="47">
        <v>28755315</v>
      </c>
      <c r="D332" s="47"/>
      <c r="E332" s="29">
        <v>28755315</v>
      </c>
    </row>
    <row r="333" spans="1:5" ht="16" customHeight="1">
      <c r="A333" s="36" t="s">
        <v>283</v>
      </c>
      <c r="B333" s="37" t="s">
        <v>280</v>
      </c>
      <c r="C333" s="48">
        <v>28755315</v>
      </c>
      <c r="D333" s="48"/>
      <c r="E333" s="38">
        <v>28755315</v>
      </c>
    </row>
    <row r="334" spans="1:5" ht="16" customHeight="1">
      <c r="A334" s="46" t="s">
        <v>26</v>
      </c>
      <c r="B334" s="46"/>
      <c r="C334" s="47">
        <v>500000</v>
      </c>
      <c r="D334" s="47"/>
      <c r="E334" s="29">
        <v>500000</v>
      </c>
    </row>
    <row r="335" spans="1:5" ht="16" customHeight="1">
      <c r="A335" s="36" t="s">
        <v>284</v>
      </c>
      <c r="B335" s="37" t="s">
        <v>285</v>
      </c>
      <c r="C335" s="48">
        <v>500000</v>
      </c>
      <c r="D335" s="48"/>
      <c r="E335" s="38">
        <v>500000</v>
      </c>
    </row>
    <row r="336" spans="1:5" ht="16" customHeight="1">
      <c r="A336" s="46" t="s">
        <v>26</v>
      </c>
      <c r="B336" s="46"/>
      <c r="C336" s="47">
        <v>5777392351</v>
      </c>
      <c r="D336" s="47"/>
      <c r="E336" s="29">
        <v>5777392351</v>
      </c>
    </row>
    <row r="337" spans="1:5" ht="16" customHeight="1">
      <c r="A337" s="36" t="s">
        <v>286</v>
      </c>
      <c r="B337" s="37" t="s">
        <v>285</v>
      </c>
      <c r="C337" s="48">
        <v>5777392351</v>
      </c>
      <c r="D337" s="48"/>
      <c r="E337" s="38">
        <v>5777392351</v>
      </c>
    </row>
    <row r="338" spans="1:5" ht="16" customHeight="1">
      <c r="A338" s="46" t="s">
        <v>26</v>
      </c>
      <c r="B338" s="46"/>
      <c r="C338" s="47">
        <v>173787389</v>
      </c>
      <c r="D338" s="47"/>
      <c r="E338" s="29">
        <v>167078255</v>
      </c>
    </row>
    <row r="339" spans="1:5" ht="16" customHeight="1">
      <c r="A339" s="36" t="s">
        <v>287</v>
      </c>
      <c r="B339" s="37" t="s">
        <v>285</v>
      </c>
      <c r="C339" s="48">
        <v>173787389</v>
      </c>
      <c r="D339" s="48"/>
      <c r="E339" s="38">
        <v>167078255</v>
      </c>
    </row>
    <row r="340" spans="1:5" ht="16" customHeight="1">
      <c r="A340" s="46" t="s">
        <v>26</v>
      </c>
      <c r="B340" s="46"/>
      <c r="C340" s="47">
        <v>2030000000</v>
      </c>
      <c r="D340" s="47"/>
      <c r="E340" s="29">
        <v>2030000000</v>
      </c>
    </row>
    <row r="341" spans="1:5" ht="16" customHeight="1">
      <c r="A341" s="36" t="s">
        <v>288</v>
      </c>
      <c r="B341" s="37" t="s">
        <v>289</v>
      </c>
      <c r="C341" s="48">
        <v>2030000000</v>
      </c>
      <c r="D341" s="48"/>
      <c r="E341" s="38">
        <v>2030000000</v>
      </c>
    </row>
    <row r="342" spans="1:5" ht="16" customHeight="1">
      <c r="A342" s="46" t="s">
        <v>26</v>
      </c>
      <c r="B342" s="46"/>
      <c r="C342" s="47">
        <v>5467926</v>
      </c>
      <c r="D342" s="47"/>
      <c r="E342" s="29">
        <v>5467926</v>
      </c>
    </row>
    <row r="343" spans="1:5" ht="16" customHeight="1">
      <c r="A343" s="36" t="s">
        <v>290</v>
      </c>
      <c r="B343" s="37" t="s">
        <v>289</v>
      </c>
      <c r="C343" s="48">
        <v>5467926</v>
      </c>
      <c r="D343" s="48"/>
      <c r="E343" s="38">
        <v>5467926</v>
      </c>
    </row>
    <row r="344" spans="1:5" ht="16" customHeight="1">
      <c r="A344" s="46" t="s">
        <v>26</v>
      </c>
      <c r="B344" s="46"/>
      <c r="C344" s="47">
        <v>7977500</v>
      </c>
      <c r="D344" s="47"/>
      <c r="E344" s="29">
        <v>7977500</v>
      </c>
    </row>
    <row r="345" spans="1:5" ht="16" customHeight="1">
      <c r="A345" s="36" t="s">
        <v>291</v>
      </c>
      <c r="B345" s="37" t="s">
        <v>289</v>
      </c>
      <c r="C345" s="48">
        <v>7977500</v>
      </c>
      <c r="D345" s="48"/>
      <c r="E345" s="38">
        <v>7977500</v>
      </c>
    </row>
    <row r="346" spans="1:5" ht="16" customHeight="1">
      <c r="A346" s="46" t="s">
        <v>26</v>
      </c>
      <c r="B346" s="46"/>
      <c r="C346" s="47">
        <v>10729673</v>
      </c>
      <c r="D346" s="47"/>
      <c r="E346" s="29">
        <v>10729673</v>
      </c>
    </row>
    <row r="347" spans="1:5" ht="16" customHeight="1">
      <c r="A347" s="36" t="s">
        <v>292</v>
      </c>
      <c r="B347" s="37" t="s">
        <v>289</v>
      </c>
      <c r="C347" s="48">
        <v>10729673</v>
      </c>
      <c r="D347" s="48"/>
      <c r="E347" s="38">
        <v>10729673</v>
      </c>
    </row>
    <row r="348" spans="1:5" ht="16" customHeight="1">
      <c r="A348" s="46" t="s">
        <v>26</v>
      </c>
      <c r="B348" s="46"/>
      <c r="C348" s="47">
        <v>4668821</v>
      </c>
      <c r="D348" s="47"/>
      <c r="E348" s="29">
        <v>4668821</v>
      </c>
    </row>
    <row r="349" spans="1:5" ht="16" customHeight="1">
      <c r="A349" s="36" t="s">
        <v>293</v>
      </c>
      <c r="B349" s="37" t="s">
        <v>289</v>
      </c>
      <c r="C349" s="48">
        <v>4668821</v>
      </c>
      <c r="D349" s="48"/>
      <c r="E349" s="38">
        <v>4668821</v>
      </c>
    </row>
    <row r="350" spans="1:5" ht="16" customHeight="1">
      <c r="A350" s="46" t="s">
        <v>26</v>
      </c>
      <c r="B350" s="46"/>
      <c r="C350" s="47">
        <v>16788187</v>
      </c>
      <c r="D350" s="47"/>
      <c r="E350" s="29">
        <v>16788187</v>
      </c>
    </row>
    <row r="351" spans="1:5" ht="16" customHeight="1">
      <c r="A351" s="36" t="s">
        <v>294</v>
      </c>
      <c r="B351" s="37" t="s">
        <v>289</v>
      </c>
      <c r="C351" s="48">
        <v>16788187</v>
      </c>
      <c r="D351" s="48"/>
      <c r="E351" s="38">
        <v>16788187</v>
      </c>
    </row>
    <row r="352" spans="1:5" ht="16" customHeight="1">
      <c r="A352" s="46" t="s">
        <v>26</v>
      </c>
      <c r="B352" s="46"/>
      <c r="C352" s="47">
        <v>457667</v>
      </c>
      <c r="D352" s="47"/>
      <c r="E352" s="29">
        <v>457667</v>
      </c>
    </row>
    <row r="353" spans="1:5" ht="16" customHeight="1">
      <c r="A353" s="36" t="s">
        <v>295</v>
      </c>
      <c r="B353" s="37" t="s">
        <v>296</v>
      </c>
      <c r="C353" s="48">
        <v>457667</v>
      </c>
      <c r="D353" s="48"/>
      <c r="E353" s="38">
        <v>457667</v>
      </c>
    </row>
    <row r="354" spans="1:5" ht="16" customHeight="1">
      <c r="A354" s="46" t="s">
        <v>26</v>
      </c>
      <c r="B354" s="46"/>
      <c r="C354" s="47">
        <v>40932</v>
      </c>
      <c r="D354" s="47"/>
      <c r="E354" s="29">
        <v>40932</v>
      </c>
    </row>
    <row r="355" spans="1:5" ht="16" customHeight="1">
      <c r="A355" s="36" t="s">
        <v>297</v>
      </c>
      <c r="B355" s="37" t="s">
        <v>296</v>
      </c>
      <c r="C355" s="48">
        <v>40932</v>
      </c>
      <c r="D355" s="48"/>
      <c r="E355" s="38">
        <v>40932</v>
      </c>
    </row>
    <row r="356" spans="1:5" ht="16" customHeight="1">
      <c r="A356" s="46" t="s">
        <v>26</v>
      </c>
      <c r="B356" s="46"/>
      <c r="C356" s="47">
        <v>10448415</v>
      </c>
      <c r="D356" s="47"/>
      <c r="E356" s="29">
        <v>10448415</v>
      </c>
    </row>
    <row r="357" spans="1:5" ht="16" customHeight="1">
      <c r="A357" s="36" t="s">
        <v>298</v>
      </c>
      <c r="B357" s="37" t="s">
        <v>299</v>
      </c>
      <c r="C357" s="48">
        <v>10448415</v>
      </c>
      <c r="D357" s="48"/>
      <c r="E357" s="38">
        <v>10448415</v>
      </c>
    </row>
    <row r="358" spans="1:5" ht="16" customHeight="1">
      <c r="A358" s="46" t="s">
        <v>26</v>
      </c>
      <c r="B358" s="46"/>
      <c r="C358" s="47">
        <v>124582315</v>
      </c>
      <c r="D358" s="47"/>
      <c r="E358" s="29">
        <v>124582315</v>
      </c>
    </row>
    <row r="359" spans="1:5" ht="16" customHeight="1">
      <c r="A359" s="36" t="s">
        <v>300</v>
      </c>
      <c r="B359" s="37" t="s">
        <v>299</v>
      </c>
      <c r="C359" s="48">
        <v>124582315</v>
      </c>
      <c r="D359" s="48"/>
      <c r="E359" s="38">
        <v>124582315</v>
      </c>
    </row>
    <row r="360" spans="1:5" ht="16" customHeight="1">
      <c r="A360" s="46" t="s">
        <v>26</v>
      </c>
      <c r="B360" s="46"/>
      <c r="C360" s="47">
        <v>4157611</v>
      </c>
      <c r="D360" s="47"/>
      <c r="E360" s="29">
        <v>4157611</v>
      </c>
    </row>
    <row r="361" spans="1:5" ht="16" customHeight="1">
      <c r="A361" s="36" t="s">
        <v>301</v>
      </c>
      <c r="B361" s="37" t="s">
        <v>299</v>
      </c>
      <c r="C361" s="48">
        <v>4157611</v>
      </c>
      <c r="D361" s="48"/>
      <c r="E361" s="38">
        <v>4157611</v>
      </c>
    </row>
    <row r="362" spans="1:5" ht="16" customHeight="1">
      <c r="A362" s="46" t="s">
        <v>26</v>
      </c>
      <c r="B362" s="46"/>
      <c r="C362" s="47">
        <v>6066110</v>
      </c>
      <c r="D362" s="47"/>
      <c r="E362" s="29">
        <v>6066110</v>
      </c>
    </row>
    <row r="363" spans="1:5" ht="16" customHeight="1">
      <c r="A363" s="36" t="s">
        <v>302</v>
      </c>
      <c r="B363" s="37" t="s">
        <v>303</v>
      </c>
      <c r="C363" s="48">
        <v>6066110</v>
      </c>
      <c r="D363" s="48"/>
      <c r="E363" s="38">
        <v>6066110</v>
      </c>
    </row>
    <row r="364" spans="1:5" ht="16" customHeight="1">
      <c r="A364" s="46" t="s">
        <v>26</v>
      </c>
      <c r="B364" s="46"/>
      <c r="C364" s="47">
        <v>9947316795</v>
      </c>
      <c r="D364" s="47"/>
      <c r="E364" s="29">
        <v>3410997371</v>
      </c>
    </row>
    <row r="365" spans="1:5" ht="16" customHeight="1">
      <c r="A365" s="36" t="s">
        <v>304</v>
      </c>
      <c r="B365" s="37" t="s">
        <v>303</v>
      </c>
      <c r="C365" s="48">
        <v>9947316795</v>
      </c>
      <c r="D365" s="48"/>
      <c r="E365" s="38">
        <v>3410997371</v>
      </c>
    </row>
    <row r="366" spans="1:5" ht="16" customHeight="1">
      <c r="A366" s="46" t="s">
        <v>26</v>
      </c>
      <c r="B366" s="46"/>
      <c r="C366" s="47">
        <v>5000000</v>
      </c>
      <c r="D366" s="47"/>
      <c r="E366" s="29">
        <v>5000000</v>
      </c>
    </row>
    <row r="367" spans="1:5" ht="16" customHeight="1">
      <c r="A367" s="36" t="s">
        <v>305</v>
      </c>
      <c r="B367" s="37" t="s">
        <v>303</v>
      </c>
      <c r="C367" s="48">
        <v>5000000</v>
      </c>
      <c r="D367" s="48"/>
      <c r="E367" s="38">
        <v>5000000</v>
      </c>
    </row>
    <row r="368" spans="1:5" ht="16" customHeight="1">
      <c r="A368" s="46" t="s">
        <v>26</v>
      </c>
      <c r="B368" s="46"/>
      <c r="C368" s="47">
        <v>337800296</v>
      </c>
      <c r="D368" s="47"/>
      <c r="E368" s="29">
        <v>337800296</v>
      </c>
    </row>
    <row r="369" spans="1:5" ht="16" customHeight="1">
      <c r="A369" s="36" t="s">
        <v>306</v>
      </c>
      <c r="B369" s="37" t="s">
        <v>303</v>
      </c>
      <c r="C369" s="48">
        <v>337800296</v>
      </c>
      <c r="D369" s="48"/>
      <c r="E369" s="38">
        <v>337800296</v>
      </c>
    </row>
    <row r="370" spans="1:5" ht="16" customHeight="1">
      <c r="A370" s="46" t="s">
        <v>26</v>
      </c>
      <c r="B370" s="46"/>
      <c r="C370" s="47">
        <v>22713</v>
      </c>
      <c r="D370" s="47"/>
      <c r="E370" s="29">
        <v>22713</v>
      </c>
    </row>
    <row r="371" spans="1:5" ht="16" customHeight="1">
      <c r="A371" s="36" t="s">
        <v>307</v>
      </c>
      <c r="B371" s="37" t="s">
        <v>303</v>
      </c>
      <c r="C371" s="48">
        <v>22713</v>
      </c>
      <c r="D371" s="48"/>
      <c r="E371" s="38">
        <v>22713</v>
      </c>
    </row>
    <row r="372" spans="1:5" ht="16" customHeight="1">
      <c r="A372" s="46" t="s">
        <v>26</v>
      </c>
      <c r="B372" s="46"/>
      <c r="C372" s="47">
        <v>1819731231</v>
      </c>
      <c r="D372" s="47"/>
      <c r="E372" s="29">
        <v>1819731231</v>
      </c>
    </row>
    <row r="373" spans="1:5" ht="16" customHeight="1">
      <c r="A373" s="36" t="s">
        <v>308</v>
      </c>
      <c r="B373" s="37" t="s">
        <v>309</v>
      </c>
      <c r="C373" s="48">
        <v>1819731231</v>
      </c>
      <c r="D373" s="48"/>
      <c r="E373" s="38">
        <v>1819731231</v>
      </c>
    </row>
    <row r="374" spans="1:5" ht="16" customHeight="1">
      <c r="A374" s="46" t="s">
        <v>26</v>
      </c>
      <c r="B374" s="46"/>
      <c r="C374" s="47">
        <v>128338536</v>
      </c>
      <c r="D374" s="47"/>
      <c r="E374" s="29">
        <v>128338536</v>
      </c>
    </row>
    <row r="375" spans="1:5" ht="16" customHeight="1">
      <c r="A375" s="36" t="s">
        <v>310</v>
      </c>
      <c r="B375" s="37" t="s">
        <v>309</v>
      </c>
      <c r="C375" s="48">
        <v>128338536</v>
      </c>
      <c r="D375" s="48"/>
      <c r="E375" s="38">
        <v>128338536</v>
      </c>
    </row>
    <row r="376" spans="1:5" ht="16" customHeight="1">
      <c r="A376" s="46" t="s">
        <v>26</v>
      </c>
      <c r="B376" s="46"/>
      <c r="C376" s="47">
        <v>162369407</v>
      </c>
      <c r="D376" s="47"/>
      <c r="E376" s="29">
        <v>162369407</v>
      </c>
    </row>
    <row r="377" spans="1:5" ht="16" customHeight="1">
      <c r="A377" s="36" t="s">
        <v>311</v>
      </c>
      <c r="B377" s="37" t="s">
        <v>309</v>
      </c>
      <c r="C377" s="48">
        <v>162369407</v>
      </c>
      <c r="D377" s="48"/>
      <c r="E377" s="38">
        <v>162369407</v>
      </c>
    </row>
    <row r="378" spans="1:5" ht="16" customHeight="1">
      <c r="A378" s="46" t="s">
        <v>26</v>
      </c>
      <c r="B378" s="46"/>
      <c r="C378" s="47">
        <v>8500000000</v>
      </c>
      <c r="D378" s="47"/>
      <c r="E378" s="29">
        <v>8500000000</v>
      </c>
    </row>
    <row r="379" spans="1:5" ht="16" customHeight="1">
      <c r="A379" s="36" t="s">
        <v>312</v>
      </c>
      <c r="B379" s="37" t="s">
        <v>309</v>
      </c>
      <c r="C379" s="48">
        <v>8500000000</v>
      </c>
      <c r="D379" s="48"/>
      <c r="E379" s="38">
        <v>8500000000</v>
      </c>
    </row>
    <row r="380" spans="1:5" ht="16" customHeight="1">
      <c r="A380" s="46" t="s">
        <v>26</v>
      </c>
      <c r="B380" s="46"/>
      <c r="C380" s="47">
        <v>393425866</v>
      </c>
      <c r="D380" s="47"/>
      <c r="E380" s="29">
        <v>393425866</v>
      </c>
    </row>
    <row r="381" spans="1:5" ht="16" customHeight="1">
      <c r="A381" s="36" t="s">
        <v>313</v>
      </c>
      <c r="B381" s="37" t="s">
        <v>309</v>
      </c>
      <c r="C381" s="48">
        <v>393425866</v>
      </c>
      <c r="D381" s="48"/>
      <c r="E381" s="38">
        <v>393425866</v>
      </c>
    </row>
    <row r="382" spans="1:5" ht="16" customHeight="1">
      <c r="A382" s="46" t="s">
        <v>26</v>
      </c>
      <c r="B382" s="46"/>
      <c r="C382" s="47">
        <v>3000000000</v>
      </c>
      <c r="D382" s="47"/>
      <c r="E382" s="29">
        <v>3000000000</v>
      </c>
    </row>
    <row r="383" spans="1:5" ht="16" customHeight="1">
      <c r="A383" s="36" t="s">
        <v>314</v>
      </c>
      <c r="B383" s="37" t="s">
        <v>309</v>
      </c>
      <c r="C383" s="48">
        <v>3000000000</v>
      </c>
      <c r="D383" s="48"/>
      <c r="E383" s="38">
        <v>3000000000</v>
      </c>
    </row>
    <row r="384" spans="1:5" ht="16" customHeight="1">
      <c r="A384" s="46" t="s">
        <v>26</v>
      </c>
      <c r="B384" s="46"/>
      <c r="C384" s="47">
        <v>6500000</v>
      </c>
      <c r="D384" s="47"/>
      <c r="E384" s="29">
        <v>6500000</v>
      </c>
    </row>
    <row r="385" spans="1:5" ht="16" customHeight="1">
      <c r="A385" s="36" t="s">
        <v>315</v>
      </c>
      <c r="B385" s="37" t="s">
        <v>309</v>
      </c>
      <c r="C385" s="48">
        <v>6500000</v>
      </c>
      <c r="D385" s="48"/>
      <c r="E385" s="38">
        <v>6500000</v>
      </c>
    </row>
    <row r="386" spans="1:5" ht="16" customHeight="1">
      <c r="A386" s="46" t="s">
        <v>26</v>
      </c>
      <c r="B386" s="46"/>
      <c r="C386" s="47">
        <v>6953000</v>
      </c>
      <c r="D386" s="47"/>
      <c r="E386" s="29">
        <v>6953000</v>
      </c>
    </row>
    <row r="387" spans="1:5" ht="16" customHeight="1">
      <c r="A387" s="36" t="s">
        <v>316</v>
      </c>
      <c r="B387" s="37" t="s">
        <v>317</v>
      </c>
      <c r="C387" s="48">
        <v>6953000</v>
      </c>
      <c r="D387" s="48"/>
      <c r="E387" s="38">
        <v>6953000</v>
      </c>
    </row>
    <row r="388" spans="1:5" ht="16" customHeight="1">
      <c r="A388" s="46" t="s">
        <v>26</v>
      </c>
      <c r="B388" s="46"/>
      <c r="C388" s="47">
        <v>1135000</v>
      </c>
      <c r="D388" s="47"/>
      <c r="E388" s="29">
        <v>1135000</v>
      </c>
    </row>
    <row r="389" spans="1:5" ht="16" customHeight="1">
      <c r="A389" s="36" t="s">
        <v>318</v>
      </c>
      <c r="B389" s="37" t="s">
        <v>317</v>
      </c>
      <c r="C389" s="48">
        <v>1135000</v>
      </c>
      <c r="D389" s="48"/>
      <c r="E389" s="38">
        <v>1135000</v>
      </c>
    </row>
    <row r="390" spans="1:5" ht="16" customHeight="1">
      <c r="A390" s="46" t="s">
        <v>26</v>
      </c>
      <c r="B390" s="46"/>
      <c r="C390" s="47">
        <v>154015417</v>
      </c>
      <c r="D390" s="47"/>
      <c r="E390" s="29">
        <v>154015417</v>
      </c>
    </row>
    <row r="391" spans="1:5" ht="16" customHeight="1">
      <c r="A391" s="36" t="s">
        <v>319</v>
      </c>
      <c r="B391" s="37" t="s">
        <v>320</v>
      </c>
      <c r="C391" s="48">
        <v>154015417</v>
      </c>
      <c r="D391" s="48"/>
      <c r="E391" s="38">
        <v>154015417</v>
      </c>
    </row>
    <row r="392" spans="1:5" ht="16" customHeight="1">
      <c r="A392" s="46" t="s">
        <v>26</v>
      </c>
      <c r="B392" s="46"/>
      <c r="C392" s="47">
        <v>1417215571</v>
      </c>
      <c r="D392" s="47"/>
      <c r="E392" s="29">
        <v>1417215571</v>
      </c>
    </row>
    <row r="393" spans="1:5" ht="16" customHeight="1">
      <c r="A393" s="36" t="s">
        <v>321</v>
      </c>
      <c r="B393" s="37" t="s">
        <v>322</v>
      </c>
      <c r="C393" s="48">
        <v>1417215571</v>
      </c>
      <c r="D393" s="48"/>
      <c r="E393" s="38">
        <v>1417215571</v>
      </c>
    </row>
    <row r="394" spans="1:5" ht="16" customHeight="1">
      <c r="A394" s="46" t="s">
        <v>26</v>
      </c>
      <c r="B394" s="46"/>
      <c r="C394" s="47">
        <v>1990103913</v>
      </c>
      <c r="D394" s="47"/>
      <c r="E394" s="29">
        <v>1990103913</v>
      </c>
    </row>
    <row r="395" spans="1:5" ht="16" customHeight="1">
      <c r="A395" s="36" t="s">
        <v>323</v>
      </c>
      <c r="B395" s="37" t="s">
        <v>322</v>
      </c>
      <c r="C395" s="48">
        <v>1990103913</v>
      </c>
      <c r="D395" s="48"/>
      <c r="E395" s="38">
        <v>1990103913</v>
      </c>
    </row>
    <row r="396" spans="1:5" ht="16" customHeight="1">
      <c r="A396" s="46" t="s">
        <v>26</v>
      </c>
      <c r="B396" s="46"/>
      <c r="C396" s="47">
        <v>36859624</v>
      </c>
      <c r="D396" s="47"/>
      <c r="E396" s="29">
        <v>36859624</v>
      </c>
    </row>
    <row r="397" spans="1:5" ht="16" customHeight="1">
      <c r="A397" s="36" t="s">
        <v>324</v>
      </c>
      <c r="B397" s="37" t="s">
        <v>322</v>
      </c>
      <c r="C397" s="48">
        <v>36859624</v>
      </c>
      <c r="D397" s="48"/>
      <c r="E397" s="38">
        <v>36859624</v>
      </c>
    </row>
    <row r="398" spans="1:5" ht="16" customHeight="1">
      <c r="A398" s="46" t="s">
        <v>26</v>
      </c>
      <c r="B398" s="46"/>
      <c r="C398" s="47">
        <v>7800000</v>
      </c>
      <c r="D398" s="47"/>
      <c r="E398" s="29">
        <v>7800000</v>
      </c>
    </row>
    <row r="399" spans="1:5" ht="16" customHeight="1">
      <c r="A399" s="36" t="s">
        <v>325</v>
      </c>
      <c r="B399" s="37" t="s">
        <v>322</v>
      </c>
      <c r="C399" s="48">
        <v>7800000</v>
      </c>
      <c r="D399" s="48"/>
      <c r="E399" s="38">
        <v>7800000</v>
      </c>
    </row>
    <row r="400" spans="1:5" ht="16" customHeight="1">
      <c r="A400" s="46" t="s">
        <v>26</v>
      </c>
      <c r="B400" s="46"/>
      <c r="C400" s="47">
        <v>12904000</v>
      </c>
      <c r="D400" s="47"/>
      <c r="E400" s="29">
        <v>12904000</v>
      </c>
    </row>
    <row r="401" spans="1:5" ht="16" customHeight="1">
      <c r="A401" s="36" t="s">
        <v>326</v>
      </c>
      <c r="B401" s="37" t="s">
        <v>322</v>
      </c>
      <c r="C401" s="48">
        <v>12904000</v>
      </c>
      <c r="D401" s="48"/>
      <c r="E401" s="38">
        <v>12904000</v>
      </c>
    </row>
    <row r="402" spans="1:5" ht="16" customHeight="1">
      <c r="A402" s="46" t="s">
        <v>26</v>
      </c>
      <c r="B402" s="46"/>
      <c r="C402" s="47">
        <v>1050531168</v>
      </c>
      <c r="D402" s="47"/>
      <c r="E402" s="29">
        <v>1050531168</v>
      </c>
    </row>
    <row r="403" spans="1:5" ht="16" customHeight="1">
      <c r="A403" s="36" t="s">
        <v>327</v>
      </c>
      <c r="B403" s="37" t="s">
        <v>328</v>
      </c>
      <c r="C403" s="48">
        <v>1050531168</v>
      </c>
      <c r="D403" s="48"/>
      <c r="E403" s="38">
        <v>1050531168</v>
      </c>
    </row>
    <row r="404" spans="1:5" ht="16" customHeight="1">
      <c r="A404" s="46" t="s">
        <v>26</v>
      </c>
      <c r="B404" s="46"/>
      <c r="C404" s="47">
        <v>21058099</v>
      </c>
      <c r="D404" s="47"/>
      <c r="E404" s="29">
        <v>21058099</v>
      </c>
    </row>
    <row r="405" spans="1:5" ht="16" customHeight="1">
      <c r="A405" s="36" t="s">
        <v>329</v>
      </c>
      <c r="B405" s="37" t="s">
        <v>328</v>
      </c>
      <c r="C405" s="48">
        <v>21058099</v>
      </c>
      <c r="D405" s="48"/>
      <c r="E405" s="38">
        <v>21058099</v>
      </c>
    </row>
    <row r="406" spans="1:5" ht="16" customHeight="1">
      <c r="A406" s="46" t="s">
        <v>26</v>
      </c>
      <c r="B406" s="46"/>
      <c r="C406" s="47">
        <v>8792048580</v>
      </c>
      <c r="D406" s="47"/>
      <c r="E406" s="29">
        <v>8792048580</v>
      </c>
    </row>
    <row r="407" spans="1:5" ht="16" customHeight="1">
      <c r="A407" s="36" t="s">
        <v>330</v>
      </c>
      <c r="B407" s="37" t="s">
        <v>331</v>
      </c>
      <c r="C407" s="48">
        <v>8792048580</v>
      </c>
      <c r="D407" s="48"/>
      <c r="E407" s="38">
        <v>8792048580</v>
      </c>
    </row>
    <row r="408" spans="1:5" ht="16" customHeight="1">
      <c r="A408" s="46" t="s">
        <v>26</v>
      </c>
      <c r="B408" s="46"/>
      <c r="C408" s="47">
        <v>14224686</v>
      </c>
      <c r="D408" s="47"/>
      <c r="E408" s="29">
        <v>14224686</v>
      </c>
    </row>
    <row r="409" spans="1:5" ht="16" customHeight="1">
      <c r="A409" s="36" t="s">
        <v>332</v>
      </c>
      <c r="B409" s="37" t="s">
        <v>331</v>
      </c>
      <c r="C409" s="48">
        <v>14224686</v>
      </c>
      <c r="D409" s="48"/>
      <c r="E409" s="38">
        <v>14224686</v>
      </c>
    </row>
    <row r="410" spans="1:5" ht="16" customHeight="1">
      <c r="A410" s="46" t="s">
        <v>26</v>
      </c>
      <c r="B410" s="46"/>
      <c r="C410" s="47">
        <v>13500000</v>
      </c>
      <c r="D410" s="47"/>
      <c r="E410" s="29">
        <v>13500000</v>
      </c>
    </row>
    <row r="411" spans="1:5" ht="16" customHeight="1">
      <c r="A411" s="36" t="s">
        <v>333</v>
      </c>
      <c r="B411" s="37" t="s">
        <v>331</v>
      </c>
      <c r="C411" s="48">
        <v>13500000</v>
      </c>
      <c r="D411" s="48"/>
      <c r="E411" s="38">
        <v>13500000</v>
      </c>
    </row>
    <row r="412" spans="1:5" ht="16" customHeight="1">
      <c r="A412" s="46" t="s">
        <v>26</v>
      </c>
      <c r="B412" s="46"/>
      <c r="C412" s="47">
        <v>254878286</v>
      </c>
      <c r="D412" s="47"/>
      <c r="E412" s="29">
        <v>254878286</v>
      </c>
    </row>
    <row r="413" spans="1:5" ht="16" customHeight="1">
      <c r="A413" s="36" t="s">
        <v>334</v>
      </c>
      <c r="B413" s="37" t="s">
        <v>331</v>
      </c>
      <c r="C413" s="48">
        <v>254878286</v>
      </c>
      <c r="D413" s="48"/>
      <c r="E413" s="38">
        <v>254878286</v>
      </c>
    </row>
    <row r="414" spans="1:5" ht="16" customHeight="1">
      <c r="A414" s="46" t="s">
        <v>26</v>
      </c>
      <c r="B414" s="46"/>
      <c r="C414" s="47">
        <v>36103716</v>
      </c>
      <c r="D414" s="47"/>
      <c r="E414" s="29">
        <v>36103716</v>
      </c>
    </row>
    <row r="415" spans="1:5" ht="16" customHeight="1">
      <c r="A415" s="36" t="s">
        <v>335</v>
      </c>
      <c r="B415" s="37" t="s">
        <v>331</v>
      </c>
      <c r="C415" s="48">
        <v>36103716</v>
      </c>
      <c r="D415" s="48"/>
      <c r="E415" s="38">
        <v>36103716</v>
      </c>
    </row>
    <row r="416" spans="1:5" ht="16" customHeight="1">
      <c r="A416" s="46" t="s">
        <v>26</v>
      </c>
      <c r="B416" s="46"/>
      <c r="C416" s="47">
        <v>2200000000</v>
      </c>
      <c r="D416" s="47"/>
      <c r="E416" s="29">
        <v>0</v>
      </c>
    </row>
    <row r="417" spans="1:5" ht="16" customHeight="1">
      <c r="A417" s="36" t="s">
        <v>336</v>
      </c>
      <c r="B417" s="37" t="s">
        <v>331</v>
      </c>
      <c r="C417" s="48">
        <v>2200000000</v>
      </c>
      <c r="D417" s="48"/>
      <c r="E417" s="38">
        <v>0</v>
      </c>
    </row>
    <row r="418" spans="1:5" ht="16" customHeight="1">
      <c r="A418" s="46" t="s">
        <v>26</v>
      </c>
      <c r="B418" s="46"/>
      <c r="C418" s="47">
        <v>6000000</v>
      </c>
      <c r="D418" s="47"/>
      <c r="E418" s="29">
        <v>6000000</v>
      </c>
    </row>
    <row r="419" spans="1:5" ht="16" customHeight="1">
      <c r="A419" s="36" t="s">
        <v>337</v>
      </c>
      <c r="B419" s="37" t="s">
        <v>331</v>
      </c>
      <c r="C419" s="48">
        <v>6000000</v>
      </c>
      <c r="D419" s="48"/>
      <c r="E419" s="38">
        <v>6000000</v>
      </c>
    </row>
    <row r="420" spans="1:5" ht="16" customHeight="1">
      <c r="A420" s="46" t="s">
        <v>26</v>
      </c>
      <c r="B420" s="46"/>
      <c r="C420" s="47">
        <v>14428665740</v>
      </c>
      <c r="D420" s="47"/>
      <c r="E420" s="29">
        <v>222774303</v>
      </c>
    </row>
    <row r="421" spans="1:5" ht="16" customHeight="1">
      <c r="A421" s="36" t="s">
        <v>338</v>
      </c>
      <c r="B421" s="37" t="s">
        <v>339</v>
      </c>
      <c r="C421" s="48">
        <v>14428665740</v>
      </c>
      <c r="D421" s="48"/>
      <c r="E421" s="38">
        <v>222774303</v>
      </c>
    </row>
    <row r="422" spans="1:5" ht="16" customHeight="1">
      <c r="A422" s="46" t="s">
        <v>26</v>
      </c>
      <c r="B422" s="46"/>
      <c r="C422" s="47">
        <v>4000000</v>
      </c>
      <c r="D422" s="47"/>
      <c r="E422" s="29">
        <v>4000000</v>
      </c>
    </row>
    <row r="423" spans="1:5" ht="16" customHeight="1">
      <c r="A423" s="36" t="s">
        <v>340</v>
      </c>
      <c r="B423" s="37" t="s">
        <v>339</v>
      </c>
      <c r="C423" s="48">
        <v>4000000</v>
      </c>
      <c r="D423" s="48"/>
      <c r="E423" s="38">
        <v>4000000</v>
      </c>
    </row>
    <row r="424" spans="1:5" ht="16" customHeight="1">
      <c r="A424" s="46" t="s">
        <v>26</v>
      </c>
      <c r="B424" s="46"/>
      <c r="C424" s="47">
        <v>1652066</v>
      </c>
      <c r="D424" s="47"/>
      <c r="E424" s="29">
        <v>1652066</v>
      </c>
    </row>
    <row r="425" spans="1:5" ht="16" customHeight="1">
      <c r="A425" s="36" t="s">
        <v>341</v>
      </c>
      <c r="B425" s="37" t="s">
        <v>339</v>
      </c>
      <c r="C425" s="48">
        <v>1652066</v>
      </c>
      <c r="D425" s="48"/>
      <c r="E425" s="38">
        <v>1652066</v>
      </c>
    </row>
    <row r="426" spans="1:5" ht="16" customHeight="1">
      <c r="A426" s="46" t="s">
        <v>26</v>
      </c>
      <c r="B426" s="46"/>
      <c r="C426" s="47">
        <v>804631920</v>
      </c>
      <c r="D426" s="47"/>
      <c r="E426" s="29">
        <v>804631920</v>
      </c>
    </row>
    <row r="427" spans="1:5" ht="16" customHeight="1">
      <c r="A427" s="36" t="s">
        <v>342</v>
      </c>
      <c r="B427" s="37" t="s">
        <v>339</v>
      </c>
      <c r="C427" s="48">
        <v>804631920</v>
      </c>
      <c r="D427" s="48"/>
      <c r="E427" s="38">
        <v>804631920</v>
      </c>
    </row>
    <row r="428" spans="1:5" ht="16" customHeight="1">
      <c r="A428" s="46" t="s">
        <v>26</v>
      </c>
      <c r="B428" s="46"/>
      <c r="C428" s="47">
        <v>19088717</v>
      </c>
      <c r="D428" s="47"/>
      <c r="E428" s="29">
        <v>19088717</v>
      </c>
    </row>
    <row r="429" spans="1:5" ht="16" customHeight="1">
      <c r="A429" s="36" t="s">
        <v>343</v>
      </c>
      <c r="B429" s="37" t="s">
        <v>339</v>
      </c>
      <c r="C429" s="48">
        <v>19088717</v>
      </c>
      <c r="D429" s="48"/>
      <c r="E429" s="38">
        <v>19088717</v>
      </c>
    </row>
    <row r="430" spans="1:5" ht="16" customHeight="1">
      <c r="A430" s="46" t="s">
        <v>26</v>
      </c>
      <c r="B430" s="46"/>
      <c r="C430" s="47">
        <v>134665232</v>
      </c>
      <c r="D430" s="47"/>
      <c r="E430" s="29">
        <v>134665232</v>
      </c>
    </row>
    <row r="431" spans="1:5" ht="16" customHeight="1">
      <c r="A431" s="36" t="s">
        <v>344</v>
      </c>
      <c r="B431" s="37" t="s">
        <v>339</v>
      </c>
      <c r="C431" s="48">
        <v>134665232</v>
      </c>
      <c r="D431" s="48"/>
      <c r="E431" s="38">
        <v>134665232</v>
      </c>
    </row>
    <row r="432" spans="1:5" ht="16" customHeight="1">
      <c r="A432" s="46" t="s">
        <v>26</v>
      </c>
      <c r="B432" s="46"/>
      <c r="C432" s="47">
        <v>10020302</v>
      </c>
      <c r="D432" s="47"/>
      <c r="E432" s="29">
        <v>10020302</v>
      </c>
    </row>
    <row r="433" spans="1:5" ht="16" customHeight="1">
      <c r="A433" s="36" t="s">
        <v>345</v>
      </c>
      <c r="B433" s="37" t="s">
        <v>339</v>
      </c>
      <c r="C433" s="48">
        <v>10020302</v>
      </c>
      <c r="D433" s="48"/>
      <c r="E433" s="38">
        <v>10020302</v>
      </c>
    </row>
    <row r="434" spans="1:5" ht="16" customHeight="1">
      <c r="A434" s="46" t="s">
        <v>26</v>
      </c>
      <c r="B434" s="46"/>
      <c r="C434" s="47">
        <v>10726269</v>
      </c>
      <c r="D434" s="47"/>
      <c r="E434" s="29">
        <v>10726269</v>
      </c>
    </row>
    <row r="435" spans="1:5" ht="16" customHeight="1">
      <c r="A435" s="36" t="s">
        <v>346</v>
      </c>
      <c r="B435" s="37" t="s">
        <v>347</v>
      </c>
      <c r="C435" s="48">
        <v>10726269</v>
      </c>
      <c r="D435" s="48"/>
      <c r="E435" s="38">
        <v>10726269</v>
      </c>
    </row>
    <row r="436" spans="1:5" ht="16" customHeight="1">
      <c r="A436" s="46" t="s">
        <v>26</v>
      </c>
      <c r="B436" s="46"/>
      <c r="C436" s="47">
        <v>315000</v>
      </c>
      <c r="D436" s="47"/>
      <c r="E436" s="29">
        <v>315000</v>
      </c>
    </row>
    <row r="437" spans="1:5" ht="16" customHeight="1">
      <c r="A437" s="36" t="s">
        <v>348</v>
      </c>
      <c r="B437" s="37" t="s">
        <v>347</v>
      </c>
      <c r="C437" s="48">
        <v>315000</v>
      </c>
      <c r="D437" s="48"/>
      <c r="E437" s="38">
        <v>315000</v>
      </c>
    </row>
    <row r="438" spans="1:5" ht="16" customHeight="1">
      <c r="A438" s="46" t="s">
        <v>26</v>
      </c>
      <c r="B438" s="46"/>
      <c r="C438" s="47">
        <v>21025000</v>
      </c>
      <c r="D438" s="47"/>
      <c r="E438" s="29">
        <v>21025000</v>
      </c>
    </row>
    <row r="439" spans="1:5" ht="16" customHeight="1">
      <c r="A439" s="36" t="s">
        <v>349</v>
      </c>
      <c r="B439" s="37" t="s">
        <v>347</v>
      </c>
      <c r="C439" s="48">
        <v>21025000</v>
      </c>
      <c r="D439" s="48"/>
      <c r="E439" s="38">
        <v>21025000</v>
      </c>
    </row>
    <row r="440" spans="1:5" ht="16" customHeight="1">
      <c r="A440" s="46" t="s">
        <v>26</v>
      </c>
      <c r="B440" s="46"/>
      <c r="C440" s="47">
        <v>31173093</v>
      </c>
      <c r="D440" s="47"/>
      <c r="E440" s="29">
        <v>31173093</v>
      </c>
    </row>
    <row r="441" spans="1:5" ht="16" customHeight="1">
      <c r="A441" s="36" t="s">
        <v>350</v>
      </c>
      <c r="B441" s="37" t="s">
        <v>347</v>
      </c>
      <c r="C441" s="48">
        <v>31173093</v>
      </c>
      <c r="D441" s="48"/>
      <c r="E441" s="38">
        <v>31173093</v>
      </c>
    </row>
    <row r="442" spans="1:5" ht="16" customHeight="1">
      <c r="A442" s="46" t="s">
        <v>26</v>
      </c>
      <c r="B442" s="46"/>
      <c r="C442" s="47">
        <v>28330472</v>
      </c>
      <c r="D442" s="47"/>
      <c r="E442" s="29">
        <v>28330472</v>
      </c>
    </row>
    <row r="443" spans="1:5" ht="16" customHeight="1">
      <c r="A443" s="36" t="s">
        <v>351</v>
      </c>
      <c r="B443" s="37" t="s">
        <v>352</v>
      </c>
      <c r="C443" s="48">
        <v>28330472</v>
      </c>
      <c r="D443" s="48"/>
      <c r="E443" s="38">
        <v>28330472</v>
      </c>
    </row>
    <row r="444" spans="1:5" ht="16" customHeight="1">
      <c r="A444" s="46" t="s">
        <v>26</v>
      </c>
      <c r="B444" s="46"/>
      <c r="C444" s="47">
        <v>2348907814</v>
      </c>
      <c r="D444" s="47"/>
      <c r="E444" s="29">
        <v>2348907814</v>
      </c>
    </row>
    <row r="445" spans="1:5" ht="16" customHeight="1">
      <c r="A445" s="36" t="s">
        <v>353</v>
      </c>
      <c r="B445" s="37" t="s">
        <v>352</v>
      </c>
      <c r="C445" s="48">
        <v>2348907814</v>
      </c>
      <c r="D445" s="48"/>
      <c r="E445" s="38">
        <v>2348907814</v>
      </c>
    </row>
    <row r="446" spans="1:5" ht="16" customHeight="1">
      <c r="A446" s="46" t="s">
        <v>26</v>
      </c>
      <c r="B446" s="46"/>
      <c r="C446" s="47">
        <v>329366436</v>
      </c>
      <c r="D446" s="47"/>
      <c r="E446" s="29">
        <v>329366436</v>
      </c>
    </row>
    <row r="447" spans="1:5" ht="16" customHeight="1">
      <c r="A447" s="36" t="s">
        <v>354</v>
      </c>
      <c r="B447" s="37" t="s">
        <v>352</v>
      </c>
      <c r="C447" s="48">
        <v>329366436</v>
      </c>
      <c r="D447" s="48"/>
      <c r="E447" s="38">
        <v>329366436</v>
      </c>
    </row>
    <row r="448" spans="1:5" ht="16" customHeight="1">
      <c r="A448" s="46" t="s">
        <v>26</v>
      </c>
      <c r="B448" s="46"/>
      <c r="C448" s="47">
        <v>2456692246</v>
      </c>
      <c r="D448" s="47"/>
      <c r="E448" s="29">
        <v>2456692246</v>
      </c>
    </row>
    <row r="449" spans="1:5" ht="16" customHeight="1">
      <c r="A449" s="36" t="s">
        <v>355</v>
      </c>
      <c r="B449" s="37" t="s">
        <v>352</v>
      </c>
      <c r="C449" s="48">
        <v>2456692246</v>
      </c>
      <c r="D449" s="48"/>
      <c r="E449" s="38">
        <v>2456692246</v>
      </c>
    </row>
    <row r="450" spans="1:5" ht="16" customHeight="1">
      <c r="A450" s="46" t="s">
        <v>26</v>
      </c>
      <c r="B450" s="46"/>
      <c r="C450" s="47">
        <v>358054210</v>
      </c>
      <c r="D450" s="47"/>
      <c r="E450" s="29">
        <v>358054210</v>
      </c>
    </row>
    <row r="451" spans="1:5" ht="16" customHeight="1">
      <c r="A451" s="36" t="s">
        <v>356</v>
      </c>
      <c r="B451" s="37" t="s">
        <v>352</v>
      </c>
      <c r="C451" s="48">
        <v>358054210</v>
      </c>
      <c r="D451" s="48"/>
      <c r="E451" s="38">
        <v>358054210</v>
      </c>
    </row>
    <row r="452" spans="1:5" ht="16" customHeight="1">
      <c r="A452" s="46" t="s">
        <v>26</v>
      </c>
      <c r="B452" s="46"/>
      <c r="C452" s="47">
        <v>15210006</v>
      </c>
      <c r="D452" s="47"/>
      <c r="E452" s="29">
        <v>15210006</v>
      </c>
    </row>
    <row r="453" spans="1:5" ht="16" customHeight="1">
      <c r="A453" s="36" t="s">
        <v>357</v>
      </c>
      <c r="B453" s="37" t="s">
        <v>352</v>
      </c>
      <c r="C453" s="48">
        <v>15210006</v>
      </c>
      <c r="D453" s="48"/>
      <c r="E453" s="38">
        <v>15210006</v>
      </c>
    </row>
    <row r="454" spans="1:5" ht="16" customHeight="1">
      <c r="A454" s="46" t="s">
        <v>26</v>
      </c>
      <c r="B454" s="46"/>
      <c r="C454" s="47">
        <v>9045</v>
      </c>
      <c r="D454" s="47"/>
      <c r="E454" s="29">
        <v>9045</v>
      </c>
    </row>
    <row r="455" spans="1:5" ht="16" customHeight="1">
      <c r="A455" s="36" t="s">
        <v>358</v>
      </c>
      <c r="B455" s="37" t="s">
        <v>359</v>
      </c>
      <c r="C455" s="48">
        <v>9045</v>
      </c>
      <c r="D455" s="48"/>
      <c r="E455" s="38">
        <v>9045</v>
      </c>
    </row>
    <row r="456" spans="1:5" ht="16" customHeight="1">
      <c r="A456" s="46" t="s">
        <v>26</v>
      </c>
      <c r="B456" s="46"/>
      <c r="C456" s="47">
        <v>4589708</v>
      </c>
      <c r="D456" s="47"/>
      <c r="E456" s="29">
        <v>4589708</v>
      </c>
    </row>
    <row r="457" spans="1:5" ht="16" customHeight="1">
      <c r="A457" s="36" t="s">
        <v>360</v>
      </c>
      <c r="B457" s="37" t="s">
        <v>359</v>
      </c>
      <c r="C457" s="48">
        <v>4589708</v>
      </c>
      <c r="D457" s="48"/>
      <c r="E457" s="38">
        <v>4589708</v>
      </c>
    </row>
    <row r="458" spans="1:5" ht="16" customHeight="1">
      <c r="A458" s="46" t="s">
        <v>26</v>
      </c>
      <c r="B458" s="46"/>
      <c r="C458" s="47">
        <v>11177949</v>
      </c>
      <c r="D458" s="47"/>
      <c r="E458" s="29">
        <v>11177949</v>
      </c>
    </row>
    <row r="459" spans="1:5" ht="16" customHeight="1">
      <c r="A459" s="36" t="s">
        <v>361</v>
      </c>
      <c r="B459" s="37" t="s">
        <v>362</v>
      </c>
      <c r="C459" s="48">
        <v>11177949</v>
      </c>
      <c r="D459" s="48"/>
      <c r="E459" s="38">
        <v>11177949</v>
      </c>
    </row>
    <row r="460" spans="1:5" ht="16" customHeight="1">
      <c r="A460" s="46" t="s">
        <v>26</v>
      </c>
      <c r="B460" s="46"/>
      <c r="C460" s="47">
        <v>410539170</v>
      </c>
      <c r="D460" s="47"/>
      <c r="E460" s="29">
        <v>410539170</v>
      </c>
    </row>
    <row r="461" spans="1:5" ht="16" customHeight="1">
      <c r="A461" s="36" t="s">
        <v>363</v>
      </c>
      <c r="B461" s="37" t="s">
        <v>362</v>
      </c>
      <c r="C461" s="48">
        <v>410539170</v>
      </c>
      <c r="D461" s="48"/>
      <c r="E461" s="38">
        <v>410539170</v>
      </c>
    </row>
    <row r="462" spans="1:5" ht="16" customHeight="1">
      <c r="A462" s="46" t="s">
        <v>26</v>
      </c>
      <c r="B462" s="46"/>
      <c r="C462" s="47">
        <v>296489964</v>
      </c>
      <c r="D462" s="47"/>
      <c r="E462" s="29">
        <v>296489964</v>
      </c>
    </row>
    <row r="463" spans="1:5" ht="16" customHeight="1">
      <c r="A463" s="36" t="s">
        <v>364</v>
      </c>
      <c r="B463" s="37" t="s">
        <v>365</v>
      </c>
      <c r="C463" s="48">
        <v>296489964</v>
      </c>
      <c r="D463" s="48"/>
      <c r="E463" s="38">
        <v>296489964</v>
      </c>
    </row>
    <row r="464" spans="1:5" ht="16" customHeight="1">
      <c r="A464" s="44" t="s">
        <v>366</v>
      </c>
      <c r="B464" s="44"/>
      <c r="C464" s="45">
        <v>10237922532</v>
      </c>
      <c r="D464" s="45"/>
      <c r="E464" s="32">
        <v>237772532</v>
      </c>
    </row>
    <row r="465" spans="1:5" ht="16" customHeight="1">
      <c r="A465" s="46" t="s">
        <v>367</v>
      </c>
      <c r="B465" s="46"/>
      <c r="C465" s="47">
        <v>3680000</v>
      </c>
      <c r="D465" s="47"/>
      <c r="E465" s="29">
        <v>3680000</v>
      </c>
    </row>
    <row r="466" spans="1:5" ht="16" customHeight="1">
      <c r="A466" s="36" t="s">
        <v>368</v>
      </c>
      <c r="B466" s="37" t="s">
        <v>64</v>
      </c>
      <c r="C466" s="48">
        <v>3680000</v>
      </c>
      <c r="D466" s="48"/>
      <c r="E466" s="38">
        <v>3680000</v>
      </c>
    </row>
    <row r="467" spans="1:5" ht="16" customHeight="1">
      <c r="A467" s="46" t="s">
        <v>367</v>
      </c>
      <c r="B467" s="46"/>
      <c r="C467" s="47">
        <v>4000000000</v>
      </c>
      <c r="D467" s="47"/>
      <c r="E467" s="29">
        <v>0</v>
      </c>
    </row>
    <row r="468" spans="1:5" ht="16" customHeight="1">
      <c r="A468" s="36" t="s">
        <v>369</v>
      </c>
      <c r="B468" s="37" t="s">
        <v>183</v>
      </c>
      <c r="C468" s="48">
        <v>4000000000</v>
      </c>
      <c r="D468" s="48"/>
      <c r="E468" s="38">
        <v>0</v>
      </c>
    </row>
    <row r="469" spans="1:5" ht="16" customHeight="1">
      <c r="A469" s="46" t="s">
        <v>370</v>
      </c>
      <c r="B469" s="46"/>
      <c r="C469" s="47">
        <v>4730282</v>
      </c>
      <c r="D469" s="47"/>
      <c r="E469" s="29">
        <v>4730282</v>
      </c>
    </row>
    <row r="470" spans="1:5" ht="16" customHeight="1">
      <c r="A470" s="36" t="s">
        <v>371</v>
      </c>
      <c r="B470" s="37" t="s">
        <v>331</v>
      </c>
      <c r="C470" s="48">
        <v>4730282</v>
      </c>
      <c r="D470" s="48"/>
      <c r="E470" s="38">
        <v>4730282</v>
      </c>
    </row>
    <row r="471" spans="1:5" ht="16" customHeight="1">
      <c r="A471" s="46" t="s">
        <v>370</v>
      </c>
      <c r="B471" s="46"/>
      <c r="C471" s="47">
        <v>6000000000</v>
      </c>
      <c r="D471" s="47"/>
      <c r="E471" s="29">
        <v>0</v>
      </c>
    </row>
    <row r="472" spans="1:5" ht="16" customHeight="1">
      <c r="A472" s="36" t="s">
        <v>372</v>
      </c>
      <c r="B472" s="37" t="s">
        <v>331</v>
      </c>
      <c r="C472" s="48">
        <v>6000000000</v>
      </c>
      <c r="D472" s="48"/>
      <c r="E472" s="38">
        <v>0</v>
      </c>
    </row>
    <row r="473" spans="1:5" ht="16" customHeight="1">
      <c r="A473" s="46" t="s">
        <v>370</v>
      </c>
      <c r="B473" s="46"/>
      <c r="C473" s="47">
        <v>22923351</v>
      </c>
      <c r="D473" s="47"/>
      <c r="E473" s="29">
        <v>22923351</v>
      </c>
    </row>
    <row r="474" spans="1:5" ht="16" customHeight="1">
      <c r="A474" s="36" t="s">
        <v>373</v>
      </c>
      <c r="B474" s="37" t="s">
        <v>331</v>
      </c>
      <c r="C474" s="48">
        <v>22923351</v>
      </c>
      <c r="D474" s="48"/>
      <c r="E474" s="38">
        <v>22923351</v>
      </c>
    </row>
    <row r="475" spans="1:5" ht="16" customHeight="1">
      <c r="A475" s="46" t="s">
        <v>370</v>
      </c>
      <c r="B475" s="46"/>
      <c r="C475" s="47">
        <v>500000</v>
      </c>
      <c r="D475" s="47"/>
      <c r="E475" s="29">
        <v>500000</v>
      </c>
    </row>
    <row r="476" spans="1:5" ht="16" customHeight="1">
      <c r="A476" s="36" t="s">
        <v>374</v>
      </c>
      <c r="B476" s="37" t="s">
        <v>331</v>
      </c>
      <c r="C476" s="48">
        <v>500000</v>
      </c>
      <c r="D476" s="48"/>
      <c r="E476" s="38">
        <v>500000</v>
      </c>
    </row>
    <row r="477" spans="1:5" ht="16" customHeight="1">
      <c r="A477" s="46" t="s">
        <v>370</v>
      </c>
      <c r="B477" s="46"/>
      <c r="C477" s="47">
        <v>205488899</v>
      </c>
      <c r="D477" s="47"/>
      <c r="E477" s="29">
        <v>205488899</v>
      </c>
    </row>
    <row r="478" spans="1:5" ht="16" customHeight="1">
      <c r="A478" s="36" t="s">
        <v>375</v>
      </c>
      <c r="B478" s="37" t="s">
        <v>331</v>
      </c>
      <c r="C478" s="48">
        <v>205488899</v>
      </c>
      <c r="D478" s="48"/>
      <c r="E478" s="38">
        <v>205488899</v>
      </c>
    </row>
    <row r="479" spans="1:5" ht="16" customHeight="1">
      <c r="A479" s="46" t="s">
        <v>370</v>
      </c>
      <c r="B479" s="46"/>
      <c r="C479" s="47">
        <v>600000</v>
      </c>
      <c r="D479" s="47"/>
      <c r="E479" s="29">
        <v>450000</v>
      </c>
    </row>
    <row r="480" spans="1:5" ht="16" customHeight="1">
      <c r="A480" s="36" t="s">
        <v>376</v>
      </c>
      <c r="B480" s="37" t="s">
        <v>331</v>
      </c>
      <c r="C480" s="48">
        <v>600000</v>
      </c>
      <c r="D480" s="48"/>
      <c r="E480" s="38">
        <v>450000</v>
      </c>
    </row>
    <row r="481" spans="1:5" ht="16" customHeight="1">
      <c r="A481" s="44" t="s">
        <v>377</v>
      </c>
      <c r="B481" s="44"/>
      <c r="C481" s="45">
        <v>51596933994</v>
      </c>
      <c r="D481" s="45"/>
      <c r="E481" s="32">
        <v>0</v>
      </c>
    </row>
    <row r="482" spans="1:5" ht="16" customHeight="1">
      <c r="A482" s="46" t="s">
        <v>378</v>
      </c>
      <c r="B482" s="46"/>
      <c r="C482" s="47">
        <v>533253296</v>
      </c>
      <c r="D482" s="47"/>
      <c r="E482" s="29">
        <v>0</v>
      </c>
    </row>
    <row r="483" spans="1:5" ht="16" customHeight="1">
      <c r="A483" s="36" t="s">
        <v>379</v>
      </c>
      <c r="B483" s="37" t="s">
        <v>380</v>
      </c>
      <c r="C483" s="48">
        <v>533253296</v>
      </c>
      <c r="D483" s="48"/>
      <c r="E483" s="38">
        <v>0</v>
      </c>
    </row>
    <row r="484" spans="1:5" ht="16" customHeight="1">
      <c r="A484" s="46" t="s">
        <v>378</v>
      </c>
      <c r="B484" s="46"/>
      <c r="C484" s="47">
        <v>34382063</v>
      </c>
      <c r="D484" s="47"/>
      <c r="E484" s="29">
        <v>0</v>
      </c>
    </row>
    <row r="485" spans="1:5" ht="16" customHeight="1">
      <c r="A485" s="36" t="s">
        <v>381</v>
      </c>
      <c r="B485" s="37" t="s">
        <v>382</v>
      </c>
      <c r="C485" s="48">
        <v>34382063</v>
      </c>
      <c r="D485" s="48"/>
      <c r="E485" s="38">
        <v>0</v>
      </c>
    </row>
    <row r="486" spans="1:5" ht="16" customHeight="1">
      <c r="A486" s="46" t="s">
        <v>378</v>
      </c>
      <c r="B486" s="46"/>
      <c r="C486" s="47">
        <v>222431047</v>
      </c>
      <c r="D486" s="47"/>
      <c r="E486" s="29">
        <v>0</v>
      </c>
    </row>
    <row r="487" spans="1:5" ht="16" customHeight="1">
      <c r="A487" s="36" t="s">
        <v>383</v>
      </c>
      <c r="B487" s="37" t="s">
        <v>384</v>
      </c>
      <c r="C487" s="48">
        <v>222431047</v>
      </c>
      <c r="D487" s="48"/>
      <c r="E487" s="38">
        <v>0</v>
      </c>
    </row>
    <row r="488" spans="1:5" ht="16" customHeight="1">
      <c r="A488" s="46" t="s">
        <v>378</v>
      </c>
      <c r="B488" s="46"/>
      <c r="C488" s="47">
        <v>34513000</v>
      </c>
      <c r="D488" s="47"/>
      <c r="E488" s="29">
        <v>0</v>
      </c>
    </row>
    <row r="489" spans="1:5" ht="16" customHeight="1">
      <c r="A489" s="36" t="s">
        <v>385</v>
      </c>
      <c r="B489" s="37" t="s">
        <v>386</v>
      </c>
      <c r="C489" s="48">
        <v>34513000</v>
      </c>
      <c r="D489" s="48"/>
      <c r="E489" s="38">
        <v>0</v>
      </c>
    </row>
    <row r="490" spans="1:5" ht="16" customHeight="1">
      <c r="A490" s="46" t="s">
        <v>378</v>
      </c>
      <c r="B490" s="46"/>
      <c r="C490" s="47">
        <v>6627757</v>
      </c>
      <c r="D490" s="47"/>
      <c r="E490" s="29">
        <v>0</v>
      </c>
    </row>
    <row r="491" spans="1:5" ht="16" customHeight="1">
      <c r="A491" s="36" t="s">
        <v>387</v>
      </c>
      <c r="B491" s="37" t="s">
        <v>388</v>
      </c>
      <c r="C491" s="48">
        <v>6627757</v>
      </c>
      <c r="D491" s="48"/>
      <c r="E491" s="38">
        <v>0</v>
      </c>
    </row>
    <row r="492" spans="1:5" ht="16" customHeight="1">
      <c r="A492" s="46" t="s">
        <v>378</v>
      </c>
      <c r="B492" s="46"/>
      <c r="C492" s="47">
        <v>3790225</v>
      </c>
      <c r="D492" s="47"/>
      <c r="E492" s="29">
        <v>0</v>
      </c>
    </row>
    <row r="493" spans="1:5" ht="16" customHeight="1">
      <c r="A493" s="36" t="s">
        <v>389</v>
      </c>
      <c r="B493" s="37" t="s">
        <v>46</v>
      </c>
      <c r="C493" s="48">
        <v>3790225</v>
      </c>
      <c r="D493" s="48"/>
      <c r="E493" s="38">
        <v>0</v>
      </c>
    </row>
    <row r="494" spans="1:5" ht="16" customHeight="1">
      <c r="A494" s="46" t="s">
        <v>390</v>
      </c>
      <c r="B494" s="46"/>
      <c r="C494" s="47">
        <v>4177883185</v>
      </c>
      <c r="D494" s="47"/>
      <c r="E494" s="29">
        <v>0</v>
      </c>
    </row>
    <row r="495" spans="1:5" ht="16" customHeight="1">
      <c r="A495" s="36" t="s">
        <v>391</v>
      </c>
      <c r="B495" s="37" t="s">
        <v>392</v>
      </c>
      <c r="C495" s="48">
        <v>4177883185</v>
      </c>
      <c r="D495" s="48"/>
      <c r="E495" s="38">
        <v>0</v>
      </c>
    </row>
    <row r="496" spans="1:5" ht="16" customHeight="1">
      <c r="A496" s="46" t="s">
        <v>390</v>
      </c>
      <c r="B496" s="46"/>
      <c r="C496" s="47">
        <v>27441492</v>
      </c>
      <c r="D496" s="47"/>
      <c r="E496" s="29">
        <v>0</v>
      </c>
    </row>
    <row r="497" spans="1:5" ht="16" customHeight="1">
      <c r="A497" s="36" t="s">
        <v>393</v>
      </c>
      <c r="B497" s="37" t="s">
        <v>28</v>
      </c>
      <c r="C497" s="48">
        <v>27441492</v>
      </c>
      <c r="D497" s="48"/>
      <c r="E497" s="38">
        <v>0</v>
      </c>
    </row>
    <row r="498" spans="1:5" ht="16" customHeight="1">
      <c r="A498" s="46" t="s">
        <v>390</v>
      </c>
      <c r="B498" s="46"/>
      <c r="C498" s="47">
        <v>14002342</v>
      </c>
      <c r="D498" s="47"/>
      <c r="E498" s="29">
        <v>0</v>
      </c>
    </row>
    <row r="499" spans="1:5" ht="16" customHeight="1">
      <c r="A499" s="36" t="s">
        <v>394</v>
      </c>
      <c r="B499" s="37" t="s">
        <v>395</v>
      </c>
      <c r="C499" s="48">
        <v>14002342</v>
      </c>
      <c r="D499" s="48"/>
      <c r="E499" s="38">
        <v>0</v>
      </c>
    </row>
    <row r="500" spans="1:5" ht="16" customHeight="1">
      <c r="A500" s="46" t="s">
        <v>390</v>
      </c>
      <c r="B500" s="46"/>
      <c r="C500" s="47">
        <v>520000000</v>
      </c>
      <c r="D500" s="47"/>
      <c r="E500" s="29">
        <v>0</v>
      </c>
    </row>
    <row r="501" spans="1:5" ht="16" customHeight="1">
      <c r="A501" s="36" t="s">
        <v>396</v>
      </c>
      <c r="B501" s="37" t="s">
        <v>37</v>
      </c>
      <c r="C501" s="48">
        <v>520000000</v>
      </c>
      <c r="D501" s="48"/>
      <c r="E501" s="38">
        <v>0</v>
      </c>
    </row>
    <row r="502" spans="1:5" ht="16" customHeight="1">
      <c r="A502" s="46" t="s">
        <v>390</v>
      </c>
      <c r="B502" s="46"/>
      <c r="C502" s="47">
        <v>15000000</v>
      </c>
      <c r="D502" s="47"/>
      <c r="E502" s="29">
        <v>0</v>
      </c>
    </row>
    <row r="503" spans="1:5" ht="16" customHeight="1">
      <c r="A503" s="36" t="s">
        <v>397</v>
      </c>
      <c r="B503" s="37" t="s">
        <v>64</v>
      </c>
      <c r="C503" s="48">
        <v>15000000</v>
      </c>
      <c r="D503" s="48"/>
      <c r="E503" s="38">
        <v>0</v>
      </c>
    </row>
    <row r="504" spans="1:5" ht="16" customHeight="1">
      <c r="A504" s="46" t="s">
        <v>390</v>
      </c>
      <c r="B504" s="46"/>
      <c r="C504" s="47">
        <v>3312824545</v>
      </c>
      <c r="D504" s="47"/>
      <c r="E504" s="29">
        <v>0</v>
      </c>
    </row>
    <row r="505" spans="1:5" ht="16" customHeight="1">
      <c r="A505" s="36" t="s">
        <v>398</v>
      </c>
      <c r="B505" s="37" t="s">
        <v>99</v>
      </c>
      <c r="C505" s="48">
        <v>3312824545</v>
      </c>
      <c r="D505" s="48"/>
      <c r="E505" s="38">
        <v>0</v>
      </c>
    </row>
    <row r="506" spans="1:5" ht="16" customHeight="1">
      <c r="A506" s="46" t="s">
        <v>390</v>
      </c>
      <c r="B506" s="46"/>
      <c r="C506" s="47">
        <v>30000000000</v>
      </c>
      <c r="D506" s="47"/>
      <c r="E506" s="29">
        <v>0</v>
      </c>
    </row>
    <row r="507" spans="1:5" ht="16" customHeight="1">
      <c r="A507" s="36" t="s">
        <v>399</v>
      </c>
      <c r="B507" s="37" t="s">
        <v>137</v>
      </c>
      <c r="C507" s="48">
        <v>30000000000</v>
      </c>
      <c r="D507" s="48"/>
      <c r="E507" s="38">
        <v>0</v>
      </c>
    </row>
    <row r="508" spans="1:5" ht="16" customHeight="1">
      <c r="A508" s="46" t="s">
        <v>390</v>
      </c>
      <c r="B508" s="46"/>
      <c r="C508" s="47">
        <v>30590400</v>
      </c>
      <c r="D508" s="47"/>
      <c r="E508" s="29">
        <v>0</v>
      </c>
    </row>
    <row r="509" spans="1:5" ht="16" customHeight="1">
      <c r="A509" s="36" t="s">
        <v>400</v>
      </c>
      <c r="B509" s="37" t="s">
        <v>137</v>
      </c>
      <c r="C509" s="48">
        <v>30590400</v>
      </c>
      <c r="D509" s="48"/>
      <c r="E509" s="38">
        <v>0</v>
      </c>
    </row>
    <row r="510" spans="1:5" ht="16" customHeight="1">
      <c r="A510" s="46" t="s">
        <v>390</v>
      </c>
      <c r="B510" s="46"/>
      <c r="C510" s="47">
        <v>83500000</v>
      </c>
      <c r="D510" s="47"/>
      <c r="E510" s="29">
        <v>0</v>
      </c>
    </row>
    <row r="511" spans="1:5" ht="16" customHeight="1">
      <c r="A511" s="36" t="s">
        <v>401</v>
      </c>
      <c r="B511" s="37" t="s">
        <v>137</v>
      </c>
      <c r="C511" s="48">
        <v>83500000</v>
      </c>
      <c r="D511" s="48"/>
      <c r="E511" s="38">
        <v>0</v>
      </c>
    </row>
    <row r="512" spans="1:5" ht="16" customHeight="1">
      <c r="A512" s="46" t="s">
        <v>390</v>
      </c>
      <c r="B512" s="46"/>
      <c r="C512" s="47">
        <v>12000000000</v>
      </c>
      <c r="D512" s="47"/>
      <c r="E512" s="29">
        <v>0</v>
      </c>
    </row>
    <row r="513" spans="1:5" ht="16" customHeight="1">
      <c r="A513" s="36" t="s">
        <v>402</v>
      </c>
      <c r="B513" s="37" t="s">
        <v>162</v>
      </c>
      <c r="C513" s="48">
        <v>12000000000</v>
      </c>
      <c r="D513" s="48"/>
      <c r="E513" s="38">
        <v>0</v>
      </c>
    </row>
    <row r="514" spans="1:5" ht="16" customHeight="1">
      <c r="A514" s="46" t="s">
        <v>390</v>
      </c>
      <c r="B514" s="46"/>
      <c r="C514" s="47">
        <v>37998000</v>
      </c>
      <c r="D514" s="47"/>
      <c r="E514" s="29">
        <v>0</v>
      </c>
    </row>
    <row r="515" spans="1:5" ht="16" customHeight="1">
      <c r="A515" s="36" t="s">
        <v>403</v>
      </c>
      <c r="B515" s="37" t="s">
        <v>176</v>
      </c>
      <c r="C515" s="48">
        <v>37998000</v>
      </c>
      <c r="D515" s="48"/>
      <c r="E515" s="38">
        <v>0</v>
      </c>
    </row>
    <row r="516" spans="1:5" ht="16" customHeight="1">
      <c r="A516" s="46" t="s">
        <v>390</v>
      </c>
      <c r="B516" s="46"/>
      <c r="C516" s="47">
        <v>2500000</v>
      </c>
      <c r="D516" s="47"/>
      <c r="E516" s="29">
        <v>0</v>
      </c>
    </row>
    <row r="517" spans="1:5" ht="16" customHeight="1">
      <c r="A517" s="36" t="s">
        <v>404</v>
      </c>
      <c r="B517" s="37" t="s">
        <v>205</v>
      </c>
      <c r="C517" s="48">
        <v>2500000</v>
      </c>
      <c r="D517" s="48"/>
      <c r="E517" s="38">
        <v>0</v>
      </c>
    </row>
    <row r="518" spans="1:5" ht="16" customHeight="1">
      <c r="A518" s="46" t="s">
        <v>390</v>
      </c>
      <c r="B518" s="46"/>
      <c r="C518" s="47">
        <v>230380000</v>
      </c>
      <c r="D518" s="47"/>
      <c r="E518" s="29">
        <v>0</v>
      </c>
    </row>
    <row r="519" spans="1:5" ht="16" customHeight="1">
      <c r="A519" s="36" t="s">
        <v>405</v>
      </c>
      <c r="B519" s="37" t="s">
        <v>227</v>
      </c>
      <c r="C519" s="48">
        <v>230380000</v>
      </c>
      <c r="D519" s="48"/>
      <c r="E519" s="38">
        <v>0</v>
      </c>
    </row>
    <row r="520" spans="1:5" ht="16" customHeight="1">
      <c r="A520" s="46" t="s">
        <v>390</v>
      </c>
      <c r="B520" s="46"/>
      <c r="C520" s="47">
        <v>190000000</v>
      </c>
      <c r="D520" s="47"/>
      <c r="E520" s="29">
        <v>0</v>
      </c>
    </row>
    <row r="521" spans="1:5" ht="16" customHeight="1">
      <c r="A521" s="36" t="s">
        <v>406</v>
      </c>
      <c r="B521" s="37" t="s">
        <v>407</v>
      </c>
      <c r="C521" s="48">
        <v>190000000</v>
      </c>
      <c r="D521" s="48"/>
      <c r="E521" s="38">
        <v>0</v>
      </c>
    </row>
    <row r="522" spans="1:5" ht="16" customHeight="1">
      <c r="A522" s="46" t="s">
        <v>390</v>
      </c>
      <c r="B522" s="46"/>
      <c r="C522" s="47">
        <v>59356642</v>
      </c>
      <c r="D522" s="47"/>
      <c r="E522" s="29">
        <v>0</v>
      </c>
    </row>
    <row r="523" spans="1:5" ht="16" customHeight="1">
      <c r="A523" s="36" t="s">
        <v>408</v>
      </c>
      <c r="B523" s="37" t="s">
        <v>322</v>
      </c>
      <c r="C523" s="48">
        <v>59356642</v>
      </c>
      <c r="D523" s="48"/>
      <c r="E523" s="38">
        <v>0</v>
      </c>
    </row>
    <row r="524" spans="1:5" ht="16" customHeight="1">
      <c r="A524" s="46" t="s">
        <v>390</v>
      </c>
      <c r="B524" s="46"/>
      <c r="C524" s="47">
        <v>60460000</v>
      </c>
      <c r="D524" s="47"/>
      <c r="E524" s="29">
        <v>0</v>
      </c>
    </row>
    <row r="525" spans="1:5" ht="16" customHeight="1">
      <c r="A525" s="36" t="s">
        <v>409</v>
      </c>
      <c r="B525" s="37" t="s">
        <v>322</v>
      </c>
      <c r="C525" s="48">
        <v>60460000</v>
      </c>
      <c r="D525" s="48"/>
      <c r="E525" s="38">
        <v>0</v>
      </c>
    </row>
    <row r="526" spans="1:5" ht="16" customHeight="1">
      <c r="A526" s="44" t="s">
        <v>410</v>
      </c>
      <c r="B526" s="44"/>
      <c r="C526" s="45"/>
      <c r="D526" s="45"/>
      <c r="E526" s="32">
        <f>+E527+E529+E531+E533+E535+E537+E539+E541</f>
        <v>4181137927</v>
      </c>
    </row>
    <row r="527" spans="1:5" ht="16" customHeight="1">
      <c r="A527" s="46" t="s">
        <v>26</v>
      </c>
      <c r="B527" s="46"/>
      <c r="C527" s="47">
        <v>0</v>
      </c>
      <c r="D527" s="47"/>
      <c r="E527" s="29">
        <v>1058618</v>
      </c>
    </row>
    <row r="528" spans="1:5" ht="16" customHeight="1">
      <c r="A528" s="36" t="s">
        <v>411</v>
      </c>
      <c r="B528" s="37" t="s">
        <v>412</v>
      </c>
      <c r="C528" s="48">
        <v>0</v>
      </c>
      <c r="D528" s="48"/>
      <c r="E528" s="38">
        <v>1058618</v>
      </c>
    </row>
    <row r="529" spans="1:8" ht="16" customHeight="1">
      <c r="A529" s="46" t="s">
        <v>26</v>
      </c>
      <c r="B529" s="46"/>
      <c r="C529" s="47">
        <v>0</v>
      </c>
      <c r="D529" s="47"/>
      <c r="E529" s="29">
        <v>30883917</v>
      </c>
    </row>
    <row r="530" spans="1:8" ht="16" customHeight="1">
      <c r="A530" s="36" t="s">
        <v>413</v>
      </c>
      <c r="B530" s="37" t="s">
        <v>414</v>
      </c>
      <c r="C530" s="48">
        <v>0</v>
      </c>
      <c r="D530" s="48"/>
      <c r="E530" s="38">
        <v>30883917</v>
      </c>
    </row>
    <row r="531" spans="1:8" ht="16" customHeight="1">
      <c r="A531" s="46" t="s">
        <v>26</v>
      </c>
      <c r="B531" s="46"/>
      <c r="C531" s="47">
        <v>0</v>
      </c>
      <c r="D531" s="47"/>
      <c r="E531" s="29">
        <v>2718032</v>
      </c>
    </row>
    <row r="532" spans="1:8" ht="16" customHeight="1">
      <c r="A532" s="36" t="s">
        <v>415</v>
      </c>
      <c r="B532" s="37" t="s">
        <v>416</v>
      </c>
      <c r="C532" s="48">
        <v>0</v>
      </c>
      <c r="D532" s="48"/>
      <c r="E532" s="38">
        <v>2718032</v>
      </c>
    </row>
    <row r="533" spans="1:8" ht="16" customHeight="1">
      <c r="A533" s="46" t="s">
        <v>26</v>
      </c>
      <c r="B533" s="46"/>
      <c r="C533" s="47">
        <v>0</v>
      </c>
      <c r="D533" s="47"/>
      <c r="E533" s="29">
        <v>4110225</v>
      </c>
    </row>
    <row r="534" spans="1:8" ht="16" customHeight="1">
      <c r="A534" s="36" t="s">
        <v>417</v>
      </c>
      <c r="B534" s="37" t="s">
        <v>418</v>
      </c>
      <c r="C534" s="48">
        <v>0</v>
      </c>
      <c r="D534" s="48"/>
      <c r="E534" s="38">
        <v>4110225</v>
      </c>
    </row>
    <row r="535" spans="1:8" ht="16" customHeight="1">
      <c r="A535" s="46" t="s">
        <v>26</v>
      </c>
      <c r="B535" s="46"/>
      <c r="C535" s="47">
        <v>0</v>
      </c>
      <c r="D535" s="47"/>
      <c r="E535" s="29">
        <v>4136802498</v>
      </c>
    </row>
    <row r="536" spans="1:8" ht="16" customHeight="1">
      <c r="A536" s="36" t="s">
        <v>419</v>
      </c>
      <c r="B536" s="37" t="s">
        <v>101</v>
      </c>
      <c r="C536" s="48">
        <v>0</v>
      </c>
      <c r="D536" s="48"/>
      <c r="E536" s="38">
        <v>4136802498</v>
      </c>
    </row>
    <row r="537" spans="1:8" ht="16" customHeight="1">
      <c r="A537" s="46" t="s">
        <v>26</v>
      </c>
      <c r="B537" s="46"/>
      <c r="C537" s="47">
        <v>0</v>
      </c>
      <c r="D537" s="47"/>
      <c r="E537" s="29">
        <v>89580</v>
      </c>
    </row>
    <row r="538" spans="1:8" ht="16" customHeight="1">
      <c r="A538" s="36" t="s">
        <v>420</v>
      </c>
      <c r="B538" s="37" t="s">
        <v>421</v>
      </c>
      <c r="C538" s="48">
        <v>0</v>
      </c>
      <c r="D538" s="48"/>
      <c r="E538" s="38">
        <v>89580</v>
      </c>
    </row>
    <row r="539" spans="1:8" ht="16" customHeight="1">
      <c r="A539" s="46" t="s">
        <v>26</v>
      </c>
      <c r="B539" s="46"/>
      <c r="C539" s="47">
        <v>0</v>
      </c>
      <c r="D539" s="47"/>
      <c r="E539" s="29">
        <v>3282278</v>
      </c>
    </row>
    <row r="540" spans="1:8" ht="16" customHeight="1">
      <c r="A540" s="36" t="s">
        <v>422</v>
      </c>
      <c r="B540" s="37" t="s">
        <v>154</v>
      </c>
      <c r="C540" s="48">
        <v>0</v>
      </c>
      <c r="D540" s="48"/>
      <c r="E540" s="38">
        <v>3282278</v>
      </c>
    </row>
    <row r="541" spans="1:8" ht="16" customHeight="1">
      <c r="A541" s="46" t="s">
        <v>26</v>
      </c>
      <c r="B541" s="46"/>
      <c r="C541" s="47">
        <v>0</v>
      </c>
      <c r="D541" s="47"/>
      <c r="E541" s="29">
        <v>2192779</v>
      </c>
    </row>
    <row r="542" spans="1:8" ht="16" customHeight="1">
      <c r="A542" s="36" t="s">
        <v>423</v>
      </c>
      <c r="B542" s="37" t="s">
        <v>245</v>
      </c>
      <c r="C542" s="48">
        <v>0</v>
      </c>
      <c r="D542" s="48"/>
      <c r="E542" s="38">
        <v>2192779</v>
      </c>
    </row>
    <row r="543" spans="1:8" ht="16" customHeight="1">
      <c r="A543" s="41" t="s">
        <v>424</v>
      </c>
      <c r="B543" s="41"/>
      <c r="C543" s="51">
        <f>+C526+C481+C464+C5</f>
        <v>308257720964</v>
      </c>
      <c r="D543" s="51"/>
      <c r="E543" s="28">
        <f>+E526+E481+E464+E5</f>
        <v>192246334386</v>
      </c>
      <c r="G543" s="30"/>
      <c r="H543" s="30"/>
    </row>
    <row r="544" spans="1:8" ht="16" customHeight="1">
      <c r="A544" s="41" t="s">
        <v>425</v>
      </c>
      <c r="B544" s="41"/>
      <c r="C544" s="51">
        <f>+C543-E543</f>
        <v>116011386578</v>
      </c>
      <c r="D544" s="51"/>
      <c r="E544" s="51"/>
      <c r="G544" s="30"/>
    </row>
    <row r="545" spans="1:5" ht="16" customHeight="1">
      <c r="A545" s="49" t="s">
        <v>426</v>
      </c>
      <c r="B545" s="49"/>
      <c r="C545" s="49"/>
      <c r="D545" s="49"/>
      <c r="E545" s="49"/>
    </row>
    <row r="546" spans="1:5" ht="16" customHeight="1">
      <c r="A546" s="49" t="s">
        <v>427</v>
      </c>
      <c r="B546" s="49"/>
      <c r="C546" s="49"/>
      <c r="D546" s="50">
        <v>5835398914256</v>
      </c>
      <c r="E546" s="50"/>
    </row>
    <row r="547" spans="1:5" ht="16" customHeight="1">
      <c r="A547" s="49" t="s">
        <v>428</v>
      </c>
      <c r="B547" s="49"/>
      <c r="C547" s="49"/>
      <c r="D547" s="50">
        <v>5719387527678</v>
      </c>
      <c r="E547" s="50"/>
    </row>
    <row r="548" spans="1:5" ht="16" customHeight="1">
      <c r="A548" s="49" t="s">
        <v>429</v>
      </c>
      <c r="B548" s="49"/>
      <c r="C548" s="49"/>
      <c r="D548" s="50">
        <v>116011386578</v>
      </c>
      <c r="E548" s="50"/>
    </row>
  </sheetData>
  <mergeCells count="824">
    <mergeCell ref="C542:D542"/>
    <mergeCell ref="A541:B541"/>
    <mergeCell ref="C541:D541"/>
    <mergeCell ref="A546:C546"/>
    <mergeCell ref="D546:E546"/>
    <mergeCell ref="A547:C547"/>
    <mergeCell ref="D547:E547"/>
    <mergeCell ref="A548:C548"/>
    <mergeCell ref="D548:E548"/>
    <mergeCell ref="A543:B543"/>
    <mergeCell ref="C543:D543"/>
    <mergeCell ref="A544:B544"/>
    <mergeCell ref="C544:E544"/>
    <mergeCell ref="A545:E545"/>
    <mergeCell ref="A535:B535"/>
    <mergeCell ref="C535:D535"/>
    <mergeCell ref="C536:D536"/>
    <mergeCell ref="C538:D538"/>
    <mergeCell ref="A537:B537"/>
    <mergeCell ref="C537:D537"/>
    <mergeCell ref="A539:B539"/>
    <mergeCell ref="C539:D539"/>
    <mergeCell ref="C540:D540"/>
    <mergeCell ref="C528:D528"/>
    <mergeCell ref="C530:D530"/>
    <mergeCell ref="A529:B529"/>
    <mergeCell ref="C529:D529"/>
    <mergeCell ref="A531:B531"/>
    <mergeCell ref="C531:D531"/>
    <mergeCell ref="C532:D532"/>
    <mergeCell ref="C534:D534"/>
    <mergeCell ref="A533:B533"/>
    <mergeCell ref="C533:D533"/>
    <mergeCell ref="A514:B514"/>
    <mergeCell ref="C514:D514"/>
    <mergeCell ref="C515:D515"/>
    <mergeCell ref="A516:B516"/>
    <mergeCell ref="C516:D516"/>
    <mergeCell ref="C517:D517"/>
    <mergeCell ref="A526:B526"/>
    <mergeCell ref="C526:D526"/>
    <mergeCell ref="A527:B527"/>
    <mergeCell ref="C527:D527"/>
    <mergeCell ref="A522:B522"/>
    <mergeCell ref="C522:D522"/>
    <mergeCell ref="C523:D523"/>
    <mergeCell ref="A524:B524"/>
    <mergeCell ref="C524:D524"/>
    <mergeCell ref="C525:D525"/>
    <mergeCell ref="A518:B518"/>
    <mergeCell ref="C518:D518"/>
    <mergeCell ref="C519:D519"/>
    <mergeCell ref="A520:B520"/>
    <mergeCell ref="C520:D520"/>
    <mergeCell ref="C521:D521"/>
    <mergeCell ref="A512:B512"/>
    <mergeCell ref="C512:D512"/>
    <mergeCell ref="C513:D513"/>
    <mergeCell ref="A506:B506"/>
    <mergeCell ref="C506:D506"/>
    <mergeCell ref="C507:D507"/>
    <mergeCell ref="A508:B508"/>
    <mergeCell ref="C508:D508"/>
    <mergeCell ref="C509:D509"/>
    <mergeCell ref="A498:B498"/>
    <mergeCell ref="C498:D498"/>
    <mergeCell ref="C499:D499"/>
    <mergeCell ref="A500:B500"/>
    <mergeCell ref="C500:D500"/>
    <mergeCell ref="C501:D501"/>
    <mergeCell ref="A494:B494"/>
    <mergeCell ref="C494:D494"/>
    <mergeCell ref="C495:D495"/>
    <mergeCell ref="A510:B510"/>
    <mergeCell ref="C510:D510"/>
    <mergeCell ref="C511:D511"/>
    <mergeCell ref="A502:B502"/>
    <mergeCell ref="C502:D502"/>
    <mergeCell ref="C503:D503"/>
    <mergeCell ref="A504:B504"/>
    <mergeCell ref="C504:D504"/>
    <mergeCell ref="C505:D505"/>
    <mergeCell ref="A496:B496"/>
    <mergeCell ref="C496:D496"/>
    <mergeCell ref="C497:D497"/>
    <mergeCell ref="A488:B488"/>
    <mergeCell ref="C488:D488"/>
    <mergeCell ref="C489:D489"/>
    <mergeCell ref="A482:B482"/>
    <mergeCell ref="C482:D482"/>
    <mergeCell ref="C483:D483"/>
    <mergeCell ref="A484:B484"/>
    <mergeCell ref="C484:D484"/>
    <mergeCell ref="C485:D485"/>
    <mergeCell ref="A490:B490"/>
    <mergeCell ref="C490:D490"/>
    <mergeCell ref="C491:D491"/>
    <mergeCell ref="A492:B492"/>
    <mergeCell ref="C492:D492"/>
    <mergeCell ref="C493:D493"/>
    <mergeCell ref="C474:D474"/>
    <mergeCell ref="A475:B475"/>
    <mergeCell ref="C475:D475"/>
    <mergeCell ref="C476:D476"/>
    <mergeCell ref="A477:B477"/>
    <mergeCell ref="C477:D477"/>
    <mergeCell ref="C470:D470"/>
    <mergeCell ref="A471:B471"/>
    <mergeCell ref="C471:D471"/>
    <mergeCell ref="A486:B486"/>
    <mergeCell ref="C486:D486"/>
    <mergeCell ref="C487:D487"/>
    <mergeCell ref="C478:D478"/>
    <mergeCell ref="A479:B479"/>
    <mergeCell ref="C479:D479"/>
    <mergeCell ref="C480:D480"/>
    <mergeCell ref="A481:B481"/>
    <mergeCell ref="C481:D481"/>
    <mergeCell ref="C472:D472"/>
    <mergeCell ref="A473:B473"/>
    <mergeCell ref="C473:D473"/>
    <mergeCell ref="A464:B464"/>
    <mergeCell ref="C464:D464"/>
    <mergeCell ref="A465:B465"/>
    <mergeCell ref="C465:D465"/>
    <mergeCell ref="A458:B458"/>
    <mergeCell ref="C458:D458"/>
    <mergeCell ref="C459:D459"/>
    <mergeCell ref="A460:B460"/>
    <mergeCell ref="C460:D460"/>
    <mergeCell ref="C461:D461"/>
    <mergeCell ref="C466:D466"/>
    <mergeCell ref="A467:B467"/>
    <mergeCell ref="C467:D467"/>
    <mergeCell ref="C468:D468"/>
    <mergeCell ref="A469:B469"/>
    <mergeCell ref="C469:D469"/>
    <mergeCell ref="A450:B450"/>
    <mergeCell ref="C450:D450"/>
    <mergeCell ref="C451:D451"/>
    <mergeCell ref="A452:B452"/>
    <mergeCell ref="C452:D452"/>
    <mergeCell ref="C453:D453"/>
    <mergeCell ref="A446:B446"/>
    <mergeCell ref="C446:D446"/>
    <mergeCell ref="C447:D447"/>
    <mergeCell ref="A462:B462"/>
    <mergeCell ref="C462:D462"/>
    <mergeCell ref="C463:D463"/>
    <mergeCell ref="A454:B454"/>
    <mergeCell ref="C454:D454"/>
    <mergeCell ref="C455:D455"/>
    <mergeCell ref="A456:B456"/>
    <mergeCell ref="C456:D456"/>
    <mergeCell ref="C457:D457"/>
    <mergeCell ref="A448:B448"/>
    <mergeCell ref="C448:D448"/>
    <mergeCell ref="C449:D449"/>
    <mergeCell ref="A440:B440"/>
    <mergeCell ref="C440:D440"/>
    <mergeCell ref="C441:D441"/>
    <mergeCell ref="A434:B434"/>
    <mergeCell ref="C434:D434"/>
    <mergeCell ref="C435:D435"/>
    <mergeCell ref="A436:B436"/>
    <mergeCell ref="C436:D436"/>
    <mergeCell ref="C437:D437"/>
    <mergeCell ref="A442:B442"/>
    <mergeCell ref="C442:D442"/>
    <mergeCell ref="C443:D443"/>
    <mergeCell ref="A444:B444"/>
    <mergeCell ref="C444:D444"/>
    <mergeCell ref="C445:D445"/>
    <mergeCell ref="A426:B426"/>
    <mergeCell ref="C426:D426"/>
    <mergeCell ref="C427:D427"/>
    <mergeCell ref="A428:B428"/>
    <mergeCell ref="C428:D428"/>
    <mergeCell ref="C429:D429"/>
    <mergeCell ref="A422:B422"/>
    <mergeCell ref="C422:D422"/>
    <mergeCell ref="C423:D423"/>
    <mergeCell ref="A438:B438"/>
    <mergeCell ref="C438:D438"/>
    <mergeCell ref="C439:D439"/>
    <mergeCell ref="A430:B430"/>
    <mergeCell ref="C430:D430"/>
    <mergeCell ref="C431:D431"/>
    <mergeCell ref="A432:B432"/>
    <mergeCell ref="C432:D432"/>
    <mergeCell ref="C433:D433"/>
    <mergeCell ref="A424:B424"/>
    <mergeCell ref="C424:D424"/>
    <mergeCell ref="C425:D425"/>
    <mergeCell ref="A416:B416"/>
    <mergeCell ref="C416:D416"/>
    <mergeCell ref="C417:D417"/>
    <mergeCell ref="A410:B410"/>
    <mergeCell ref="C410:D410"/>
    <mergeCell ref="C411:D411"/>
    <mergeCell ref="A412:B412"/>
    <mergeCell ref="C412:D412"/>
    <mergeCell ref="C413:D413"/>
    <mergeCell ref="A418:B418"/>
    <mergeCell ref="C418:D418"/>
    <mergeCell ref="C419:D419"/>
    <mergeCell ref="A420:B420"/>
    <mergeCell ref="C420:D420"/>
    <mergeCell ref="C421:D421"/>
    <mergeCell ref="A402:B402"/>
    <mergeCell ref="C402:D402"/>
    <mergeCell ref="C403:D403"/>
    <mergeCell ref="A404:B404"/>
    <mergeCell ref="C404:D404"/>
    <mergeCell ref="C405:D405"/>
    <mergeCell ref="A398:B398"/>
    <mergeCell ref="C398:D398"/>
    <mergeCell ref="C399:D399"/>
    <mergeCell ref="A414:B414"/>
    <mergeCell ref="C414:D414"/>
    <mergeCell ref="C415:D415"/>
    <mergeCell ref="A406:B406"/>
    <mergeCell ref="C406:D406"/>
    <mergeCell ref="C407:D407"/>
    <mergeCell ref="A408:B408"/>
    <mergeCell ref="C408:D408"/>
    <mergeCell ref="C409:D409"/>
    <mergeCell ref="A400:B400"/>
    <mergeCell ref="C400:D400"/>
    <mergeCell ref="C401:D401"/>
    <mergeCell ref="A392:B392"/>
    <mergeCell ref="C392:D392"/>
    <mergeCell ref="C393:D393"/>
    <mergeCell ref="A386:B386"/>
    <mergeCell ref="C386:D386"/>
    <mergeCell ref="C387:D387"/>
    <mergeCell ref="A388:B388"/>
    <mergeCell ref="C388:D388"/>
    <mergeCell ref="C389:D389"/>
    <mergeCell ref="A394:B394"/>
    <mergeCell ref="C394:D394"/>
    <mergeCell ref="C395:D395"/>
    <mergeCell ref="A396:B396"/>
    <mergeCell ref="C396:D396"/>
    <mergeCell ref="C397:D397"/>
    <mergeCell ref="A378:B378"/>
    <mergeCell ref="C378:D378"/>
    <mergeCell ref="C379:D379"/>
    <mergeCell ref="A380:B380"/>
    <mergeCell ref="C380:D380"/>
    <mergeCell ref="C381:D381"/>
    <mergeCell ref="A374:B374"/>
    <mergeCell ref="C374:D374"/>
    <mergeCell ref="C375:D375"/>
    <mergeCell ref="A390:B390"/>
    <mergeCell ref="C390:D390"/>
    <mergeCell ref="C391:D391"/>
    <mergeCell ref="A382:B382"/>
    <mergeCell ref="C382:D382"/>
    <mergeCell ref="C383:D383"/>
    <mergeCell ref="A384:B384"/>
    <mergeCell ref="C384:D384"/>
    <mergeCell ref="C385:D385"/>
    <mergeCell ref="A376:B376"/>
    <mergeCell ref="C376:D376"/>
    <mergeCell ref="C377:D377"/>
    <mergeCell ref="A368:B368"/>
    <mergeCell ref="C368:D368"/>
    <mergeCell ref="C369:D369"/>
    <mergeCell ref="A362:B362"/>
    <mergeCell ref="C362:D362"/>
    <mergeCell ref="C363:D363"/>
    <mergeCell ref="A364:B364"/>
    <mergeCell ref="C364:D364"/>
    <mergeCell ref="C365:D365"/>
    <mergeCell ref="A370:B370"/>
    <mergeCell ref="C370:D370"/>
    <mergeCell ref="C371:D371"/>
    <mergeCell ref="A372:B372"/>
    <mergeCell ref="C372:D372"/>
    <mergeCell ref="C373:D373"/>
    <mergeCell ref="A354:B354"/>
    <mergeCell ref="C354:D354"/>
    <mergeCell ref="C355:D355"/>
    <mergeCell ref="A356:B356"/>
    <mergeCell ref="C356:D356"/>
    <mergeCell ref="C357:D357"/>
    <mergeCell ref="A350:B350"/>
    <mergeCell ref="C350:D350"/>
    <mergeCell ref="C351:D351"/>
    <mergeCell ref="A366:B366"/>
    <mergeCell ref="C366:D366"/>
    <mergeCell ref="C367:D367"/>
    <mergeCell ref="A358:B358"/>
    <mergeCell ref="C358:D358"/>
    <mergeCell ref="C359:D359"/>
    <mergeCell ref="A360:B360"/>
    <mergeCell ref="C360:D360"/>
    <mergeCell ref="C361:D361"/>
    <mergeCell ref="A352:B352"/>
    <mergeCell ref="C352:D352"/>
    <mergeCell ref="C353:D353"/>
    <mergeCell ref="A344:B344"/>
    <mergeCell ref="C344:D344"/>
    <mergeCell ref="C345:D345"/>
    <mergeCell ref="A338:B338"/>
    <mergeCell ref="C338:D338"/>
    <mergeCell ref="C339:D339"/>
    <mergeCell ref="A340:B340"/>
    <mergeCell ref="C340:D340"/>
    <mergeCell ref="C341:D341"/>
    <mergeCell ref="A346:B346"/>
    <mergeCell ref="C346:D346"/>
    <mergeCell ref="C347:D347"/>
    <mergeCell ref="A348:B348"/>
    <mergeCell ref="C348:D348"/>
    <mergeCell ref="C349:D349"/>
    <mergeCell ref="A330:B330"/>
    <mergeCell ref="C330:D330"/>
    <mergeCell ref="C331:D331"/>
    <mergeCell ref="A332:B332"/>
    <mergeCell ref="C332:D332"/>
    <mergeCell ref="C333:D333"/>
    <mergeCell ref="A326:B326"/>
    <mergeCell ref="C326:D326"/>
    <mergeCell ref="C327:D327"/>
    <mergeCell ref="A342:B342"/>
    <mergeCell ref="C342:D342"/>
    <mergeCell ref="C343:D343"/>
    <mergeCell ref="A334:B334"/>
    <mergeCell ref="C334:D334"/>
    <mergeCell ref="C335:D335"/>
    <mergeCell ref="A336:B336"/>
    <mergeCell ref="C336:D336"/>
    <mergeCell ref="C337:D337"/>
    <mergeCell ref="A328:B328"/>
    <mergeCell ref="C328:D328"/>
    <mergeCell ref="C329:D329"/>
    <mergeCell ref="A320:B320"/>
    <mergeCell ref="C320:D320"/>
    <mergeCell ref="C321:D321"/>
    <mergeCell ref="A314:B314"/>
    <mergeCell ref="C314:D314"/>
    <mergeCell ref="C315:D315"/>
    <mergeCell ref="A316:B316"/>
    <mergeCell ref="C316:D316"/>
    <mergeCell ref="C317:D317"/>
    <mergeCell ref="A322:B322"/>
    <mergeCell ref="C322:D322"/>
    <mergeCell ref="C323:D323"/>
    <mergeCell ref="A324:B324"/>
    <mergeCell ref="C324:D324"/>
    <mergeCell ref="C325:D325"/>
    <mergeCell ref="A306:B306"/>
    <mergeCell ref="C306:D306"/>
    <mergeCell ref="C307:D307"/>
    <mergeCell ref="A308:B308"/>
    <mergeCell ref="C308:D308"/>
    <mergeCell ref="C309:D309"/>
    <mergeCell ref="A302:B302"/>
    <mergeCell ref="C302:D302"/>
    <mergeCell ref="C303:D303"/>
    <mergeCell ref="A318:B318"/>
    <mergeCell ref="C318:D318"/>
    <mergeCell ref="C319:D319"/>
    <mergeCell ref="A310:B310"/>
    <mergeCell ref="C310:D310"/>
    <mergeCell ref="C311:D311"/>
    <mergeCell ref="A312:B312"/>
    <mergeCell ref="C312:D312"/>
    <mergeCell ref="C313:D313"/>
    <mergeCell ref="A304:B304"/>
    <mergeCell ref="C304:D304"/>
    <mergeCell ref="C305:D305"/>
    <mergeCell ref="A296:B296"/>
    <mergeCell ref="C296:D296"/>
    <mergeCell ref="C297:D297"/>
    <mergeCell ref="A290:B290"/>
    <mergeCell ref="C290:D290"/>
    <mergeCell ref="C291:D291"/>
    <mergeCell ref="A292:B292"/>
    <mergeCell ref="C292:D292"/>
    <mergeCell ref="C293:D293"/>
    <mergeCell ref="A298:B298"/>
    <mergeCell ref="C298:D298"/>
    <mergeCell ref="C299:D299"/>
    <mergeCell ref="A300:B300"/>
    <mergeCell ref="C300:D300"/>
    <mergeCell ref="C301:D301"/>
    <mergeCell ref="A282:B282"/>
    <mergeCell ref="C282:D282"/>
    <mergeCell ref="C283:D283"/>
    <mergeCell ref="A284:B284"/>
    <mergeCell ref="C284:D284"/>
    <mergeCell ref="C285:D285"/>
    <mergeCell ref="A278:B278"/>
    <mergeCell ref="C278:D278"/>
    <mergeCell ref="C279:D279"/>
    <mergeCell ref="A294:B294"/>
    <mergeCell ref="C294:D294"/>
    <mergeCell ref="C295:D295"/>
    <mergeCell ref="A286:B286"/>
    <mergeCell ref="C286:D286"/>
    <mergeCell ref="C287:D287"/>
    <mergeCell ref="A288:B288"/>
    <mergeCell ref="C288:D288"/>
    <mergeCell ref="C289:D289"/>
    <mergeCell ref="A280:B280"/>
    <mergeCell ref="C280:D280"/>
    <mergeCell ref="C281:D281"/>
    <mergeCell ref="A272:B272"/>
    <mergeCell ref="C272:D272"/>
    <mergeCell ref="C273:D273"/>
    <mergeCell ref="A266:B266"/>
    <mergeCell ref="C266:D266"/>
    <mergeCell ref="C267:D267"/>
    <mergeCell ref="A268:B268"/>
    <mergeCell ref="C268:D268"/>
    <mergeCell ref="C269:D269"/>
    <mergeCell ref="A274:B274"/>
    <mergeCell ref="C274:D274"/>
    <mergeCell ref="C275:D275"/>
    <mergeCell ref="A276:B276"/>
    <mergeCell ref="C276:D276"/>
    <mergeCell ref="C277:D277"/>
    <mergeCell ref="A258:B258"/>
    <mergeCell ref="C258:D258"/>
    <mergeCell ref="C259:D259"/>
    <mergeCell ref="A260:B260"/>
    <mergeCell ref="C260:D260"/>
    <mergeCell ref="C261:D261"/>
    <mergeCell ref="A254:B254"/>
    <mergeCell ref="C254:D254"/>
    <mergeCell ref="C255:D255"/>
    <mergeCell ref="A270:B270"/>
    <mergeCell ref="C270:D270"/>
    <mergeCell ref="C271:D271"/>
    <mergeCell ref="A262:B262"/>
    <mergeCell ref="C262:D262"/>
    <mergeCell ref="C263:D263"/>
    <mergeCell ref="A264:B264"/>
    <mergeCell ref="C264:D264"/>
    <mergeCell ref="C265:D265"/>
    <mergeCell ref="A256:B256"/>
    <mergeCell ref="C256:D256"/>
    <mergeCell ref="C257:D257"/>
    <mergeCell ref="A248:B248"/>
    <mergeCell ref="C248:D248"/>
    <mergeCell ref="C249:D249"/>
    <mergeCell ref="A242:B242"/>
    <mergeCell ref="C242:D242"/>
    <mergeCell ref="C243:D243"/>
    <mergeCell ref="A244:B244"/>
    <mergeCell ref="C244:D244"/>
    <mergeCell ref="C245:D245"/>
    <mergeCell ref="A250:B250"/>
    <mergeCell ref="C250:D250"/>
    <mergeCell ref="C251:D251"/>
    <mergeCell ref="A252:B252"/>
    <mergeCell ref="C252:D252"/>
    <mergeCell ref="C253:D253"/>
    <mergeCell ref="A234:B234"/>
    <mergeCell ref="C234:D234"/>
    <mergeCell ref="C235:D235"/>
    <mergeCell ref="A236:B236"/>
    <mergeCell ref="C236:D236"/>
    <mergeCell ref="C237:D237"/>
    <mergeCell ref="A230:B230"/>
    <mergeCell ref="C230:D230"/>
    <mergeCell ref="C231:D231"/>
    <mergeCell ref="A246:B246"/>
    <mergeCell ref="C246:D246"/>
    <mergeCell ref="C247:D247"/>
    <mergeCell ref="A238:B238"/>
    <mergeCell ref="C238:D238"/>
    <mergeCell ref="C239:D239"/>
    <mergeCell ref="A240:B240"/>
    <mergeCell ref="C240:D240"/>
    <mergeCell ref="C241:D241"/>
    <mergeCell ref="A232:B232"/>
    <mergeCell ref="C232:D232"/>
    <mergeCell ref="C233:D233"/>
    <mergeCell ref="A224:B224"/>
    <mergeCell ref="C224:D224"/>
    <mergeCell ref="C225:D225"/>
    <mergeCell ref="A218:B218"/>
    <mergeCell ref="C218:D218"/>
    <mergeCell ref="C219:D219"/>
    <mergeCell ref="A220:B220"/>
    <mergeCell ref="C220:D220"/>
    <mergeCell ref="C221:D221"/>
    <mergeCell ref="A226:B226"/>
    <mergeCell ref="C226:D226"/>
    <mergeCell ref="C227:D227"/>
    <mergeCell ref="A228:B228"/>
    <mergeCell ref="C228:D228"/>
    <mergeCell ref="C229:D229"/>
    <mergeCell ref="A210:B210"/>
    <mergeCell ref="C210:D210"/>
    <mergeCell ref="C211:D211"/>
    <mergeCell ref="A212:B212"/>
    <mergeCell ref="C212:D212"/>
    <mergeCell ref="C213:D213"/>
    <mergeCell ref="A206:B206"/>
    <mergeCell ref="C206:D206"/>
    <mergeCell ref="C207:D207"/>
    <mergeCell ref="A222:B222"/>
    <mergeCell ref="C222:D222"/>
    <mergeCell ref="C223:D223"/>
    <mergeCell ref="A214:B214"/>
    <mergeCell ref="C214:D214"/>
    <mergeCell ref="C215:D215"/>
    <mergeCell ref="A216:B216"/>
    <mergeCell ref="C216:D216"/>
    <mergeCell ref="C217:D217"/>
    <mergeCell ref="A208:B208"/>
    <mergeCell ref="C208:D208"/>
    <mergeCell ref="C209:D209"/>
    <mergeCell ref="A200:B200"/>
    <mergeCell ref="C200:D200"/>
    <mergeCell ref="C201:D201"/>
    <mergeCell ref="A194:B194"/>
    <mergeCell ref="C194:D194"/>
    <mergeCell ref="C195:D195"/>
    <mergeCell ref="A196:B196"/>
    <mergeCell ref="C196:D196"/>
    <mergeCell ref="C197:D197"/>
    <mergeCell ref="A202:B202"/>
    <mergeCell ref="C202:D202"/>
    <mergeCell ref="C203:D203"/>
    <mergeCell ref="A204:B204"/>
    <mergeCell ref="C204:D204"/>
    <mergeCell ref="C205:D205"/>
    <mergeCell ref="A186:B186"/>
    <mergeCell ref="C186:D186"/>
    <mergeCell ref="C187:D187"/>
    <mergeCell ref="A188:B188"/>
    <mergeCell ref="C188:D188"/>
    <mergeCell ref="C189:D189"/>
    <mergeCell ref="A182:B182"/>
    <mergeCell ref="C182:D182"/>
    <mergeCell ref="C183:D183"/>
    <mergeCell ref="A198:B198"/>
    <mergeCell ref="C198:D198"/>
    <mergeCell ref="C199:D199"/>
    <mergeCell ref="A190:B190"/>
    <mergeCell ref="C190:D190"/>
    <mergeCell ref="C191:D191"/>
    <mergeCell ref="A192:B192"/>
    <mergeCell ref="C192:D192"/>
    <mergeCell ref="C193:D193"/>
    <mergeCell ref="A184:B184"/>
    <mergeCell ref="C184:D184"/>
    <mergeCell ref="C185:D185"/>
    <mergeCell ref="A176:B176"/>
    <mergeCell ref="C176:D176"/>
    <mergeCell ref="C177:D177"/>
    <mergeCell ref="A170:B170"/>
    <mergeCell ref="C170:D170"/>
    <mergeCell ref="C171:D171"/>
    <mergeCell ref="A172:B172"/>
    <mergeCell ref="C172:D172"/>
    <mergeCell ref="C173:D173"/>
    <mergeCell ref="A178:B178"/>
    <mergeCell ref="C178:D178"/>
    <mergeCell ref="C179:D179"/>
    <mergeCell ref="A180:B180"/>
    <mergeCell ref="C180:D180"/>
    <mergeCell ref="C181:D181"/>
    <mergeCell ref="A162:B162"/>
    <mergeCell ref="C162:D162"/>
    <mergeCell ref="C163:D163"/>
    <mergeCell ref="A164:B164"/>
    <mergeCell ref="C164:D164"/>
    <mergeCell ref="C165:D165"/>
    <mergeCell ref="A158:B158"/>
    <mergeCell ref="C158:D158"/>
    <mergeCell ref="C159:D159"/>
    <mergeCell ref="A174:B174"/>
    <mergeCell ref="C174:D174"/>
    <mergeCell ref="C175:D175"/>
    <mergeCell ref="A166:B166"/>
    <mergeCell ref="C166:D166"/>
    <mergeCell ref="C167:D167"/>
    <mergeCell ref="A168:B168"/>
    <mergeCell ref="C168:D168"/>
    <mergeCell ref="C169:D169"/>
    <mergeCell ref="A160:B160"/>
    <mergeCell ref="C160:D160"/>
    <mergeCell ref="C161:D161"/>
    <mergeCell ref="A152:B152"/>
    <mergeCell ref="C152:D152"/>
    <mergeCell ref="C153:D153"/>
    <mergeCell ref="A146:B146"/>
    <mergeCell ref="C146:D146"/>
    <mergeCell ref="C147:D147"/>
    <mergeCell ref="A148:B148"/>
    <mergeCell ref="C148:D148"/>
    <mergeCell ref="C149:D149"/>
    <mergeCell ref="A154:B154"/>
    <mergeCell ref="C154:D154"/>
    <mergeCell ref="C155:D155"/>
    <mergeCell ref="A156:B156"/>
    <mergeCell ref="C156:D156"/>
    <mergeCell ref="C157:D157"/>
    <mergeCell ref="A138:B138"/>
    <mergeCell ref="C138:D138"/>
    <mergeCell ref="C139:D139"/>
    <mergeCell ref="A140:B140"/>
    <mergeCell ref="C140:D140"/>
    <mergeCell ref="C141:D141"/>
    <mergeCell ref="A134:B134"/>
    <mergeCell ref="C134:D134"/>
    <mergeCell ref="C135:D135"/>
    <mergeCell ref="A150:B150"/>
    <mergeCell ref="C150:D150"/>
    <mergeCell ref="C151:D151"/>
    <mergeCell ref="A142:B142"/>
    <mergeCell ref="C142:D142"/>
    <mergeCell ref="C143:D143"/>
    <mergeCell ref="A144:B144"/>
    <mergeCell ref="C144:D144"/>
    <mergeCell ref="C145:D145"/>
    <mergeCell ref="A136:B136"/>
    <mergeCell ref="C136:D136"/>
    <mergeCell ref="C137:D137"/>
    <mergeCell ref="A128:B128"/>
    <mergeCell ref="C128:D128"/>
    <mergeCell ref="C129:D129"/>
    <mergeCell ref="A122:B122"/>
    <mergeCell ref="C122:D122"/>
    <mergeCell ref="C123:D123"/>
    <mergeCell ref="A124:B124"/>
    <mergeCell ref="C124:D124"/>
    <mergeCell ref="C125:D125"/>
    <mergeCell ref="A130:B130"/>
    <mergeCell ref="C130:D130"/>
    <mergeCell ref="C131:D131"/>
    <mergeCell ref="A132:B132"/>
    <mergeCell ref="C132:D132"/>
    <mergeCell ref="C133:D133"/>
    <mergeCell ref="A114:B114"/>
    <mergeCell ref="C114:D114"/>
    <mergeCell ref="C115:D115"/>
    <mergeCell ref="A116:B116"/>
    <mergeCell ref="C116:D116"/>
    <mergeCell ref="C117:D117"/>
    <mergeCell ref="A110:B110"/>
    <mergeCell ref="C110:D110"/>
    <mergeCell ref="C111:D111"/>
    <mergeCell ref="A126:B126"/>
    <mergeCell ref="C126:D126"/>
    <mergeCell ref="C127:D127"/>
    <mergeCell ref="A118:B118"/>
    <mergeCell ref="C118:D118"/>
    <mergeCell ref="C119:D119"/>
    <mergeCell ref="A120:B120"/>
    <mergeCell ref="C120:D120"/>
    <mergeCell ref="C121:D121"/>
    <mergeCell ref="A112:B112"/>
    <mergeCell ref="C112:D112"/>
    <mergeCell ref="C113:D113"/>
    <mergeCell ref="A104:B104"/>
    <mergeCell ref="C104:D104"/>
    <mergeCell ref="C105:D105"/>
    <mergeCell ref="A98:B98"/>
    <mergeCell ref="C98:D98"/>
    <mergeCell ref="C99:D99"/>
    <mergeCell ref="A100:B100"/>
    <mergeCell ref="C100:D100"/>
    <mergeCell ref="C101:D101"/>
    <mergeCell ref="A106:B106"/>
    <mergeCell ref="C106:D106"/>
    <mergeCell ref="C107:D107"/>
    <mergeCell ref="A108:B108"/>
    <mergeCell ref="C108:D108"/>
    <mergeCell ref="C109:D109"/>
    <mergeCell ref="A90:B90"/>
    <mergeCell ref="C90:D90"/>
    <mergeCell ref="C91:D91"/>
    <mergeCell ref="A92:B92"/>
    <mergeCell ref="C92:D92"/>
    <mergeCell ref="C93:D93"/>
    <mergeCell ref="A86:B86"/>
    <mergeCell ref="C86:D86"/>
    <mergeCell ref="C87:D87"/>
    <mergeCell ref="A102:B102"/>
    <mergeCell ref="C102:D102"/>
    <mergeCell ref="C103:D103"/>
    <mergeCell ref="A94:B94"/>
    <mergeCell ref="C94:D94"/>
    <mergeCell ref="C95:D95"/>
    <mergeCell ref="A96:B96"/>
    <mergeCell ref="C96:D96"/>
    <mergeCell ref="C97:D97"/>
    <mergeCell ref="A88:B88"/>
    <mergeCell ref="C88:D88"/>
    <mergeCell ref="C89:D89"/>
    <mergeCell ref="A80:B80"/>
    <mergeCell ref="C80:D80"/>
    <mergeCell ref="C81:D81"/>
    <mergeCell ref="A74:B74"/>
    <mergeCell ref="C74:D74"/>
    <mergeCell ref="C75:D75"/>
    <mergeCell ref="A76:B76"/>
    <mergeCell ref="C76:D76"/>
    <mergeCell ref="C77:D77"/>
    <mergeCell ref="A82:B82"/>
    <mergeCell ref="C82:D82"/>
    <mergeCell ref="C83:D83"/>
    <mergeCell ref="A84:B84"/>
    <mergeCell ref="C84:D84"/>
    <mergeCell ref="C85:D85"/>
    <mergeCell ref="A66:B66"/>
    <mergeCell ref="C66:D66"/>
    <mergeCell ref="C67:D67"/>
    <mergeCell ref="A68:B68"/>
    <mergeCell ref="C68:D68"/>
    <mergeCell ref="C69:D69"/>
    <mergeCell ref="A62:B62"/>
    <mergeCell ref="C62:D62"/>
    <mergeCell ref="C63:D63"/>
    <mergeCell ref="A78:B78"/>
    <mergeCell ref="C78:D78"/>
    <mergeCell ref="C79:D79"/>
    <mergeCell ref="A70:B70"/>
    <mergeCell ref="C70:D70"/>
    <mergeCell ref="C71:D71"/>
    <mergeCell ref="A72:B72"/>
    <mergeCell ref="C72:D72"/>
    <mergeCell ref="C73:D73"/>
    <mergeCell ref="A64:B64"/>
    <mergeCell ref="C64:D64"/>
    <mergeCell ref="C65:D65"/>
    <mergeCell ref="A56:B56"/>
    <mergeCell ref="C56:D56"/>
    <mergeCell ref="C57:D57"/>
    <mergeCell ref="A50:B50"/>
    <mergeCell ref="C50:D50"/>
    <mergeCell ref="C51:D51"/>
    <mergeCell ref="A52:B52"/>
    <mergeCell ref="C52:D52"/>
    <mergeCell ref="C53:D53"/>
    <mergeCell ref="A58:B58"/>
    <mergeCell ref="C58:D58"/>
    <mergeCell ref="C59:D59"/>
    <mergeCell ref="A60:B60"/>
    <mergeCell ref="C60:D60"/>
    <mergeCell ref="C61:D61"/>
    <mergeCell ref="A42:B42"/>
    <mergeCell ref="C42:D42"/>
    <mergeCell ref="C43:D43"/>
    <mergeCell ref="A44:B44"/>
    <mergeCell ref="C44:D44"/>
    <mergeCell ref="C45:D45"/>
    <mergeCell ref="A38:B38"/>
    <mergeCell ref="C38:D38"/>
    <mergeCell ref="C39:D39"/>
    <mergeCell ref="A54:B54"/>
    <mergeCell ref="C54:D54"/>
    <mergeCell ref="C55:D55"/>
    <mergeCell ref="A46:B46"/>
    <mergeCell ref="C46:D46"/>
    <mergeCell ref="C47:D47"/>
    <mergeCell ref="A48:B48"/>
    <mergeCell ref="C48:D48"/>
    <mergeCell ref="C49:D49"/>
    <mergeCell ref="A40:B40"/>
    <mergeCell ref="C40:D40"/>
    <mergeCell ref="C41:D41"/>
    <mergeCell ref="A32:B32"/>
    <mergeCell ref="C32:D32"/>
    <mergeCell ref="C33:D33"/>
    <mergeCell ref="A26:B26"/>
    <mergeCell ref="C26:D26"/>
    <mergeCell ref="C27:D27"/>
    <mergeCell ref="A28:B28"/>
    <mergeCell ref="C28:D28"/>
    <mergeCell ref="C29:D29"/>
    <mergeCell ref="A34:B34"/>
    <mergeCell ref="C34:D34"/>
    <mergeCell ref="C35:D35"/>
    <mergeCell ref="A36:B36"/>
    <mergeCell ref="C36:D36"/>
    <mergeCell ref="C37:D37"/>
    <mergeCell ref="A18:B18"/>
    <mergeCell ref="C18:D18"/>
    <mergeCell ref="C19:D19"/>
    <mergeCell ref="A20:B20"/>
    <mergeCell ref="C20:D20"/>
    <mergeCell ref="C21:D21"/>
    <mergeCell ref="A14:B14"/>
    <mergeCell ref="C14:D14"/>
    <mergeCell ref="C15:D15"/>
    <mergeCell ref="A30:B30"/>
    <mergeCell ref="C30:D30"/>
    <mergeCell ref="C31:D31"/>
    <mergeCell ref="A22:B22"/>
    <mergeCell ref="C22:D22"/>
    <mergeCell ref="C23:D23"/>
    <mergeCell ref="A24:B24"/>
    <mergeCell ref="C24:D24"/>
    <mergeCell ref="C25:D25"/>
    <mergeCell ref="A1:E1"/>
    <mergeCell ref="A2:E2"/>
    <mergeCell ref="A3:E3"/>
    <mergeCell ref="C4:D4"/>
    <mergeCell ref="A5:B5"/>
    <mergeCell ref="C5:D5"/>
    <mergeCell ref="A16:B16"/>
    <mergeCell ref="C16:D16"/>
    <mergeCell ref="C17:D17"/>
    <mergeCell ref="A6:B6"/>
    <mergeCell ref="C6:D6"/>
    <mergeCell ref="C7:D7"/>
    <mergeCell ref="A8:B8"/>
    <mergeCell ref="C8:D8"/>
    <mergeCell ref="C9:D9"/>
    <mergeCell ref="A10:B10"/>
    <mergeCell ref="C10:D10"/>
    <mergeCell ref="C11:D11"/>
    <mergeCell ref="A12:B12"/>
    <mergeCell ref="C12:D12"/>
    <mergeCell ref="C13:D13"/>
  </mergeCells>
  <pageMargins left="0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87"/>
  <sheetViews>
    <sheetView workbookViewId="0"/>
  </sheetViews>
  <sheetFormatPr defaultColWidth="8.81640625" defaultRowHeight="14.5"/>
  <cols>
    <col min="1" max="1" width="20" style="10" customWidth="1"/>
    <col min="2" max="2" width="50" style="10" customWidth="1"/>
    <col min="3" max="3" width="72.453125" style="10" customWidth="1"/>
    <col min="4" max="5" width="20" style="10" customWidth="1"/>
    <col min="6" max="6" width="9.453125" style="10" customWidth="1"/>
    <col min="7" max="7" width="27.1796875" style="10" customWidth="1"/>
    <col min="8" max="9" width="24.453125" style="10" customWidth="1"/>
    <col min="10" max="12" width="8.81640625" style="10"/>
    <col min="13" max="13" width="31.26953125" style="10" customWidth="1"/>
    <col min="14" max="14" width="35.1796875" style="10" customWidth="1"/>
    <col min="15" max="15" width="34.26953125" style="10" customWidth="1"/>
    <col min="16" max="16384" width="8.81640625" style="10"/>
  </cols>
  <sheetData>
    <row r="1" spans="1:15" ht="15.5">
      <c r="A1" s="16" t="s">
        <v>430</v>
      </c>
      <c r="B1"/>
      <c r="C1"/>
      <c r="D1"/>
      <c r="E1"/>
    </row>
    <row r="2" spans="1:15">
      <c r="A2" s="17" t="s">
        <v>431</v>
      </c>
      <c r="B2"/>
      <c r="C2"/>
      <c r="D2"/>
      <c r="E2"/>
    </row>
    <row r="3" spans="1:15">
      <c r="A3" s="17" t="s">
        <v>432</v>
      </c>
      <c r="B3"/>
      <c r="C3"/>
      <c r="D3"/>
      <c r="E3"/>
    </row>
    <row r="4" spans="1:15">
      <c r="A4"/>
      <c r="B4"/>
      <c r="C4"/>
      <c r="D4"/>
      <c r="E4"/>
    </row>
    <row r="5" spans="1:15">
      <c r="A5" s="18" t="s">
        <v>433</v>
      </c>
      <c r="B5" s="18" t="s">
        <v>434</v>
      </c>
      <c r="C5" s="18" t="s">
        <v>435</v>
      </c>
      <c r="D5" s="18" t="s">
        <v>436</v>
      </c>
      <c r="E5" s="18" t="s">
        <v>437</v>
      </c>
      <c r="F5" s="14" t="s">
        <v>438</v>
      </c>
      <c r="G5" s="14" t="s">
        <v>439</v>
      </c>
      <c r="H5" s="14" t="s">
        <v>440</v>
      </c>
      <c r="I5" s="14" t="s">
        <v>441</v>
      </c>
      <c r="M5" s="23" t="s">
        <v>442</v>
      </c>
      <c r="N5" t="s">
        <v>443</v>
      </c>
      <c r="O5" t="s">
        <v>444</v>
      </c>
    </row>
    <row r="6" spans="1:15">
      <c r="A6" s="19">
        <v>2025</v>
      </c>
      <c r="B6" s="19" t="s">
        <v>445</v>
      </c>
      <c r="C6" s="19" t="s">
        <v>446</v>
      </c>
      <c r="D6" s="20">
        <v>6234242532</v>
      </c>
      <c r="E6" s="20">
        <v>234092532</v>
      </c>
      <c r="F6" s="11">
        <v>1</v>
      </c>
      <c r="G6" s="20">
        <f t="shared" ref="G6:G37" si="0">+D6*F6</f>
        <v>6234242532</v>
      </c>
      <c r="H6" s="20">
        <f t="shared" ref="H6:H37" si="1">+E6*F6</f>
        <v>234092532</v>
      </c>
      <c r="I6" s="20">
        <f t="shared" ref="I6:I37" si="2">+G6-H6</f>
        <v>6000150000</v>
      </c>
      <c r="M6" s="24" t="s">
        <v>445</v>
      </c>
      <c r="N6" s="25">
        <v>6234242532</v>
      </c>
      <c r="O6" s="33">
        <v>234092532</v>
      </c>
    </row>
    <row r="7" spans="1:15">
      <c r="A7" s="21">
        <v>2025</v>
      </c>
      <c r="B7" s="21" t="s">
        <v>447</v>
      </c>
      <c r="C7" s="21" t="s">
        <v>448</v>
      </c>
      <c r="D7" s="22">
        <v>50761936606</v>
      </c>
      <c r="E7" s="22">
        <v>0</v>
      </c>
      <c r="F7" s="12">
        <v>1</v>
      </c>
      <c r="G7" s="22">
        <f t="shared" si="0"/>
        <v>50761936606</v>
      </c>
      <c r="H7" s="22">
        <f t="shared" si="1"/>
        <v>0</v>
      </c>
      <c r="I7" s="22">
        <f t="shared" si="2"/>
        <v>50761936606</v>
      </c>
      <c r="M7" s="24" t="s">
        <v>447</v>
      </c>
      <c r="N7" s="25">
        <v>50761936606</v>
      </c>
      <c r="O7" s="33">
        <v>0</v>
      </c>
    </row>
    <row r="8" spans="1:15">
      <c r="A8" s="19">
        <v>2025</v>
      </c>
      <c r="B8" s="19" t="s">
        <v>449</v>
      </c>
      <c r="C8" s="19" t="s">
        <v>450</v>
      </c>
      <c r="D8" s="20">
        <v>1740423457</v>
      </c>
      <c r="E8" s="20">
        <v>1410405154</v>
      </c>
      <c r="F8" s="11">
        <v>1</v>
      </c>
      <c r="G8" s="20">
        <f t="shared" si="0"/>
        <v>1740423457</v>
      </c>
      <c r="H8" s="20">
        <f t="shared" si="1"/>
        <v>1410405154</v>
      </c>
      <c r="I8" s="20">
        <f t="shared" si="2"/>
        <v>330018303</v>
      </c>
      <c r="M8" s="24" t="s">
        <v>449</v>
      </c>
      <c r="N8" s="25">
        <v>246422864438</v>
      </c>
      <c r="O8" s="33">
        <v>187827423927</v>
      </c>
    </row>
    <row r="9" spans="1:15">
      <c r="A9" s="21">
        <v>2025</v>
      </c>
      <c r="B9" s="21" t="s">
        <v>449</v>
      </c>
      <c r="C9" s="21" t="s">
        <v>451</v>
      </c>
      <c r="D9" s="22">
        <v>17453193531</v>
      </c>
      <c r="E9" s="22">
        <v>4025490156</v>
      </c>
      <c r="F9" s="12">
        <v>1</v>
      </c>
      <c r="G9" s="22">
        <f t="shared" si="0"/>
        <v>17453193531</v>
      </c>
      <c r="H9" s="22">
        <f t="shared" si="1"/>
        <v>4025490156</v>
      </c>
      <c r="I9" s="22">
        <f t="shared" si="2"/>
        <v>13427703375</v>
      </c>
      <c r="M9" s="24" t="s">
        <v>452</v>
      </c>
      <c r="N9" s="25">
        <v>1304955449634</v>
      </c>
      <c r="O9" s="33">
        <v>1309136587561</v>
      </c>
    </row>
    <row r="10" spans="1:15">
      <c r="A10" s="19">
        <v>2025</v>
      </c>
      <c r="B10" s="19" t="s">
        <v>449</v>
      </c>
      <c r="C10" s="19" t="s">
        <v>453</v>
      </c>
      <c r="D10" s="20">
        <v>116458571157</v>
      </c>
      <c r="E10" s="20">
        <v>88784869527</v>
      </c>
      <c r="F10" s="11">
        <v>1</v>
      </c>
      <c r="G10" s="20">
        <f t="shared" si="0"/>
        <v>116458571157</v>
      </c>
      <c r="H10" s="20">
        <f t="shared" si="1"/>
        <v>88784869527</v>
      </c>
      <c r="I10" s="20">
        <f t="shared" si="2"/>
        <v>27673701630</v>
      </c>
      <c r="M10" s="24" t="s">
        <v>454</v>
      </c>
      <c r="N10" s="25">
        <v>4003680000</v>
      </c>
      <c r="O10" s="33">
        <v>3680000</v>
      </c>
    </row>
    <row r="11" spans="1:15">
      <c r="A11" s="21">
        <v>2025</v>
      </c>
      <c r="B11" s="21" t="s">
        <v>449</v>
      </c>
      <c r="C11" s="21" t="s">
        <v>455</v>
      </c>
      <c r="D11" s="22">
        <v>10525053898</v>
      </c>
      <c r="E11" s="22">
        <v>10525053898</v>
      </c>
      <c r="F11" s="12">
        <v>1</v>
      </c>
      <c r="G11" s="22">
        <f t="shared" si="0"/>
        <v>10525053898</v>
      </c>
      <c r="H11" s="22">
        <f t="shared" si="1"/>
        <v>10525053898</v>
      </c>
      <c r="I11" s="22">
        <f t="shared" si="2"/>
        <v>0</v>
      </c>
      <c r="M11" s="24" t="s">
        <v>456</v>
      </c>
      <c r="N11" s="25">
        <v>834997388</v>
      </c>
      <c r="O11" s="33">
        <v>0</v>
      </c>
    </row>
    <row r="12" spans="1:15">
      <c r="A12" s="19">
        <v>2025</v>
      </c>
      <c r="B12" s="19" t="s">
        <v>449</v>
      </c>
      <c r="C12" s="19" t="s">
        <v>457</v>
      </c>
      <c r="D12" s="20">
        <v>7815187223</v>
      </c>
      <c r="E12" s="20">
        <v>7815187223</v>
      </c>
      <c r="F12" s="11">
        <v>1</v>
      </c>
      <c r="G12" s="20">
        <f t="shared" si="0"/>
        <v>7815187223</v>
      </c>
      <c r="H12" s="20">
        <f t="shared" si="1"/>
        <v>7815187223</v>
      </c>
      <c r="I12" s="20">
        <f t="shared" si="2"/>
        <v>0</v>
      </c>
      <c r="M12" s="24" t="s">
        <v>424</v>
      </c>
      <c r="N12" s="25">
        <v>1613213170598</v>
      </c>
      <c r="O12" s="33">
        <v>1497201784020</v>
      </c>
    </row>
    <row r="13" spans="1:15">
      <c r="A13" s="21">
        <v>2025</v>
      </c>
      <c r="B13" s="21" t="s">
        <v>449</v>
      </c>
      <c r="C13" s="21" t="s">
        <v>458</v>
      </c>
      <c r="D13" s="22">
        <v>19679067</v>
      </c>
      <c r="E13" s="22">
        <v>19679067</v>
      </c>
      <c r="F13" s="12">
        <v>1</v>
      </c>
      <c r="G13" s="22">
        <f t="shared" si="0"/>
        <v>19679067</v>
      </c>
      <c r="H13" s="22">
        <f t="shared" si="1"/>
        <v>19679067</v>
      </c>
      <c r="I13" s="22">
        <f t="shared" si="2"/>
        <v>0</v>
      </c>
      <c r="M13"/>
      <c r="N13"/>
      <c r="O13"/>
    </row>
    <row r="14" spans="1:15">
      <c r="A14" s="19">
        <v>2025</v>
      </c>
      <c r="B14" s="19" t="s">
        <v>449</v>
      </c>
      <c r="C14" s="19" t="s">
        <v>459</v>
      </c>
      <c r="D14" s="20">
        <v>2415307342</v>
      </c>
      <c r="E14" s="20">
        <v>2415307342</v>
      </c>
      <c r="F14" s="11">
        <v>1</v>
      </c>
      <c r="G14" s="20">
        <f t="shared" si="0"/>
        <v>2415307342</v>
      </c>
      <c r="H14" s="20">
        <f t="shared" si="1"/>
        <v>2415307342</v>
      </c>
      <c r="I14" s="20">
        <f t="shared" si="2"/>
        <v>0</v>
      </c>
      <c r="M14"/>
      <c r="N14"/>
      <c r="O14"/>
    </row>
    <row r="15" spans="1:15">
      <c r="A15" s="21">
        <v>2025</v>
      </c>
      <c r="B15" s="21" t="s">
        <v>449</v>
      </c>
      <c r="C15" s="21" t="s">
        <v>460</v>
      </c>
      <c r="D15" s="22">
        <v>20402793939</v>
      </c>
      <c r="E15" s="22">
        <v>20402793939</v>
      </c>
      <c r="F15" s="12">
        <v>1</v>
      </c>
      <c r="G15" s="22">
        <f t="shared" si="0"/>
        <v>20402793939</v>
      </c>
      <c r="H15" s="22">
        <f t="shared" si="1"/>
        <v>20402793939</v>
      </c>
      <c r="I15" s="22">
        <f t="shared" si="2"/>
        <v>0</v>
      </c>
      <c r="M15"/>
      <c r="N15"/>
      <c r="O15"/>
    </row>
    <row r="16" spans="1:15">
      <c r="A16" s="19">
        <v>2025</v>
      </c>
      <c r="B16" s="19" t="s">
        <v>449</v>
      </c>
      <c r="C16" s="19" t="s">
        <v>461</v>
      </c>
      <c r="D16" s="20">
        <v>59177761</v>
      </c>
      <c r="E16" s="20">
        <v>59177761</v>
      </c>
      <c r="F16" s="11">
        <v>1</v>
      </c>
      <c r="G16" s="20">
        <f t="shared" si="0"/>
        <v>59177761</v>
      </c>
      <c r="H16" s="20">
        <f t="shared" si="1"/>
        <v>59177761</v>
      </c>
      <c r="I16" s="20">
        <f t="shared" si="2"/>
        <v>0</v>
      </c>
      <c r="M16"/>
      <c r="N16"/>
      <c r="O16"/>
    </row>
    <row r="17" spans="1:15">
      <c r="A17" s="21">
        <v>2025</v>
      </c>
      <c r="B17" s="21" t="s">
        <v>449</v>
      </c>
      <c r="C17" s="21" t="s">
        <v>462</v>
      </c>
      <c r="D17" s="22">
        <v>173166529</v>
      </c>
      <c r="E17" s="22">
        <v>173166529</v>
      </c>
      <c r="F17" s="12">
        <v>1</v>
      </c>
      <c r="G17" s="22">
        <f t="shared" si="0"/>
        <v>173166529</v>
      </c>
      <c r="H17" s="22">
        <f t="shared" si="1"/>
        <v>173166529</v>
      </c>
      <c r="I17" s="22">
        <f t="shared" si="2"/>
        <v>0</v>
      </c>
      <c r="M17"/>
      <c r="N17"/>
      <c r="O17"/>
    </row>
    <row r="18" spans="1:15">
      <c r="A18" s="19">
        <v>2025</v>
      </c>
      <c r="B18" s="19" t="s">
        <v>449</v>
      </c>
      <c r="C18" s="19" t="s">
        <v>463</v>
      </c>
      <c r="D18" s="20">
        <v>60799883773</v>
      </c>
      <c r="E18" s="20">
        <v>43635866570</v>
      </c>
      <c r="F18" s="11">
        <v>1</v>
      </c>
      <c r="G18" s="20">
        <f t="shared" si="0"/>
        <v>60799883773</v>
      </c>
      <c r="H18" s="20">
        <f t="shared" si="1"/>
        <v>43635866570</v>
      </c>
      <c r="I18" s="20">
        <f t="shared" si="2"/>
        <v>17164017203</v>
      </c>
      <c r="M18"/>
      <c r="N18"/>
      <c r="O18"/>
    </row>
    <row r="19" spans="1:15">
      <c r="A19" s="21">
        <v>2025</v>
      </c>
      <c r="B19" s="21" t="s">
        <v>449</v>
      </c>
      <c r="C19" s="21" t="s">
        <v>464</v>
      </c>
      <c r="D19" s="22">
        <v>522898121</v>
      </c>
      <c r="E19" s="22">
        <v>522898121</v>
      </c>
      <c r="F19" s="12">
        <v>1</v>
      </c>
      <c r="G19" s="22">
        <f t="shared" si="0"/>
        <v>522898121</v>
      </c>
      <c r="H19" s="22">
        <f t="shared" si="1"/>
        <v>522898121</v>
      </c>
      <c r="I19" s="22">
        <f t="shared" si="2"/>
        <v>0</v>
      </c>
      <c r="M19"/>
      <c r="N19"/>
      <c r="O19"/>
    </row>
    <row r="20" spans="1:15">
      <c r="A20" s="19">
        <v>2025</v>
      </c>
      <c r="B20" s="19" t="s">
        <v>449</v>
      </c>
      <c r="C20" s="19" t="s">
        <v>465</v>
      </c>
      <c r="D20" s="20">
        <v>1100197283</v>
      </c>
      <c r="E20" s="20">
        <v>1100197283</v>
      </c>
      <c r="F20" s="11">
        <v>1</v>
      </c>
      <c r="G20" s="20">
        <f t="shared" si="0"/>
        <v>1100197283</v>
      </c>
      <c r="H20" s="20">
        <f t="shared" si="1"/>
        <v>1100197283</v>
      </c>
      <c r="I20" s="20">
        <f t="shared" si="2"/>
        <v>0</v>
      </c>
      <c r="M20"/>
      <c r="N20"/>
      <c r="O20"/>
    </row>
    <row r="21" spans="1:15">
      <c r="A21" s="21">
        <v>2025</v>
      </c>
      <c r="B21" s="21" t="s">
        <v>449</v>
      </c>
      <c r="C21" s="21" t="s">
        <v>466</v>
      </c>
      <c r="D21" s="22">
        <v>1235448280</v>
      </c>
      <c r="E21" s="22">
        <v>1235448280</v>
      </c>
      <c r="F21" s="12">
        <v>1</v>
      </c>
      <c r="G21" s="22">
        <f t="shared" si="0"/>
        <v>1235448280</v>
      </c>
      <c r="H21" s="22">
        <f t="shared" si="1"/>
        <v>1235448280</v>
      </c>
      <c r="I21" s="22">
        <f t="shared" si="2"/>
        <v>0</v>
      </c>
      <c r="M21"/>
      <c r="N21"/>
      <c r="O21"/>
    </row>
    <row r="22" spans="1:15">
      <c r="A22" s="19">
        <v>2025</v>
      </c>
      <c r="B22" s="19" t="s">
        <v>449</v>
      </c>
      <c r="C22" s="19" t="s">
        <v>467</v>
      </c>
      <c r="D22" s="20">
        <v>77000000</v>
      </c>
      <c r="E22" s="20">
        <v>77000000</v>
      </c>
      <c r="F22" s="11">
        <v>1</v>
      </c>
      <c r="G22" s="20">
        <f t="shared" si="0"/>
        <v>77000000</v>
      </c>
      <c r="H22" s="20">
        <f t="shared" si="1"/>
        <v>77000000</v>
      </c>
      <c r="I22" s="20">
        <f t="shared" si="2"/>
        <v>0</v>
      </c>
      <c r="M22"/>
      <c r="N22"/>
      <c r="O22"/>
    </row>
    <row r="23" spans="1:15">
      <c r="A23" s="21">
        <v>2025</v>
      </c>
      <c r="B23" s="21" t="s">
        <v>449</v>
      </c>
      <c r="C23" s="21" t="s">
        <v>468</v>
      </c>
      <c r="D23" s="22">
        <v>2195670</v>
      </c>
      <c r="E23" s="22">
        <v>2195670</v>
      </c>
      <c r="F23" s="12">
        <v>1</v>
      </c>
      <c r="G23" s="22">
        <f t="shared" si="0"/>
        <v>2195670</v>
      </c>
      <c r="H23" s="22">
        <f t="shared" si="1"/>
        <v>2195670</v>
      </c>
      <c r="I23" s="22">
        <f t="shared" si="2"/>
        <v>0</v>
      </c>
      <c r="M23"/>
      <c r="N23"/>
    </row>
    <row r="24" spans="1:15">
      <c r="A24" s="19">
        <v>2025</v>
      </c>
      <c r="B24" s="19" t="s">
        <v>449</v>
      </c>
      <c r="C24" s="19" t="s">
        <v>469</v>
      </c>
      <c r="D24" s="20">
        <v>188536007</v>
      </c>
      <c r="E24" s="20">
        <v>188536007</v>
      </c>
      <c r="F24" s="11">
        <v>1</v>
      </c>
      <c r="G24" s="20">
        <f t="shared" si="0"/>
        <v>188536007</v>
      </c>
      <c r="H24" s="20">
        <f t="shared" si="1"/>
        <v>188536007</v>
      </c>
      <c r="I24" s="20">
        <f t="shared" si="2"/>
        <v>0</v>
      </c>
      <c r="M24"/>
      <c r="N24"/>
    </row>
    <row r="25" spans="1:15">
      <c r="A25" s="21">
        <v>2025</v>
      </c>
      <c r="B25" s="21" t="s">
        <v>449</v>
      </c>
      <c r="C25" s="21" t="s">
        <v>470</v>
      </c>
      <c r="D25" s="22">
        <v>5403115699</v>
      </c>
      <c r="E25" s="22">
        <v>5403115699</v>
      </c>
      <c r="F25" s="12">
        <v>1</v>
      </c>
      <c r="G25" s="22">
        <f t="shared" si="0"/>
        <v>5403115699</v>
      </c>
      <c r="H25" s="22">
        <f t="shared" si="1"/>
        <v>5403115699</v>
      </c>
      <c r="I25" s="22">
        <f t="shared" si="2"/>
        <v>0</v>
      </c>
      <c r="M25"/>
      <c r="N25"/>
    </row>
    <row r="26" spans="1:15">
      <c r="A26" s="19">
        <v>2025</v>
      </c>
      <c r="B26" s="19" t="s">
        <v>449</v>
      </c>
      <c r="C26" s="19" t="s">
        <v>471</v>
      </c>
      <c r="D26" s="20">
        <v>29185000</v>
      </c>
      <c r="E26" s="20">
        <v>29185000</v>
      </c>
      <c r="F26" s="11">
        <v>1</v>
      </c>
      <c r="G26" s="20">
        <f t="shared" si="0"/>
        <v>29185000</v>
      </c>
      <c r="H26" s="20">
        <f t="shared" si="1"/>
        <v>29185000</v>
      </c>
      <c r="I26" s="20">
        <f t="shared" si="2"/>
        <v>0</v>
      </c>
      <c r="M26"/>
      <c r="N26"/>
    </row>
    <row r="27" spans="1:15">
      <c r="A27" s="21">
        <v>2025</v>
      </c>
      <c r="B27" s="21" t="s">
        <v>449</v>
      </c>
      <c r="C27" s="21" t="s">
        <v>472</v>
      </c>
      <c r="D27" s="22">
        <v>1850701</v>
      </c>
      <c r="E27" s="22">
        <v>1850701</v>
      </c>
      <c r="F27" s="12">
        <v>1</v>
      </c>
      <c r="G27" s="22">
        <f t="shared" si="0"/>
        <v>1850701</v>
      </c>
      <c r="H27" s="22">
        <f t="shared" si="1"/>
        <v>1850701</v>
      </c>
      <c r="I27" s="22">
        <f t="shared" si="2"/>
        <v>0</v>
      </c>
      <c r="M27"/>
      <c r="N27"/>
    </row>
    <row r="28" spans="1:15">
      <c r="A28" s="19">
        <v>2025</v>
      </c>
      <c r="B28" s="19" t="s">
        <v>452</v>
      </c>
      <c r="C28" s="19" t="s">
        <v>473</v>
      </c>
      <c r="D28" s="20">
        <v>594235502</v>
      </c>
      <c r="E28" s="20">
        <v>594235502</v>
      </c>
      <c r="F28" s="11">
        <v>1</v>
      </c>
      <c r="G28" s="20">
        <f t="shared" si="0"/>
        <v>594235502</v>
      </c>
      <c r="H28" s="20">
        <f t="shared" si="1"/>
        <v>594235502</v>
      </c>
      <c r="I28" s="20">
        <f t="shared" si="2"/>
        <v>0</v>
      </c>
      <c r="M28"/>
      <c r="N28"/>
    </row>
    <row r="29" spans="1:15">
      <c r="A29" s="21">
        <v>2025</v>
      </c>
      <c r="B29" s="21" t="s">
        <v>452</v>
      </c>
      <c r="C29" s="21" t="s">
        <v>474</v>
      </c>
      <c r="D29" s="22">
        <v>287118079</v>
      </c>
      <c r="E29" s="22">
        <v>287118079</v>
      </c>
      <c r="F29" s="12">
        <v>1</v>
      </c>
      <c r="G29" s="22">
        <f t="shared" si="0"/>
        <v>287118079</v>
      </c>
      <c r="H29" s="22">
        <f t="shared" si="1"/>
        <v>287118079</v>
      </c>
      <c r="I29" s="22">
        <f t="shared" si="2"/>
        <v>0</v>
      </c>
      <c r="M29"/>
      <c r="N29"/>
    </row>
    <row r="30" spans="1:15">
      <c r="A30" s="19">
        <v>2025</v>
      </c>
      <c r="B30" s="19" t="s">
        <v>452</v>
      </c>
      <c r="C30" s="19" t="s">
        <v>475</v>
      </c>
      <c r="D30" s="20">
        <v>382504105</v>
      </c>
      <c r="E30" s="20">
        <v>382504105</v>
      </c>
      <c r="F30" s="11">
        <v>1</v>
      </c>
      <c r="G30" s="20">
        <f t="shared" si="0"/>
        <v>382504105</v>
      </c>
      <c r="H30" s="20">
        <f t="shared" si="1"/>
        <v>382504105</v>
      </c>
      <c r="I30" s="20">
        <f t="shared" si="2"/>
        <v>0</v>
      </c>
      <c r="M30"/>
      <c r="N30"/>
    </row>
    <row r="31" spans="1:15">
      <c r="A31" s="21">
        <v>2025</v>
      </c>
      <c r="B31" s="21" t="s">
        <v>452</v>
      </c>
      <c r="C31" s="21" t="s">
        <v>476</v>
      </c>
      <c r="D31" s="22">
        <v>349446762</v>
      </c>
      <c r="E31" s="22">
        <v>349446762</v>
      </c>
      <c r="F31" s="12">
        <v>1</v>
      </c>
      <c r="G31" s="22">
        <f t="shared" si="0"/>
        <v>349446762</v>
      </c>
      <c r="H31" s="22">
        <f t="shared" si="1"/>
        <v>349446762</v>
      </c>
      <c r="I31" s="22">
        <f t="shared" si="2"/>
        <v>0</v>
      </c>
      <c r="M31"/>
      <c r="N31"/>
    </row>
    <row r="32" spans="1:15">
      <c r="A32" s="19">
        <v>2025</v>
      </c>
      <c r="B32" s="19" t="s">
        <v>452</v>
      </c>
      <c r="C32" s="19" t="s">
        <v>477</v>
      </c>
      <c r="D32" s="20">
        <v>1130798550369</v>
      </c>
      <c r="E32" s="20">
        <v>1130798550369</v>
      </c>
      <c r="F32" s="11">
        <v>1</v>
      </c>
      <c r="G32" s="20">
        <f t="shared" si="0"/>
        <v>1130798550369</v>
      </c>
      <c r="H32" s="20">
        <f t="shared" si="1"/>
        <v>1130798550369</v>
      </c>
      <c r="I32" s="20">
        <f t="shared" si="2"/>
        <v>0</v>
      </c>
      <c r="M32"/>
      <c r="N32"/>
    </row>
    <row r="33" spans="1:14">
      <c r="A33" s="21">
        <v>2025</v>
      </c>
      <c r="B33" s="21" t="s">
        <v>452</v>
      </c>
      <c r="C33" s="21" t="s">
        <v>478</v>
      </c>
      <c r="D33" s="22">
        <v>101533735</v>
      </c>
      <c r="E33" s="22">
        <v>101533735</v>
      </c>
      <c r="F33" s="12">
        <v>1</v>
      </c>
      <c r="G33" s="22">
        <f t="shared" si="0"/>
        <v>101533735</v>
      </c>
      <c r="H33" s="22">
        <f t="shared" si="1"/>
        <v>101533735</v>
      </c>
      <c r="I33" s="22">
        <f t="shared" si="2"/>
        <v>0</v>
      </c>
      <c r="M33"/>
      <c r="N33"/>
    </row>
    <row r="34" spans="1:14">
      <c r="A34" s="19">
        <v>2025</v>
      </c>
      <c r="B34" s="19" t="s">
        <v>452</v>
      </c>
      <c r="C34" s="19" t="s">
        <v>479</v>
      </c>
      <c r="D34" s="20">
        <v>4371279695</v>
      </c>
      <c r="E34" s="20">
        <v>4371279695</v>
      </c>
      <c r="F34" s="11">
        <v>1</v>
      </c>
      <c r="G34" s="20">
        <f t="shared" si="0"/>
        <v>4371279695</v>
      </c>
      <c r="H34" s="20">
        <f t="shared" si="1"/>
        <v>4371279695</v>
      </c>
      <c r="I34" s="20">
        <f t="shared" si="2"/>
        <v>0</v>
      </c>
      <c r="M34"/>
      <c r="N34"/>
    </row>
    <row r="35" spans="1:14">
      <c r="A35" s="21">
        <v>2025</v>
      </c>
      <c r="B35" s="21" t="s">
        <v>452</v>
      </c>
      <c r="C35" s="21" t="s">
        <v>480</v>
      </c>
      <c r="D35" s="22">
        <v>1459036621</v>
      </c>
      <c r="E35" s="22">
        <v>1459036621</v>
      </c>
      <c r="F35" s="12">
        <v>1</v>
      </c>
      <c r="G35" s="22">
        <f t="shared" si="0"/>
        <v>1459036621</v>
      </c>
      <c r="H35" s="22">
        <f t="shared" si="1"/>
        <v>1459036621</v>
      </c>
      <c r="I35" s="22">
        <f t="shared" si="2"/>
        <v>0</v>
      </c>
      <c r="M35"/>
      <c r="N35"/>
    </row>
    <row r="36" spans="1:14">
      <c r="A36" s="19">
        <v>2025</v>
      </c>
      <c r="B36" s="19" t="s">
        <v>452</v>
      </c>
      <c r="C36" s="19" t="s">
        <v>481</v>
      </c>
      <c r="D36" s="20">
        <v>0</v>
      </c>
      <c r="E36" s="20">
        <v>4181137927</v>
      </c>
      <c r="F36" s="11">
        <v>1</v>
      </c>
      <c r="G36" s="20">
        <f t="shared" si="0"/>
        <v>0</v>
      </c>
      <c r="H36" s="20">
        <f t="shared" si="1"/>
        <v>4181137927</v>
      </c>
      <c r="I36" s="20">
        <f t="shared" si="2"/>
        <v>-4181137927</v>
      </c>
      <c r="M36"/>
      <c r="N36"/>
    </row>
    <row r="37" spans="1:14">
      <c r="A37" s="21">
        <v>2025</v>
      </c>
      <c r="B37" s="21" t="s">
        <v>452</v>
      </c>
      <c r="C37" s="21" t="s">
        <v>482</v>
      </c>
      <c r="D37" s="22">
        <v>8170714374</v>
      </c>
      <c r="E37" s="22">
        <v>8170714374</v>
      </c>
      <c r="F37" s="12">
        <v>1</v>
      </c>
      <c r="G37" s="22">
        <f t="shared" si="0"/>
        <v>8170714374</v>
      </c>
      <c r="H37" s="22">
        <f t="shared" si="1"/>
        <v>8170714374</v>
      </c>
      <c r="I37" s="22">
        <f t="shared" si="2"/>
        <v>0</v>
      </c>
      <c r="M37"/>
      <c r="N37"/>
    </row>
    <row r="38" spans="1:14">
      <c r="A38" s="19">
        <v>2025</v>
      </c>
      <c r="B38" s="19" t="s">
        <v>452</v>
      </c>
      <c r="C38" s="19" t="s">
        <v>483</v>
      </c>
      <c r="D38" s="20">
        <v>66733682138</v>
      </c>
      <c r="E38" s="20">
        <v>66733682138</v>
      </c>
      <c r="F38" s="11">
        <v>1</v>
      </c>
      <c r="G38" s="20">
        <f t="shared" ref="G38:G48" si="3">+D38*F38</f>
        <v>66733682138</v>
      </c>
      <c r="H38" s="20">
        <f t="shared" ref="H38:H48" si="4">+E38*F38</f>
        <v>66733682138</v>
      </c>
      <c r="I38" s="20">
        <f t="shared" ref="I38:I48" si="5">+G38-H38</f>
        <v>0</v>
      </c>
      <c r="M38"/>
      <c r="N38"/>
    </row>
    <row r="39" spans="1:14">
      <c r="A39" s="21">
        <v>2025</v>
      </c>
      <c r="B39" s="21" t="s">
        <v>452</v>
      </c>
      <c r="C39" s="21" t="s">
        <v>484</v>
      </c>
      <c r="D39" s="22">
        <v>91621017396</v>
      </c>
      <c r="E39" s="22">
        <v>91621017396</v>
      </c>
      <c r="F39" s="13">
        <v>1</v>
      </c>
      <c r="G39" s="22">
        <f t="shared" si="3"/>
        <v>91621017396</v>
      </c>
      <c r="H39" s="22">
        <f t="shared" si="4"/>
        <v>91621017396</v>
      </c>
      <c r="I39" s="22">
        <f t="shared" si="5"/>
        <v>0</v>
      </c>
      <c r="M39"/>
    </row>
    <row r="40" spans="1:14">
      <c r="A40" s="19">
        <v>2025</v>
      </c>
      <c r="B40" s="19" t="s">
        <v>452</v>
      </c>
      <c r="C40" s="19" t="s">
        <v>485</v>
      </c>
      <c r="D40" s="20">
        <v>86330858</v>
      </c>
      <c r="E40" s="20">
        <v>86330858</v>
      </c>
      <c r="F40" s="11">
        <v>1</v>
      </c>
      <c r="G40" s="20">
        <f t="shared" si="3"/>
        <v>86330858</v>
      </c>
      <c r="H40" s="20">
        <f t="shared" si="4"/>
        <v>86330858</v>
      </c>
      <c r="I40" s="20">
        <f t="shared" si="5"/>
        <v>0</v>
      </c>
      <c r="M40"/>
    </row>
    <row r="41" spans="1:14">
      <c r="A41" s="21">
        <v>2025</v>
      </c>
      <c r="B41" s="21" t="s">
        <v>452</v>
      </c>
      <c r="C41" s="21" t="s">
        <v>486</v>
      </c>
      <c r="D41" s="22">
        <v>71849560976</v>
      </c>
      <c r="E41" s="22">
        <v>2709028918</v>
      </c>
      <c r="F41" s="13">
        <v>0</v>
      </c>
      <c r="G41" s="22">
        <f t="shared" si="3"/>
        <v>0</v>
      </c>
      <c r="H41" s="22">
        <f t="shared" si="4"/>
        <v>0</v>
      </c>
      <c r="I41" s="22">
        <f t="shared" si="5"/>
        <v>0</v>
      </c>
      <c r="M41"/>
    </row>
    <row r="42" spans="1:14">
      <c r="A42" s="19">
        <v>2025</v>
      </c>
      <c r="B42" s="19" t="s">
        <v>452</v>
      </c>
      <c r="C42" s="19" t="s">
        <v>487</v>
      </c>
      <c r="D42" s="20">
        <v>168256748122</v>
      </c>
      <c r="E42" s="20">
        <v>55610064781</v>
      </c>
      <c r="F42" s="11">
        <v>0</v>
      </c>
      <c r="G42" s="20">
        <f t="shared" si="3"/>
        <v>0</v>
      </c>
      <c r="H42" s="20">
        <f t="shared" si="4"/>
        <v>0</v>
      </c>
      <c r="I42" s="20">
        <f t="shared" si="5"/>
        <v>0</v>
      </c>
      <c r="M42"/>
    </row>
    <row r="43" spans="1:14">
      <c r="A43" s="21">
        <v>2025</v>
      </c>
      <c r="B43" s="21" t="s">
        <v>452</v>
      </c>
      <c r="C43" s="21" t="s">
        <v>488</v>
      </c>
      <c r="D43" s="22">
        <v>147434293157</v>
      </c>
      <c r="E43" s="22">
        <v>14074768290</v>
      </c>
      <c r="F43" s="12">
        <v>0</v>
      </c>
      <c r="G43" s="22">
        <f t="shared" si="3"/>
        <v>0</v>
      </c>
      <c r="H43" s="22">
        <f t="shared" si="4"/>
        <v>0</v>
      </c>
      <c r="I43" s="22">
        <f t="shared" si="5"/>
        <v>0</v>
      </c>
      <c r="M43"/>
    </row>
    <row r="44" spans="1:14">
      <c r="A44" s="19">
        <v>2025</v>
      </c>
      <c r="B44" s="19" t="s">
        <v>452</v>
      </c>
      <c r="C44" s="19" t="s">
        <v>489</v>
      </c>
      <c r="D44" s="20">
        <v>25760117219</v>
      </c>
      <c r="E44" s="20">
        <v>22471493376</v>
      </c>
      <c r="F44" s="11">
        <v>0</v>
      </c>
      <c r="G44" s="20">
        <f t="shared" si="3"/>
        <v>0</v>
      </c>
      <c r="H44" s="20">
        <f t="shared" si="4"/>
        <v>0</v>
      </c>
      <c r="I44" s="20">
        <f t="shared" si="5"/>
        <v>0</v>
      </c>
      <c r="M44"/>
    </row>
    <row r="45" spans="1:14">
      <c r="A45" s="21">
        <v>2025</v>
      </c>
      <c r="B45" s="21" t="s">
        <v>454</v>
      </c>
      <c r="C45" s="21" t="s">
        <v>490</v>
      </c>
      <c r="D45" s="22">
        <v>4000000000</v>
      </c>
      <c r="E45" s="22">
        <v>0</v>
      </c>
      <c r="F45" s="12">
        <v>1</v>
      </c>
      <c r="G45" s="22">
        <f t="shared" si="3"/>
        <v>4000000000</v>
      </c>
      <c r="H45" s="22">
        <f t="shared" si="4"/>
        <v>0</v>
      </c>
      <c r="I45" s="22">
        <f t="shared" si="5"/>
        <v>4000000000</v>
      </c>
      <c r="M45"/>
    </row>
    <row r="46" spans="1:14">
      <c r="A46" s="19">
        <v>2025</v>
      </c>
      <c r="B46" s="21" t="s">
        <v>454</v>
      </c>
      <c r="C46" s="19" t="s">
        <v>491</v>
      </c>
      <c r="D46" s="20">
        <v>3680000</v>
      </c>
      <c r="E46" s="20">
        <v>3680000</v>
      </c>
      <c r="F46" s="11">
        <v>1</v>
      </c>
      <c r="G46" s="20">
        <f t="shared" si="3"/>
        <v>3680000</v>
      </c>
      <c r="H46" s="20">
        <f t="shared" si="4"/>
        <v>3680000</v>
      </c>
      <c r="I46" s="20">
        <f t="shared" si="5"/>
        <v>0</v>
      </c>
      <c r="M46"/>
    </row>
    <row r="47" spans="1:14">
      <c r="A47" s="21">
        <v>2025</v>
      </c>
      <c r="B47" s="21" t="s">
        <v>456</v>
      </c>
      <c r="C47" s="21" t="s">
        <v>492</v>
      </c>
      <c r="D47" s="22">
        <v>834997388</v>
      </c>
      <c r="E47" s="22">
        <v>0</v>
      </c>
      <c r="F47" s="11">
        <v>1</v>
      </c>
      <c r="G47" s="22">
        <f t="shared" si="3"/>
        <v>834997388</v>
      </c>
      <c r="H47" s="22">
        <f t="shared" si="4"/>
        <v>0</v>
      </c>
      <c r="I47" s="22">
        <f t="shared" si="5"/>
        <v>834997388</v>
      </c>
      <c r="M47"/>
    </row>
    <row r="48" spans="1:14">
      <c r="A48" s="21"/>
      <c r="B48" s="21"/>
      <c r="C48" s="21"/>
      <c r="D48" s="22"/>
      <c r="E48" s="22"/>
      <c r="F48" s="11">
        <v>0</v>
      </c>
      <c r="G48" s="22">
        <f t="shared" si="3"/>
        <v>0</v>
      </c>
      <c r="H48" s="22">
        <f t="shared" si="4"/>
        <v>0</v>
      </c>
      <c r="I48" s="22">
        <f t="shared" si="5"/>
        <v>0</v>
      </c>
      <c r="M48"/>
    </row>
    <row r="49" spans="13:13">
      <c r="M49"/>
    </row>
    <row r="50" spans="13:13">
      <c r="M50"/>
    </row>
    <row r="51" spans="13:13">
      <c r="M51"/>
    </row>
    <row r="52" spans="13:13">
      <c r="M52"/>
    </row>
    <row r="53" spans="13:13">
      <c r="M53"/>
    </row>
    <row r="54" spans="13:13">
      <c r="M54"/>
    </row>
    <row r="55" spans="13:13">
      <c r="M55"/>
    </row>
    <row r="56" spans="13:13">
      <c r="M56"/>
    </row>
    <row r="57" spans="13:13">
      <c r="M57"/>
    </row>
    <row r="58" spans="13:13">
      <c r="M58"/>
    </row>
    <row r="59" spans="13:13">
      <c r="M59"/>
    </row>
    <row r="60" spans="13:13">
      <c r="M60"/>
    </row>
    <row r="61" spans="13:13">
      <c r="M61"/>
    </row>
    <row r="62" spans="13:13">
      <c r="M62"/>
    </row>
    <row r="63" spans="13:13">
      <c r="M63"/>
    </row>
    <row r="64" spans="13:13">
      <c r="M64"/>
    </row>
    <row r="65" spans="13:13">
      <c r="M65"/>
    </row>
    <row r="66" spans="13:13">
      <c r="M66"/>
    </row>
    <row r="67" spans="13:13">
      <c r="M67"/>
    </row>
    <row r="68" spans="13:13">
      <c r="M68"/>
    </row>
    <row r="69" spans="13:13">
      <c r="M69"/>
    </row>
    <row r="70" spans="13:13">
      <c r="M70"/>
    </row>
    <row r="71" spans="13:13">
      <c r="M71"/>
    </row>
    <row r="72" spans="13:13">
      <c r="M72"/>
    </row>
    <row r="73" spans="13:13">
      <c r="M73"/>
    </row>
    <row r="74" spans="13:13">
      <c r="M74"/>
    </row>
    <row r="75" spans="13:13">
      <c r="M75"/>
    </row>
    <row r="76" spans="13:13">
      <c r="M76"/>
    </row>
    <row r="77" spans="13:13">
      <c r="M77"/>
    </row>
    <row r="78" spans="13:13">
      <c r="M78"/>
    </row>
    <row r="79" spans="13:13">
      <c r="M79"/>
    </row>
    <row r="80" spans="13:13">
      <c r="M80"/>
    </row>
    <row r="81" spans="13:13">
      <c r="M81"/>
    </row>
    <row r="82" spans="13:13">
      <c r="M82"/>
    </row>
    <row r="83" spans="13:13">
      <c r="M83"/>
    </row>
    <row r="84" spans="13:13">
      <c r="M84"/>
    </row>
    <row r="85" spans="13:13">
      <c r="M85"/>
    </row>
    <row r="86" spans="13:13">
      <c r="M86"/>
    </row>
    <row r="87" spans="13:13">
      <c r="M87"/>
    </row>
  </sheetData>
  <conditionalFormatting sqref="F6:F48">
    <cfRule type="cellIs" dxfId="1" priority="1" operator="equal">
      <formula>0</formula>
    </cfRule>
    <cfRule type="cellIs" dxfId="0" priority="2" operator="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21" ma:contentTypeDescription="Crie um novo documento." ma:contentTypeScope="" ma:versionID="db3892d9cbb1c447e0e8348df10955fa">
  <xsd:schema xmlns:xsd="http://www.w3.org/2001/XMLSchema" xmlns:xs="http://www.w3.org/2001/XMLSchema" xmlns:p="http://schemas.microsoft.com/office/2006/metadata/properties" xmlns:ns1="http://schemas.microsoft.com/sharepoint/v3" xmlns:ns2="93d72014-7836-4b73-8639-3bf39feb55bb" xmlns:ns3="67d0ff93-9992-4754-ba7a-dbbf76807a01" targetNamespace="http://schemas.microsoft.com/office/2006/metadata/properties" ma:root="true" ma:fieldsID="265b83822afa79a694b9570eb47e3b57" ns1:_="" ns2:_="" ns3:_="">
    <xsd:import namespace="http://schemas.microsoft.com/sharepoint/v3"/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es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e" ma:index="28" nillable="true" ma:displayName="teste" ma:format="Dropdown" ma:internalName="test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scolha 1"/>
                    <xsd:enumeration value="Escolha 2"/>
                    <xsd:enumeration value="Escolha 3 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c74b526-128f-4af3-a176-b9389f67662c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d0ff93-9992-4754-ba7a-dbbf76807a01" xsi:nil="true"/>
    <lcf76f155ced4ddcb4097134ff3c332f xmlns="93d72014-7836-4b73-8639-3bf39feb55b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este xmlns="93d72014-7836-4b73-8639-3bf39feb55bb" xsi:nil="true"/>
  </documentManagement>
</p:properties>
</file>

<file path=customXml/itemProps1.xml><?xml version="1.0" encoding="utf-8"?>
<ds:datastoreItem xmlns:ds="http://schemas.openxmlformats.org/officeDocument/2006/customXml" ds:itemID="{0C7EA543-518D-462E-BBB1-6454D6BEAAA7}"/>
</file>

<file path=customXml/itemProps2.xml><?xml version="1.0" encoding="utf-8"?>
<ds:datastoreItem xmlns:ds="http://schemas.openxmlformats.org/officeDocument/2006/customXml" ds:itemID="{0BE27686-ABEA-4DB2-9EB8-EAD7D38C52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505B0-9997-4573-B035-64C386FCE27B}">
  <ds:schemaRefs>
    <ds:schemaRef ds:uri="http://schemas.microsoft.com/office/2006/metadata/properties"/>
    <ds:schemaRef ds:uri="http://schemas.microsoft.com/office/infopath/2007/PartnerControls"/>
    <ds:schemaRef ds:uri="51a46d2f-a458-486e-923f-5f5ac2f4c91a"/>
    <ds:schemaRef ds:uri="1e427746-d06a-4193-aa24-04f7d3cf6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Resumo</vt:lpstr>
      <vt:lpstr>CreditosPublicadosNoExercicio</vt:lpstr>
      <vt:lpstr>Dados Alterações</vt:lpstr>
      <vt:lpstr>CreditosPublicadosNoExercicio!JR_PAGE_ANCHOR_0_1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2025-01-13T16:50:49Z</dcterms:created>
  <dcterms:modified xsi:type="dcterms:W3CDTF">2026-02-02T20:19:27Z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  <property fmtid="{D5CDD505-2E9C-101B-9397-08002B2CF9AE}" pid="3" name="MediaServiceImageTags">
    <vt:lpwstr/>
  </property>
</Properties>
</file>